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900" yWindow="0" windowWidth="25600" windowHeight="16060" tabRatio="575" activeTab="1"/>
  </bookViews>
  <sheets>
    <sheet name="需要网购产品" sheetId="12" r:id="rId1"/>
    <sheet name="详细" sheetId="1" r:id="rId2"/>
    <sheet name="汇率成本" sheetId="4" r:id="rId3"/>
    <sheet name="产品列表" sheetId="8" r:id="rId4"/>
    <sheet name="国内库存" sheetId="9" r:id="rId5"/>
    <sheet name="2016年每月销售额" sheetId="3" r:id="rId6"/>
    <sheet name="概览" sheetId="2" r:id="rId7"/>
    <sheet name="工作表1" sheetId="13" r:id="rId8"/>
  </sheets>
  <definedNames>
    <definedName name="_313300" localSheetId="1">详细!#REF!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Q886" i="1" l="1"/>
  <c r="S886" i="1"/>
  <c r="J886" i="1"/>
  <c r="N886" i="1"/>
  <c r="R886" i="1"/>
  <c r="O886" i="1"/>
  <c r="M886" i="1"/>
  <c r="K886" i="1"/>
  <c r="Q885" i="1"/>
  <c r="S885" i="1"/>
  <c r="J885" i="1"/>
  <c r="N885" i="1"/>
  <c r="R885" i="1"/>
  <c r="O885" i="1"/>
  <c r="M885" i="1"/>
  <c r="K885" i="1"/>
  <c r="Q884" i="1"/>
  <c r="S884" i="1"/>
  <c r="J884" i="1"/>
  <c r="N884" i="1"/>
  <c r="R884" i="1"/>
  <c r="O884" i="1"/>
  <c r="M884" i="1"/>
  <c r="K884" i="1"/>
  <c r="Q883" i="1"/>
  <c r="S883" i="1"/>
  <c r="J883" i="1"/>
  <c r="N883" i="1"/>
  <c r="R883" i="1"/>
  <c r="O883" i="1"/>
  <c r="M883" i="1"/>
  <c r="K883" i="1"/>
  <c r="C39" i="13"/>
  <c r="C27" i="13"/>
  <c r="C28" i="13"/>
  <c r="C29" i="13"/>
  <c r="C30" i="13"/>
  <c r="C31" i="13"/>
  <c r="C32" i="13"/>
  <c r="C33" i="13"/>
  <c r="C34" i="13"/>
  <c r="C35" i="13"/>
  <c r="C36" i="13"/>
  <c r="C37" i="13"/>
  <c r="C38" i="13"/>
  <c r="J906" i="1"/>
  <c r="K906" i="1"/>
  <c r="N906" i="1"/>
  <c r="O906" i="1"/>
  <c r="R906" i="1"/>
  <c r="Q906" i="1"/>
  <c r="S906" i="1"/>
  <c r="M906" i="1"/>
  <c r="Q859" i="1"/>
  <c r="S859" i="1"/>
  <c r="J859" i="1"/>
  <c r="N859" i="1"/>
  <c r="R859" i="1"/>
  <c r="O859" i="1"/>
  <c r="M859" i="1"/>
  <c r="K859" i="1"/>
  <c r="Q858" i="1"/>
  <c r="S858" i="1"/>
  <c r="J858" i="1"/>
  <c r="N858" i="1"/>
  <c r="R858" i="1"/>
  <c r="O858" i="1"/>
  <c r="M858" i="1"/>
  <c r="K858" i="1"/>
  <c r="Q857" i="1"/>
  <c r="S857" i="1"/>
  <c r="J857" i="1"/>
  <c r="N857" i="1"/>
  <c r="R857" i="1"/>
  <c r="O857" i="1"/>
  <c r="M857" i="1"/>
  <c r="K857" i="1"/>
  <c r="Q856" i="1"/>
  <c r="S856" i="1"/>
  <c r="J856" i="1"/>
  <c r="N856" i="1"/>
  <c r="R856" i="1"/>
  <c r="O856" i="1"/>
  <c r="M856" i="1"/>
  <c r="K856" i="1"/>
  <c r="Q855" i="1"/>
  <c r="S855" i="1"/>
  <c r="J855" i="1"/>
  <c r="N855" i="1"/>
  <c r="R855" i="1"/>
  <c r="O855" i="1"/>
  <c r="M855" i="1"/>
  <c r="K855" i="1"/>
  <c r="Q854" i="1"/>
  <c r="S854" i="1"/>
  <c r="J854" i="1"/>
  <c r="N854" i="1"/>
  <c r="R854" i="1"/>
  <c r="O854" i="1"/>
  <c r="M854" i="1"/>
  <c r="K854" i="1"/>
  <c r="Q836" i="1"/>
  <c r="S836" i="1"/>
  <c r="D24" i="13"/>
  <c r="B24" i="13"/>
  <c r="J836" i="1"/>
  <c r="N836" i="1"/>
  <c r="R836" i="1"/>
  <c r="M836" i="1"/>
  <c r="O836" i="1"/>
  <c r="K836" i="1"/>
  <c r="Q816" i="1"/>
  <c r="S816" i="1"/>
  <c r="Q817" i="1"/>
  <c r="S817" i="1"/>
  <c r="Q818" i="1"/>
  <c r="S818" i="1"/>
  <c r="Q819" i="1"/>
  <c r="S819" i="1"/>
  <c r="Q820" i="1"/>
  <c r="S820" i="1"/>
  <c r="Q821" i="1"/>
  <c r="S821" i="1"/>
  <c r="Q822" i="1"/>
  <c r="S822" i="1"/>
  <c r="Q647" i="1"/>
  <c r="S647" i="1"/>
  <c r="M647" i="1"/>
  <c r="J647" i="1"/>
  <c r="N647" i="1"/>
  <c r="R647" i="1"/>
  <c r="O647" i="1"/>
  <c r="K647" i="1"/>
  <c r="J816" i="1"/>
  <c r="N816" i="1"/>
  <c r="R816" i="1"/>
  <c r="J817" i="1"/>
  <c r="N817" i="1"/>
  <c r="R817" i="1"/>
  <c r="J818" i="1"/>
  <c r="N818" i="1"/>
  <c r="R818" i="1"/>
  <c r="J819" i="1"/>
  <c r="N819" i="1"/>
  <c r="R819" i="1"/>
  <c r="J820" i="1"/>
  <c r="N820" i="1"/>
  <c r="R820" i="1"/>
  <c r="J821" i="1"/>
  <c r="N821" i="1"/>
  <c r="R821" i="1"/>
  <c r="J822" i="1"/>
  <c r="N822" i="1"/>
  <c r="R822" i="1"/>
  <c r="M816" i="1"/>
  <c r="O816" i="1"/>
  <c r="M817" i="1"/>
  <c r="O817" i="1"/>
  <c r="M818" i="1"/>
  <c r="O818" i="1"/>
  <c r="M819" i="1"/>
  <c r="O819" i="1"/>
  <c r="M820" i="1"/>
  <c r="O820" i="1"/>
  <c r="M821" i="1"/>
  <c r="O821" i="1"/>
  <c r="M822" i="1"/>
  <c r="O822" i="1"/>
  <c r="K816" i="1"/>
  <c r="K817" i="1"/>
  <c r="K818" i="1"/>
  <c r="K819" i="1"/>
  <c r="K820" i="1"/>
  <c r="K821" i="1"/>
  <c r="K822" i="1"/>
  <c r="J813" i="1"/>
  <c r="K813" i="1"/>
  <c r="M813" i="1"/>
  <c r="N813" i="1"/>
  <c r="O813" i="1"/>
  <c r="Q813" i="1"/>
  <c r="R813" i="1"/>
  <c r="S813" i="1"/>
  <c r="J814" i="1"/>
  <c r="K814" i="1"/>
  <c r="M814" i="1"/>
  <c r="N814" i="1"/>
  <c r="O814" i="1"/>
  <c r="Q814" i="1"/>
  <c r="R814" i="1"/>
  <c r="S814" i="1"/>
  <c r="J789" i="1"/>
  <c r="K789" i="1"/>
  <c r="M789" i="1"/>
  <c r="N789" i="1"/>
  <c r="O789" i="1"/>
  <c r="Q789" i="1"/>
  <c r="R789" i="1"/>
  <c r="S789" i="1"/>
  <c r="J7" i="1"/>
  <c r="K7" i="1"/>
  <c r="O7" i="1"/>
  <c r="Q864" i="1"/>
  <c r="J864" i="1"/>
  <c r="N864" i="1"/>
  <c r="R864" i="1"/>
  <c r="S864" i="1"/>
  <c r="O864" i="1"/>
  <c r="K864" i="1"/>
  <c r="M864" i="1"/>
  <c r="J787" i="1"/>
  <c r="N787" i="1"/>
  <c r="R787" i="1"/>
  <c r="J788" i="1"/>
  <c r="N788" i="1"/>
  <c r="R788" i="1"/>
  <c r="Q788" i="1"/>
  <c r="S788" i="1"/>
  <c r="Q787" i="1"/>
  <c r="S787" i="1"/>
  <c r="O787" i="1"/>
  <c r="O788" i="1"/>
  <c r="K787" i="1"/>
  <c r="K788" i="1"/>
  <c r="J810" i="1"/>
  <c r="K810" i="1"/>
  <c r="J811" i="1"/>
  <c r="K811" i="1"/>
  <c r="M810" i="1"/>
  <c r="M811" i="1"/>
  <c r="N810" i="1"/>
  <c r="N811" i="1"/>
  <c r="O810" i="1"/>
  <c r="O811" i="1"/>
  <c r="Q810" i="1"/>
  <c r="Q811" i="1"/>
  <c r="R810" i="1"/>
  <c r="R811" i="1"/>
  <c r="S810" i="1"/>
  <c r="S811" i="1"/>
  <c r="J806" i="1"/>
  <c r="E2" i="13"/>
  <c r="E3" i="13"/>
  <c r="E4" i="13"/>
  <c r="E5" i="13"/>
  <c r="E6" i="13"/>
  <c r="E7" i="13"/>
  <c r="M788" i="1"/>
  <c r="M787" i="1"/>
  <c r="Q704" i="1"/>
  <c r="S704" i="1"/>
  <c r="J9" i="1"/>
  <c r="N9" i="1"/>
  <c r="R9" i="1"/>
  <c r="J10" i="1"/>
  <c r="N10" i="1"/>
  <c r="R10" i="1"/>
  <c r="J11" i="1"/>
  <c r="N11" i="1"/>
  <c r="R11" i="1"/>
  <c r="J12" i="1"/>
  <c r="N12" i="1"/>
  <c r="R12" i="1"/>
  <c r="J13" i="1"/>
  <c r="N13" i="1"/>
  <c r="R13" i="1"/>
  <c r="J14" i="1"/>
  <c r="N14" i="1"/>
  <c r="R14" i="1"/>
  <c r="J15" i="1"/>
  <c r="N15" i="1"/>
  <c r="R15" i="1"/>
  <c r="J16" i="1"/>
  <c r="N16" i="1"/>
  <c r="R16" i="1"/>
  <c r="J17" i="1"/>
  <c r="N17" i="1"/>
  <c r="R17" i="1"/>
  <c r="J18" i="1"/>
  <c r="N18" i="1"/>
  <c r="R18" i="1"/>
  <c r="J19" i="1"/>
  <c r="N19" i="1"/>
  <c r="R19" i="1"/>
  <c r="J20" i="1"/>
  <c r="N20" i="1"/>
  <c r="R20" i="1"/>
  <c r="J21" i="1"/>
  <c r="N21" i="1"/>
  <c r="R21" i="1"/>
  <c r="J22" i="1"/>
  <c r="N22" i="1"/>
  <c r="R22" i="1"/>
  <c r="J23" i="1"/>
  <c r="N23" i="1"/>
  <c r="R23" i="1"/>
  <c r="J24" i="1"/>
  <c r="N24" i="1"/>
  <c r="R24" i="1"/>
  <c r="J25" i="1"/>
  <c r="N25" i="1"/>
  <c r="R25" i="1"/>
  <c r="J26" i="1"/>
  <c r="N26" i="1"/>
  <c r="R26" i="1"/>
  <c r="J27" i="1"/>
  <c r="N27" i="1"/>
  <c r="R27" i="1"/>
  <c r="J28" i="1"/>
  <c r="N28" i="1"/>
  <c r="R28" i="1"/>
  <c r="J29" i="1"/>
  <c r="N29" i="1"/>
  <c r="R29" i="1"/>
  <c r="J30" i="1"/>
  <c r="N30" i="1"/>
  <c r="R30" i="1"/>
  <c r="J31" i="1"/>
  <c r="N31" i="1"/>
  <c r="R31" i="1"/>
  <c r="J32" i="1"/>
  <c r="N32" i="1"/>
  <c r="R32" i="1"/>
  <c r="J33" i="1"/>
  <c r="N33" i="1"/>
  <c r="R33" i="1"/>
  <c r="J34" i="1"/>
  <c r="N34" i="1"/>
  <c r="R34" i="1"/>
  <c r="J35" i="1"/>
  <c r="N35" i="1"/>
  <c r="R35" i="1"/>
  <c r="J36" i="1"/>
  <c r="N36" i="1"/>
  <c r="R36" i="1"/>
  <c r="J37" i="1"/>
  <c r="N37" i="1"/>
  <c r="R37" i="1"/>
  <c r="J38" i="1"/>
  <c r="N38" i="1"/>
  <c r="R38" i="1"/>
  <c r="J39" i="1"/>
  <c r="N39" i="1"/>
  <c r="R39" i="1"/>
  <c r="J40" i="1"/>
  <c r="N40" i="1"/>
  <c r="R40" i="1"/>
  <c r="J41" i="1"/>
  <c r="N41" i="1"/>
  <c r="R41" i="1"/>
  <c r="J42" i="1"/>
  <c r="N42" i="1"/>
  <c r="R42" i="1"/>
  <c r="J43" i="1"/>
  <c r="N43" i="1"/>
  <c r="R43" i="1"/>
  <c r="J44" i="1"/>
  <c r="N44" i="1"/>
  <c r="R44" i="1"/>
  <c r="J45" i="1"/>
  <c r="N45" i="1"/>
  <c r="R45" i="1"/>
  <c r="J46" i="1"/>
  <c r="N46" i="1"/>
  <c r="R46" i="1"/>
  <c r="J47" i="1"/>
  <c r="N47" i="1"/>
  <c r="R47" i="1"/>
  <c r="J48" i="1"/>
  <c r="N48" i="1"/>
  <c r="R48" i="1"/>
  <c r="J49" i="1"/>
  <c r="N49" i="1"/>
  <c r="R49" i="1"/>
  <c r="J50" i="1"/>
  <c r="N50" i="1"/>
  <c r="R50" i="1"/>
  <c r="J51" i="1"/>
  <c r="N51" i="1"/>
  <c r="R51" i="1"/>
  <c r="J52" i="1"/>
  <c r="N52" i="1"/>
  <c r="R52" i="1"/>
  <c r="J53" i="1"/>
  <c r="N53" i="1"/>
  <c r="R53" i="1"/>
  <c r="J54" i="1"/>
  <c r="N54" i="1"/>
  <c r="R54" i="1"/>
  <c r="J55" i="1"/>
  <c r="N55" i="1"/>
  <c r="R55" i="1"/>
  <c r="J56" i="1"/>
  <c r="N56" i="1"/>
  <c r="R56" i="1"/>
  <c r="J57" i="1"/>
  <c r="N57" i="1"/>
  <c r="R57" i="1"/>
  <c r="J58" i="1"/>
  <c r="N58" i="1"/>
  <c r="R58" i="1"/>
  <c r="J59" i="1"/>
  <c r="N59" i="1"/>
  <c r="R59" i="1"/>
  <c r="J60" i="1"/>
  <c r="N60" i="1"/>
  <c r="R60" i="1"/>
  <c r="J61" i="1"/>
  <c r="N61" i="1"/>
  <c r="R61" i="1"/>
  <c r="J62" i="1"/>
  <c r="N62" i="1"/>
  <c r="R62" i="1"/>
  <c r="J63" i="1"/>
  <c r="N63" i="1"/>
  <c r="R63" i="1"/>
  <c r="J64" i="1"/>
  <c r="N64" i="1"/>
  <c r="R64" i="1"/>
  <c r="J65" i="1"/>
  <c r="N65" i="1"/>
  <c r="R65" i="1"/>
  <c r="J66" i="1"/>
  <c r="N66" i="1"/>
  <c r="R66" i="1"/>
  <c r="J67" i="1"/>
  <c r="N67" i="1"/>
  <c r="R67" i="1"/>
  <c r="J68" i="1"/>
  <c r="N68" i="1"/>
  <c r="R68" i="1"/>
  <c r="J69" i="1"/>
  <c r="N69" i="1"/>
  <c r="R69" i="1"/>
  <c r="J70" i="1"/>
  <c r="N70" i="1"/>
  <c r="R70" i="1"/>
  <c r="J71" i="1"/>
  <c r="N71" i="1"/>
  <c r="R71" i="1"/>
  <c r="J72" i="1"/>
  <c r="N72" i="1"/>
  <c r="R72" i="1"/>
  <c r="J73" i="1"/>
  <c r="N73" i="1"/>
  <c r="R73" i="1"/>
  <c r="J74" i="1"/>
  <c r="N74" i="1"/>
  <c r="R74" i="1"/>
  <c r="J75" i="1"/>
  <c r="N75" i="1"/>
  <c r="R75" i="1"/>
  <c r="J76" i="1"/>
  <c r="N76" i="1"/>
  <c r="R76" i="1"/>
  <c r="J77" i="1"/>
  <c r="N77" i="1"/>
  <c r="R77" i="1"/>
  <c r="J78" i="1"/>
  <c r="N78" i="1"/>
  <c r="R78" i="1"/>
  <c r="J79" i="1"/>
  <c r="N79" i="1"/>
  <c r="R79" i="1"/>
  <c r="J80" i="1"/>
  <c r="N80" i="1"/>
  <c r="R80" i="1"/>
  <c r="J81" i="1"/>
  <c r="N81" i="1"/>
  <c r="R81" i="1"/>
  <c r="J82" i="1"/>
  <c r="N82" i="1"/>
  <c r="R82" i="1"/>
  <c r="J83" i="1"/>
  <c r="N83" i="1"/>
  <c r="R83" i="1"/>
  <c r="J84" i="1"/>
  <c r="N84" i="1"/>
  <c r="R84" i="1"/>
  <c r="J85" i="1"/>
  <c r="N85" i="1"/>
  <c r="R85" i="1"/>
  <c r="J86" i="1"/>
  <c r="N86" i="1"/>
  <c r="R86" i="1"/>
  <c r="J87" i="1"/>
  <c r="N87" i="1"/>
  <c r="R87" i="1"/>
  <c r="J88" i="1"/>
  <c r="N88" i="1"/>
  <c r="R88" i="1"/>
  <c r="J89" i="1"/>
  <c r="N89" i="1"/>
  <c r="R89" i="1"/>
  <c r="J90" i="1"/>
  <c r="N90" i="1"/>
  <c r="R90" i="1"/>
  <c r="J91" i="1"/>
  <c r="N91" i="1"/>
  <c r="R91" i="1"/>
  <c r="J92" i="1"/>
  <c r="N92" i="1"/>
  <c r="R92" i="1"/>
  <c r="J93" i="1"/>
  <c r="N93" i="1"/>
  <c r="R93" i="1"/>
  <c r="J94" i="1"/>
  <c r="N94" i="1"/>
  <c r="R94" i="1"/>
  <c r="J95" i="1"/>
  <c r="N95" i="1"/>
  <c r="R95" i="1"/>
  <c r="J96" i="1"/>
  <c r="N96" i="1"/>
  <c r="R96" i="1"/>
  <c r="J97" i="1"/>
  <c r="N97" i="1"/>
  <c r="R97" i="1"/>
  <c r="J98" i="1"/>
  <c r="N98" i="1"/>
  <c r="R98" i="1"/>
  <c r="J99" i="1"/>
  <c r="N99" i="1"/>
  <c r="R99" i="1"/>
  <c r="J100" i="1"/>
  <c r="N100" i="1"/>
  <c r="R100" i="1"/>
  <c r="J101" i="1"/>
  <c r="N101" i="1"/>
  <c r="R101" i="1"/>
  <c r="J102" i="1"/>
  <c r="N102" i="1"/>
  <c r="R102" i="1"/>
  <c r="J103" i="1"/>
  <c r="N103" i="1"/>
  <c r="R103" i="1"/>
  <c r="J104" i="1"/>
  <c r="N104" i="1"/>
  <c r="R104" i="1"/>
  <c r="J105" i="1"/>
  <c r="N105" i="1"/>
  <c r="R105" i="1"/>
  <c r="J106" i="1"/>
  <c r="N106" i="1"/>
  <c r="R106" i="1"/>
  <c r="J107" i="1"/>
  <c r="N107" i="1"/>
  <c r="R107" i="1"/>
  <c r="J108" i="1"/>
  <c r="N108" i="1"/>
  <c r="R108" i="1"/>
  <c r="J109" i="1"/>
  <c r="N109" i="1"/>
  <c r="R109" i="1"/>
  <c r="J110" i="1"/>
  <c r="N110" i="1"/>
  <c r="R110" i="1"/>
  <c r="J111" i="1"/>
  <c r="N111" i="1"/>
  <c r="R111" i="1"/>
  <c r="J112" i="1"/>
  <c r="N112" i="1"/>
  <c r="R112" i="1"/>
  <c r="J113" i="1"/>
  <c r="N113" i="1"/>
  <c r="R113" i="1"/>
  <c r="J114" i="1"/>
  <c r="N114" i="1"/>
  <c r="R114" i="1"/>
  <c r="J115" i="1"/>
  <c r="N115" i="1"/>
  <c r="R115" i="1"/>
  <c r="J116" i="1"/>
  <c r="N116" i="1"/>
  <c r="R116" i="1"/>
  <c r="J117" i="1"/>
  <c r="N117" i="1"/>
  <c r="R117" i="1"/>
  <c r="J118" i="1"/>
  <c r="N118" i="1"/>
  <c r="R118" i="1"/>
  <c r="J119" i="1"/>
  <c r="N119" i="1"/>
  <c r="R119" i="1"/>
  <c r="J120" i="1"/>
  <c r="N120" i="1"/>
  <c r="R120" i="1"/>
  <c r="J121" i="1"/>
  <c r="N121" i="1"/>
  <c r="R121" i="1"/>
  <c r="J122" i="1"/>
  <c r="N122" i="1"/>
  <c r="R122" i="1"/>
  <c r="J123" i="1"/>
  <c r="N123" i="1"/>
  <c r="R123" i="1"/>
  <c r="J124" i="1"/>
  <c r="N124" i="1"/>
  <c r="R124" i="1"/>
  <c r="J125" i="1"/>
  <c r="N125" i="1"/>
  <c r="R125" i="1"/>
  <c r="J126" i="1"/>
  <c r="N126" i="1"/>
  <c r="R126" i="1"/>
  <c r="J127" i="1"/>
  <c r="N127" i="1"/>
  <c r="R127" i="1"/>
  <c r="J128" i="1"/>
  <c r="N128" i="1"/>
  <c r="R128" i="1"/>
  <c r="J129" i="1"/>
  <c r="N129" i="1"/>
  <c r="R129" i="1"/>
  <c r="J130" i="1"/>
  <c r="N130" i="1"/>
  <c r="R130" i="1"/>
  <c r="J131" i="1"/>
  <c r="N131" i="1"/>
  <c r="R131" i="1"/>
  <c r="J132" i="1"/>
  <c r="N132" i="1"/>
  <c r="R132" i="1"/>
  <c r="J133" i="1"/>
  <c r="N133" i="1"/>
  <c r="R133" i="1"/>
  <c r="J134" i="1"/>
  <c r="N134" i="1"/>
  <c r="R134" i="1"/>
  <c r="J135" i="1"/>
  <c r="N135" i="1"/>
  <c r="R135" i="1"/>
  <c r="J136" i="1"/>
  <c r="N136" i="1"/>
  <c r="R136" i="1"/>
  <c r="J137" i="1"/>
  <c r="N137" i="1"/>
  <c r="R137" i="1"/>
  <c r="J138" i="1"/>
  <c r="N138" i="1"/>
  <c r="R138" i="1"/>
  <c r="J139" i="1"/>
  <c r="N139" i="1"/>
  <c r="R139" i="1"/>
  <c r="J140" i="1"/>
  <c r="N140" i="1"/>
  <c r="R140" i="1"/>
  <c r="J141" i="1"/>
  <c r="N141" i="1"/>
  <c r="R141" i="1"/>
  <c r="J142" i="1"/>
  <c r="N142" i="1"/>
  <c r="R142" i="1"/>
  <c r="G143" i="1"/>
  <c r="J143" i="1"/>
  <c r="N143" i="1"/>
  <c r="R143" i="1"/>
  <c r="J144" i="1"/>
  <c r="N144" i="1"/>
  <c r="R144" i="1"/>
  <c r="J145" i="1"/>
  <c r="N145" i="1"/>
  <c r="R145" i="1"/>
  <c r="J146" i="1"/>
  <c r="N146" i="1"/>
  <c r="R146" i="1"/>
  <c r="J147" i="1"/>
  <c r="N147" i="1"/>
  <c r="R147" i="1"/>
  <c r="J148" i="1"/>
  <c r="N148" i="1"/>
  <c r="R148" i="1"/>
  <c r="J149" i="1"/>
  <c r="N149" i="1"/>
  <c r="R149" i="1"/>
  <c r="J150" i="1"/>
  <c r="N150" i="1"/>
  <c r="R150" i="1"/>
  <c r="J151" i="1"/>
  <c r="N151" i="1"/>
  <c r="R151" i="1"/>
  <c r="J152" i="1"/>
  <c r="N152" i="1"/>
  <c r="R152" i="1"/>
  <c r="J153" i="1"/>
  <c r="N153" i="1"/>
  <c r="R153" i="1"/>
  <c r="J154" i="1"/>
  <c r="N154" i="1"/>
  <c r="R154" i="1"/>
  <c r="J155" i="1"/>
  <c r="N155" i="1"/>
  <c r="R155" i="1"/>
  <c r="J156" i="1"/>
  <c r="N156" i="1"/>
  <c r="R156" i="1"/>
  <c r="J157" i="1"/>
  <c r="N157" i="1"/>
  <c r="R157" i="1"/>
  <c r="J158" i="1"/>
  <c r="N158" i="1"/>
  <c r="R158" i="1"/>
  <c r="J159" i="1"/>
  <c r="N159" i="1"/>
  <c r="R159" i="1"/>
  <c r="J160" i="1"/>
  <c r="N160" i="1"/>
  <c r="R160" i="1"/>
  <c r="J161" i="1"/>
  <c r="N161" i="1"/>
  <c r="R161" i="1"/>
  <c r="J162" i="1"/>
  <c r="N162" i="1"/>
  <c r="R162" i="1"/>
  <c r="J163" i="1"/>
  <c r="N163" i="1"/>
  <c r="R163" i="1"/>
  <c r="J164" i="1"/>
  <c r="N164" i="1"/>
  <c r="R164" i="1"/>
  <c r="J165" i="1"/>
  <c r="N165" i="1"/>
  <c r="R165" i="1"/>
  <c r="J166" i="1"/>
  <c r="N166" i="1"/>
  <c r="R166" i="1"/>
  <c r="J167" i="1"/>
  <c r="N167" i="1"/>
  <c r="R167" i="1"/>
  <c r="J168" i="1"/>
  <c r="N168" i="1"/>
  <c r="R168" i="1"/>
  <c r="J169" i="1"/>
  <c r="N169" i="1"/>
  <c r="R169" i="1"/>
  <c r="J170" i="1"/>
  <c r="N170" i="1"/>
  <c r="R170" i="1"/>
  <c r="J171" i="1"/>
  <c r="N171" i="1"/>
  <c r="R171" i="1"/>
  <c r="J172" i="1"/>
  <c r="N172" i="1"/>
  <c r="R172" i="1"/>
  <c r="J173" i="1"/>
  <c r="N173" i="1"/>
  <c r="R173" i="1"/>
  <c r="J174" i="1"/>
  <c r="N174" i="1"/>
  <c r="R174" i="1"/>
  <c r="J175" i="1"/>
  <c r="N175" i="1"/>
  <c r="R175" i="1"/>
  <c r="J176" i="1"/>
  <c r="N176" i="1"/>
  <c r="R176" i="1"/>
  <c r="J177" i="1"/>
  <c r="N177" i="1"/>
  <c r="R177" i="1"/>
  <c r="J178" i="1"/>
  <c r="N178" i="1"/>
  <c r="R178" i="1"/>
  <c r="J179" i="1"/>
  <c r="N179" i="1"/>
  <c r="R179" i="1"/>
  <c r="J180" i="1"/>
  <c r="N180" i="1"/>
  <c r="R180" i="1"/>
  <c r="J181" i="1"/>
  <c r="N181" i="1"/>
  <c r="R181" i="1"/>
  <c r="J182" i="1"/>
  <c r="N182" i="1"/>
  <c r="R182" i="1"/>
  <c r="J183" i="1"/>
  <c r="N183" i="1"/>
  <c r="R183" i="1"/>
  <c r="J184" i="1"/>
  <c r="N184" i="1"/>
  <c r="R184" i="1"/>
  <c r="J185" i="1"/>
  <c r="N185" i="1"/>
  <c r="R185" i="1"/>
  <c r="J186" i="1"/>
  <c r="N186" i="1"/>
  <c r="R186" i="1"/>
  <c r="J187" i="1"/>
  <c r="N187" i="1"/>
  <c r="R187" i="1"/>
  <c r="J188" i="1"/>
  <c r="N188" i="1"/>
  <c r="R188" i="1"/>
  <c r="J189" i="1"/>
  <c r="N189" i="1"/>
  <c r="R189" i="1"/>
  <c r="J190" i="1"/>
  <c r="N190" i="1"/>
  <c r="R190" i="1"/>
  <c r="J191" i="1"/>
  <c r="N191" i="1"/>
  <c r="R191" i="1"/>
  <c r="J192" i="1"/>
  <c r="N192" i="1"/>
  <c r="R192" i="1"/>
  <c r="J193" i="1"/>
  <c r="N193" i="1"/>
  <c r="R193" i="1"/>
  <c r="G194" i="1"/>
  <c r="J194" i="1"/>
  <c r="N194" i="1"/>
  <c r="R194" i="1"/>
  <c r="G195" i="1"/>
  <c r="J195" i="1"/>
  <c r="N195" i="1"/>
  <c r="R195" i="1"/>
  <c r="J196" i="1"/>
  <c r="N196" i="1"/>
  <c r="R196" i="1"/>
  <c r="J197" i="1"/>
  <c r="N197" i="1"/>
  <c r="R197" i="1"/>
  <c r="J198" i="1"/>
  <c r="N198" i="1"/>
  <c r="R198" i="1"/>
  <c r="J199" i="1"/>
  <c r="N199" i="1"/>
  <c r="R199" i="1"/>
  <c r="J200" i="1"/>
  <c r="N200" i="1"/>
  <c r="R200" i="1"/>
  <c r="J201" i="1"/>
  <c r="N201" i="1"/>
  <c r="R201" i="1"/>
  <c r="J202" i="1"/>
  <c r="N202" i="1"/>
  <c r="R202" i="1"/>
  <c r="J203" i="1"/>
  <c r="N203" i="1"/>
  <c r="R203" i="1"/>
  <c r="J204" i="1"/>
  <c r="N204" i="1"/>
  <c r="R204" i="1"/>
  <c r="J205" i="1"/>
  <c r="N205" i="1"/>
  <c r="R205" i="1"/>
  <c r="J206" i="1"/>
  <c r="N206" i="1"/>
  <c r="R206" i="1"/>
  <c r="J207" i="1"/>
  <c r="N207" i="1"/>
  <c r="R207" i="1"/>
  <c r="J208" i="1"/>
  <c r="N208" i="1"/>
  <c r="R208" i="1"/>
  <c r="J209" i="1"/>
  <c r="N209" i="1"/>
  <c r="R209" i="1"/>
  <c r="J210" i="1"/>
  <c r="N210" i="1"/>
  <c r="R210" i="1"/>
  <c r="J211" i="1"/>
  <c r="N211" i="1"/>
  <c r="R211" i="1"/>
  <c r="J212" i="1"/>
  <c r="N212" i="1"/>
  <c r="R212" i="1"/>
  <c r="J213" i="1"/>
  <c r="N213" i="1"/>
  <c r="R213" i="1"/>
  <c r="J214" i="1"/>
  <c r="N214" i="1"/>
  <c r="R214" i="1"/>
  <c r="J215" i="1"/>
  <c r="N215" i="1"/>
  <c r="R215" i="1"/>
  <c r="J216" i="1"/>
  <c r="N216" i="1"/>
  <c r="R216" i="1"/>
  <c r="J217" i="1"/>
  <c r="N217" i="1"/>
  <c r="R217" i="1"/>
  <c r="J218" i="1"/>
  <c r="N218" i="1"/>
  <c r="R218" i="1"/>
  <c r="J219" i="1"/>
  <c r="N219" i="1"/>
  <c r="R219" i="1"/>
  <c r="J220" i="1"/>
  <c r="N220" i="1"/>
  <c r="R220" i="1"/>
  <c r="J221" i="1"/>
  <c r="N221" i="1"/>
  <c r="R221" i="1"/>
  <c r="J222" i="1"/>
  <c r="N222" i="1"/>
  <c r="R222" i="1"/>
  <c r="J223" i="1"/>
  <c r="N223" i="1"/>
  <c r="R223" i="1"/>
  <c r="J224" i="1"/>
  <c r="N224" i="1"/>
  <c r="R224" i="1"/>
  <c r="J225" i="1"/>
  <c r="N225" i="1"/>
  <c r="R225" i="1"/>
  <c r="J226" i="1"/>
  <c r="N226" i="1"/>
  <c r="R226" i="1"/>
  <c r="J227" i="1"/>
  <c r="N227" i="1"/>
  <c r="R227" i="1"/>
  <c r="J228" i="1"/>
  <c r="N228" i="1"/>
  <c r="R228" i="1"/>
  <c r="J229" i="1"/>
  <c r="N229" i="1"/>
  <c r="R229" i="1"/>
  <c r="J230" i="1"/>
  <c r="N230" i="1"/>
  <c r="R230" i="1"/>
  <c r="J231" i="1"/>
  <c r="N231" i="1"/>
  <c r="R231" i="1"/>
  <c r="J232" i="1"/>
  <c r="N232" i="1"/>
  <c r="R232" i="1"/>
  <c r="J233" i="1"/>
  <c r="N233" i="1"/>
  <c r="R233" i="1"/>
  <c r="J234" i="1"/>
  <c r="N234" i="1"/>
  <c r="R234" i="1"/>
  <c r="J235" i="1"/>
  <c r="N235" i="1"/>
  <c r="R235" i="1"/>
  <c r="J236" i="1"/>
  <c r="N236" i="1"/>
  <c r="R236" i="1"/>
  <c r="J237" i="1"/>
  <c r="N237" i="1"/>
  <c r="R237" i="1"/>
  <c r="J238" i="1"/>
  <c r="N238" i="1"/>
  <c r="R238" i="1"/>
  <c r="J239" i="1"/>
  <c r="N239" i="1"/>
  <c r="R239" i="1"/>
  <c r="J240" i="1"/>
  <c r="N240" i="1"/>
  <c r="R240" i="1"/>
  <c r="J241" i="1"/>
  <c r="N241" i="1"/>
  <c r="R241" i="1"/>
  <c r="J242" i="1"/>
  <c r="N242" i="1"/>
  <c r="R242" i="1"/>
  <c r="J243" i="1"/>
  <c r="N243" i="1"/>
  <c r="R243" i="1"/>
  <c r="J244" i="1"/>
  <c r="N244" i="1"/>
  <c r="R244" i="1"/>
  <c r="J245" i="1"/>
  <c r="N245" i="1"/>
  <c r="R245" i="1"/>
  <c r="J246" i="1"/>
  <c r="N246" i="1"/>
  <c r="R246" i="1"/>
  <c r="J247" i="1"/>
  <c r="N247" i="1"/>
  <c r="R247" i="1"/>
  <c r="J248" i="1"/>
  <c r="N248" i="1"/>
  <c r="R248" i="1"/>
  <c r="J249" i="1"/>
  <c r="N249" i="1"/>
  <c r="R249" i="1"/>
  <c r="J250" i="1"/>
  <c r="N250" i="1"/>
  <c r="R250" i="1"/>
  <c r="J251" i="1"/>
  <c r="N251" i="1"/>
  <c r="R251" i="1"/>
  <c r="J252" i="1"/>
  <c r="N252" i="1"/>
  <c r="R252" i="1"/>
  <c r="J253" i="1"/>
  <c r="N253" i="1"/>
  <c r="R253" i="1"/>
  <c r="J254" i="1"/>
  <c r="N254" i="1"/>
  <c r="R254" i="1"/>
  <c r="J255" i="1"/>
  <c r="N255" i="1"/>
  <c r="R255" i="1"/>
  <c r="J256" i="1"/>
  <c r="N256" i="1"/>
  <c r="R256" i="1"/>
  <c r="J258" i="1"/>
  <c r="N258" i="1"/>
  <c r="R258" i="1"/>
  <c r="J259" i="1"/>
  <c r="N259" i="1"/>
  <c r="R259" i="1"/>
  <c r="J260" i="1"/>
  <c r="N260" i="1"/>
  <c r="R260" i="1"/>
  <c r="J261" i="1"/>
  <c r="N261" i="1"/>
  <c r="R261" i="1"/>
  <c r="J262" i="1"/>
  <c r="N262" i="1"/>
  <c r="R262" i="1"/>
  <c r="J263" i="1"/>
  <c r="N263" i="1"/>
  <c r="R263" i="1"/>
  <c r="J264" i="1"/>
  <c r="N264" i="1"/>
  <c r="R264" i="1"/>
  <c r="J265" i="1"/>
  <c r="N265" i="1"/>
  <c r="R265" i="1"/>
  <c r="J266" i="1"/>
  <c r="N266" i="1"/>
  <c r="R266" i="1"/>
  <c r="J267" i="1"/>
  <c r="N267" i="1"/>
  <c r="R267" i="1"/>
  <c r="J268" i="1"/>
  <c r="N268" i="1"/>
  <c r="R268" i="1"/>
  <c r="J269" i="1"/>
  <c r="N269" i="1"/>
  <c r="R269" i="1"/>
  <c r="J270" i="1"/>
  <c r="N270" i="1"/>
  <c r="R270" i="1"/>
  <c r="J271" i="1"/>
  <c r="N271" i="1"/>
  <c r="R271" i="1"/>
  <c r="J272" i="1"/>
  <c r="N272" i="1"/>
  <c r="R272" i="1"/>
  <c r="J273" i="1"/>
  <c r="N273" i="1"/>
  <c r="R273" i="1"/>
  <c r="J274" i="1"/>
  <c r="N274" i="1"/>
  <c r="R274" i="1"/>
  <c r="J275" i="1"/>
  <c r="N275" i="1"/>
  <c r="R275" i="1"/>
  <c r="J276" i="1"/>
  <c r="N276" i="1"/>
  <c r="R276" i="1"/>
  <c r="J277" i="1"/>
  <c r="N277" i="1"/>
  <c r="R277" i="1"/>
  <c r="J278" i="1"/>
  <c r="N278" i="1"/>
  <c r="R278" i="1"/>
  <c r="J279" i="1"/>
  <c r="N279" i="1"/>
  <c r="R279" i="1"/>
  <c r="J280" i="1"/>
  <c r="N280" i="1"/>
  <c r="R280" i="1"/>
  <c r="J281" i="1"/>
  <c r="N281" i="1"/>
  <c r="R281" i="1"/>
  <c r="J282" i="1"/>
  <c r="N282" i="1"/>
  <c r="R282" i="1"/>
  <c r="J283" i="1"/>
  <c r="N283" i="1"/>
  <c r="R283" i="1"/>
  <c r="J284" i="1"/>
  <c r="N284" i="1"/>
  <c r="R284" i="1"/>
  <c r="J285" i="1"/>
  <c r="N285" i="1"/>
  <c r="R285" i="1"/>
  <c r="J286" i="1"/>
  <c r="N286" i="1"/>
  <c r="R286" i="1"/>
  <c r="J287" i="1"/>
  <c r="N287" i="1"/>
  <c r="R287" i="1"/>
  <c r="J288" i="1"/>
  <c r="N288" i="1"/>
  <c r="R288" i="1"/>
  <c r="J289" i="1"/>
  <c r="N289" i="1"/>
  <c r="R289" i="1"/>
  <c r="J290" i="1"/>
  <c r="N290" i="1"/>
  <c r="R290" i="1"/>
  <c r="J291" i="1"/>
  <c r="N291" i="1"/>
  <c r="R291" i="1"/>
  <c r="J292" i="1"/>
  <c r="N292" i="1"/>
  <c r="R292" i="1"/>
  <c r="J293" i="1"/>
  <c r="N293" i="1"/>
  <c r="R293" i="1"/>
  <c r="J294" i="1"/>
  <c r="N294" i="1"/>
  <c r="R294" i="1"/>
  <c r="J295" i="1"/>
  <c r="N295" i="1"/>
  <c r="R295" i="1"/>
  <c r="J296" i="1"/>
  <c r="N296" i="1"/>
  <c r="R296" i="1"/>
  <c r="J297" i="1"/>
  <c r="N297" i="1"/>
  <c r="R297" i="1"/>
  <c r="J298" i="1"/>
  <c r="N298" i="1"/>
  <c r="R298" i="1"/>
  <c r="J299" i="1"/>
  <c r="N299" i="1"/>
  <c r="R299" i="1"/>
  <c r="J300" i="1"/>
  <c r="N300" i="1"/>
  <c r="R300" i="1"/>
  <c r="J301" i="1"/>
  <c r="N301" i="1"/>
  <c r="R301" i="1"/>
  <c r="J302" i="1"/>
  <c r="N302" i="1"/>
  <c r="R302" i="1"/>
  <c r="J303" i="1"/>
  <c r="N303" i="1"/>
  <c r="R303" i="1"/>
  <c r="J304" i="1"/>
  <c r="N304" i="1"/>
  <c r="R304" i="1"/>
  <c r="J305" i="1"/>
  <c r="N305" i="1"/>
  <c r="R305" i="1"/>
  <c r="J306" i="1"/>
  <c r="N306" i="1"/>
  <c r="R306" i="1"/>
  <c r="J307" i="1"/>
  <c r="N307" i="1"/>
  <c r="R307" i="1"/>
  <c r="J308" i="1"/>
  <c r="N308" i="1"/>
  <c r="R308" i="1"/>
  <c r="J309" i="1"/>
  <c r="N309" i="1"/>
  <c r="R309" i="1"/>
  <c r="J310" i="1"/>
  <c r="N310" i="1"/>
  <c r="R310" i="1"/>
  <c r="J313" i="1"/>
  <c r="N313" i="1"/>
  <c r="R313" i="1"/>
  <c r="J314" i="1"/>
  <c r="N314" i="1"/>
  <c r="R314" i="1"/>
  <c r="J315" i="1"/>
  <c r="N315" i="1"/>
  <c r="R315" i="1"/>
  <c r="J316" i="1"/>
  <c r="N316" i="1"/>
  <c r="R316" i="1"/>
  <c r="J317" i="1"/>
  <c r="N317" i="1"/>
  <c r="R317" i="1"/>
  <c r="J318" i="1"/>
  <c r="N318" i="1"/>
  <c r="R318" i="1"/>
  <c r="J319" i="1"/>
  <c r="N319" i="1"/>
  <c r="R319" i="1"/>
  <c r="J320" i="1"/>
  <c r="N320" i="1"/>
  <c r="R320" i="1"/>
  <c r="J321" i="1"/>
  <c r="N321" i="1"/>
  <c r="R321" i="1"/>
  <c r="J322" i="1"/>
  <c r="N322" i="1"/>
  <c r="R322" i="1"/>
  <c r="J323" i="1"/>
  <c r="N323" i="1"/>
  <c r="R323" i="1"/>
  <c r="J324" i="1"/>
  <c r="N324" i="1"/>
  <c r="R324" i="1"/>
  <c r="J325" i="1"/>
  <c r="N325" i="1"/>
  <c r="R325" i="1"/>
  <c r="J326" i="1"/>
  <c r="N326" i="1"/>
  <c r="R326" i="1"/>
  <c r="J327" i="1"/>
  <c r="N327" i="1"/>
  <c r="R327" i="1"/>
  <c r="J328" i="1"/>
  <c r="N328" i="1"/>
  <c r="R328" i="1"/>
  <c r="J329" i="1"/>
  <c r="N329" i="1"/>
  <c r="R329" i="1"/>
  <c r="J330" i="1"/>
  <c r="N330" i="1"/>
  <c r="R330" i="1"/>
  <c r="J331" i="1"/>
  <c r="N331" i="1"/>
  <c r="R331" i="1"/>
  <c r="J332" i="1"/>
  <c r="N332" i="1"/>
  <c r="R332" i="1"/>
  <c r="J333" i="1"/>
  <c r="N333" i="1"/>
  <c r="R333" i="1"/>
  <c r="J334" i="1"/>
  <c r="N334" i="1"/>
  <c r="R334" i="1"/>
  <c r="J335" i="1"/>
  <c r="N335" i="1"/>
  <c r="R335" i="1"/>
  <c r="J336" i="1"/>
  <c r="N336" i="1"/>
  <c r="R336" i="1"/>
  <c r="J337" i="1"/>
  <c r="N337" i="1"/>
  <c r="R337" i="1"/>
  <c r="J338" i="1"/>
  <c r="N338" i="1"/>
  <c r="R338" i="1"/>
  <c r="J339" i="1"/>
  <c r="N339" i="1"/>
  <c r="R339" i="1"/>
  <c r="J340" i="1"/>
  <c r="N340" i="1"/>
  <c r="R340" i="1"/>
  <c r="J341" i="1"/>
  <c r="N341" i="1"/>
  <c r="R341" i="1"/>
  <c r="J342" i="1"/>
  <c r="N342" i="1"/>
  <c r="R342" i="1"/>
  <c r="J343" i="1"/>
  <c r="N343" i="1"/>
  <c r="R343" i="1"/>
  <c r="J344" i="1"/>
  <c r="N344" i="1"/>
  <c r="R344" i="1"/>
  <c r="J345" i="1"/>
  <c r="N345" i="1"/>
  <c r="R345" i="1"/>
  <c r="J346" i="1"/>
  <c r="N346" i="1"/>
  <c r="R346" i="1"/>
  <c r="J347" i="1"/>
  <c r="N347" i="1"/>
  <c r="R347" i="1"/>
  <c r="J348" i="1"/>
  <c r="N348" i="1"/>
  <c r="R348" i="1"/>
  <c r="J349" i="1"/>
  <c r="N349" i="1"/>
  <c r="R349" i="1"/>
  <c r="J350" i="1"/>
  <c r="N350" i="1"/>
  <c r="R350" i="1"/>
  <c r="J351" i="1"/>
  <c r="N351" i="1"/>
  <c r="R351" i="1"/>
  <c r="J352" i="1"/>
  <c r="N352" i="1"/>
  <c r="R352" i="1"/>
  <c r="J353" i="1"/>
  <c r="N353" i="1"/>
  <c r="R353" i="1"/>
  <c r="G354" i="1"/>
  <c r="J354" i="1"/>
  <c r="N354" i="1"/>
  <c r="R354" i="1"/>
  <c r="J355" i="1"/>
  <c r="N355" i="1"/>
  <c r="R355" i="1"/>
  <c r="J356" i="1"/>
  <c r="N356" i="1"/>
  <c r="R356" i="1"/>
  <c r="G357" i="1"/>
  <c r="J357" i="1"/>
  <c r="N357" i="1"/>
  <c r="R357" i="1"/>
  <c r="G358" i="1"/>
  <c r="J358" i="1"/>
  <c r="N358" i="1"/>
  <c r="R358" i="1"/>
  <c r="G359" i="1"/>
  <c r="J359" i="1"/>
  <c r="N359" i="1"/>
  <c r="R359" i="1"/>
  <c r="J360" i="1"/>
  <c r="N360" i="1"/>
  <c r="R360" i="1"/>
  <c r="J361" i="1"/>
  <c r="N361" i="1"/>
  <c r="R361" i="1"/>
  <c r="J362" i="1"/>
  <c r="N362" i="1"/>
  <c r="R362" i="1"/>
  <c r="J363" i="1"/>
  <c r="N363" i="1"/>
  <c r="R363" i="1"/>
  <c r="J364" i="1"/>
  <c r="N364" i="1"/>
  <c r="R364" i="1"/>
  <c r="J365" i="1"/>
  <c r="N365" i="1"/>
  <c r="R365" i="1"/>
  <c r="J366" i="1"/>
  <c r="N366" i="1"/>
  <c r="R366" i="1"/>
  <c r="J367" i="1"/>
  <c r="N367" i="1"/>
  <c r="R367" i="1"/>
  <c r="J368" i="1"/>
  <c r="N368" i="1"/>
  <c r="R368" i="1"/>
  <c r="J369" i="1"/>
  <c r="N369" i="1"/>
  <c r="R369" i="1"/>
  <c r="J370" i="1"/>
  <c r="N370" i="1"/>
  <c r="R370" i="1"/>
  <c r="J371" i="1"/>
  <c r="N371" i="1"/>
  <c r="R371" i="1"/>
  <c r="J372" i="1"/>
  <c r="N372" i="1"/>
  <c r="R372" i="1"/>
  <c r="J373" i="1"/>
  <c r="N373" i="1"/>
  <c r="R373" i="1"/>
  <c r="J374" i="1"/>
  <c r="N374" i="1"/>
  <c r="R374" i="1"/>
  <c r="J375" i="1"/>
  <c r="N375" i="1"/>
  <c r="R375" i="1"/>
  <c r="J376" i="1"/>
  <c r="N376" i="1"/>
  <c r="R376" i="1"/>
  <c r="J377" i="1"/>
  <c r="N377" i="1"/>
  <c r="R377" i="1"/>
  <c r="J378" i="1"/>
  <c r="N378" i="1"/>
  <c r="R378" i="1"/>
  <c r="J379" i="1"/>
  <c r="N379" i="1"/>
  <c r="R379" i="1"/>
  <c r="J380" i="1"/>
  <c r="N380" i="1"/>
  <c r="R380" i="1"/>
  <c r="J381" i="1"/>
  <c r="N381" i="1"/>
  <c r="R381" i="1"/>
  <c r="J382" i="1"/>
  <c r="N382" i="1"/>
  <c r="R382" i="1"/>
  <c r="J383" i="1"/>
  <c r="N383" i="1"/>
  <c r="R383" i="1"/>
  <c r="J384" i="1"/>
  <c r="N384" i="1"/>
  <c r="R384" i="1"/>
  <c r="J385" i="1"/>
  <c r="N385" i="1"/>
  <c r="R385" i="1"/>
  <c r="J386" i="1"/>
  <c r="N386" i="1"/>
  <c r="R386" i="1"/>
  <c r="J387" i="1"/>
  <c r="N387" i="1"/>
  <c r="R387" i="1"/>
  <c r="J388" i="1"/>
  <c r="N388" i="1"/>
  <c r="R388" i="1"/>
  <c r="J389" i="1"/>
  <c r="N389" i="1"/>
  <c r="R389" i="1"/>
  <c r="J390" i="1"/>
  <c r="N390" i="1"/>
  <c r="R390" i="1"/>
  <c r="J391" i="1"/>
  <c r="N391" i="1"/>
  <c r="R391" i="1"/>
  <c r="J392" i="1"/>
  <c r="N392" i="1"/>
  <c r="R392" i="1"/>
  <c r="J393" i="1"/>
  <c r="N393" i="1"/>
  <c r="R393" i="1"/>
  <c r="J394" i="1"/>
  <c r="N394" i="1"/>
  <c r="R394" i="1"/>
  <c r="J395" i="1"/>
  <c r="N395" i="1"/>
  <c r="R395" i="1"/>
  <c r="J396" i="1"/>
  <c r="N396" i="1"/>
  <c r="R396" i="1"/>
  <c r="J397" i="1"/>
  <c r="N397" i="1"/>
  <c r="R397" i="1"/>
  <c r="J398" i="1"/>
  <c r="N398" i="1"/>
  <c r="R398" i="1"/>
  <c r="J399" i="1"/>
  <c r="N399" i="1"/>
  <c r="R399" i="1"/>
  <c r="J400" i="1"/>
  <c r="N400" i="1"/>
  <c r="R400" i="1"/>
  <c r="J401" i="1"/>
  <c r="N401" i="1"/>
  <c r="R401" i="1"/>
  <c r="J402" i="1"/>
  <c r="N402" i="1"/>
  <c r="R402" i="1"/>
  <c r="J403" i="1"/>
  <c r="N403" i="1"/>
  <c r="R403" i="1"/>
  <c r="J404" i="1"/>
  <c r="N404" i="1"/>
  <c r="R404" i="1"/>
  <c r="J405" i="1"/>
  <c r="N405" i="1"/>
  <c r="R405" i="1"/>
  <c r="J406" i="1"/>
  <c r="N406" i="1"/>
  <c r="R406" i="1"/>
  <c r="G407" i="1"/>
  <c r="J407" i="1"/>
  <c r="N407" i="1"/>
  <c r="R407" i="1"/>
  <c r="J408" i="1"/>
  <c r="N408" i="1"/>
  <c r="R408" i="1"/>
  <c r="J409" i="1"/>
  <c r="N409" i="1"/>
  <c r="R409" i="1"/>
  <c r="G410" i="1"/>
  <c r="J410" i="1"/>
  <c r="N410" i="1"/>
  <c r="R410" i="1"/>
  <c r="G411" i="1"/>
  <c r="J411" i="1"/>
  <c r="N411" i="1"/>
  <c r="R411" i="1"/>
  <c r="J412" i="1"/>
  <c r="N412" i="1"/>
  <c r="R412" i="1"/>
  <c r="J413" i="1"/>
  <c r="N413" i="1"/>
  <c r="R413" i="1"/>
  <c r="J414" i="1"/>
  <c r="N414" i="1"/>
  <c r="R414" i="1"/>
  <c r="J415" i="1"/>
  <c r="N415" i="1"/>
  <c r="R415" i="1"/>
  <c r="J416" i="1"/>
  <c r="N416" i="1"/>
  <c r="R416" i="1"/>
  <c r="J417" i="1"/>
  <c r="N417" i="1"/>
  <c r="R417" i="1"/>
  <c r="G418" i="1"/>
  <c r="J418" i="1"/>
  <c r="N418" i="1"/>
  <c r="R418" i="1"/>
  <c r="J419" i="1"/>
  <c r="N419" i="1"/>
  <c r="R419" i="1"/>
  <c r="J420" i="1"/>
  <c r="N420" i="1"/>
  <c r="R420" i="1"/>
  <c r="J421" i="1"/>
  <c r="N421" i="1"/>
  <c r="R421" i="1"/>
  <c r="J422" i="1"/>
  <c r="N422" i="1"/>
  <c r="R422" i="1"/>
  <c r="G423" i="1"/>
  <c r="J423" i="1"/>
  <c r="N423" i="1"/>
  <c r="R423" i="1"/>
  <c r="G424" i="1"/>
  <c r="J424" i="1"/>
  <c r="N424" i="1"/>
  <c r="R424" i="1"/>
  <c r="G425" i="1"/>
  <c r="J425" i="1"/>
  <c r="N425" i="1"/>
  <c r="R425" i="1"/>
  <c r="G426" i="1"/>
  <c r="J426" i="1"/>
  <c r="N426" i="1"/>
  <c r="R426" i="1"/>
  <c r="G427" i="1"/>
  <c r="J427" i="1"/>
  <c r="N427" i="1"/>
  <c r="R427" i="1"/>
  <c r="G428" i="1"/>
  <c r="J428" i="1"/>
  <c r="N428" i="1"/>
  <c r="R428" i="1"/>
  <c r="G429" i="1"/>
  <c r="J429" i="1"/>
  <c r="N429" i="1"/>
  <c r="R429" i="1"/>
  <c r="G430" i="1"/>
  <c r="J430" i="1"/>
  <c r="N430" i="1"/>
  <c r="R430" i="1"/>
  <c r="G431" i="1"/>
  <c r="J431" i="1"/>
  <c r="N431" i="1"/>
  <c r="R431" i="1"/>
  <c r="G432" i="1"/>
  <c r="J432" i="1"/>
  <c r="N432" i="1"/>
  <c r="R432" i="1"/>
  <c r="J433" i="1"/>
  <c r="N433" i="1"/>
  <c r="R433" i="1"/>
  <c r="J434" i="1"/>
  <c r="N434" i="1"/>
  <c r="R434" i="1"/>
  <c r="J435" i="1"/>
  <c r="N435" i="1"/>
  <c r="R435" i="1"/>
  <c r="J436" i="1"/>
  <c r="N436" i="1"/>
  <c r="R436" i="1"/>
  <c r="J437" i="1"/>
  <c r="N437" i="1"/>
  <c r="R437" i="1"/>
  <c r="J438" i="1"/>
  <c r="N438" i="1"/>
  <c r="R438" i="1"/>
  <c r="J439" i="1"/>
  <c r="N439" i="1"/>
  <c r="R439" i="1"/>
  <c r="J440" i="1"/>
  <c r="N440" i="1"/>
  <c r="R440" i="1"/>
  <c r="J441" i="1"/>
  <c r="N441" i="1"/>
  <c r="R441" i="1"/>
  <c r="J442" i="1"/>
  <c r="N442" i="1"/>
  <c r="R442" i="1"/>
  <c r="J443" i="1"/>
  <c r="N443" i="1"/>
  <c r="R443" i="1"/>
  <c r="J444" i="1"/>
  <c r="N444" i="1"/>
  <c r="R444" i="1"/>
  <c r="J445" i="1"/>
  <c r="N445" i="1"/>
  <c r="R445" i="1"/>
  <c r="J446" i="1"/>
  <c r="N446" i="1"/>
  <c r="R446" i="1"/>
  <c r="J447" i="1"/>
  <c r="N447" i="1"/>
  <c r="R447" i="1"/>
  <c r="J448" i="1"/>
  <c r="N448" i="1"/>
  <c r="R448" i="1"/>
  <c r="J449" i="1"/>
  <c r="N449" i="1"/>
  <c r="R449" i="1"/>
  <c r="J450" i="1"/>
  <c r="N450" i="1"/>
  <c r="R450" i="1"/>
  <c r="J451" i="1"/>
  <c r="N451" i="1"/>
  <c r="R451" i="1"/>
  <c r="J452" i="1"/>
  <c r="N452" i="1"/>
  <c r="R452" i="1"/>
  <c r="J453" i="1"/>
  <c r="N453" i="1"/>
  <c r="R453" i="1"/>
  <c r="J454" i="1"/>
  <c r="N454" i="1"/>
  <c r="R454" i="1"/>
  <c r="J455" i="1"/>
  <c r="N455" i="1"/>
  <c r="R455" i="1"/>
  <c r="J456" i="1"/>
  <c r="N456" i="1"/>
  <c r="R456" i="1"/>
  <c r="J457" i="1"/>
  <c r="N457" i="1"/>
  <c r="R457" i="1"/>
  <c r="J458" i="1"/>
  <c r="N458" i="1"/>
  <c r="R458" i="1"/>
  <c r="J459" i="1"/>
  <c r="N459" i="1"/>
  <c r="R459" i="1"/>
  <c r="J460" i="1"/>
  <c r="N460" i="1"/>
  <c r="R460" i="1"/>
  <c r="J461" i="1"/>
  <c r="N461" i="1"/>
  <c r="R461" i="1"/>
  <c r="J462" i="1"/>
  <c r="N462" i="1"/>
  <c r="R462" i="1"/>
  <c r="J463" i="1"/>
  <c r="N463" i="1"/>
  <c r="R463" i="1"/>
  <c r="J464" i="1"/>
  <c r="N464" i="1"/>
  <c r="R464" i="1"/>
  <c r="J465" i="1"/>
  <c r="N465" i="1"/>
  <c r="R465" i="1"/>
  <c r="J466" i="1"/>
  <c r="N466" i="1"/>
  <c r="R466" i="1"/>
  <c r="J467" i="1"/>
  <c r="N467" i="1"/>
  <c r="R467" i="1"/>
  <c r="J468" i="1"/>
  <c r="N468" i="1"/>
  <c r="R468" i="1"/>
  <c r="J469" i="1"/>
  <c r="N469" i="1"/>
  <c r="R469" i="1"/>
  <c r="J470" i="1"/>
  <c r="N470" i="1"/>
  <c r="R470" i="1"/>
  <c r="J471" i="1"/>
  <c r="N471" i="1"/>
  <c r="R471" i="1"/>
  <c r="J472" i="1"/>
  <c r="N472" i="1"/>
  <c r="R472" i="1"/>
  <c r="J473" i="1"/>
  <c r="N473" i="1"/>
  <c r="R473" i="1"/>
  <c r="J474" i="1"/>
  <c r="N474" i="1"/>
  <c r="R474" i="1"/>
  <c r="J475" i="1"/>
  <c r="N475" i="1"/>
  <c r="R475" i="1"/>
  <c r="J476" i="1"/>
  <c r="N476" i="1"/>
  <c r="R476" i="1"/>
  <c r="J477" i="1"/>
  <c r="N477" i="1"/>
  <c r="R477" i="1"/>
  <c r="J478" i="1"/>
  <c r="N478" i="1"/>
  <c r="R478" i="1"/>
  <c r="J479" i="1"/>
  <c r="N479" i="1"/>
  <c r="R479" i="1"/>
  <c r="J480" i="1"/>
  <c r="N480" i="1"/>
  <c r="R480" i="1"/>
  <c r="J481" i="1"/>
  <c r="N481" i="1"/>
  <c r="R481" i="1"/>
  <c r="J482" i="1"/>
  <c r="N482" i="1"/>
  <c r="R482" i="1"/>
  <c r="J483" i="1"/>
  <c r="N483" i="1"/>
  <c r="R483" i="1"/>
  <c r="J484" i="1"/>
  <c r="N484" i="1"/>
  <c r="R484" i="1"/>
  <c r="J485" i="1"/>
  <c r="N485" i="1"/>
  <c r="R485" i="1"/>
  <c r="J486" i="1"/>
  <c r="N486" i="1"/>
  <c r="R486" i="1"/>
  <c r="J487" i="1"/>
  <c r="N487" i="1"/>
  <c r="R487" i="1"/>
  <c r="J488" i="1"/>
  <c r="N488" i="1"/>
  <c r="R488" i="1"/>
  <c r="J489" i="1"/>
  <c r="N489" i="1"/>
  <c r="R489" i="1"/>
  <c r="J490" i="1"/>
  <c r="N490" i="1"/>
  <c r="R490" i="1"/>
  <c r="J491" i="1"/>
  <c r="N491" i="1"/>
  <c r="R491" i="1"/>
  <c r="J492" i="1"/>
  <c r="N492" i="1"/>
  <c r="R492" i="1"/>
  <c r="J493" i="1"/>
  <c r="N493" i="1"/>
  <c r="R493" i="1"/>
  <c r="J494" i="1"/>
  <c r="N494" i="1"/>
  <c r="R494" i="1"/>
  <c r="J495" i="1"/>
  <c r="N495" i="1"/>
  <c r="R495" i="1"/>
  <c r="J496" i="1"/>
  <c r="N496" i="1"/>
  <c r="R496" i="1"/>
  <c r="J497" i="1"/>
  <c r="N497" i="1"/>
  <c r="R497" i="1"/>
  <c r="J498" i="1"/>
  <c r="N498" i="1"/>
  <c r="R498" i="1"/>
  <c r="J499" i="1"/>
  <c r="N499" i="1"/>
  <c r="R499" i="1"/>
  <c r="J500" i="1"/>
  <c r="N500" i="1"/>
  <c r="R500" i="1"/>
  <c r="J501" i="1"/>
  <c r="N501" i="1"/>
  <c r="R501" i="1"/>
  <c r="J502" i="1"/>
  <c r="N502" i="1"/>
  <c r="R502" i="1"/>
  <c r="J503" i="1"/>
  <c r="N503" i="1"/>
  <c r="R503" i="1"/>
  <c r="J504" i="1"/>
  <c r="N504" i="1"/>
  <c r="R504" i="1"/>
  <c r="J505" i="1"/>
  <c r="N505" i="1"/>
  <c r="R505" i="1"/>
  <c r="J506" i="1"/>
  <c r="N506" i="1"/>
  <c r="R506" i="1"/>
  <c r="J507" i="1"/>
  <c r="N507" i="1"/>
  <c r="R507" i="1"/>
  <c r="J508" i="1"/>
  <c r="N508" i="1"/>
  <c r="R508" i="1"/>
  <c r="J509" i="1"/>
  <c r="N509" i="1"/>
  <c r="R509" i="1"/>
  <c r="J510" i="1"/>
  <c r="N510" i="1"/>
  <c r="R510" i="1"/>
  <c r="J511" i="1"/>
  <c r="N511" i="1"/>
  <c r="R511" i="1"/>
  <c r="J512" i="1"/>
  <c r="N512" i="1"/>
  <c r="R512" i="1"/>
  <c r="J513" i="1"/>
  <c r="N513" i="1"/>
  <c r="R513" i="1"/>
  <c r="J514" i="1"/>
  <c r="N514" i="1"/>
  <c r="R514" i="1"/>
  <c r="J515" i="1"/>
  <c r="N515" i="1"/>
  <c r="R515" i="1"/>
  <c r="J516" i="1"/>
  <c r="N516" i="1"/>
  <c r="R516" i="1"/>
  <c r="J517" i="1"/>
  <c r="N517" i="1"/>
  <c r="R517" i="1"/>
  <c r="J518" i="1"/>
  <c r="N518" i="1"/>
  <c r="R518" i="1"/>
  <c r="J519" i="1"/>
  <c r="N519" i="1"/>
  <c r="R519" i="1"/>
  <c r="J520" i="1"/>
  <c r="N520" i="1"/>
  <c r="R520" i="1"/>
  <c r="J521" i="1"/>
  <c r="N521" i="1"/>
  <c r="R521" i="1"/>
  <c r="J522" i="1"/>
  <c r="N522" i="1"/>
  <c r="R522" i="1"/>
  <c r="J523" i="1"/>
  <c r="N523" i="1"/>
  <c r="R523" i="1"/>
  <c r="J524" i="1"/>
  <c r="N524" i="1"/>
  <c r="R524" i="1"/>
  <c r="J525" i="1"/>
  <c r="N525" i="1"/>
  <c r="R525" i="1"/>
  <c r="J526" i="1"/>
  <c r="N526" i="1"/>
  <c r="R526" i="1"/>
  <c r="J527" i="1"/>
  <c r="N527" i="1"/>
  <c r="R527" i="1"/>
  <c r="J528" i="1"/>
  <c r="N528" i="1"/>
  <c r="R528" i="1"/>
  <c r="J529" i="1"/>
  <c r="N529" i="1"/>
  <c r="R529" i="1"/>
  <c r="J530" i="1"/>
  <c r="N530" i="1"/>
  <c r="R530" i="1"/>
  <c r="J531" i="1"/>
  <c r="N531" i="1"/>
  <c r="R531" i="1"/>
  <c r="J532" i="1"/>
  <c r="N532" i="1"/>
  <c r="R532" i="1"/>
  <c r="J533" i="1"/>
  <c r="N533" i="1"/>
  <c r="R533" i="1"/>
  <c r="J534" i="1"/>
  <c r="N534" i="1"/>
  <c r="R534" i="1"/>
  <c r="J535" i="1"/>
  <c r="N535" i="1"/>
  <c r="R535" i="1"/>
  <c r="J536" i="1"/>
  <c r="N536" i="1"/>
  <c r="R536" i="1"/>
  <c r="J537" i="1"/>
  <c r="N537" i="1"/>
  <c r="R537" i="1"/>
  <c r="J538" i="1"/>
  <c r="N538" i="1"/>
  <c r="R538" i="1"/>
  <c r="J539" i="1"/>
  <c r="N539" i="1"/>
  <c r="R539" i="1"/>
  <c r="J540" i="1"/>
  <c r="N540" i="1"/>
  <c r="R540" i="1"/>
  <c r="J541" i="1"/>
  <c r="N541" i="1"/>
  <c r="R541" i="1"/>
  <c r="J542" i="1"/>
  <c r="N542" i="1"/>
  <c r="R542" i="1"/>
  <c r="J543" i="1"/>
  <c r="N543" i="1"/>
  <c r="R543" i="1"/>
  <c r="J544" i="1"/>
  <c r="N544" i="1"/>
  <c r="R544" i="1"/>
  <c r="J545" i="1"/>
  <c r="N545" i="1"/>
  <c r="R545" i="1"/>
  <c r="J546" i="1"/>
  <c r="N546" i="1"/>
  <c r="R546" i="1"/>
  <c r="J547" i="1"/>
  <c r="N547" i="1"/>
  <c r="R547" i="1"/>
  <c r="J548" i="1"/>
  <c r="N548" i="1"/>
  <c r="R548" i="1"/>
  <c r="J549" i="1"/>
  <c r="N549" i="1"/>
  <c r="R549" i="1"/>
  <c r="J550" i="1"/>
  <c r="N550" i="1"/>
  <c r="R550" i="1"/>
  <c r="J551" i="1"/>
  <c r="N551" i="1"/>
  <c r="R551" i="1"/>
  <c r="J552" i="1"/>
  <c r="N552" i="1"/>
  <c r="R552" i="1"/>
  <c r="J553" i="1"/>
  <c r="N553" i="1"/>
  <c r="R553" i="1"/>
  <c r="J554" i="1"/>
  <c r="N554" i="1"/>
  <c r="R554" i="1"/>
  <c r="J555" i="1"/>
  <c r="N555" i="1"/>
  <c r="R555" i="1"/>
  <c r="J556" i="1"/>
  <c r="N556" i="1"/>
  <c r="R556" i="1"/>
  <c r="J557" i="1"/>
  <c r="N557" i="1"/>
  <c r="R557" i="1"/>
  <c r="J558" i="1"/>
  <c r="N558" i="1"/>
  <c r="R558" i="1"/>
  <c r="J559" i="1"/>
  <c r="N559" i="1"/>
  <c r="R559" i="1"/>
  <c r="J560" i="1"/>
  <c r="N560" i="1"/>
  <c r="R560" i="1"/>
  <c r="J561" i="1"/>
  <c r="N561" i="1"/>
  <c r="R561" i="1"/>
  <c r="J562" i="1"/>
  <c r="N562" i="1"/>
  <c r="R562" i="1"/>
  <c r="J563" i="1"/>
  <c r="N563" i="1"/>
  <c r="R563" i="1"/>
  <c r="J564" i="1"/>
  <c r="N564" i="1"/>
  <c r="R564" i="1"/>
  <c r="J565" i="1"/>
  <c r="N565" i="1"/>
  <c r="R565" i="1"/>
  <c r="J566" i="1"/>
  <c r="N566" i="1"/>
  <c r="R566" i="1"/>
  <c r="J567" i="1"/>
  <c r="N567" i="1"/>
  <c r="R567" i="1"/>
  <c r="J568" i="1"/>
  <c r="N568" i="1"/>
  <c r="R568" i="1"/>
  <c r="J569" i="1"/>
  <c r="N569" i="1"/>
  <c r="R569" i="1"/>
  <c r="J570" i="1"/>
  <c r="N570" i="1"/>
  <c r="R570" i="1"/>
  <c r="J571" i="1"/>
  <c r="N571" i="1"/>
  <c r="R571" i="1"/>
  <c r="J572" i="1"/>
  <c r="N572" i="1"/>
  <c r="R572" i="1"/>
  <c r="J573" i="1"/>
  <c r="N573" i="1"/>
  <c r="R573" i="1"/>
  <c r="J574" i="1"/>
  <c r="N574" i="1"/>
  <c r="R574" i="1"/>
  <c r="J575" i="1"/>
  <c r="N575" i="1"/>
  <c r="R575" i="1"/>
  <c r="J576" i="1"/>
  <c r="N576" i="1"/>
  <c r="R576" i="1"/>
  <c r="J577" i="1"/>
  <c r="N577" i="1"/>
  <c r="R577" i="1"/>
  <c r="J578" i="1"/>
  <c r="N578" i="1"/>
  <c r="R578" i="1"/>
  <c r="J579" i="1"/>
  <c r="N579" i="1"/>
  <c r="R579" i="1"/>
  <c r="J580" i="1"/>
  <c r="N580" i="1"/>
  <c r="R580" i="1"/>
  <c r="J581" i="1"/>
  <c r="N581" i="1"/>
  <c r="R581" i="1"/>
  <c r="J582" i="1"/>
  <c r="N582" i="1"/>
  <c r="R582" i="1"/>
  <c r="J583" i="1"/>
  <c r="N583" i="1"/>
  <c r="R583" i="1"/>
  <c r="J584" i="1"/>
  <c r="N584" i="1"/>
  <c r="R584" i="1"/>
  <c r="J585" i="1"/>
  <c r="N585" i="1"/>
  <c r="R585" i="1"/>
  <c r="J586" i="1"/>
  <c r="N586" i="1"/>
  <c r="R586" i="1"/>
  <c r="J587" i="1"/>
  <c r="N587" i="1"/>
  <c r="R587" i="1"/>
  <c r="J588" i="1"/>
  <c r="N588" i="1"/>
  <c r="R588" i="1"/>
  <c r="J589" i="1"/>
  <c r="N589" i="1"/>
  <c r="R589" i="1"/>
  <c r="J590" i="1"/>
  <c r="N590" i="1"/>
  <c r="R590" i="1"/>
  <c r="J591" i="1"/>
  <c r="N591" i="1"/>
  <c r="R591" i="1"/>
  <c r="J592" i="1"/>
  <c r="N592" i="1"/>
  <c r="R592" i="1"/>
  <c r="J593" i="1"/>
  <c r="N593" i="1"/>
  <c r="R593" i="1"/>
  <c r="J594" i="1"/>
  <c r="N594" i="1"/>
  <c r="R594" i="1"/>
  <c r="J595" i="1"/>
  <c r="N595" i="1"/>
  <c r="R595" i="1"/>
  <c r="J596" i="1"/>
  <c r="N596" i="1"/>
  <c r="R596" i="1"/>
  <c r="J597" i="1"/>
  <c r="N597" i="1"/>
  <c r="R597" i="1"/>
  <c r="J598" i="1"/>
  <c r="N598" i="1"/>
  <c r="R598" i="1"/>
  <c r="J599" i="1"/>
  <c r="N599" i="1"/>
  <c r="R599" i="1"/>
  <c r="J600" i="1"/>
  <c r="N600" i="1"/>
  <c r="R600" i="1"/>
  <c r="J601" i="1"/>
  <c r="N601" i="1"/>
  <c r="R601" i="1"/>
  <c r="J602" i="1"/>
  <c r="N602" i="1"/>
  <c r="R602" i="1"/>
  <c r="J603" i="1"/>
  <c r="N603" i="1"/>
  <c r="R603" i="1"/>
  <c r="J604" i="1"/>
  <c r="N604" i="1"/>
  <c r="R604" i="1"/>
  <c r="J605" i="1"/>
  <c r="N605" i="1"/>
  <c r="R605" i="1"/>
  <c r="J606" i="1"/>
  <c r="N606" i="1"/>
  <c r="R606" i="1"/>
  <c r="J607" i="1"/>
  <c r="N607" i="1"/>
  <c r="R607" i="1"/>
  <c r="J608" i="1"/>
  <c r="N608" i="1"/>
  <c r="R608" i="1"/>
  <c r="J609" i="1"/>
  <c r="N609" i="1"/>
  <c r="R609" i="1"/>
  <c r="J610" i="1"/>
  <c r="N610" i="1"/>
  <c r="R610" i="1"/>
  <c r="J611" i="1"/>
  <c r="N611" i="1"/>
  <c r="R611" i="1"/>
  <c r="J612" i="1"/>
  <c r="N612" i="1"/>
  <c r="R612" i="1"/>
  <c r="J613" i="1"/>
  <c r="N613" i="1"/>
  <c r="R613" i="1"/>
  <c r="J614" i="1"/>
  <c r="N614" i="1"/>
  <c r="R614" i="1"/>
  <c r="J615" i="1"/>
  <c r="N615" i="1"/>
  <c r="R615" i="1"/>
  <c r="J616" i="1"/>
  <c r="N616" i="1"/>
  <c r="R616" i="1"/>
  <c r="J617" i="1"/>
  <c r="N617" i="1"/>
  <c r="R617" i="1"/>
  <c r="J618" i="1"/>
  <c r="N618" i="1"/>
  <c r="R618" i="1"/>
  <c r="J619" i="1"/>
  <c r="N619" i="1"/>
  <c r="R619" i="1"/>
  <c r="J620" i="1"/>
  <c r="N620" i="1"/>
  <c r="R620" i="1"/>
  <c r="J621" i="1"/>
  <c r="N621" i="1"/>
  <c r="R621" i="1"/>
  <c r="J622" i="1"/>
  <c r="N622" i="1"/>
  <c r="R622" i="1"/>
  <c r="J623" i="1"/>
  <c r="N623" i="1"/>
  <c r="R623" i="1"/>
  <c r="J624" i="1"/>
  <c r="N624" i="1"/>
  <c r="R624" i="1"/>
  <c r="J625" i="1"/>
  <c r="N625" i="1"/>
  <c r="R625" i="1"/>
  <c r="J626" i="1"/>
  <c r="N626" i="1"/>
  <c r="R626" i="1"/>
  <c r="J627" i="1"/>
  <c r="N627" i="1"/>
  <c r="R627" i="1"/>
  <c r="J628" i="1"/>
  <c r="N628" i="1"/>
  <c r="R628" i="1"/>
  <c r="J629" i="1"/>
  <c r="N629" i="1"/>
  <c r="R629" i="1"/>
  <c r="J630" i="1"/>
  <c r="N630" i="1"/>
  <c r="R630" i="1"/>
  <c r="J631" i="1"/>
  <c r="N631" i="1"/>
  <c r="R631" i="1"/>
  <c r="J632" i="1"/>
  <c r="N632" i="1"/>
  <c r="R632" i="1"/>
  <c r="J633" i="1"/>
  <c r="N633" i="1"/>
  <c r="R633" i="1"/>
  <c r="J634" i="1"/>
  <c r="N634" i="1"/>
  <c r="R634" i="1"/>
  <c r="J635" i="1"/>
  <c r="N635" i="1"/>
  <c r="R635" i="1"/>
  <c r="J636" i="1"/>
  <c r="N636" i="1"/>
  <c r="R636" i="1"/>
  <c r="J637" i="1"/>
  <c r="N637" i="1"/>
  <c r="R637" i="1"/>
  <c r="J638" i="1"/>
  <c r="N638" i="1"/>
  <c r="R638" i="1"/>
  <c r="J639" i="1"/>
  <c r="N639" i="1"/>
  <c r="R639" i="1"/>
  <c r="J640" i="1"/>
  <c r="N640" i="1"/>
  <c r="R640" i="1"/>
  <c r="J641" i="1"/>
  <c r="N641" i="1"/>
  <c r="R641" i="1"/>
  <c r="J642" i="1"/>
  <c r="N642" i="1"/>
  <c r="R642" i="1"/>
  <c r="J643" i="1"/>
  <c r="N643" i="1"/>
  <c r="R643" i="1"/>
  <c r="J644" i="1"/>
  <c r="N644" i="1"/>
  <c r="R644" i="1"/>
  <c r="J645" i="1"/>
  <c r="N645" i="1"/>
  <c r="R645" i="1"/>
  <c r="J646" i="1"/>
  <c r="N646" i="1"/>
  <c r="R646" i="1"/>
  <c r="J648" i="1"/>
  <c r="N648" i="1"/>
  <c r="R648" i="1"/>
  <c r="J649" i="1"/>
  <c r="N649" i="1"/>
  <c r="R649" i="1"/>
  <c r="J650" i="1"/>
  <c r="N650" i="1"/>
  <c r="R650" i="1"/>
  <c r="J651" i="1"/>
  <c r="N651" i="1"/>
  <c r="R651" i="1"/>
  <c r="J652" i="1"/>
  <c r="N652" i="1"/>
  <c r="R652" i="1"/>
  <c r="J653" i="1"/>
  <c r="N653" i="1"/>
  <c r="R653" i="1"/>
  <c r="J654" i="1"/>
  <c r="N654" i="1"/>
  <c r="R654" i="1"/>
  <c r="J655" i="1"/>
  <c r="N655" i="1"/>
  <c r="R655" i="1"/>
  <c r="J656" i="1"/>
  <c r="N656" i="1"/>
  <c r="R656" i="1"/>
  <c r="J657" i="1"/>
  <c r="N657" i="1"/>
  <c r="R657" i="1"/>
  <c r="J658" i="1"/>
  <c r="N658" i="1"/>
  <c r="R658" i="1"/>
  <c r="J659" i="1"/>
  <c r="N659" i="1"/>
  <c r="R659" i="1"/>
  <c r="J660" i="1"/>
  <c r="N660" i="1"/>
  <c r="R660" i="1"/>
  <c r="J661" i="1"/>
  <c r="N661" i="1"/>
  <c r="R661" i="1"/>
  <c r="J662" i="1"/>
  <c r="N662" i="1"/>
  <c r="R662" i="1"/>
  <c r="J663" i="1"/>
  <c r="N663" i="1"/>
  <c r="R663" i="1"/>
  <c r="J664" i="1"/>
  <c r="N664" i="1"/>
  <c r="R664" i="1"/>
  <c r="J665" i="1"/>
  <c r="N665" i="1"/>
  <c r="R665" i="1"/>
  <c r="J666" i="1"/>
  <c r="N666" i="1"/>
  <c r="R666" i="1"/>
  <c r="J667" i="1"/>
  <c r="N667" i="1"/>
  <c r="R667" i="1"/>
  <c r="J668" i="1"/>
  <c r="N668" i="1"/>
  <c r="R668" i="1"/>
  <c r="J669" i="1"/>
  <c r="N669" i="1"/>
  <c r="R669" i="1"/>
  <c r="J670" i="1"/>
  <c r="N670" i="1"/>
  <c r="R670" i="1"/>
  <c r="J671" i="1"/>
  <c r="N671" i="1"/>
  <c r="R671" i="1"/>
  <c r="J672" i="1"/>
  <c r="N672" i="1"/>
  <c r="R672" i="1"/>
  <c r="J673" i="1"/>
  <c r="N673" i="1"/>
  <c r="R673" i="1"/>
  <c r="J674" i="1"/>
  <c r="N674" i="1"/>
  <c r="R674" i="1"/>
  <c r="J675" i="1"/>
  <c r="N675" i="1"/>
  <c r="R675" i="1"/>
  <c r="J676" i="1"/>
  <c r="N676" i="1"/>
  <c r="R676" i="1"/>
  <c r="J677" i="1"/>
  <c r="N677" i="1"/>
  <c r="R677" i="1"/>
  <c r="J678" i="1"/>
  <c r="N678" i="1"/>
  <c r="R678" i="1"/>
  <c r="J679" i="1"/>
  <c r="N679" i="1"/>
  <c r="R679" i="1"/>
  <c r="J680" i="1"/>
  <c r="N680" i="1"/>
  <c r="R680" i="1"/>
  <c r="J681" i="1"/>
  <c r="N681" i="1"/>
  <c r="R681" i="1"/>
  <c r="J682" i="1"/>
  <c r="N682" i="1"/>
  <c r="R682" i="1"/>
  <c r="J683" i="1"/>
  <c r="N683" i="1"/>
  <c r="R683" i="1"/>
  <c r="J684" i="1"/>
  <c r="N684" i="1"/>
  <c r="R684" i="1"/>
  <c r="J685" i="1"/>
  <c r="N685" i="1"/>
  <c r="R685" i="1"/>
  <c r="J686" i="1"/>
  <c r="N686" i="1"/>
  <c r="R686" i="1"/>
  <c r="J687" i="1"/>
  <c r="N687" i="1"/>
  <c r="R687" i="1"/>
  <c r="J688" i="1"/>
  <c r="N688" i="1"/>
  <c r="R688" i="1"/>
  <c r="J689" i="1"/>
  <c r="N689" i="1"/>
  <c r="R689" i="1"/>
  <c r="J690" i="1"/>
  <c r="N690" i="1"/>
  <c r="R690" i="1"/>
  <c r="J691" i="1"/>
  <c r="N691" i="1"/>
  <c r="R691" i="1"/>
  <c r="J692" i="1"/>
  <c r="N692" i="1"/>
  <c r="R692" i="1"/>
  <c r="J693" i="1"/>
  <c r="N693" i="1"/>
  <c r="R693" i="1"/>
  <c r="J694" i="1"/>
  <c r="N694" i="1"/>
  <c r="R694" i="1"/>
  <c r="J695" i="1"/>
  <c r="N695" i="1"/>
  <c r="R695" i="1"/>
  <c r="J696" i="1"/>
  <c r="N696" i="1"/>
  <c r="R696" i="1"/>
  <c r="J697" i="1"/>
  <c r="N697" i="1"/>
  <c r="R697" i="1"/>
  <c r="D2" i="3"/>
  <c r="J698" i="1"/>
  <c r="N698" i="1"/>
  <c r="J699" i="1"/>
  <c r="N699" i="1"/>
  <c r="J700" i="1"/>
  <c r="N700" i="1"/>
  <c r="J701" i="1"/>
  <c r="N701" i="1"/>
  <c r="J702" i="1"/>
  <c r="N702" i="1"/>
  <c r="J703" i="1"/>
  <c r="N703" i="1"/>
  <c r="J704" i="1"/>
  <c r="N704" i="1"/>
  <c r="Q698" i="1"/>
  <c r="Q699" i="1"/>
  <c r="Q700" i="1"/>
  <c r="Q701" i="1"/>
  <c r="Q702" i="1"/>
  <c r="Q703" i="1"/>
  <c r="O698" i="1"/>
  <c r="O699" i="1"/>
  <c r="O700" i="1"/>
  <c r="O701" i="1"/>
  <c r="O702" i="1"/>
  <c r="O703" i="1"/>
  <c r="O704" i="1"/>
  <c r="R698" i="1"/>
  <c r="R699" i="1"/>
  <c r="R700" i="1"/>
  <c r="R701" i="1"/>
  <c r="R702" i="1"/>
  <c r="R703" i="1"/>
  <c r="R704" i="1"/>
  <c r="J758" i="1"/>
  <c r="N758" i="1"/>
  <c r="R758" i="1"/>
  <c r="J762" i="1"/>
  <c r="N762" i="1"/>
  <c r="R762" i="1"/>
  <c r="J763" i="1"/>
  <c r="N763" i="1"/>
  <c r="R763" i="1"/>
  <c r="J764" i="1"/>
  <c r="N764" i="1"/>
  <c r="R764" i="1"/>
  <c r="J765" i="1"/>
  <c r="N765" i="1"/>
  <c r="R765" i="1"/>
  <c r="J766" i="1"/>
  <c r="N766" i="1"/>
  <c r="R766" i="1"/>
  <c r="J767" i="1"/>
  <c r="N767" i="1"/>
  <c r="R767" i="1"/>
  <c r="J768" i="1"/>
  <c r="N768" i="1"/>
  <c r="R768" i="1"/>
  <c r="J769" i="1"/>
  <c r="N769" i="1"/>
  <c r="R769" i="1"/>
  <c r="J770" i="1"/>
  <c r="N770" i="1"/>
  <c r="R770" i="1"/>
  <c r="J771" i="1"/>
  <c r="N771" i="1"/>
  <c r="R771" i="1"/>
  <c r="J772" i="1"/>
  <c r="N772" i="1"/>
  <c r="R772" i="1"/>
  <c r="J773" i="1"/>
  <c r="N773" i="1"/>
  <c r="R773" i="1"/>
  <c r="J705" i="1"/>
  <c r="N705" i="1"/>
  <c r="R705" i="1"/>
  <c r="J706" i="1"/>
  <c r="N706" i="1"/>
  <c r="R706" i="1"/>
  <c r="J707" i="1"/>
  <c r="N707" i="1"/>
  <c r="R707" i="1"/>
  <c r="J708" i="1"/>
  <c r="N708" i="1"/>
  <c r="R708" i="1"/>
  <c r="J709" i="1"/>
  <c r="N709" i="1"/>
  <c r="R709" i="1"/>
  <c r="J710" i="1"/>
  <c r="N710" i="1"/>
  <c r="R710" i="1"/>
  <c r="J711" i="1"/>
  <c r="N711" i="1"/>
  <c r="R711" i="1"/>
  <c r="J712" i="1"/>
  <c r="N712" i="1"/>
  <c r="R712" i="1"/>
  <c r="J713" i="1"/>
  <c r="N713" i="1"/>
  <c r="R713" i="1"/>
  <c r="J714" i="1"/>
  <c r="N714" i="1"/>
  <c r="R714" i="1"/>
  <c r="J715" i="1"/>
  <c r="N715" i="1"/>
  <c r="R715" i="1"/>
  <c r="J716" i="1"/>
  <c r="N716" i="1"/>
  <c r="R716" i="1"/>
  <c r="J717" i="1"/>
  <c r="N717" i="1"/>
  <c r="R717" i="1"/>
  <c r="J718" i="1"/>
  <c r="N718" i="1"/>
  <c r="R718" i="1"/>
  <c r="J719" i="1"/>
  <c r="N719" i="1"/>
  <c r="R719" i="1"/>
  <c r="J720" i="1"/>
  <c r="N720" i="1"/>
  <c r="R720" i="1"/>
  <c r="J721" i="1"/>
  <c r="N721" i="1"/>
  <c r="R721" i="1"/>
  <c r="J722" i="1"/>
  <c r="N722" i="1"/>
  <c r="R722" i="1"/>
  <c r="J723" i="1"/>
  <c r="N723" i="1"/>
  <c r="R723" i="1"/>
  <c r="J724" i="1"/>
  <c r="N724" i="1"/>
  <c r="R724" i="1"/>
  <c r="J725" i="1"/>
  <c r="N725" i="1"/>
  <c r="R725" i="1"/>
  <c r="J726" i="1"/>
  <c r="N726" i="1"/>
  <c r="R726" i="1"/>
  <c r="J727" i="1"/>
  <c r="N727" i="1"/>
  <c r="R727" i="1"/>
  <c r="J728" i="1"/>
  <c r="N728" i="1"/>
  <c r="R728" i="1"/>
  <c r="J729" i="1"/>
  <c r="N729" i="1"/>
  <c r="R729" i="1"/>
  <c r="J730" i="1"/>
  <c r="N730" i="1"/>
  <c r="R730" i="1"/>
  <c r="J731" i="1"/>
  <c r="N731" i="1"/>
  <c r="R731" i="1"/>
  <c r="J732" i="1"/>
  <c r="N732" i="1"/>
  <c r="R732" i="1"/>
  <c r="J733" i="1"/>
  <c r="N733" i="1"/>
  <c r="R733" i="1"/>
  <c r="J734" i="1"/>
  <c r="N734" i="1"/>
  <c r="R734" i="1"/>
  <c r="J735" i="1"/>
  <c r="N735" i="1"/>
  <c r="R735" i="1"/>
  <c r="J736" i="1"/>
  <c r="N736" i="1"/>
  <c r="R736" i="1"/>
  <c r="J737" i="1"/>
  <c r="N737" i="1"/>
  <c r="R737" i="1"/>
  <c r="J738" i="1"/>
  <c r="N738" i="1"/>
  <c r="R738" i="1"/>
  <c r="J739" i="1"/>
  <c r="N739" i="1"/>
  <c r="R739" i="1"/>
  <c r="J740" i="1"/>
  <c r="N740" i="1"/>
  <c r="R740" i="1"/>
  <c r="J741" i="1"/>
  <c r="N741" i="1"/>
  <c r="R741" i="1"/>
  <c r="J742" i="1"/>
  <c r="N742" i="1"/>
  <c r="R742" i="1"/>
  <c r="J743" i="1"/>
  <c r="N743" i="1"/>
  <c r="R743" i="1"/>
  <c r="J744" i="1"/>
  <c r="N744" i="1"/>
  <c r="R744" i="1"/>
  <c r="J745" i="1"/>
  <c r="N745" i="1"/>
  <c r="R745" i="1"/>
  <c r="J746" i="1"/>
  <c r="N746" i="1"/>
  <c r="R746" i="1"/>
  <c r="J747" i="1"/>
  <c r="N747" i="1"/>
  <c r="R747" i="1"/>
  <c r="J748" i="1"/>
  <c r="N748" i="1"/>
  <c r="R748" i="1"/>
  <c r="J749" i="1"/>
  <c r="N749" i="1"/>
  <c r="R749" i="1"/>
  <c r="J750" i="1"/>
  <c r="N750" i="1"/>
  <c r="R750" i="1"/>
  <c r="J751" i="1"/>
  <c r="N751" i="1"/>
  <c r="R751" i="1"/>
  <c r="J752" i="1"/>
  <c r="N752" i="1"/>
  <c r="R752" i="1"/>
  <c r="J753" i="1"/>
  <c r="N753" i="1"/>
  <c r="R753" i="1"/>
  <c r="J754" i="1"/>
  <c r="N754" i="1"/>
  <c r="R754" i="1"/>
  <c r="J755" i="1"/>
  <c r="N755" i="1"/>
  <c r="R755" i="1"/>
  <c r="J756" i="1"/>
  <c r="N756" i="1"/>
  <c r="R756" i="1"/>
  <c r="J757" i="1"/>
  <c r="N757" i="1"/>
  <c r="R757" i="1"/>
  <c r="J759" i="1"/>
  <c r="N759" i="1"/>
  <c r="R759" i="1"/>
  <c r="J760" i="1"/>
  <c r="N760" i="1"/>
  <c r="R760" i="1"/>
  <c r="J761" i="1"/>
  <c r="N761" i="1"/>
  <c r="R761" i="1"/>
  <c r="J774" i="1"/>
  <c r="N774" i="1"/>
  <c r="R774" i="1"/>
  <c r="J775" i="1"/>
  <c r="N775" i="1"/>
  <c r="R775" i="1"/>
  <c r="J776" i="1"/>
  <c r="N776" i="1"/>
  <c r="R776" i="1"/>
  <c r="J777" i="1"/>
  <c r="N777" i="1"/>
  <c r="R777" i="1"/>
  <c r="J778" i="1"/>
  <c r="N778" i="1"/>
  <c r="R778" i="1"/>
  <c r="J812" i="1"/>
  <c r="N812" i="1"/>
  <c r="R812" i="1"/>
  <c r="J779" i="1"/>
  <c r="N779" i="1"/>
  <c r="R779" i="1"/>
  <c r="J780" i="1"/>
  <c r="N780" i="1"/>
  <c r="R780" i="1"/>
  <c r="J781" i="1"/>
  <c r="N781" i="1"/>
  <c r="R781" i="1"/>
  <c r="J782" i="1"/>
  <c r="N782" i="1"/>
  <c r="R782" i="1"/>
  <c r="J783" i="1"/>
  <c r="N783" i="1"/>
  <c r="R783" i="1"/>
  <c r="J784" i="1"/>
  <c r="N784" i="1"/>
  <c r="R784" i="1"/>
  <c r="J785" i="1"/>
  <c r="N785" i="1"/>
  <c r="R785" i="1"/>
  <c r="J786" i="1"/>
  <c r="N786" i="1"/>
  <c r="R786" i="1"/>
  <c r="J815" i="1"/>
  <c r="N815" i="1"/>
  <c r="R815" i="1"/>
  <c r="J790" i="1"/>
  <c r="N790" i="1"/>
  <c r="R790" i="1"/>
  <c r="J791" i="1"/>
  <c r="N791" i="1"/>
  <c r="R791" i="1"/>
  <c r="J792" i="1"/>
  <c r="N792" i="1"/>
  <c r="R792" i="1"/>
  <c r="J793" i="1"/>
  <c r="N793" i="1"/>
  <c r="R793" i="1"/>
  <c r="J794" i="1"/>
  <c r="N794" i="1"/>
  <c r="R794" i="1"/>
  <c r="J795" i="1"/>
  <c r="N795" i="1"/>
  <c r="R795" i="1"/>
  <c r="J796" i="1"/>
  <c r="N796" i="1"/>
  <c r="R796" i="1"/>
  <c r="J797" i="1"/>
  <c r="N797" i="1"/>
  <c r="R797" i="1"/>
  <c r="J798" i="1"/>
  <c r="N798" i="1"/>
  <c r="R798" i="1"/>
  <c r="J799" i="1"/>
  <c r="N799" i="1"/>
  <c r="R799" i="1"/>
  <c r="J800" i="1"/>
  <c r="N800" i="1"/>
  <c r="R800" i="1"/>
  <c r="J801" i="1"/>
  <c r="N801" i="1"/>
  <c r="R801" i="1"/>
  <c r="J802" i="1"/>
  <c r="N802" i="1"/>
  <c r="R802" i="1"/>
  <c r="J803" i="1"/>
  <c r="N803" i="1"/>
  <c r="R803" i="1"/>
  <c r="J804" i="1"/>
  <c r="N804" i="1"/>
  <c r="R804" i="1"/>
  <c r="J805" i="1"/>
  <c r="N805" i="1"/>
  <c r="R805" i="1"/>
  <c r="N806" i="1"/>
  <c r="R806" i="1"/>
  <c r="J807" i="1"/>
  <c r="N807" i="1"/>
  <c r="R807" i="1"/>
  <c r="J808" i="1"/>
  <c r="N808" i="1"/>
  <c r="R808" i="1"/>
  <c r="J809" i="1"/>
  <c r="N809" i="1"/>
  <c r="R809" i="1"/>
  <c r="J833" i="1"/>
  <c r="N833" i="1"/>
  <c r="R833" i="1"/>
  <c r="J834" i="1"/>
  <c r="N834" i="1"/>
  <c r="R834" i="1"/>
  <c r="J835" i="1"/>
  <c r="N835" i="1"/>
  <c r="R835" i="1"/>
  <c r="J837" i="1"/>
  <c r="N837" i="1"/>
  <c r="R837" i="1"/>
  <c r="J823" i="1"/>
  <c r="N823" i="1"/>
  <c r="R823" i="1"/>
  <c r="J824" i="1"/>
  <c r="N824" i="1"/>
  <c r="R824" i="1"/>
  <c r="J825" i="1"/>
  <c r="N825" i="1"/>
  <c r="R825" i="1"/>
  <c r="J826" i="1"/>
  <c r="N826" i="1"/>
  <c r="R826" i="1"/>
  <c r="J827" i="1"/>
  <c r="N827" i="1"/>
  <c r="R827" i="1"/>
  <c r="J828" i="1"/>
  <c r="N828" i="1"/>
  <c r="R828" i="1"/>
  <c r="J829" i="1"/>
  <c r="N829" i="1"/>
  <c r="R829" i="1"/>
  <c r="J830" i="1"/>
  <c r="N830" i="1"/>
  <c r="R830" i="1"/>
  <c r="J831" i="1"/>
  <c r="N831" i="1"/>
  <c r="R831" i="1"/>
  <c r="J832" i="1"/>
  <c r="N832" i="1"/>
  <c r="R832" i="1"/>
  <c r="J838" i="1"/>
  <c r="N838" i="1"/>
  <c r="R838" i="1"/>
  <c r="J839" i="1"/>
  <c r="N839" i="1"/>
  <c r="R839" i="1"/>
  <c r="J840" i="1"/>
  <c r="N840" i="1"/>
  <c r="R840" i="1"/>
  <c r="J841" i="1"/>
  <c r="N841" i="1"/>
  <c r="R841" i="1"/>
  <c r="J842" i="1"/>
  <c r="N842" i="1"/>
  <c r="R842" i="1"/>
  <c r="J843" i="1"/>
  <c r="N843" i="1"/>
  <c r="R843" i="1"/>
  <c r="J844" i="1"/>
  <c r="N844" i="1"/>
  <c r="R844" i="1"/>
  <c r="J845" i="1"/>
  <c r="N845" i="1"/>
  <c r="R845" i="1"/>
  <c r="J846" i="1"/>
  <c r="N846" i="1"/>
  <c r="R846" i="1"/>
  <c r="J847" i="1"/>
  <c r="N847" i="1"/>
  <c r="R847" i="1"/>
  <c r="J848" i="1"/>
  <c r="N848" i="1"/>
  <c r="R848" i="1"/>
  <c r="J849" i="1"/>
  <c r="N849" i="1"/>
  <c r="R849" i="1"/>
  <c r="J850" i="1"/>
  <c r="N850" i="1"/>
  <c r="R850" i="1"/>
  <c r="J851" i="1"/>
  <c r="N851" i="1"/>
  <c r="R851" i="1"/>
  <c r="J852" i="1"/>
  <c r="N852" i="1"/>
  <c r="R852" i="1"/>
  <c r="J853" i="1"/>
  <c r="N853" i="1"/>
  <c r="R853" i="1"/>
  <c r="J860" i="1"/>
  <c r="N860" i="1"/>
  <c r="R860" i="1"/>
  <c r="J861" i="1"/>
  <c r="N861" i="1"/>
  <c r="R861" i="1"/>
  <c r="J862" i="1"/>
  <c r="N862" i="1"/>
  <c r="R862" i="1"/>
  <c r="J863" i="1"/>
  <c r="N863" i="1"/>
  <c r="R863" i="1"/>
  <c r="J865" i="1"/>
  <c r="N865" i="1"/>
  <c r="R865" i="1"/>
  <c r="J866" i="1"/>
  <c r="N866" i="1"/>
  <c r="R866" i="1"/>
  <c r="J867" i="1"/>
  <c r="N867" i="1"/>
  <c r="R867" i="1"/>
  <c r="J868" i="1"/>
  <c r="N868" i="1"/>
  <c r="R868" i="1"/>
  <c r="J871" i="1"/>
  <c r="N871" i="1"/>
  <c r="R871" i="1"/>
  <c r="J872" i="1"/>
  <c r="N872" i="1"/>
  <c r="R872" i="1"/>
  <c r="J873" i="1"/>
  <c r="N873" i="1"/>
  <c r="R873" i="1"/>
  <c r="J874" i="1"/>
  <c r="N874" i="1"/>
  <c r="R874" i="1"/>
  <c r="J875" i="1"/>
  <c r="N875" i="1"/>
  <c r="R875" i="1"/>
  <c r="J876" i="1"/>
  <c r="N876" i="1"/>
  <c r="R876" i="1"/>
  <c r="J877" i="1"/>
  <c r="N877" i="1"/>
  <c r="R877" i="1"/>
  <c r="J878" i="1"/>
  <c r="N878" i="1"/>
  <c r="R878" i="1"/>
  <c r="J879" i="1"/>
  <c r="N879" i="1"/>
  <c r="R879" i="1"/>
  <c r="J880" i="1"/>
  <c r="N880" i="1"/>
  <c r="R880" i="1"/>
  <c r="J881" i="1"/>
  <c r="N881" i="1"/>
  <c r="R881" i="1"/>
  <c r="J882" i="1"/>
  <c r="N882" i="1"/>
  <c r="R882" i="1"/>
  <c r="J887" i="1"/>
  <c r="N887" i="1"/>
  <c r="R887" i="1"/>
  <c r="J888" i="1"/>
  <c r="N888" i="1"/>
  <c r="R888" i="1"/>
  <c r="J889" i="1"/>
  <c r="N889" i="1"/>
  <c r="R889" i="1"/>
  <c r="J890" i="1"/>
  <c r="N890" i="1"/>
  <c r="R890" i="1"/>
  <c r="J891" i="1"/>
  <c r="N891" i="1"/>
  <c r="R891" i="1"/>
  <c r="J892" i="1"/>
  <c r="N892" i="1"/>
  <c r="R892" i="1"/>
  <c r="J893" i="1"/>
  <c r="N893" i="1"/>
  <c r="R893" i="1"/>
  <c r="J894" i="1"/>
  <c r="N894" i="1"/>
  <c r="R894" i="1"/>
  <c r="J895" i="1"/>
  <c r="N895" i="1"/>
  <c r="R895" i="1"/>
  <c r="J896" i="1"/>
  <c r="N896" i="1"/>
  <c r="R896" i="1"/>
  <c r="J897" i="1"/>
  <c r="N897" i="1"/>
  <c r="R897" i="1"/>
  <c r="J898" i="1"/>
  <c r="N898" i="1"/>
  <c r="R898" i="1"/>
  <c r="J899" i="1"/>
  <c r="N899" i="1"/>
  <c r="R899" i="1"/>
  <c r="J900" i="1"/>
  <c r="N900" i="1"/>
  <c r="R900" i="1"/>
  <c r="J901" i="1"/>
  <c r="N901" i="1"/>
  <c r="R901" i="1"/>
  <c r="J902" i="1"/>
  <c r="N902" i="1"/>
  <c r="R902" i="1"/>
  <c r="J903" i="1"/>
  <c r="N903" i="1"/>
  <c r="R903" i="1"/>
  <c r="J904" i="1"/>
  <c r="N904" i="1"/>
  <c r="R904" i="1"/>
  <c r="J905" i="1"/>
  <c r="N905" i="1"/>
  <c r="R905" i="1"/>
  <c r="J908" i="1"/>
  <c r="N908" i="1"/>
  <c r="R908" i="1"/>
  <c r="J909" i="1"/>
  <c r="N909" i="1"/>
  <c r="R909" i="1"/>
  <c r="J910" i="1"/>
  <c r="N910" i="1"/>
  <c r="R910" i="1"/>
  <c r="J911" i="1"/>
  <c r="N911" i="1"/>
  <c r="R911" i="1"/>
  <c r="J912" i="1"/>
  <c r="N912" i="1"/>
  <c r="R912" i="1"/>
  <c r="J913" i="1"/>
  <c r="N913" i="1"/>
  <c r="R913" i="1"/>
  <c r="J914" i="1"/>
  <c r="N914" i="1"/>
  <c r="R914" i="1"/>
  <c r="J915" i="1"/>
  <c r="N915" i="1"/>
  <c r="R915" i="1"/>
  <c r="J916" i="1"/>
  <c r="N916" i="1"/>
  <c r="R916" i="1"/>
  <c r="J917" i="1"/>
  <c r="N917" i="1"/>
  <c r="R917" i="1"/>
  <c r="J918" i="1"/>
  <c r="N918" i="1"/>
  <c r="R918" i="1"/>
  <c r="J919" i="1"/>
  <c r="N919" i="1"/>
  <c r="R919" i="1"/>
  <c r="J920" i="1"/>
  <c r="N920" i="1"/>
  <c r="R920" i="1"/>
  <c r="J921" i="1"/>
  <c r="N921" i="1"/>
  <c r="R921" i="1"/>
  <c r="J922" i="1"/>
  <c r="N922" i="1"/>
  <c r="R922" i="1"/>
  <c r="J923" i="1"/>
  <c r="N923" i="1"/>
  <c r="R923" i="1"/>
  <c r="J924" i="1"/>
  <c r="N924" i="1"/>
  <c r="R924" i="1"/>
  <c r="J925" i="1"/>
  <c r="N925" i="1"/>
  <c r="R925" i="1"/>
  <c r="J926" i="1"/>
  <c r="N926" i="1"/>
  <c r="R926" i="1"/>
  <c r="J927" i="1"/>
  <c r="N927" i="1"/>
  <c r="R927" i="1"/>
  <c r="J928" i="1"/>
  <c r="N928" i="1"/>
  <c r="R928" i="1"/>
  <c r="J929" i="1"/>
  <c r="N929" i="1"/>
  <c r="R929" i="1"/>
  <c r="J930" i="1"/>
  <c r="N930" i="1"/>
  <c r="R930" i="1"/>
  <c r="J931" i="1"/>
  <c r="N931" i="1"/>
  <c r="R931" i="1"/>
  <c r="J932" i="1"/>
  <c r="N932" i="1"/>
  <c r="R932" i="1"/>
  <c r="J933" i="1"/>
  <c r="N933" i="1"/>
  <c r="R933" i="1"/>
  <c r="J934" i="1"/>
  <c r="N934" i="1"/>
  <c r="R934" i="1"/>
  <c r="J935" i="1"/>
  <c r="N935" i="1"/>
  <c r="R935" i="1"/>
  <c r="J936" i="1"/>
  <c r="N936" i="1"/>
  <c r="R936" i="1"/>
  <c r="J937" i="1"/>
  <c r="N937" i="1"/>
  <c r="R937" i="1"/>
  <c r="J938" i="1"/>
  <c r="N938" i="1"/>
  <c r="R938" i="1"/>
  <c r="J939" i="1"/>
  <c r="N939" i="1"/>
  <c r="R939" i="1"/>
  <c r="J940" i="1"/>
  <c r="N940" i="1"/>
  <c r="R940" i="1"/>
  <c r="J941" i="1"/>
  <c r="N941" i="1"/>
  <c r="R941" i="1"/>
  <c r="J942" i="1"/>
  <c r="N942" i="1"/>
  <c r="R942" i="1"/>
  <c r="J943" i="1"/>
  <c r="N943" i="1"/>
  <c r="R943" i="1"/>
  <c r="J944" i="1"/>
  <c r="N944" i="1"/>
  <c r="R944" i="1"/>
  <c r="J945" i="1"/>
  <c r="N945" i="1"/>
  <c r="R945" i="1"/>
  <c r="J946" i="1"/>
  <c r="N946" i="1"/>
  <c r="R946" i="1"/>
  <c r="J947" i="1"/>
  <c r="N947" i="1"/>
  <c r="R947" i="1"/>
  <c r="J948" i="1"/>
  <c r="N948" i="1"/>
  <c r="R948" i="1"/>
  <c r="J949" i="1"/>
  <c r="N949" i="1"/>
  <c r="R949" i="1"/>
  <c r="J950" i="1"/>
  <c r="N950" i="1"/>
  <c r="R950" i="1"/>
  <c r="J951" i="1"/>
  <c r="N951" i="1"/>
  <c r="R951" i="1"/>
  <c r="J952" i="1"/>
  <c r="N952" i="1"/>
  <c r="R952" i="1"/>
  <c r="J953" i="1"/>
  <c r="N953" i="1"/>
  <c r="R953" i="1"/>
  <c r="J954" i="1"/>
  <c r="N954" i="1"/>
  <c r="R954" i="1"/>
  <c r="J955" i="1"/>
  <c r="N955" i="1"/>
  <c r="R955" i="1"/>
  <c r="J956" i="1"/>
  <c r="N956" i="1"/>
  <c r="R956" i="1"/>
  <c r="J957" i="1"/>
  <c r="N957" i="1"/>
  <c r="R957" i="1"/>
  <c r="J958" i="1"/>
  <c r="N958" i="1"/>
  <c r="R958" i="1"/>
  <c r="J959" i="1"/>
  <c r="N959" i="1"/>
  <c r="R959" i="1"/>
  <c r="J960" i="1"/>
  <c r="N960" i="1"/>
  <c r="R960" i="1"/>
  <c r="J961" i="1"/>
  <c r="N961" i="1"/>
  <c r="R961" i="1"/>
  <c r="J962" i="1"/>
  <c r="N962" i="1"/>
  <c r="R962" i="1"/>
  <c r="J963" i="1"/>
  <c r="N963" i="1"/>
  <c r="R963" i="1"/>
  <c r="J964" i="1"/>
  <c r="N964" i="1"/>
  <c r="R964" i="1"/>
  <c r="J965" i="1"/>
  <c r="N965" i="1"/>
  <c r="R965" i="1"/>
  <c r="J966" i="1"/>
  <c r="N966" i="1"/>
  <c r="R966" i="1"/>
  <c r="J967" i="1"/>
  <c r="N967" i="1"/>
  <c r="R967" i="1"/>
  <c r="J968" i="1"/>
  <c r="N968" i="1"/>
  <c r="R968" i="1"/>
  <c r="J969" i="1"/>
  <c r="N969" i="1"/>
  <c r="R969" i="1"/>
  <c r="J970" i="1"/>
  <c r="N970" i="1"/>
  <c r="R970" i="1"/>
  <c r="J971" i="1"/>
  <c r="N971" i="1"/>
  <c r="R971" i="1"/>
  <c r="J972" i="1"/>
  <c r="N972" i="1"/>
  <c r="R972" i="1"/>
  <c r="J973" i="1"/>
  <c r="N973" i="1"/>
  <c r="R973" i="1"/>
  <c r="J974" i="1"/>
  <c r="N974" i="1"/>
  <c r="R974" i="1"/>
  <c r="J975" i="1"/>
  <c r="N975" i="1"/>
  <c r="R975" i="1"/>
  <c r="J976" i="1"/>
  <c r="N976" i="1"/>
  <c r="R976" i="1"/>
  <c r="J977" i="1"/>
  <c r="N977" i="1"/>
  <c r="R977" i="1"/>
  <c r="J978" i="1"/>
  <c r="N978" i="1"/>
  <c r="R978" i="1"/>
  <c r="J979" i="1"/>
  <c r="N979" i="1"/>
  <c r="R979" i="1"/>
  <c r="J980" i="1"/>
  <c r="N980" i="1"/>
  <c r="R980" i="1"/>
  <c r="J981" i="1"/>
  <c r="N981" i="1"/>
  <c r="R981" i="1"/>
  <c r="J982" i="1"/>
  <c r="N982" i="1"/>
  <c r="R982" i="1"/>
  <c r="J983" i="1"/>
  <c r="N983" i="1"/>
  <c r="R983" i="1"/>
  <c r="J984" i="1"/>
  <c r="N984" i="1"/>
  <c r="R984" i="1"/>
  <c r="J985" i="1"/>
  <c r="N985" i="1"/>
  <c r="R985" i="1"/>
  <c r="J986" i="1"/>
  <c r="N986" i="1"/>
  <c r="R986" i="1"/>
  <c r="J987" i="1"/>
  <c r="N987" i="1"/>
  <c r="R987" i="1"/>
  <c r="J988" i="1"/>
  <c r="N988" i="1"/>
  <c r="R988" i="1"/>
  <c r="J989" i="1"/>
  <c r="N989" i="1"/>
  <c r="R989" i="1"/>
  <c r="J990" i="1"/>
  <c r="N990" i="1"/>
  <c r="R990" i="1"/>
  <c r="J991" i="1"/>
  <c r="N991" i="1"/>
  <c r="R991" i="1"/>
  <c r="J992" i="1"/>
  <c r="N992" i="1"/>
  <c r="R992" i="1"/>
  <c r="J993" i="1"/>
  <c r="N993" i="1"/>
  <c r="R993" i="1"/>
  <c r="J994" i="1"/>
  <c r="N994" i="1"/>
  <c r="R994" i="1"/>
  <c r="J995" i="1"/>
  <c r="N995" i="1"/>
  <c r="R995" i="1"/>
  <c r="J996" i="1"/>
  <c r="N996" i="1"/>
  <c r="R996" i="1"/>
  <c r="J997" i="1"/>
  <c r="N997" i="1"/>
  <c r="R997" i="1"/>
  <c r="J998" i="1"/>
  <c r="N998" i="1"/>
  <c r="R998" i="1"/>
  <c r="J999" i="1"/>
  <c r="N999" i="1"/>
  <c r="R999" i="1"/>
  <c r="J1000" i="1"/>
  <c r="N1000" i="1"/>
  <c r="R1000" i="1"/>
  <c r="J1001" i="1"/>
  <c r="N1001" i="1"/>
  <c r="R1001" i="1"/>
  <c r="J1002" i="1"/>
  <c r="N1002" i="1"/>
  <c r="R1002" i="1"/>
  <c r="J1003" i="1"/>
  <c r="N1003" i="1"/>
  <c r="R1003" i="1"/>
  <c r="J1004" i="1"/>
  <c r="N1004" i="1"/>
  <c r="R1004" i="1"/>
  <c r="J1005" i="1"/>
  <c r="N1005" i="1"/>
  <c r="R1005" i="1"/>
  <c r="J1006" i="1"/>
  <c r="N1006" i="1"/>
  <c r="R1006" i="1"/>
  <c r="J1007" i="1"/>
  <c r="N1007" i="1"/>
  <c r="R1007" i="1"/>
  <c r="J1008" i="1"/>
  <c r="N1008" i="1"/>
  <c r="R1008" i="1"/>
  <c r="J1009" i="1"/>
  <c r="N1009" i="1"/>
  <c r="R1009" i="1"/>
  <c r="J1010" i="1"/>
  <c r="N1010" i="1"/>
  <c r="R1010" i="1"/>
  <c r="J1011" i="1"/>
  <c r="N1011" i="1"/>
  <c r="R1011" i="1"/>
  <c r="J1012" i="1"/>
  <c r="N1012" i="1"/>
  <c r="R1012" i="1"/>
  <c r="J1013" i="1"/>
  <c r="N1013" i="1"/>
  <c r="R1013" i="1"/>
  <c r="J1014" i="1"/>
  <c r="N1014" i="1"/>
  <c r="R1014" i="1"/>
  <c r="J1015" i="1"/>
  <c r="N1015" i="1"/>
  <c r="R1015" i="1"/>
  <c r="J1016" i="1"/>
  <c r="N1016" i="1"/>
  <c r="R1016" i="1"/>
  <c r="J1017" i="1"/>
  <c r="N1017" i="1"/>
  <c r="R1017" i="1"/>
  <c r="J1018" i="1"/>
  <c r="N1018" i="1"/>
  <c r="R1018" i="1"/>
  <c r="J1019" i="1"/>
  <c r="N1019" i="1"/>
  <c r="R1019" i="1"/>
  <c r="J1020" i="1"/>
  <c r="N1020" i="1"/>
  <c r="R1020" i="1"/>
  <c r="J1021" i="1"/>
  <c r="N1021" i="1"/>
  <c r="R1021" i="1"/>
  <c r="J1022" i="1"/>
  <c r="N1022" i="1"/>
  <c r="R1022" i="1"/>
  <c r="J1023" i="1"/>
  <c r="N1023" i="1"/>
  <c r="R1023" i="1"/>
  <c r="J1024" i="1"/>
  <c r="N1024" i="1"/>
  <c r="R1024" i="1"/>
  <c r="J1025" i="1"/>
  <c r="N1025" i="1"/>
  <c r="R1025" i="1"/>
  <c r="J1026" i="1"/>
  <c r="N1026" i="1"/>
  <c r="R1026" i="1"/>
  <c r="J1027" i="1"/>
  <c r="N1027" i="1"/>
  <c r="R1027" i="1"/>
  <c r="J1028" i="1"/>
  <c r="N1028" i="1"/>
  <c r="R1028" i="1"/>
  <c r="J1029" i="1"/>
  <c r="N1029" i="1"/>
  <c r="R1029" i="1"/>
  <c r="J1030" i="1"/>
  <c r="N1030" i="1"/>
  <c r="R1030" i="1"/>
  <c r="J1031" i="1"/>
  <c r="N1031" i="1"/>
  <c r="R1031" i="1"/>
  <c r="J1032" i="1"/>
  <c r="N1032" i="1"/>
  <c r="R1032" i="1"/>
  <c r="J1033" i="1"/>
  <c r="N1033" i="1"/>
  <c r="R1033" i="1"/>
  <c r="J1034" i="1"/>
  <c r="N1034" i="1"/>
  <c r="R1034" i="1"/>
  <c r="J1035" i="1"/>
  <c r="N1035" i="1"/>
  <c r="R1035" i="1"/>
  <c r="J1036" i="1"/>
  <c r="N1036" i="1"/>
  <c r="R1036" i="1"/>
  <c r="J1037" i="1"/>
  <c r="N1037" i="1"/>
  <c r="R1037" i="1"/>
  <c r="J1038" i="1"/>
  <c r="N1038" i="1"/>
  <c r="R1038" i="1"/>
  <c r="J1039" i="1"/>
  <c r="N1039" i="1"/>
  <c r="R1039" i="1"/>
  <c r="J1040" i="1"/>
  <c r="N1040" i="1"/>
  <c r="R1040" i="1"/>
  <c r="J1041" i="1"/>
  <c r="N1041" i="1"/>
  <c r="R1041" i="1"/>
  <c r="J1042" i="1"/>
  <c r="N1042" i="1"/>
  <c r="R1042" i="1"/>
  <c r="J1043" i="1"/>
  <c r="N1043" i="1"/>
  <c r="R1043" i="1"/>
  <c r="J1044" i="1"/>
  <c r="N1044" i="1"/>
  <c r="R1044" i="1"/>
  <c r="J1045" i="1"/>
  <c r="N1045" i="1"/>
  <c r="R1045" i="1"/>
  <c r="J1046" i="1"/>
  <c r="N1046" i="1"/>
  <c r="R1046" i="1"/>
  <c r="J1047" i="1"/>
  <c r="N1047" i="1"/>
  <c r="R1047" i="1"/>
  <c r="J1048" i="1"/>
  <c r="N1048" i="1"/>
  <c r="R1048" i="1"/>
  <c r="J1049" i="1"/>
  <c r="N1049" i="1"/>
  <c r="R1049" i="1"/>
  <c r="J1050" i="1"/>
  <c r="N1050" i="1"/>
  <c r="R1050" i="1"/>
  <c r="J1051" i="1"/>
  <c r="N1051" i="1"/>
  <c r="R1051" i="1"/>
  <c r="J1052" i="1"/>
  <c r="N1052" i="1"/>
  <c r="R1052" i="1"/>
  <c r="J1053" i="1"/>
  <c r="N1053" i="1"/>
  <c r="R1053" i="1"/>
  <c r="J1054" i="1"/>
  <c r="N1054" i="1"/>
  <c r="R1054" i="1"/>
  <c r="J1055" i="1"/>
  <c r="N1055" i="1"/>
  <c r="R1055" i="1"/>
  <c r="J1056" i="1"/>
  <c r="N1056" i="1"/>
  <c r="R1056" i="1"/>
  <c r="J1057" i="1"/>
  <c r="N1057" i="1"/>
  <c r="R1057" i="1"/>
  <c r="J1058" i="1"/>
  <c r="N1058" i="1"/>
  <c r="R1058" i="1"/>
  <c r="J1059" i="1"/>
  <c r="N1059" i="1"/>
  <c r="R1059" i="1"/>
  <c r="J1060" i="1"/>
  <c r="N1060" i="1"/>
  <c r="R1060" i="1"/>
  <c r="J1061" i="1"/>
  <c r="N1061" i="1"/>
  <c r="R1061" i="1"/>
  <c r="J1062" i="1"/>
  <c r="N1062" i="1"/>
  <c r="R1062" i="1"/>
  <c r="J1063" i="1"/>
  <c r="N1063" i="1"/>
  <c r="R1063" i="1"/>
  <c r="J1064" i="1"/>
  <c r="N1064" i="1"/>
  <c r="R1064" i="1"/>
  <c r="J1065" i="1"/>
  <c r="N1065" i="1"/>
  <c r="R1065" i="1"/>
  <c r="J1066" i="1"/>
  <c r="N1066" i="1"/>
  <c r="R1066" i="1"/>
  <c r="J1067" i="1"/>
  <c r="N1067" i="1"/>
  <c r="R1067" i="1"/>
  <c r="J1068" i="1"/>
  <c r="N1068" i="1"/>
  <c r="R1068" i="1"/>
  <c r="J1069" i="1"/>
  <c r="N1069" i="1"/>
  <c r="R1069" i="1"/>
  <c r="J1070" i="1"/>
  <c r="N1070" i="1"/>
  <c r="R1070" i="1"/>
  <c r="J1071" i="1"/>
  <c r="N1071" i="1"/>
  <c r="R1071" i="1"/>
  <c r="J1072" i="1"/>
  <c r="N1072" i="1"/>
  <c r="R1072" i="1"/>
  <c r="J1073" i="1"/>
  <c r="N1073" i="1"/>
  <c r="R1073" i="1"/>
  <c r="J1074" i="1"/>
  <c r="N1074" i="1"/>
  <c r="R1074" i="1"/>
  <c r="J1075" i="1"/>
  <c r="N1075" i="1"/>
  <c r="R1075" i="1"/>
  <c r="J1076" i="1"/>
  <c r="N1076" i="1"/>
  <c r="R1076" i="1"/>
  <c r="J1077" i="1"/>
  <c r="N1077" i="1"/>
  <c r="R1077" i="1"/>
  <c r="J1078" i="1"/>
  <c r="N1078" i="1"/>
  <c r="R1078" i="1"/>
  <c r="J1079" i="1"/>
  <c r="N1079" i="1"/>
  <c r="R1079" i="1"/>
  <c r="J1080" i="1"/>
  <c r="N1080" i="1"/>
  <c r="R1080" i="1"/>
  <c r="J1081" i="1"/>
  <c r="N1081" i="1"/>
  <c r="R1081" i="1"/>
  <c r="J1082" i="1"/>
  <c r="N1082" i="1"/>
  <c r="R1082" i="1"/>
  <c r="J1083" i="1"/>
  <c r="N1083" i="1"/>
  <c r="R1083" i="1"/>
  <c r="J1084" i="1"/>
  <c r="N1084" i="1"/>
  <c r="R1084" i="1"/>
  <c r="J1085" i="1"/>
  <c r="N1085" i="1"/>
  <c r="R1085" i="1"/>
  <c r="J1086" i="1"/>
  <c r="N1086" i="1"/>
  <c r="R1086" i="1"/>
  <c r="J1087" i="1"/>
  <c r="N1087" i="1"/>
  <c r="R1087" i="1"/>
  <c r="J1088" i="1"/>
  <c r="N1088" i="1"/>
  <c r="R1088" i="1"/>
  <c r="J1089" i="1"/>
  <c r="N1089" i="1"/>
  <c r="R1089" i="1"/>
  <c r="J1090" i="1"/>
  <c r="N1090" i="1"/>
  <c r="R1090" i="1"/>
  <c r="J1091" i="1"/>
  <c r="N1091" i="1"/>
  <c r="R1091" i="1"/>
  <c r="J1092" i="1"/>
  <c r="N1092" i="1"/>
  <c r="R1092" i="1"/>
  <c r="J1093" i="1"/>
  <c r="N1093" i="1"/>
  <c r="R1093" i="1"/>
  <c r="J1094" i="1"/>
  <c r="N1094" i="1"/>
  <c r="R1094" i="1"/>
  <c r="J1095" i="1"/>
  <c r="N1095" i="1"/>
  <c r="R1095" i="1"/>
  <c r="J1096" i="1"/>
  <c r="N1096" i="1"/>
  <c r="R1096" i="1"/>
  <c r="J1097" i="1"/>
  <c r="N1097" i="1"/>
  <c r="R1097" i="1"/>
  <c r="J1098" i="1"/>
  <c r="N1098" i="1"/>
  <c r="R1098" i="1"/>
  <c r="J1099" i="1"/>
  <c r="N1099" i="1"/>
  <c r="R1099" i="1"/>
  <c r="J1100" i="1"/>
  <c r="N1100" i="1"/>
  <c r="R1100" i="1"/>
  <c r="J1101" i="1"/>
  <c r="N1101" i="1"/>
  <c r="R1101" i="1"/>
  <c r="J1102" i="1"/>
  <c r="N1102" i="1"/>
  <c r="R1102" i="1"/>
  <c r="J1103" i="1"/>
  <c r="N1103" i="1"/>
  <c r="R1103" i="1"/>
  <c r="J1104" i="1"/>
  <c r="N1104" i="1"/>
  <c r="R1104" i="1"/>
  <c r="J1105" i="1"/>
  <c r="N1105" i="1"/>
  <c r="R1105" i="1"/>
  <c r="J1106" i="1"/>
  <c r="N1106" i="1"/>
  <c r="R1106" i="1"/>
  <c r="J1107" i="1"/>
  <c r="N1107" i="1"/>
  <c r="R1107" i="1"/>
  <c r="J1108" i="1"/>
  <c r="N1108" i="1"/>
  <c r="R1108" i="1"/>
  <c r="J1109" i="1"/>
  <c r="N1109" i="1"/>
  <c r="R1109" i="1"/>
  <c r="J1110" i="1"/>
  <c r="N1110" i="1"/>
  <c r="R1110" i="1"/>
  <c r="J1111" i="1"/>
  <c r="N1111" i="1"/>
  <c r="R1111" i="1"/>
  <c r="J1112" i="1"/>
  <c r="N1112" i="1"/>
  <c r="R1112" i="1"/>
  <c r="J1113" i="1"/>
  <c r="N1113" i="1"/>
  <c r="R1113" i="1"/>
  <c r="J1114" i="1"/>
  <c r="N1114" i="1"/>
  <c r="R1114" i="1"/>
  <c r="J1115" i="1"/>
  <c r="N1115" i="1"/>
  <c r="R1115" i="1"/>
  <c r="J1116" i="1"/>
  <c r="N1116" i="1"/>
  <c r="R1116" i="1"/>
  <c r="J1117" i="1"/>
  <c r="N1117" i="1"/>
  <c r="R1117" i="1"/>
  <c r="J1118" i="1"/>
  <c r="N1118" i="1"/>
  <c r="R1118" i="1"/>
  <c r="J1119" i="1"/>
  <c r="N1119" i="1"/>
  <c r="R1119" i="1"/>
  <c r="J1120" i="1"/>
  <c r="N1120" i="1"/>
  <c r="R1120" i="1"/>
  <c r="J1121" i="1"/>
  <c r="N1121" i="1"/>
  <c r="R1121" i="1"/>
  <c r="J1122" i="1"/>
  <c r="N1122" i="1"/>
  <c r="R1122" i="1"/>
  <c r="J1123" i="1"/>
  <c r="N1123" i="1"/>
  <c r="R1123" i="1"/>
  <c r="J1124" i="1"/>
  <c r="N1124" i="1"/>
  <c r="R1124" i="1"/>
  <c r="J1125" i="1"/>
  <c r="N1125" i="1"/>
  <c r="R1125" i="1"/>
  <c r="J1126" i="1"/>
  <c r="N1126" i="1"/>
  <c r="R1126" i="1"/>
  <c r="J1127" i="1"/>
  <c r="N1127" i="1"/>
  <c r="R1127" i="1"/>
  <c r="J1128" i="1"/>
  <c r="N1128" i="1"/>
  <c r="R1128" i="1"/>
  <c r="J1129" i="1"/>
  <c r="N1129" i="1"/>
  <c r="R1129" i="1"/>
  <c r="J1130" i="1"/>
  <c r="N1130" i="1"/>
  <c r="R1130" i="1"/>
  <c r="J1131" i="1"/>
  <c r="N1131" i="1"/>
  <c r="R1131" i="1"/>
  <c r="J1132" i="1"/>
  <c r="N1132" i="1"/>
  <c r="R1132" i="1"/>
  <c r="J1133" i="1"/>
  <c r="N1133" i="1"/>
  <c r="R1133" i="1"/>
  <c r="J1134" i="1"/>
  <c r="N1134" i="1"/>
  <c r="R1134" i="1"/>
  <c r="J1135" i="1"/>
  <c r="N1135" i="1"/>
  <c r="R1135" i="1"/>
  <c r="J1136" i="1"/>
  <c r="N1136" i="1"/>
  <c r="R1136" i="1"/>
  <c r="J1137" i="1"/>
  <c r="N1137" i="1"/>
  <c r="R1137" i="1"/>
  <c r="J1138" i="1"/>
  <c r="N1138" i="1"/>
  <c r="R1138" i="1"/>
  <c r="J1139" i="1"/>
  <c r="N1139" i="1"/>
  <c r="R1139" i="1"/>
  <c r="J1140" i="1"/>
  <c r="N1140" i="1"/>
  <c r="R1140" i="1"/>
  <c r="J1141" i="1"/>
  <c r="N1141" i="1"/>
  <c r="R1141" i="1"/>
  <c r="J1142" i="1"/>
  <c r="N1142" i="1"/>
  <c r="R1142" i="1"/>
  <c r="J1143" i="1"/>
  <c r="N1143" i="1"/>
  <c r="R1143" i="1"/>
  <c r="J1144" i="1"/>
  <c r="N1144" i="1"/>
  <c r="R1144" i="1"/>
  <c r="J1145" i="1"/>
  <c r="N1145" i="1"/>
  <c r="R1145" i="1"/>
  <c r="J1146" i="1"/>
  <c r="N1146" i="1"/>
  <c r="R1146" i="1"/>
  <c r="J1147" i="1"/>
  <c r="N1147" i="1"/>
  <c r="R1147" i="1"/>
  <c r="J1148" i="1"/>
  <c r="N1148" i="1"/>
  <c r="R1148" i="1"/>
  <c r="J1149" i="1"/>
  <c r="N1149" i="1"/>
  <c r="R1149" i="1"/>
  <c r="J1150" i="1"/>
  <c r="N1150" i="1"/>
  <c r="R1150" i="1"/>
  <c r="J1151" i="1"/>
  <c r="N1151" i="1"/>
  <c r="R1151" i="1"/>
  <c r="J1152" i="1"/>
  <c r="N1152" i="1"/>
  <c r="R1152" i="1"/>
  <c r="J1153" i="1"/>
  <c r="N1153" i="1"/>
  <c r="R1153" i="1"/>
  <c r="J1154" i="1"/>
  <c r="N1154" i="1"/>
  <c r="R1154" i="1"/>
  <c r="J1155" i="1"/>
  <c r="N1155" i="1"/>
  <c r="R1155" i="1"/>
  <c r="J1156" i="1"/>
  <c r="N1156" i="1"/>
  <c r="R1156" i="1"/>
  <c r="J1157" i="1"/>
  <c r="N1157" i="1"/>
  <c r="R1157" i="1"/>
  <c r="J1158" i="1"/>
  <c r="N1158" i="1"/>
  <c r="R1158" i="1"/>
  <c r="J1159" i="1"/>
  <c r="N1159" i="1"/>
  <c r="R1159" i="1"/>
  <c r="J1160" i="1"/>
  <c r="N1160" i="1"/>
  <c r="R1160" i="1"/>
  <c r="J1161" i="1"/>
  <c r="N1161" i="1"/>
  <c r="R1161" i="1"/>
  <c r="J1162" i="1"/>
  <c r="N1162" i="1"/>
  <c r="R1162" i="1"/>
  <c r="J1163" i="1"/>
  <c r="N1163" i="1"/>
  <c r="R1163" i="1"/>
  <c r="J1164" i="1"/>
  <c r="N1164" i="1"/>
  <c r="R1164" i="1"/>
  <c r="J1165" i="1"/>
  <c r="N1165" i="1"/>
  <c r="R1165" i="1"/>
  <c r="J1166" i="1"/>
  <c r="N1166" i="1"/>
  <c r="R1166" i="1"/>
  <c r="J1167" i="1"/>
  <c r="N1167" i="1"/>
  <c r="R1167" i="1"/>
  <c r="J1168" i="1"/>
  <c r="N1168" i="1"/>
  <c r="R1168" i="1"/>
  <c r="J1169" i="1"/>
  <c r="N1169" i="1"/>
  <c r="R1169" i="1"/>
  <c r="J1170" i="1"/>
  <c r="N1170" i="1"/>
  <c r="R1170" i="1"/>
  <c r="J1171" i="1"/>
  <c r="N1171" i="1"/>
  <c r="R1171" i="1"/>
  <c r="J1172" i="1"/>
  <c r="N1172" i="1"/>
  <c r="R1172" i="1"/>
  <c r="J1173" i="1"/>
  <c r="N1173" i="1"/>
  <c r="R1173" i="1"/>
  <c r="J1174" i="1"/>
  <c r="N1174" i="1"/>
  <c r="R1174" i="1"/>
  <c r="J1175" i="1"/>
  <c r="N1175" i="1"/>
  <c r="R1175" i="1"/>
  <c r="J1176" i="1"/>
  <c r="N1176" i="1"/>
  <c r="R1176" i="1"/>
  <c r="J1177" i="1"/>
  <c r="N1177" i="1"/>
  <c r="R1177" i="1"/>
  <c r="J1178" i="1"/>
  <c r="N1178" i="1"/>
  <c r="R1178" i="1"/>
  <c r="J1179" i="1"/>
  <c r="N1179" i="1"/>
  <c r="R1179" i="1"/>
  <c r="J1180" i="1"/>
  <c r="N1180" i="1"/>
  <c r="R1180" i="1"/>
  <c r="J1181" i="1"/>
  <c r="N1181" i="1"/>
  <c r="R1181" i="1"/>
  <c r="J1182" i="1"/>
  <c r="N1182" i="1"/>
  <c r="R1182" i="1"/>
  <c r="J1183" i="1"/>
  <c r="N1183" i="1"/>
  <c r="R1183" i="1"/>
  <c r="J1184" i="1"/>
  <c r="N1184" i="1"/>
  <c r="R1184" i="1"/>
  <c r="J1185" i="1"/>
  <c r="N1185" i="1"/>
  <c r="R1185" i="1"/>
  <c r="J1186" i="1"/>
  <c r="N1186" i="1"/>
  <c r="R1186" i="1"/>
  <c r="J1187" i="1"/>
  <c r="N1187" i="1"/>
  <c r="R1187" i="1"/>
  <c r="J1188" i="1"/>
  <c r="N1188" i="1"/>
  <c r="R1188" i="1"/>
  <c r="J1189" i="1"/>
  <c r="N1189" i="1"/>
  <c r="R1189" i="1"/>
  <c r="J1190" i="1"/>
  <c r="N1190" i="1"/>
  <c r="R1190" i="1"/>
  <c r="J1191" i="1"/>
  <c r="N1191" i="1"/>
  <c r="R1191" i="1"/>
  <c r="J1192" i="1"/>
  <c r="N1192" i="1"/>
  <c r="R1192" i="1"/>
  <c r="J1193" i="1"/>
  <c r="N1193" i="1"/>
  <c r="R1193" i="1"/>
  <c r="J1194" i="1"/>
  <c r="N1194" i="1"/>
  <c r="R1194" i="1"/>
  <c r="J1195" i="1"/>
  <c r="N1195" i="1"/>
  <c r="R1195" i="1"/>
  <c r="J1196" i="1"/>
  <c r="N1196" i="1"/>
  <c r="R1196" i="1"/>
  <c r="J1197" i="1"/>
  <c r="N1197" i="1"/>
  <c r="R1197" i="1"/>
  <c r="J1198" i="1"/>
  <c r="N1198" i="1"/>
  <c r="R1198" i="1"/>
  <c r="J1199" i="1"/>
  <c r="N1199" i="1"/>
  <c r="R1199" i="1"/>
  <c r="J1200" i="1"/>
  <c r="N1200" i="1"/>
  <c r="R1200" i="1"/>
  <c r="J1201" i="1"/>
  <c r="N1201" i="1"/>
  <c r="R1201" i="1"/>
  <c r="J1202" i="1"/>
  <c r="N1202" i="1"/>
  <c r="R1202" i="1"/>
  <c r="J1203" i="1"/>
  <c r="N1203" i="1"/>
  <c r="R1203" i="1"/>
  <c r="J1204" i="1"/>
  <c r="N1204" i="1"/>
  <c r="R1204" i="1"/>
  <c r="J1205" i="1"/>
  <c r="N1205" i="1"/>
  <c r="R1205" i="1"/>
  <c r="J1206" i="1"/>
  <c r="N1206" i="1"/>
  <c r="R1206" i="1"/>
  <c r="J1207" i="1"/>
  <c r="N1207" i="1"/>
  <c r="R1207" i="1"/>
  <c r="J1208" i="1"/>
  <c r="N1208" i="1"/>
  <c r="R1208" i="1"/>
  <c r="J1209" i="1"/>
  <c r="N1209" i="1"/>
  <c r="R1209" i="1"/>
  <c r="J1210" i="1"/>
  <c r="N1210" i="1"/>
  <c r="R1210" i="1"/>
  <c r="J1211" i="1"/>
  <c r="N1211" i="1"/>
  <c r="R1211" i="1"/>
  <c r="J1212" i="1"/>
  <c r="N1212" i="1"/>
  <c r="R1212" i="1"/>
  <c r="J1213" i="1"/>
  <c r="N1213" i="1"/>
  <c r="R1213" i="1"/>
  <c r="J1214" i="1"/>
  <c r="N1214" i="1"/>
  <c r="R1214" i="1"/>
  <c r="J1215" i="1"/>
  <c r="N1215" i="1"/>
  <c r="R1215" i="1"/>
  <c r="J1216" i="1"/>
  <c r="N1216" i="1"/>
  <c r="R1216" i="1"/>
  <c r="J1217" i="1"/>
  <c r="N1217" i="1"/>
  <c r="R1217" i="1"/>
  <c r="J1218" i="1"/>
  <c r="N1218" i="1"/>
  <c r="R1218" i="1"/>
  <c r="J1219" i="1"/>
  <c r="N1219" i="1"/>
  <c r="R1219" i="1"/>
  <c r="J1220" i="1"/>
  <c r="N1220" i="1"/>
  <c r="R1220" i="1"/>
  <c r="J1221" i="1"/>
  <c r="N1221" i="1"/>
  <c r="R1221" i="1"/>
  <c r="J1222" i="1"/>
  <c r="N1222" i="1"/>
  <c r="R1222" i="1"/>
  <c r="J1223" i="1"/>
  <c r="N1223" i="1"/>
  <c r="R1223" i="1"/>
  <c r="J1224" i="1"/>
  <c r="N1224" i="1"/>
  <c r="R1224" i="1"/>
  <c r="J1225" i="1"/>
  <c r="N1225" i="1"/>
  <c r="R1225" i="1"/>
  <c r="J1226" i="1"/>
  <c r="N1226" i="1"/>
  <c r="R1226" i="1"/>
  <c r="J1227" i="1"/>
  <c r="N1227" i="1"/>
  <c r="R1227" i="1"/>
  <c r="J1228" i="1"/>
  <c r="N1228" i="1"/>
  <c r="R1228" i="1"/>
  <c r="J1229" i="1"/>
  <c r="N1229" i="1"/>
  <c r="R1229" i="1"/>
  <c r="J1230" i="1"/>
  <c r="N1230" i="1"/>
  <c r="R1230" i="1"/>
  <c r="J1231" i="1"/>
  <c r="N1231" i="1"/>
  <c r="R1231" i="1"/>
  <c r="J1232" i="1"/>
  <c r="N1232" i="1"/>
  <c r="R1232" i="1"/>
  <c r="J1233" i="1"/>
  <c r="N1233" i="1"/>
  <c r="R1233" i="1"/>
  <c r="J1234" i="1"/>
  <c r="N1234" i="1"/>
  <c r="R1234" i="1"/>
  <c r="J1235" i="1"/>
  <c r="N1235" i="1"/>
  <c r="R1235" i="1"/>
  <c r="J1236" i="1"/>
  <c r="N1236" i="1"/>
  <c r="R1236" i="1"/>
  <c r="J1237" i="1"/>
  <c r="N1237" i="1"/>
  <c r="R1237" i="1"/>
  <c r="J1238" i="1"/>
  <c r="N1238" i="1"/>
  <c r="R1238" i="1"/>
  <c r="J1239" i="1"/>
  <c r="N1239" i="1"/>
  <c r="R1239" i="1"/>
  <c r="J1240" i="1"/>
  <c r="N1240" i="1"/>
  <c r="R1240" i="1"/>
  <c r="J1241" i="1"/>
  <c r="N1241" i="1"/>
  <c r="R1241" i="1"/>
  <c r="J1242" i="1"/>
  <c r="N1242" i="1"/>
  <c r="R1242" i="1"/>
  <c r="J1243" i="1"/>
  <c r="N1243" i="1"/>
  <c r="R1243" i="1"/>
  <c r="J1244" i="1"/>
  <c r="N1244" i="1"/>
  <c r="R1244" i="1"/>
  <c r="J1245" i="1"/>
  <c r="N1245" i="1"/>
  <c r="R1245" i="1"/>
  <c r="J1246" i="1"/>
  <c r="N1246" i="1"/>
  <c r="R1246" i="1"/>
  <c r="J1247" i="1"/>
  <c r="N1247" i="1"/>
  <c r="R1247" i="1"/>
  <c r="J1248" i="1"/>
  <c r="N1248" i="1"/>
  <c r="R1248" i="1"/>
  <c r="J1249" i="1"/>
  <c r="N1249" i="1"/>
  <c r="R1249" i="1"/>
  <c r="J1250" i="1"/>
  <c r="N1250" i="1"/>
  <c r="R1250" i="1"/>
  <c r="J1251" i="1"/>
  <c r="N1251" i="1"/>
  <c r="R1251" i="1"/>
  <c r="J1252" i="1"/>
  <c r="N1252" i="1"/>
  <c r="R1252" i="1"/>
  <c r="J1253" i="1"/>
  <c r="N1253" i="1"/>
  <c r="R1253" i="1"/>
  <c r="J1254" i="1"/>
  <c r="N1254" i="1"/>
  <c r="R1254" i="1"/>
  <c r="J1255" i="1"/>
  <c r="N1255" i="1"/>
  <c r="R1255" i="1"/>
  <c r="J1256" i="1"/>
  <c r="N1256" i="1"/>
  <c r="R1256" i="1"/>
  <c r="J1257" i="1"/>
  <c r="N1257" i="1"/>
  <c r="R1257" i="1"/>
  <c r="J1258" i="1"/>
  <c r="N1258" i="1"/>
  <c r="R1258" i="1"/>
  <c r="J1259" i="1"/>
  <c r="N1259" i="1"/>
  <c r="R1259" i="1"/>
  <c r="J1260" i="1"/>
  <c r="N1260" i="1"/>
  <c r="R1260" i="1"/>
  <c r="J1261" i="1"/>
  <c r="N1261" i="1"/>
  <c r="R1261" i="1"/>
  <c r="J1262" i="1"/>
  <c r="N1262" i="1"/>
  <c r="R1262" i="1"/>
  <c r="J1263" i="1"/>
  <c r="N1263" i="1"/>
  <c r="R1263" i="1"/>
  <c r="J1264" i="1"/>
  <c r="N1264" i="1"/>
  <c r="R1264" i="1"/>
  <c r="J1265" i="1"/>
  <c r="N1265" i="1"/>
  <c r="R1265" i="1"/>
  <c r="J1266" i="1"/>
  <c r="N1266" i="1"/>
  <c r="R1266" i="1"/>
  <c r="J1267" i="1"/>
  <c r="N1267" i="1"/>
  <c r="R1267" i="1"/>
  <c r="J1268" i="1"/>
  <c r="N1268" i="1"/>
  <c r="R1268" i="1"/>
  <c r="J1269" i="1"/>
  <c r="N1269" i="1"/>
  <c r="R1269" i="1"/>
  <c r="J1270" i="1"/>
  <c r="N1270" i="1"/>
  <c r="R1270" i="1"/>
  <c r="J1271" i="1"/>
  <c r="N1271" i="1"/>
  <c r="R1271" i="1"/>
  <c r="J1272" i="1"/>
  <c r="N1272" i="1"/>
  <c r="R1272" i="1"/>
  <c r="J1273" i="1"/>
  <c r="N1273" i="1"/>
  <c r="R1273" i="1"/>
  <c r="J1274" i="1"/>
  <c r="N1274" i="1"/>
  <c r="R1274" i="1"/>
  <c r="J1275" i="1"/>
  <c r="N1275" i="1"/>
  <c r="R1275" i="1"/>
  <c r="J1276" i="1"/>
  <c r="N1276" i="1"/>
  <c r="R1276" i="1"/>
  <c r="J1277" i="1"/>
  <c r="N1277" i="1"/>
  <c r="R1277" i="1"/>
  <c r="J1278" i="1"/>
  <c r="N1278" i="1"/>
  <c r="R1278" i="1"/>
  <c r="J1279" i="1"/>
  <c r="N1279" i="1"/>
  <c r="R1279" i="1"/>
  <c r="J1280" i="1"/>
  <c r="N1280" i="1"/>
  <c r="R1280" i="1"/>
  <c r="J1281" i="1"/>
  <c r="N1281" i="1"/>
  <c r="R1281" i="1"/>
  <c r="J1282" i="1"/>
  <c r="N1282" i="1"/>
  <c r="R1282" i="1"/>
  <c r="J1283" i="1"/>
  <c r="N1283" i="1"/>
  <c r="R1283" i="1"/>
  <c r="J1284" i="1"/>
  <c r="N1284" i="1"/>
  <c r="R1284" i="1"/>
  <c r="J1285" i="1"/>
  <c r="N1285" i="1"/>
  <c r="R1285" i="1"/>
  <c r="J1286" i="1"/>
  <c r="N1286" i="1"/>
  <c r="R1286" i="1"/>
  <c r="J1287" i="1"/>
  <c r="N1287" i="1"/>
  <c r="R1287" i="1"/>
  <c r="J1288" i="1"/>
  <c r="N1288" i="1"/>
  <c r="R1288" i="1"/>
  <c r="J1289" i="1"/>
  <c r="N1289" i="1"/>
  <c r="R1289" i="1"/>
  <c r="J1290" i="1"/>
  <c r="N1290" i="1"/>
  <c r="R1290" i="1"/>
  <c r="J1291" i="1"/>
  <c r="N1291" i="1"/>
  <c r="R1291" i="1"/>
  <c r="J1292" i="1"/>
  <c r="N1292" i="1"/>
  <c r="R1292" i="1"/>
  <c r="J1293" i="1"/>
  <c r="N1293" i="1"/>
  <c r="R1293" i="1"/>
  <c r="J1294" i="1"/>
  <c r="N1294" i="1"/>
  <c r="R1294" i="1"/>
  <c r="J1295" i="1"/>
  <c r="N1295" i="1"/>
  <c r="R1295" i="1"/>
  <c r="J1296" i="1"/>
  <c r="N1296" i="1"/>
  <c r="R1296" i="1"/>
  <c r="J1297" i="1"/>
  <c r="N1297" i="1"/>
  <c r="R1297" i="1"/>
  <c r="J1298" i="1"/>
  <c r="N1298" i="1"/>
  <c r="R1298" i="1"/>
  <c r="J1299" i="1"/>
  <c r="N1299" i="1"/>
  <c r="R1299" i="1"/>
  <c r="J1300" i="1"/>
  <c r="N1300" i="1"/>
  <c r="R1300" i="1"/>
  <c r="J1301" i="1"/>
  <c r="N1301" i="1"/>
  <c r="R1301" i="1"/>
  <c r="J1302" i="1"/>
  <c r="N1302" i="1"/>
  <c r="R1302" i="1"/>
  <c r="J1303" i="1"/>
  <c r="N1303" i="1"/>
  <c r="R1303" i="1"/>
  <c r="J1304" i="1"/>
  <c r="N1304" i="1"/>
  <c r="R1304" i="1"/>
  <c r="J1305" i="1"/>
  <c r="N1305" i="1"/>
  <c r="R1305" i="1"/>
  <c r="J1306" i="1"/>
  <c r="N1306" i="1"/>
  <c r="R1306" i="1"/>
  <c r="J1307" i="1"/>
  <c r="N1307" i="1"/>
  <c r="R1307" i="1"/>
  <c r="J1308" i="1"/>
  <c r="N1308" i="1"/>
  <c r="R1308" i="1"/>
  <c r="J1309" i="1"/>
  <c r="N1309" i="1"/>
  <c r="R1309" i="1"/>
  <c r="J1310" i="1"/>
  <c r="N1310" i="1"/>
  <c r="R1310" i="1"/>
  <c r="J1311" i="1"/>
  <c r="N1311" i="1"/>
  <c r="R1311" i="1"/>
  <c r="J1312" i="1"/>
  <c r="N1312" i="1"/>
  <c r="R1312" i="1"/>
  <c r="J1313" i="1"/>
  <c r="N1313" i="1"/>
  <c r="R1313" i="1"/>
  <c r="J1314" i="1"/>
  <c r="N1314" i="1"/>
  <c r="R1314" i="1"/>
  <c r="J1315" i="1"/>
  <c r="N1315" i="1"/>
  <c r="R1315" i="1"/>
  <c r="J1316" i="1"/>
  <c r="N1316" i="1"/>
  <c r="R1316" i="1"/>
  <c r="J1317" i="1"/>
  <c r="N1317" i="1"/>
  <c r="R1317" i="1"/>
  <c r="J1318" i="1"/>
  <c r="N1318" i="1"/>
  <c r="R1318" i="1"/>
  <c r="J1319" i="1"/>
  <c r="N1319" i="1"/>
  <c r="R1319" i="1"/>
  <c r="J1320" i="1"/>
  <c r="N1320" i="1"/>
  <c r="R1320" i="1"/>
  <c r="J1321" i="1"/>
  <c r="N1321" i="1"/>
  <c r="R1321" i="1"/>
  <c r="J1322" i="1"/>
  <c r="N1322" i="1"/>
  <c r="R1322" i="1"/>
  <c r="J1323" i="1"/>
  <c r="N1323" i="1"/>
  <c r="R1323" i="1"/>
  <c r="J1324" i="1"/>
  <c r="N1324" i="1"/>
  <c r="R1324" i="1"/>
  <c r="J1325" i="1"/>
  <c r="N1325" i="1"/>
  <c r="R1325" i="1"/>
  <c r="J1326" i="1"/>
  <c r="N1326" i="1"/>
  <c r="R1326" i="1"/>
  <c r="J1327" i="1"/>
  <c r="N1327" i="1"/>
  <c r="R1327" i="1"/>
  <c r="J1328" i="1"/>
  <c r="N1328" i="1"/>
  <c r="R1328" i="1"/>
  <c r="J1329" i="1"/>
  <c r="N1329" i="1"/>
  <c r="R1329" i="1"/>
  <c r="J1330" i="1"/>
  <c r="N1330" i="1"/>
  <c r="R1330" i="1"/>
  <c r="J1331" i="1"/>
  <c r="N1331" i="1"/>
  <c r="R1331" i="1"/>
  <c r="J1332" i="1"/>
  <c r="N1332" i="1"/>
  <c r="R1332" i="1"/>
  <c r="J1333" i="1"/>
  <c r="N1333" i="1"/>
  <c r="R1333" i="1"/>
  <c r="J1334" i="1"/>
  <c r="N1334" i="1"/>
  <c r="R1334" i="1"/>
  <c r="J1335" i="1"/>
  <c r="N1335" i="1"/>
  <c r="R1335" i="1"/>
  <c r="J1336" i="1"/>
  <c r="N1336" i="1"/>
  <c r="R1336" i="1"/>
  <c r="J1337" i="1"/>
  <c r="N1337" i="1"/>
  <c r="R1337" i="1"/>
  <c r="J1338" i="1"/>
  <c r="N1338" i="1"/>
  <c r="R1338" i="1"/>
  <c r="J1339" i="1"/>
  <c r="N1339" i="1"/>
  <c r="R1339" i="1"/>
  <c r="J1340" i="1"/>
  <c r="N1340" i="1"/>
  <c r="R1340" i="1"/>
  <c r="J1341" i="1"/>
  <c r="N1341" i="1"/>
  <c r="R1341" i="1"/>
  <c r="J1342" i="1"/>
  <c r="N1342" i="1"/>
  <c r="R1342" i="1"/>
  <c r="J1343" i="1"/>
  <c r="N1343" i="1"/>
  <c r="R1343" i="1"/>
  <c r="J1344" i="1"/>
  <c r="N1344" i="1"/>
  <c r="R1344" i="1"/>
  <c r="J1345" i="1"/>
  <c r="N1345" i="1"/>
  <c r="R1345" i="1"/>
  <c r="J1346" i="1"/>
  <c r="N1346" i="1"/>
  <c r="R1346" i="1"/>
  <c r="J1347" i="1"/>
  <c r="N1347" i="1"/>
  <c r="R1347" i="1"/>
  <c r="J1348" i="1"/>
  <c r="N1348" i="1"/>
  <c r="R1348" i="1"/>
  <c r="J1349" i="1"/>
  <c r="N1349" i="1"/>
  <c r="R1349" i="1"/>
  <c r="J1350" i="1"/>
  <c r="N1350" i="1"/>
  <c r="R1350" i="1"/>
  <c r="J1351" i="1"/>
  <c r="N1351" i="1"/>
  <c r="R1351" i="1"/>
  <c r="J1352" i="1"/>
  <c r="N1352" i="1"/>
  <c r="R1352" i="1"/>
  <c r="J1353" i="1"/>
  <c r="N1353" i="1"/>
  <c r="R1353" i="1"/>
  <c r="J1354" i="1"/>
  <c r="N1354" i="1"/>
  <c r="R1354" i="1"/>
  <c r="J1355" i="1"/>
  <c r="N1355" i="1"/>
  <c r="R1355" i="1"/>
  <c r="J1356" i="1"/>
  <c r="N1356" i="1"/>
  <c r="R1356" i="1"/>
  <c r="J1357" i="1"/>
  <c r="N1357" i="1"/>
  <c r="R1357" i="1"/>
  <c r="J1358" i="1"/>
  <c r="N1358" i="1"/>
  <c r="R1358" i="1"/>
  <c r="J1359" i="1"/>
  <c r="N1359" i="1"/>
  <c r="R1359" i="1"/>
  <c r="J1360" i="1"/>
  <c r="N1360" i="1"/>
  <c r="R1360" i="1"/>
  <c r="J1361" i="1"/>
  <c r="N1361" i="1"/>
  <c r="R1361" i="1"/>
  <c r="J1362" i="1"/>
  <c r="N1362" i="1"/>
  <c r="R1362" i="1"/>
  <c r="J1363" i="1"/>
  <c r="N1363" i="1"/>
  <c r="R1363" i="1"/>
  <c r="J1364" i="1"/>
  <c r="N1364" i="1"/>
  <c r="R1364" i="1"/>
  <c r="J1365" i="1"/>
  <c r="N1365" i="1"/>
  <c r="R1365" i="1"/>
  <c r="J1366" i="1"/>
  <c r="N1366" i="1"/>
  <c r="R1366" i="1"/>
  <c r="J1367" i="1"/>
  <c r="N1367" i="1"/>
  <c r="R1367" i="1"/>
  <c r="J1368" i="1"/>
  <c r="N1368" i="1"/>
  <c r="R1368" i="1"/>
  <c r="J1369" i="1"/>
  <c r="N1369" i="1"/>
  <c r="R1369" i="1"/>
  <c r="J1370" i="1"/>
  <c r="N1370" i="1"/>
  <c r="R1370" i="1"/>
  <c r="J1371" i="1"/>
  <c r="N1371" i="1"/>
  <c r="R1371" i="1"/>
  <c r="J1372" i="1"/>
  <c r="N1372" i="1"/>
  <c r="R1372" i="1"/>
  <c r="J1373" i="1"/>
  <c r="N1373" i="1"/>
  <c r="R1373" i="1"/>
  <c r="J1374" i="1"/>
  <c r="N1374" i="1"/>
  <c r="R1374" i="1"/>
  <c r="J1375" i="1"/>
  <c r="N1375" i="1"/>
  <c r="R1375" i="1"/>
  <c r="J1376" i="1"/>
  <c r="N1376" i="1"/>
  <c r="R1376" i="1"/>
  <c r="J1377" i="1"/>
  <c r="N1377" i="1"/>
  <c r="R1377" i="1"/>
  <c r="J1378" i="1"/>
  <c r="N1378" i="1"/>
  <c r="R1378" i="1"/>
  <c r="J1379" i="1"/>
  <c r="N1379" i="1"/>
  <c r="R1379" i="1"/>
  <c r="J1380" i="1"/>
  <c r="N1380" i="1"/>
  <c r="R1380" i="1"/>
  <c r="J1381" i="1"/>
  <c r="N1381" i="1"/>
  <c r="R1381" i="1"/>
  <c r="J1382" i="1"/>
  <c r="N1382" i="1"/>
  <c r="R1382" i="1"/>
  <c r="J1383" i="1"/>
  <c r="N1383" i="1"/>
  <c r="R1383" i="1"/>
  <c r="J1384" i="1"/>
  <c r="N1384" i="1"/>
  <c r="R1384" i="1"/>
  <c r="J1385" i="1"/>
  <c r="N1385" i="1"/>
  <c r="R1385" i="1"/>
  <c r="J1386" i="1"/>
  <c r="N1386" i="1"/>
  <c r="R1386" i="1"/>
  <c r="J1387" i="1"/>
  <c r="N1387" i="1"/>
  <c r="R1387" i="1"/>
  <c r="J1388" i="1"/>
  <c r="N1388" i="1"/>
  <c r="R1388" i="1"/>
  <c r="J1389" i="1"/>
  <c r="N1389" i="1"/>
  <c r="R1389" i="1"/>
  <c r="J1390" i="1"/>
  <c r="N1390" i="1"/>
  <c r="R1390" i="1"/>
  <c r="J1391" i="1"/>
  <c r="N1391" i="1"/>
  <c r="R1391" i="1"/>
  <c r="J1392" i="1"/>
  <c r="N1392" i="1"/>
  <c r="R1392" i="1"/>
  <c r="J1393" i="1"/>
  <c r="N1393" i="1"/>
  <c r="R1393" i="1"/>
  <c r="J1394" i="1"/>
  <c r="N1394" i="1"/>
  <c r="R1394" i="1"/>
  <c r="J1395" i="1"/>
  <c r="N1395" i="1"/>
  <c r="R1395" i="1"/>
  <c r="J1396" i="1"/>
  <c r="N1396" i="1"/>
  <c r="R1396" i="1"/>
  <c r="J1397" i="1"/>
  <c r="N1397" i="1"/>
  <c r="R1397" i="1"/>
  <c r="J1398" i="1"/>
  <c r="N1398" i="1"/>
  <c r="R1398" i="1"/>
  <c r="J1399" i="1"/>
  <c r="N1399" i="1"/>
  <c r="R1399" i="1"/>
  <c r="J1400" i="1"/>
  <c r="N1400" i="1"/>
  <c r="R1400" i="1"/>
  <c r="J1401" i="1"/>
  <c r="N1401" i="1"/>
  <c r="R1401" i="1"/>
  <c r="J1402" i="1"/>
  <c r="N1402" i="1"/>
  <c r="R1402" i="1"/>
  <c r="J1403" i="1"/>
  <c r="N1403" i="1"/>
  <c r="R1403" i="1"/>
  <c r="J1404" i="1"/>
  <c r="N1404" i="1"/>
  <c r="R1404" i="1"/>
  <c r="J1405" i="1"/>
  <c r="N1405" i="1"/>
  <c r="R1405" i="1"/>
  <c r="J1406" i="1"/>
  <c r="N1406" i="1"/>
  <c r="R1406" i="1"/>
  <c r="J1407" i="1"/>
  <c r="N1407" i="1"/>
  <c r="R1407" i="1"/>
  <c r="J1408" i="1"/>
  <c r="N1408" i="1"/>
  <c r="R1408" i="1"/>
  <c r="J1409" i="1"/>
  <c r="N1409" i="1"/>
  <c r="R1409" i="1"/>
  <c r="J1410" i="1"/>
  <c r="N1410" i="1"/>
  <c r="R1410" i="1"/>
  <c r="J1411" i="1"/>
  <c r="N1411" i="1"/>
  <c r="R1411" i="1"/>
  <c r="J1412" i="1"/>
  <c r="N1412" i="1"/>
  <c r="R1412" i="1"/>
  <c r="J1413" i="1"/>
  <c r="N1413" i="1"/>
  <c r="R1413" i="1"/>
  <c r="J1414" i="1"/>
  <c r="N1414" i="1"/>
  <c r="R1414" i="1"/>
  <c r="J1415" i="1"/>
  <c r="N1415" i="1"/>
  <c r="R1415" i="1"/>
  <c r="J1416" i="1"/>
  <c r="N1416" i="1"/>
  <c r="R1416" i="1"/>
  <c r="J1417" i="1"/>
  <c r="N1417" i="1"/>
  <c r="R1417" i="1"/>
  <c r="J1418" i="1"/>
  <c r="N1418" i="1"/>
  <c r="R1418" i="1"/>
  <c r="J1419" i="1"/>
  <c r="N1419" i="1"/>
  <c r="R1419" i="1"/>
  <c r="J1420" i="1"/>
  <c r="N1420" i="1"/>
  <c r="R1420" i="1"/>
  <c r="J1421" i="1"/>
  <c r="N1421" i="1"/>
  <c r="R1421" i="1"/>
  <c r="J1422" i="1"/>
  <c r="N1422" i="1"/>
  <c r="R1422" i="1"/>
  <c r="J1423" i="1"/>
  <c r="N1423" i="1"/>
  <c r="R1423" i="1"/>
  <c r="J1424" i="1"/>
  <c r="N1424" i="1"/>
  <c r="R1424" i="1"/>
  <c r="J1425" i="1"/>
  <c r="N1425" i="1"/>
  <c r="R1425" i="1"/>
  <c r="J1426" i="1"/>
  <c r="N1426" i="1"/>
  <c r="R1426" i="1"/>
  <c r="J1427" i="1"/>
  <c r="N1427" i="1"/>
  <c r="R1427" i="1"/>
  <c r="J1428" i="1"/>
  <c r="N1428" i="1"/>
  <c r="R1428" i="1"/>
  <c r="J1429" i="1"/>
  <c r="N1429" i="1"/>
  <c r="R1429" i="1"/>
  <c r="J1430" i="1"/>
  <c r="N1430" i="1"/>
  <c r="R1430" i="1"/>
  <c r="J1431" i="1"/>
  <c r="N1431" i="1"/>
  <c r="R1431" i="1"/>
  <c r="J1432" i="1"/>
  <c r="N1432" i="1"/>
  <c r="R1432" i="1"/>
  <c r="J1433" i="1"/>
  <c r="N1433" i="1"/>
  <c r="R1433" i="1"/>
  <c r="J1434" i="1"/>
  <c r="N1434" i="1"/>
  <c r="R1434" i="1"/>
  <c r="J1435" i="1"/>
  <c r="N1435" i="1"/>
  <c r="R1435" i="1"/>
  <c r="J1436" i="1"/>
  <c r="N1436" i="1"/>
  <c r="R1436" i="1"/>
  <c r="J1437" i="1"/>
  <c r="N1437" i="1"/>
  <c r="R1437" i="1"/>
  <c r="J1438" i="1"/>
  <c r="N1438" i="1"/>
  <c r="R1438" i="1"/>
  <c r="J1439" i="1"/>
  <c r="N1439" i="1"/>
  <c r="R1439" i="1"/>
  <c r="J1440" i="1"/>
  <c r="N1440" i="1"/>
  <c r="R1440" i="1"/>
  <c r="J1441" i="1"/>
  <c r="N1441" i="1"/>
  <c r="R1441" i="1"/>
  <c r="J1442" i="1"/>
  <c r="N1442" i="1"/>
  <c r="R1442" i="1"/>
  <c r="J1443" i="1"/>
  <c r="N1443" i="1"/>
  <c r="R1443" i="1"/>
  <c r="J1444" i="1"/>
  <c r="N1444" i="1"/>
  <c r="R1444" i="1"/>
  <c r="J1445" i="1"/>
  <c r="N1445" i="1"/>
  <c r="R1445" i="1"/>
  <c r="J1446" i="1"/>
  <c r="N1446" i="1"/>
  <c r="R1446" i="1"/>
  <c r="J1447" i="1"/>
  <c r="N1447" i="1"/>
  <c r="R1447" i="1"/>
  <c r="J1448" i="1"/>
  <c r="N1448" i="1"/>
  <c r="R1448" i="1"/>
  <c r="J1449" i="1"/>
  <c r="N1449" i="1"/>
  <c r="R1449" i="1"/>
  <c r="J1450" i="1"/>
  <c r="N1450" i="1"/>
  <c r="R1450" i="1"/>
  <c r="J1451" i="1"/>
  <c r="N1451" i="1"/>
  <c r="R1451" i="1"/>
  <c r="J1452" i="1"/>
  <c r="N1452" i="1"/>
  <c r="R1452" i="1"/>
  <c r="J1453" i="1"/>
  <c r="N1453" i="1"/>
  <c r="R1453" i="1"/>
  <c r="J1454" i="1"/>
  <c r="N1454" i="1"/>
  <c r="R1454" i="1"/>
  <c r="J1455" i="1"/>
  <c r="N1455" i="1"/>
  <c r="R1455" i="1"/>
  <c r="J1456" i="1"/>
  <c r="N1456" i="1"/>
  <c r="R1456" i="1"/>
  <c r="J1457" i="1"/>
  <c r="N1457" i="1"/>
  <c r="R1457" i="1"/>
  <c r="J1458" i="1"/>
  <c r="N1458" i="1"/>
  <c r="R1458" i="1"/>
  <c r="J1459" i="1"/>
  <c r="N1459" i="1"/>
  <c r="R1459" i="1"/>
  <c r="J1460" i="1"/>
  <c r="N1460" i="1"/>
  <c r="R1460" i="1"/>
  <c r="J1461" i="1"/>
  <c r="N1461" i="1"/>
  <c r="R1461" i="1"/>
  <c r="J1462" i="1"/>
  <c r="N1462" i="1"/>
  <c r="R1462" i="1"/>
  <c r="J1463" i="1"/>
  <c r="N1463" i="1"/>
  <c r="R1463" i="1"/>
  <c r="J1464" i="1"/>
  <c r="N1464" i="1"/>
  <c r="R1464" i="1"/>
  <c r="J1465" i="1"/>
  <c r="N1465" i="1"/>
  <c r="R1465" i="1"/>
  <c r="J1466" i="1"/>
  <c r="N1466" i="1"/>
  <c r="R1466" i="1"/>
  <c r="J1467" i="1"/>
  <c r="N1467" i="1"/>
  <c r="R1467" i="1"/>
  <c r="J1468" i="1"/>
  <c r="N1468" i="1"/>
  <c r="R1468" i="1"/>
  <c r="J1469" i="1"/>
  <c r="N1469" i="1"/>
  <c r="R1469" i="1"/>
  <c r="J1470" i="1"/>
  <c r="N1470" i="1"/>
  <c r="R1470" i="1"/>
  <c r="J1471" i="1"/>
  <c r="N1471" i="1"/>
  <c r="R1471" i="1"/>
  <c r="J1472" i="1"/>
  <c r="N1472" i="1"/>
  <c r="R1472" i="1"/>
  <c r="J1473" i="1"/>
  <c r="N1473" i="1"/>
  <c r="R1473" i="1"/>
  <c r="J1474" i="1"/>
  <c r="N1474" i="1"/>
  <c r="R1474" i="1"/>
  <c r="J1475" i="1"/>
  <c r="N1475" i="1"/>
  <c r="R1475" i="1"/>
  <c r="J1476" i="1"/>
  <c r="N1476" i="1"/>
  <c r="R1476" i="1"/>
  <c r="J1477" i="1"/>
  <c r="N1477" i="1"/>
  <c r="R1477" i="1"/>
  <c r="J1478" i="1"/>
  <c r="N1478" i="1"/>
  <c r="R1478" i="1"/>
  <c r="J1479" i="1"/>
  <c r="N1479" i="1"/>
  <c r="R1479" i="1"/>
  <c r="J1480" i="1"/>
  <c r="N1480" i="1"/>
  <c r="R1480" i="1"/>
  <c r="J1481" i="1"/>
  <c r="N1481" i="1"/>
  <c r="R1481" i="1"/>
  <c r="J1482" i="1"/>
  <c r="N1482" i="1"/>
  <c r="R1482" i="1"/>
  <c r="J1483" i="1"/>
  <c r="N1483" i="1"/>
  <c r="R1483" i="1"/>
  <c r="J1484" i="1"/>
  <c r="N1484" i="1"/>
  <c r="R1484" i="1"/>
  <c r="J1485" i="1"/>
  <c r="N1485" i="1"/>
  <c r="R1485" i="1"/>
  <c r="J1486" i="1"/>
  <c r="N1486" i="1"/>
  <c r="R1486" i="1"/>
  <c r="J1487" i="1"/>
  <c r="N1487" i="1"/>
  <c r="R1487" i="1"/>
  <c r="J1488" i="1"/>
  <c r="N1488" i="1"/>
  <c r="R1488" i="1"/>
  <c r="J1489" i="1"/>
  <c r="N1489" i="1"/>
  <c r="R1489" i="1"/>
  <c r="J1490" i="1"/>
  <c r="N1490" i="1"/>
  <c r="R1490" i="1"/>
  <c r="J1491" i="1"/>
  <c r="N1491" i="1"/>
  <c r="R1491" i="1"/>
  <c r="J1492" i="1"/>
  <c r="N1492" i="1"/>
  <c r="R1492" i="1"/>
  <c r="J1493" i="1"/>
  <c r="N1493" i="1"/>
  <c r="R1493" i="1"/>
  <c r="J1494" i="1"/>
  <c r="N1494" i="1"/>
  <c r="R1494" i="1"/>
  <c r="J1495" i="1"/>
  <c r="N1495" i="1"/>
  <c r="R1495" i="1"/>
  <c r="J1496" i="1"/>
  <c r="N1496" i="1"/>
  <c r="R1496" i="1"/>
  <c r="J1497" i="1"/>
  <c r="N1497" i="1"/>
  <c r="R1497" i="1"/>
  <c r="J1498" i="1"/>
  <c r="N1498" i="1"/>
  <c r="R1498" i="1"/>
  <c r="J1499" i="1"/>
  <c r="N1499" i="1"/>
  <c r="R1499" i="1"/>
  <c r="J1500" i="1"/>
  <c r="N1500" i="1"/>
  <c r="R1500" i="1"/>
  <c r="J1501" i="1"/>
  <c r="N1501" i="1"/>
  <c r="R1501" i="1"/>
  <c r="J1502" i="1"/>
  <c r="N1502" i="1"/>
  <c r="R1502" i="1"/>
  <c r="J1503" i="1"/>
  <c r="N1503" i="1"/>
  <c r="R1503" i="1"/>
  <c r="J1504" i="1"/>
  <c r="N1504" i="1"/>
  <c r="R1504" i="1"/>
  <c r="J1505" i="1"/>
  <c r="N1505" i="1"/>
  <c r="R1505" i="1"/>
  <c r="J1506" i="1"/>
  <c r="N1506" i="1"/>
  <c r="R1506" i="1"/>
  <c r="J1507" i="1"/>
  <c r="N1507" i="1"/>
  <c r="R1507" i="1"/>
  <c r="J1508" i="1"/>
  <c r="N1508" i="1"/>
  <c r="R1508" i="1"/>
  <c r="J1509" i="1"/>
  <c r="N1509" i="1"/>
  <c r="R1509" i="1"/>
  <c r="J1510" i="1"/>
  <c r="N1510" i="1"/>
  <c r="R1510" i="1"/>
  <c r="J1511" i="1"/>
  <c r="N1511" i="1"/>
  <c r="R1511" i="1"/>
  <c r="J1512" i="1"/>
  <c r="N1512" i="1"/>
  <c r="R1512" i="1"/>
  <c r="J1513" i="1"/>
  <c r="N1513" i="1"/>
  <c r="R1513" i="1"/>
  <c r="J1514" i="1"/>
  <c r="N1514" i="1"/>
  <c r="R1514" i="1"/>
  <c r="J1515" i="1"/>
  <c r="N1515" i="1"/>
  <c r="R1515" i="1"/>
  <c r="J1516" i="1"/>
  <c r="N1516" i="1"/>
  <c r="R1516" i="1"/>
  <c r="J1517" i="1"/>
  <c r="N1517" i="1"/>
  <c r="R1517" i="1"/>
  <c r="J1518" i="1"/>
  <c r="N1518" i="1"/>
  <c r="R1518" i="1"/>
  <c r="J1519" i="1"/>
  <c r="N1519" i="1"/>
  <c r="R1519" i="1"/>
  <c r="J1520" i="1"/>
  <c r="N1520" i="1"/>
  <c r="R1520" i="1"/>
  <c r="J1521" i="1"/>
  <c r="N1521" i="1"/>
  <c r="R1521" i="1"/>
  <c r="J1522" i="1"/>
  <c r="N1522" i="1"/>
  <c r="R1522" i="1"/>
  <c r="J1523" i="1"/>
  <c r="N1523" i="1"/>
  <c r="R1523" i="1"/>
  <c r="J1524" i="1"/>
  <c r="N1524" i="1"/>
  <c r="R1524" i="1"/>
  <c r="J1525" i="1"/>
  <c r="N1525" i="1"/>
  <c r="R1525" i="1"/>
  <c r="J1526" i="1"/>
  <c r="N1526" i="1"/>
  <c r="R1526" i="1"/>
  <c r="J1527" i="1"/>
  <c r="N1527" i="1"/>
  <c r="R1527" i="1"/>
  <c r="J1528" i="1"/>
  <c r="N1528" i="1"/>
  <c r="R1528" i="1"/>
  <c r="J1529" i="1"/>
  <c r="N1529" i="1"/>
  <c r="R1529" i="1"/>
  <c r="J1530" i="1"/>
  <c r="N1530" i="1"/>
  <c r="R1530" i="1"/>
  <c r="J1531" i="1"/>
  <c r="N1531" i="1"/>
  <c r="R1531" i="1"/>
  <c r="J1532" i="1"/>
  <c r="N1532" i="1"/>
  <c r="R1532" i="1"/>
  <c r="J1533" i="1"/>
  <c r="N1533" i="1"/>
  <c r="R1533" i="1"/>
  <c r="J1534" i="1"/>
  <c r="N1534" i="1"/>
  <c r="R1534" i="1"/>
  <c r="J1535" i="1"/>
  <c r="N1535" i="1"/>
  <c r="R1535" i="1"/>
  <c r="J1536" i="1"/>
  <c r="N1536" i="1"/>
  <c r="R1536" i="1"/>
  <c r="J1537" i="1"/>
  <c r="N1537" i="1"/>
  <c r="R1537" i="1"/>
  <c r="J1538" i="1"/>
  <c r="N1538" i="1"/>
  <c r="R1538" i="1"/>
  <c r="J1539" i="1"/>
  <c r="N1539" i="1"/>
  <c r="R1539" i="1"/>
  <c r="J1540" i="1"/>
  <c r="N1540" i="1"/>
  <c r="R1540" i="1"/>
  <c r="J1541" i="1"/>
  <c r="N1541" i="1"/>
  <c r="R1541" i="1"/>
  <c r="J1542" i="1"/>
  <c r="N1542" i="1"/>
  <c r="R1542" i="1"/>
  <c r="J1543" i="1"/>
  <c r="N1543" i="1"/>
  <c r="R1543" i="1"/>
  <c r="J1544" i="1"/>
  <c r="N1544" i="1"/>
  <c r="R1544" i="1"/>
  <c r="J1545" i="1"/>
  <c r="N1545" i="1"/>
  <c r="R1545" i="1"/>
  <c r="J1546" i="1"/>
  <c r="N1546" i="1"/>
  <c r="R1546" i="1"/>
  <c r="J1547" i="1"/>
  <c r="N1547" i="1"/>
  <c r="R1547" i="1"/>
  <c r="J1548" i="1"/>
  <c r="N1548" i="1"/>
  <c r="R1548" i="1"/>
  <c r="J1549" i="1"/>
  <c r="N1549" i="1"/>
  <c r="R1549" i="1"/>
  <c r="J1550" i="1"/>
  <c r="N1550" i="1"/>
  <c r="R1550" i="1"/>
  <c r="J1551" i="1"/>
  <c r="N1551" i="1"/>
  <c r="R1551" i="1"/>
  <c r="J1552" i="1"/>
  <c r="N1552" i="1"/>
  <c r="R1552" i="1"/>
  <c r="J1553" i="1"/>
  <c r="N1553" i="1"/>
  <c r="R1553" i="1"/>
  <c r="J1554" i="1"/>
  <c r="N1554" i="1"/>
  <c r="R1554" i="1"/>
  <c r="J1555" i="1"/>
  <c r="N1555" i="1"/>
  <c r="R1555" i="1"/>
  <c r="J1556" i="1"/>
  <c r="N1556" i="1"/>
  <c r="R1556" i="1"/>
  <c r="J1557" i="1"/>
  <c r="N1557" i="1"/>
  <c r="R1557" i="1"/>
  <c r="J1558" i="1"/>
  <c r="N1558" i="1"/>
  <c r="R1558" i="1"/>
  <c r="J1559" i="1"/>
  <c r="N1559" i="1"/>
  <c r="R1559" i="1"/>
  <c r="J1560" i="1"/>
  <c r="N1560" i="1"/>
  <c r="R1560" i="1"/>
  <c r="J1561" i="1"/>
  <c r="N1561" i="1"/>
  <c r="R1561" i="1"/>
  <c r="J1562" i="1"/>
  <c r="N1562" i="1"/>
  <c r="R1562" i="1"/>
  <c r="J1563" i="1"/>
  <c r="N1563" i="1"/>
  <c r="R1563" i="1"/>
  <c r="J1564" i="1"/>
  <c r="N1564" i="1"/>
  <c r="R1564" i="1"/>
  <c r="J1565" i="1"/>
  <c r="N1565" i="1"/>
  <c r="R1565" i="1"/>
  <c r="J1566" i="1"/>
  <c r="N1566" i="1"/>
  <c r="R1566" i="1"/>
  <c r="J1567" i="1"/>
  <c r="N1567" i="1"/>
  <c r="R1567" i="1"/>
  <c r="J1568" i="1"/>
  <c r="N1568" i="1"/>
  <c r="R1568" i="1"/>
  <c r="J1569" i="1"/>
  <c r="N1569" i="1"/>
  <c r="R1569" i="1"/>
  <c r="J1570" i="1"/>
  <c r="N1570" i="1"/>
  <c r="R1570" i="1"/>
  <c r="J1571" i="1"/>
  <c r="N1571" i="1"/>
  <c r="R1571" i="1"/>
  <c r="J1572" i="1"/>
  <c r="N1572" i="1"/>
  <c r="R1572" i="1"/>
  <c r="J1573" i="1"/>
  <c r="N1573" i="1"/>
  <c r="R1573" i="1"/>
  <c r="J1574" i="1"/>
  <c r="N1574" i="1"/>
  <c r="R1574" i="1"/>
  <c r="J1575" i="1"/>
  <c r="N1575" i="1"/>
  <c r="R1575" i="1"/>
  <c r="J1576" i="1"/>
  <c r="N1576" i="1"/>
  <c r="R1576" i="1"/>
  <c r="J1577" i="1"/>
  <c r="N1577" i="1"/>
  <c r="R1577" i="1"/>
  <c r="J1578" i="1"/>
  <c r="N1578" i="1"/>
  <c r="R1578" i="1"/>
  <c r="J1579" i="1"/>
  <c r="N1579" i="1"/>
  <c r="R1579" i="1"/>
  <c r="J1580" i="1"/>
  <c r="N1580" i="1"/>
  <c r="R1580" i="1"/>
  <c r="J1581" i="1"/>
  <c r="N1581" i="1"/>
  <c r="R1581" i="1"/>
  <c r="J1582" i="1"/>
  <c r="N1582" i="1"/>
  <c r="R1582" i="1"/>
  <c r="J1583" i="1"/>
  <c r="N1583" i="1"/>
  <c r="R1583" i="1"/>
  <c r="J1584" i="1"/>
  <c r="N1584" i="1"/>
  <c r="R1584" i="1"/>
  <c r="J1585" i="1"/>
  <c r="N1585" i="1"/>
  <c r="R1585" i="1"/>
  <c r="J1586" i="1"/>
  <c r="N1586" i="1"/>
  <c r="R1586" i="1"/>
  <c r="J1587" i="1"/>
  <c r="N1587" i="1"/>
  <c r="R1587" i="1"/>
  <c r="J1588" i="1"/>
  <c r="N1588" i="1"/>
  <c r="R1588" i="1"/>
  <c r="J1589" i="1"/>
  <c r="N1589" i="1"/>
  <c r="R1589" i="1"/>
  <c r="J1590" i="1"/>
  <c r="N1590" i="1"/>
  <c r="R1590" i="1"/>
  <c r="J1591" i="1"/>
  <c r="N1591" i="1"/>
  <c r="R1591" i="1"/>
  <c r="J1592" i="1"/>
  <c r="N1592" i="1"/>
  <c r="R1592" i="1"/>
  <c r="J1593" i="1"/>
  <c r="N1593" i="1"/>
  <c r="R1593" i="1"/>
  <c r="J1594" i="1"/>
  <c r="N1594" i="1"/>
  <c r="R1594" i="1"/>
  <c r="J1595" i="1"/>
  <c r="N1595" i="1"/>
  <c r="R1595" i="1"/>
  <c r="J1596" i="1"/>
  <c r="N1596" i="1"/>
  <c r="R1596" i="1"/>
  <c r="J1597" i="1"/>
  <c r="N1597" i="1"/>
  <c r="R1597" i="1"/>
  <c r="J1598" i="1"/>
  <c r="N1598" i="1"/>
  <c r="R1598" i="1"/>
  <c r="J1599" i="1"/>
  <c r="N1599" i="1"/>
  <c r="R1599" i="1"/>
  <c r="J1600" i="1"/>
  <c r="N1600" i="1"/>
  <c r="R1600" i="1"/>
  <c r="J1601" i="1"/>
  <c r="N1601" i="1"/>
  <c r="R1601" i="1"/>
  <c r="J1602" i="1"/>
  <c r="N1602" i="1"/>
  <c r="R1602" i="1"/>
  <c r="J1603" i="1"/>
  <c r="N1603" i="1"/>
  <c r="R1603" i="1"/>
  <c r="J1604" i="1"/>
  <c r="N1604" i="1"/>
  <c r="R1604" i="1"/>
  <c r="J1605" i="1"/>
  <c r="N1605" i="1"/>
  <c r="R1605" i="1"/>
  <c r="J1606" i="1"/>
  <c r="N1606" i="1"/>
  <c r="R1606" i="1"/>
  <c r="J1607" i="1"/>
  <c r="N1607" i="1"/>
  <c r="R1607" i="1"/>
  <c r="J1608" i="1"/>
  <c r="N1608" i="1"/>
  <c r="R1608" i="1"/>
  <c r="J1609" i="1"/>
  <c r="N1609" i="1"/>
  <c r="R1609" i="1"/>
  <c r="J1610" i="1"/>
  <c r="N1610" i="1"/>
  <c r="R1610" i="1"/>
  <c r="J1611" i="1"/>
  <c r="N1611" i="1"/>
  <c r="R1611" i="1"/>
  <c r="J1612" i="1"/>
  <c r="N1612" i="1"/>
  <c r="R1612" i="1"/>
  <c r="J1613" i="1"/>
  <c r="N1613" i="1"/>
  <c r="R1613" i="1"/>
  <c r="J1614" i="1"/>
  <c r="N1614" i="1"/>
  <c r="R1614" i="1"/>
  <c r="J1615" i="1"/>
  <c r="N1615" i="1"/>
  <c r="R1615" i="1"/>
  <c r="J1616" i="1"/>
  <c r="N1616" i="1"/>
  <c r="R1616" i="1"/>
  <c r="J1617" i="1"/>
  <c r="N1617" i="1"/>
  <c r="R1617" i="1"/>
  <c r="J1618" i="1"/>
  <c r="N1618" i="1"/>
  <c r="R1618" i="1"/>
  <c r="J1619" i="1"/>
  <c r="N1619" i="1"/>
  <c r="R1619" i="1"/>
  <c r="J1620" i="1"/>
  <c r="N1620" i="1"/>
  <c r="R1620" i="1"/>
  <c r="J1621" i="1"/>
  <c r="N1621" i="1"/>
  <c r="R1621" i="1"/>
  <c r="J1622" i="1"/>
  <c r="N1622" i="1"/>
  <c r="R1622" i="1"/>
  <c r="J1623" i="1"/>
  <c r="N1623" i="1"/>
  <c r="R1623" i="1"/>
  <c r="J1624" i="1"/>
  <c r="N1624" i="1"/>
  <c r="R1624" i="1"/>
  <c r="J1625" i="1"/>
  <c r="N1625" i="1"/>
  <c r="R1625" i="1"/>
  <c r="J1626" i="1"/>
  <c r="N1626" i="1"/>
  <c r="R1626" i="1"/>
  <c r="J1627" i="1"/>
  <c r="N1627" i="1"/>
  <c r="R1627" i="1"/>
  <c r="J1628" i="1"/>
  <c r="N1628" i="1"/>
  <c r="R1628" i="1"/>
  <c r="J1629" i="1"/>
  <c r="N1629" i="1"/>
  <c r="R1629" i="1"/>
  <c r="J1630" i="1"/>
  <c r="N1630" i="1"/>
  <c r="R1630" i="1"/>
  <c r="J1631" i="1"/>
  <c r="N1631" i="1"/>
  <c r="R1631" i="1"/>
  <c r="J1632" i="1"/>
  <c r="N1632" i="1"/>
  <c r="R1632" i="1"/>
  <c r="J1633" i="1"/>
  <c r="N1633" i="1"/>
  <c r="R1633" i="1"/>
  <c r="J1634" i="1"/>
  <c r="N1634" i="1"/>
  <c r="R1634" i="1"/>
  <c r="J1635" i="1"/>
  <c r="N1635" i="1"/>
  <c r="R1635" i="1"/>
  <c r="J1636" i="1"/>
  <c r="N1636" i="1"/>
  <c r="R1636" i="1"/>
  <c r="J1637" i="1"/>
  <c r="N1637" i="1"/>
  <c r="R1637" i="1"/>
  <c r="J1638" i="1"/>
  <c r="N1638" i="1"/>
  <c r="R1638" i="1"/>
  <c r="J1639" i="1"/>
  <c r="N1639" i="1"/>
  <c r="R1639" i="1"/>
  <c r="J1640" i="1"/>
  <c r="N1640" i="1"/>
  <c r="R1640" i="1"/>
  <c r="J1641" i="1"/>
  <c r="N1641" i="1"/>
  <c r="R1641" i="1"/>
  <c r="J1642" i="1"/>
  <c r="N1642" i="1"/>
  <c r="R1642" i="1"/>
  <c r="J1643" i="1"/>
  <c r="N1643" i="1"/>
  <c r="R1643" i="1"/>
  <c r="J1644" i="1"/>
  <c r="N1644" i="1"/>
  <c r="R1644" i="1"/>
  <c r="J1645" i="1"/>
  <c r="N1645" i="1"/>
  <c r="R1645" i="1"/>
  <c r="J1646" i="1"/>
  <c r="N1646" i="1"/>
  <c r="R1646" i="1"/>
  <c r="J1647" i="1"/>
  <c r="N1647" i="1"/>
  <c r="R1647" i="1"/>
  <c r="J1648" i="1"/>
  <c r="N1648" i="1"/>
  <c r="R1648" i="1"/>
  <c r="J1649" i="1"/>
  <c r="N1649" i="1"/>
  <c r="R1649" i="1"/>
  <c r="J1650" i="1"/>
  <c r="N1650" i="1"/>
  <c r="R1650" i="1"/>
  <c r="J1651" i="1"/>
  <c r="N1651" i="1"/>
  <c r="R1651" i="1"/>
  <c r="J1652" i="1"/>
  <c r="N1652" i="1"/>
  <c r="R1652" i="1"/>
  <c r="J1653" i="1"/>
  <c r="N1653" i="1"/>
  <c r="R1653" i="1"/>
  <c r="J1654" i="1"/>
  <c r="N1654" i="1"/>
  <c r="R1654" i="1"/>
  <c r="J1655" i="1"/>
  <c r="N1655" i="1"/>
  <c r="R1655" i="1"/>
  <c r="J1656" i="1"/>
  <c r="N1656" i="1"/>
  <c r="R1656" i="1"/>
  <c r="J1657" i="1"/>
  <c r="N1657" i="1"/>
  <c r="R1657" i="1"/>
  <c r="J1658" i="1"/>
  <c r="N1658" i="1"/>
  <c r="R1658" i="1"/>
  <c r="J1659" i="1"/>
  <c r="N1659" i="1"/>
  <c r="R1659" i="1"/>
  <c r="J1660" i="1"/>
  <c r="N1660" i="1"/>
  <c r="R1660" i="1"/>
  <c r="J1661" i="1"/>
  <c r="N1661" i="1"/>
  <c r="R1661" i="1"/>
  <c r="J1662" i="1"/>
  <c r="N1662" i="1"/>
  <c r="R1662" i="1"/>
  <c r="J1663" i="1"/>
  <c r="N1663" i="1"/>
  <c r="R1663" i="1"/>
  <c r="J1664" i="1"/>
  <c r="N1664" i="1"/>
  <c r="R1664" i="1"/>
  <c r="J1665" i="1"/>
  <c r="N1665" i="1"/>
  <c r="R1665" i="1"/>
  <c r="J1666" i="1"/>
  <c r="N1666" i="1"/>
  <c r="R1666" i="1"/>
  <c r="J1667" i="1"/>
  <c r="N1667" i="1"/>
  <c r="R1667" i="1"/>
  <c r="J1668" i="1"/>
  <c r="N1668" i="1"/>
  <c r="R1668" i="1"/>
  <c r="J1669" i="1"/>
  <c r="N1669" i="1"/>
  <c r="R1669" i="1"/>
  <c r="J1670" i="1"/>
  <c r="N1670" i="1"/>
  <c r="R1670" i="1"/>
  <c r="J1671" i="1"/>
  <c r="N1671" i="1"/>
  <c r="R1671" i="1"/>
  <c r="J1672" i="1"/>
  <c r="N1672" i="1"/>
  <c r="R1672" i="1"/>
  <c r="J1673" i="1"/>
  <c r="N1673" i="1"/>
  <c r="R1673" i="1"/>
  <c r="J1674" i="1"/>
  <c r="N1674" i="1"/>
  <c r="R1674" i="1"/>
  <c r="J1675" i="1"/>
  <c r="N1675" i="1"/>
  <c r="R1675" i="1"/>
  <c r="J1676" i="1"/>
  <c r="N1676" i="1"/>
  <c r="R1676" i="1"/>
  <c r="J1677" i="1"/>
  <c r="N1677" i="1"/>
  <c r="R1677" i="1"/>
  <c r="J1678" i="1"/>
  <c r="N1678" i="1"/>
  <c r="R1678" i="1"/>
  <c r="J1679" i="1"/>
  <c r="N1679" i="1"/>
  <c r="R1679" i="1"/>
  <c r="J1680" i="1"/>
  <c r="N1680" i="1"/>
  <c r="R1680" i="1"/>
  <c r="J1681" i="1"/>
  <c r="N1681" i="1"/>
  <c r="R1681" i="1"/>
  <c r="J1682" i="1"/>
  <c r="N1682" i="1"/>
  <c r="R1682" i="1"/>
  <c r="J1683" i="1"/>
  <c r="N1683" i="1"/>
  <c r="R1683" i="1"/>
  <c r="J1684" i="1"/>
  <c r="N1684" i="1"/>
  <c r="R1684" i="1"/>
  <c r="J1685" i="1"/>
  <c r="N1685" i="1"/>
  <c r="R1685" i="1"/>
  <c r="J1686" i="1"/>
  <c r="N1686" i="1"/>
  <c r="R1686" i="1"/>
  <c r="J1687" i="1"/>
  <c r="N1687" i="1"/>
  <c r="R1687" i="1"/>
  <c r="J1688" i="1"/>
  <c r="N1688" i="1"/>
  <c r="R1688" i="1"/>
  <c r="J1689" i="1"/>
  <c r="N1689" i="1"/>
  <c r="R1689" i="1"/>
  <c r="J1690" i="1"/>
  <c r="N1690" i="1"/>
  <c r="R1690" i="1"/>
  <c r="J1691" i="1"/>
  <c r="N1691" i="1"/>
  <c r="R1691" i="1"/>
  <c r="J1692" i="1"/>
  <c r="N1692" i="1"/>
  <c r="R1692" i="1"/>
  <c r="J1693" i="1"/>
  <c r="N1693" i="1"/>
  <c r="R1693" i="1"/>
  <c r="J1694" i="1"/>
  <c r="N1694" i="1"/>
  <c r="R1694" i="1"/>
  <c r="J1695" i="1"/>
  <c r="N1695" i="1"/>
  <c r="R1695" i="1"/>
  <c r="J1696" i="1"/>
  <c r="N1696" i="1"/>
  <c r="R1696" i="1"/>
  <c r="J1697" i="1"/>
  <c r="N1697" i="1"/>
  <c r="R1697" i="1"/>
  <c r="J1698" i="1"/>
  <c r="N1698" i="1"/>
  <c r="R1698" i="1"/>
  <c r="J1699" i="1"/>
  <c r="N1699" i="1"/>
  <c r="R1699" i="1"/>
  <c r="J1700" i="1"/>
  <c r="N1700" i="1"/>
  <c r="R1700" i="1"/>
  <c r="J1701" i="1"/>
  <c r="N1701" i="1"/>
  <c r="R1701" i="1"/>
  <c r="J1702" i="1"/>
  <c r="N1702" i="1"/>
  <c r="R1702" i="1"/>
  <c r="J1703" i="1"/>
  <c r="N1703" i="1"/>
  <c r="R1703" i="1"/>
  <c r="J1704" i="1"/>
  <c r="N1704" i="1"/>
  <c r="R1704" i="1"/>
  <c r="J1705" i="1"/>
  <c r="N1705" i="1"/>
  <c r="R1705" i="1"/>
  <c r="J1706" i="1"/>
  <c r="N1706" i="1"/>
  <c r="R1706" i="1"/>
  <c r="J1707" i="1"/>
  <c r="N1707" i="1"/>
  <c r="R1707" i="1"/>
  <c r="J1708" i="1"/>
  <c r="N1708" i="1"/>
  <c r="R1708" i="1"/>
  <c r="J1709" i="1"/>
  <c r="N1709" i="1"/>
  <c r="R1709" i="1"/>
  <c r="J1710" i="1"/>
  <c r="N1710" i="1"/>
  <c r="R1710" i="1"/>
  <c r="J1711" i="1"/>
  <c r="N1711" i="1"/>
  <c r="R1711" i="1"/>
  <c r="J1712" i="1"/>
  <c r="N1712" i="1"/>
  <c r="R1712" i="1"/>
  <c r="J1713" i="1"/>
  <c r="N1713" i="1"/>
  <c r="R1713" i="1"/>
  <c r="J1714" i="1"/>
  <c r="N1714" i="1"/>
  <c r="R1714" i="1"/>
  <c r="J1715" i="1"/>
  <c r="N1715" i="1"/>
  <c r="R1715" i="1"/>
  <c r="J1716" i="1"/>
  <c r="N1716" i="1"/>
  <c r="R1716" i="1"/>
  <c r="J1717" i="1"/>
  <c r="N1717" i="1"/>
  <c r="R1717" i="1"/>
  <c r="J1718" i="1"/>
  <c r="N1718" i="1"/>
  <c r="R1718" i="1"/>
  <c r="J1719" i="1"/>
  <c r="N1719" i="1"/>
  <c r="R1719" i="1"/>
  <c r="J1720" i="1"/>
  <c r="N1720" i="1"/>
  <c r="R1720" i="1"/>
  <c r="J1721" i="1"/>
  <c r="N1721" i="1"/>
  <c r="R1721" i="1"/>
  <c r="J1722" i="1"/>
  <c r="N1722" i="1"/>
  <c r="R1722" i="1"/>
  <c r="J1723" i="1"/>
  <c r="N1723" i="1"/>
  <c r="R1723" i="1"/>
  <c r="J1724" i="1"/>
  <c r="N1724" i="1"/>
  <c r="R1724" i="1"/>
  <c r="J1725" i="1"/>
  <c r="N1725" i="1"/>
  <c r="R1725" i="1"/>
  <c r="J1726" i="1"/>
  <c r="N1726" i="1"/>
  <c r="R1726" i="1"/>
  <c r="J1727" i="1"/>
  <c r="N1727" i="1"/>
  <c r="R1727" i="1"/>
  <c r="J1728" i="1"/>
  <c r="N1728" i="1"/>
  <c r="R1728" i="1"/>
  <c r="J1729" i="1"/>
  <c r="N1729" i="1"/>
  <c r="R1729" i="1"/>
  <c r="J1730" i="1"/>
  <c r="N1730" i="1"/>
  <c r="R1730" i="1"/>
  <c r="J1731" i="1"/>
  <c r="N1731" i="1"/>
  <c r="R1731" i="1"/>
  <c r="J1732" i="1"/>
  <c r="N1732" i="1"/>
  <c r="R1732" i="1"/>
  <c r="J1733" i="1"/>
  <c r="N1733" i="1"/>
  <c r="R1733" i="1"/>
  <c r="J1734" i="1"/>
  <c r="N1734" i="1"/>
  <c r="R1734" i="1"/>
  <c r="J1735" i="1"/>
  <c r="N1735" i="1"/>
  <c r="R1735" i="1"/>
  <c r="J1736" i="1"/>
  <c r="N1736" i="1"/>
  <c r="R1736" i="1"/>
  <c r="J1737" i="1"/>
  <c r="N1737" i="1"/>
  <c r="R1737" i="1"/>
  <c r="J1738" i="1"/>
  <c r="N1738" i="1"/>
  <c r="R1738" i="1"/>
  <c r="J1739" i="1"/>
  <c r="N1739" i="1"/>
  <c r="R1739" i="1"/>
  <c r="J1740" i="1"/>
  <c r="N1740" i="1"/>
  <c r="R1740" i="1"/>
  <c r="J1741" i="1"/>
  <c r="N1741" i="1"/>
  <c r="R1741" i="1"/>
  <c r="J1742" i="1"/>
  <c r="N1742" i="1"/>
  <c r="R1742" i="1"/>
  <c r="J1743" i="1"/>
  <c r="N1743" i="1"/>
  <c r="R1743" i="1"/>
  <c r="J1744" i="1"/>
  <c r="N1744" i="1"/>
  <c r="R1744" i="1"/>
  <c r="J1745" i="1"/>
  <c r="N1745" i="1"/>
  <c r="R1745" i="1"/>
  <c r="J1746" i="1"/>
  <c r="N1746" i="1"/>
  <c r="R1746" i="1"/>
  <c r="J1747" i="1"/>
  <c r="N1747" i="1"/>
  <c r="R1747" i="1"/>
  <c r="J1748" i="1"/>
  <c r="N1748" i="1"/>
  <c r="R1748" i="1"/>
  <c r="J1749" i="1"/>
  <c r="N1749" i="1"/>
  <c r="R1749" i="1"/>
  <c r="J1750" i="1"/>
  <c r="N1750" i="1"/>
  <c r="R1750" i="1"/>
  <c r="J1751" i="1"/>
  <c r="N1751" i="1"/>
  <c r="R1751" i="1"/>
  <c r="J1752" i="1"/>
  <c r="N1752" i="1"/>
  <c r="R1752" i="1"/>
  <c r="J1753" i="1"/>
  <c r="N1753" i="1"/>
  <c r="R1753" i="1"/>
  <c r="J1754" i="1"/>
  <c r="N1754" i="1"/>
  <c r="R1754" i="1"/>
  <c r="J1755" i="1"/>
  <c r="N1755" i="1"/>
  <c r="R1755" i="1"/>
  <c r="J1756" i="1"/>
  <c r="N1756" i="1"/>
  <c r="R1756" i="1"/>
  <c r="J1757" i="1"/>
  <c r="N1757" i="1"/>
  <c r="R1757" i="1"/>
  <c r="J1758" i="1"/>
  <c r="N1758" i="1"/>
  <c r="R1758" i="1"/>
  <c r="J1759" i="1"/>
  <c r="N1759" i="1"/>
  <c r="R1759" i="1"/>
  <c r="J1760" i="1"/>
  <c r="N1760" i="1"/>
  <c r="R1760" i="1"/>
  <c r="J1761" i="1"/>
  <c r="N1761" i="1"/>
  <c r="R1761" i="1"/>
  <c r="J1762" i="1"/>
  <c r="N1762" i="1"/>
  <c r="R1762" i="1"/>
  <c r="J1763" i="1"/>
  <c r="N1763" i="1"/>
  <c r="R1763" i="1"/>
  <c r="J1764" i="1"/>
  <c r="N1764" i="1"/>
  <c r="R1764" i="1"/>
  <c r="J1765" i="1"/>
  <c r="N1765" i="1"/>
  <c r="R1765" i="1"/>
  <c r="J1766" i="1"/>
  <c r="N1766" i="1"/>
  <c r="R1766" i="1"/>
  <c r="J1767" i="1"/>
  <c r="N1767" i="1"/>
  <c r="R1767" i="1"/>
  <c r="J1768" i="1"/>
  <c r="N1768" i="1"/>
  <c r="R1768" i="1"/>
  <c r="J1769" i="1"/>
  <c r="N1769" i="1"/>
  <c r="R1769" i="1"/>
  <c r="J1770" i="1"/>
  <c r="N1770" i="1"/>
  <c r="R1770" i="1"/>
  <c r="J1771" i="1"/>
  <c r="N1771" i="1"/>
  <c r="R1771" i="1"/>
  <c r="J1772" i="1"/>
  <c r="N1772" i="1"/>
  <c r="R1772" i="1"/>
  <c r="J1773" i="1"/>
  <c r="N1773" i="1"/>
  <c r="R1773" i="1"/>
  <c r="J1774" i="1"/>
  <c r="N1774" i="1"/>
  <c r="R1774" i="1"/>
  <c r="J1775" i="1"/>
  <c r="N1775" i="1"/>
  <c r="R1775" i="1"/>
  <c r="J1776" i="1"/>
  <c r="N1776" i="1"/>
  <c r="R1776" i="1"/>
  <c r="J1777" i="1"/>
  <c r="N1777" i="1"/>
  <c r="R1777" i="1"/>
  <c r="J1778" i="1"/>
  <c r="N1778" i="1"/>
  <c r="R1778" i="1"/>
  <c r="J1779" i="1"/>
  <c r="N1779" i="1"/>
  <c r="R1779" i="1"/>
  <c r="J1780" i="1"/>
  <c r="N1780" i="1"/>
  <c r="R1780" i="1"/>
  <c r="J1781" i="1"/>
  <c r="N1781" i="1"/>
  <c r="R1781" i="1"/>
  <c r="J1782" i="1"/>
  <c r="N1782" i="1"/>
  <c r="R1782" i="1"/>
  <c r="J1783" i="1"/>
  <c r="N1783" i="1"/>
  <c r="R1783" i="1"/>
  <c r="J1784" i="1"/>
  <c r="N1784" i="1"/>
  <c r="R1784" i="1"/>
  <c r="J1785" i="1"/>
  <c r="N1785" i="1"/>
  <c r="R1785" i="1"/>
  <c r="J1786" i="1"/>
  <c r="N1786" i="1"/>
  <c r="R1786" i="1"/>
  <c r="J1787" i="1"/>
  <c r="N1787" i="1"/>
  <c r="R1787" i="1"/>
  <c r="J1788" i="1"/>
  <c r="N1788" i="1"/>
  <c r="R1788" i="1"/>
  <c r="J1789" i="1"/>
  <c r="N1789" i="1"/>
  <c r="R1789" i="1"/>
  <c r="J1790" i="1"/>
  <c r="N1790" i="1"/>
  <c r="R1790" i="1"/>
  <c r="J1791" i="1"/>
  <c r="N1791" i="1"/>
  <c r="R1791" i="1"/>
  <c r="J1792" i="1"/>
  <c r="N1792" i="1"/>
  <c r="R1792" i="1"/>
  <c r="J1793" i="1"/>
  <c r="N1793" i="1"/>
  <c r="R1793" i="1"/>
  <c r="J1794" i="1"/>
  <c r="N1794" i="1"/>
  <c r="R1794" i="1"/>
  <c r="J1795" i="1"/>
  <c r="N1795" i="1"/>
  <c r="R1795" i="1"/>
  <c r="J1796" i="1"/>
  <c r="N1796" i="1"/>
  <c r="R1796" i="1"/>
  <c r="J1797" i="1"/>
  <c r="N1797" i="1"/>
  <c r="R1797" i="1"/>
  <c r="J1798" i="1"/>
  <c r="N1798" i="1"/>
  <c r="R1798" i="1"/>
  <c r="J1799" i="1"/>
  <c r="N1799" i="1"/>
  <c r="R1799" i="1"/>
  <c r="J1800" i="1"/>
  <c r="N1800" i="1"/>
  <c r="R1800" i="1"/>
  <c r="J1801" i="1"/>
  <c r="N1801" i="1"/>
  <c r="R1801" i="1"/>
  <c r="J1802" i="1"/>
  <c r="N1802" i="1"/>
  <c r="R1802" i="1"/>
  <c r="J1803" i="1"/>
  <c r="N1803" i="1"/>
  <c r="R1803" i="1"/>
  <c r="J1804" i="1"/>
  <c r="N1804" i="1"/>
  <c r="R1804" i="1"/>
  <c r="J1805" i="1"/>
  <c r="N1805" i="1"/>
  <c r="R1805" i="1"/>
  <c r="J1806" i="1"/>
  <c r="N1806" i="1"/>
  <c r="R1806" i="1"/>
  <c r="J1807" i="1"/>
  <c r="N1807" i="1"/>
  <c r="R1807" i="1"/>
  <c r="J1808" i="1"/>
  <c r="N1808" i="1"/>
  <c r="R1808" i="1"/>
  <c r="J1809" i="1"/>
  <c r="N1809" i="1"/>
  <c r="R1809" i="1"/>
  <c r="J1810" i="1"/>
  <c r="N1810" i="1"/>
  <c r="R1810" i="1"/>
  <c r="J1811" i="1"/>
  <c r="N1811" i="1"/>
  <c r="R1811" i="1"/>
  <c r="J1812" i="1"/>
  <c r="N1812" i="1"/>
  <c r="R1812" i="1"/>
  <c r="J1813" i="1"/>
  <c r="N1813" i="1"/>
  <c r="R1813" i="1"/>
  <c r="J1814" i="1"/>
  <c r="N1814" i="1"/>
  <c r="R1814" i="1"/>
  <c r="J1815" i="1"/>
  <c r="N1815" i="1"/>
  <c r="R1815" i="1"/>
  <c r="J1816" i="1"/>
  <c r="N1816" i="1"/>
  <c r="R1816" i="1"/>
  <c r="J1817" i="1"/>
  <c r="N1817" i="1"/>
  <c r="R1817" i="1"/>
  <c r="J1818" i="1"/>
  <c r="N1818" i="1"/>
  <c r="R1818" i="1"/>
  <c r="J1819" i="1"/>
  <c r="N1819" i="1"/>
  <c r="R1819" i="1"/>
  <c r="J1820" i="1"/>
  <c r="N1820" i="1"/>
  <c r="R1820" i="1"/>
  <c r="J1821" i="1"/>
  <c r="N1821" i="1"/>
  <c r="R1821" i="1"/>
  <c r="J1822" i="1"/>
  <c r="N1822" i="1"/>
  <c r="R1822" i="1"/>
  <c r="J1823" i="1"/>
  <c r="N1823" i="1"/>
  <c r="R1823" i="1"/>
  <c r="J1824" i="1"/>
  <c r="N1824" i="1"/>
  <c r="R1824" i="1"/>
  <c r="J1825" i="1"/>
  <c r="N1825" i="1"/>
  <c r="R1825" i="1"/>
  <c r="J1826" i="1"/>
  <c r="N1826" i="1"/>
  <c r="R1826" i="1"/>
  <c r="J1827" i="1"/>
  <c r="N1827" i="1"/>
  <c r="R1827" i="1"/>
  <c r="J1828" i="1"/>
  <c r="N1828" i="1"/>
  <c r="R1828" i="1"/>
  <c r="J1829" i="1"/>
  <c r="N1829" i="1"/>
  <c r="R1829" i="1"/>
  <c r="J1830" i="1"/>
  <c r="N1830" i="1"/>
  <c r="R1830" i="1"/>
  <c r="J1831" i="1"/>
  <c r="N1831" i="1"/>
  <c r="R1831" i="1"/>
  <c r="J1832" i="1"/>
  <c r="N1832" i="1"/>
  <c r="R1832" i="1"/>
  <c r="J1833" i="1"/>
  <c r="N1833" i="1"/>
  <c r="R1833" i="1"/>
  <c r="J1834" i="1"/>
  <c r="N1834" i="1"/>
  <c r="R1834" i="1"/>
  <c r="J1835" i="1"/>
  <c r="N1835" i="1"/>
  <c r="R1835" i="1"/>
  <c r="J1836" i="1"/>
  <c r="N1836" i="1"/>
  <c r="R1836" i="1"/>
  <c r="J1837" i="1"/>
  <c r="N1837" i="1"/>
  <c r="R1837" i="1"/>
  <c r="J1838" i="1"/>
  <c r="N1838" i="1"/>
  <c r="R1838" i="1"/>
  <c r="J1839" i="1"/>
  <c r="N1839" i="1"/>
  <c r="R1839" i="1"/>
  <c r="J1840" i="1"/>
  <c r="N1840" i="1"/>
  <c r="R1840" i="1"/>
  <c r="J1841" i="1"/>
  <c r="N1841" i="1"/>
  <c r="R1841" i="1"/>
  <c r="J1842" i="1"/>
  <c r="N1842" i="1"/>
  <c r="R1842" i="1"/>
  <c r="J1843" i="1"/>
  <c r="N1843" i="1"/>
  <c r="R1843" i="1"/>
  <c r="J1844" i="1"/>
  <c r="N1844" i="1"/>
  <c r="R1844" i="1"/>
  <c r="J1845" i="1"/>
  <c r="N1845" i="1"/>
  <c r="R1845" i="1"/>
  <c r="J1846" i="1"/>
  <c r="N1846" i="1"/>
  <c r="R1846" i="1"/>
  <c r="J1847" i="1"/>
  <c r="N1847" i="1"/>
  <c r="R1847" i="1"/>
  <c r="J1848" i="1"/>
  <c r="N1848" i="1"/>
  <c r="R1848" i="1"/>
  <c r="J1849" i="1"/>
  <c r="N1849" i="1"/>
  <c r="R1849" i="1"/>
  <c r="J1850" i="1"/>
  <c r="N1850" i="1"/>
  <c r="R1850" i="1"/>
  <c r="J1851" i="1"/>
  <c r="N1851" i="1"/>
  <c r="R1851" i="1"/>
  <c r="J1852" i="1"/>
  <c r="N1852" i="1"/>
  <c r="R1852" i="1"/>
  <c r="J1853" i="1"/>
  <c r="N1853" i="1"/>
  <c r="R1853" i="1"/>
  <c r="J1854" i="1"/>
  <c r="N1854" i="1"/>
  <c r="R1854" i="1"/>
  <c r="J1855" i="1"/>
  <c r="N1855" i="1"/>
  <c r="R1855" i="1"/>
  <c r="J1856" i="1"/>
  <c r="N1856" i="1"/>
  <c r="R1856" i="1"/>
  <c r="J1857" i="1"/>
  <c r="N1857" i="1"/>
  <c r="R1857" i="1"/>
  <c r="J1858" i="1"/>
  <c r="N1858" i="1"/>
  <c r="R1858" i="1"/>
  <c r="J1859" i="1"/>
  <c r="N1859" i="1"/>
  <c r="R1859" i="1"/>
  <c r="J1860" i="1"/>
  <c r="N1860" i="1"/>
  <c r="R1860" i="1"/>
  <c r="J1861" i="1"/>
  <c r="N1861" i="1"/>
  <c r="R1861" i="1"/>
  <c r="J1862" i="1"/>
  <c r="N1862" i="1"/>
  <c r="R1862" i="1"/>
  <c r="J1863" i="1"/>
  <c r="N1863" i="1"/>
  <c r="R1863" i="1"/>
  <c r="J1864" i="1"/>
  <c r="N1864" i="1"/>
  <c r="R1864" i="1"/>
  <c r="J1865" i="1"/>
  <c r="N1865" i="1"/>
  <c r="R1865" i="1"/>
  <c r="J1866" i="1"/>
  <c r="N1866" i="1"/>
  <c r="R1866" i="1"/>
  <c r="J1867" i="1"/>
  <c r="N1867" i="1"/>
  <c r="R1867" i="1"/>
  <c r="J1868" i="1"/>
  <c r="N1868" i="1"/>
  <c r="R1868" i="1"/>
  <c r="J1869" i="1"/>
  <c r="N1869" i="1"/>
  <c r="R1869" i="1"/>
  <c r="J1870" i="1"/>
  <c r="N1870" i="1"/>
  <c r="R1870" i="1"/>
  <c r="J1871" i="1"/>
  <c r="N1871" i="1"/>
  <c r="R1871" i="1"/>
  <c r="J1872" i="1"/>
  <c r="N1872" i="1"/>
  <c r="R1872" i="1"/>
  <c r="J1873" i="1"/>
  <c r="N1873" i="1"/>
  <c r="R1873" i="1"/>
  <c r="J1874" i="1"/>
  <c r="N1874" i="1"/>
  <c r="R1874" i="1"/>
  <c r="J1875" i="1"/>
  <c r="N1875" i="1"/>
  <c r="R1875" i="1"/>
  <c r="J1876" i="1"/>
  <c r="N1876" i="1"/>
  <c r="R1876" i="1"/>
  <c r="J1877" i="1"/>
  <c r="N1877" i="1"/>
  <c r="R1877" i="1"/>
  <c r="J1878" i="1"/>
  <c r="N1878" i="1"/>
  <c r="R1878" i="1"/>
  <c r="J1879" i="1"/>
  <c r="N1879" i="1"/>
  <c r="R1879" i="1"/>
  <c r="J1880" i="1"/>
  <c r="N1880" i="1"/>
  <c r="R1880" i="1"/>
  <c r="J1881" i="1"/>
  <c r="N1881" i="1"/>
  <c r="R1881" i="1"/>
  <c r="J1882" i="1"/>
  <c r="N1882" i="1"/>
  <c r="R1882" i="1"/>
  <c r="J1883" i="1"/>
  <c r="N1883" i="1"/>
  <c r="R1883" i="1"/>
  <c r="J1884" i="1"/>
  <c r="N1884" i="1"/>
  <c r="R1884" i="1"/>
  <c r="J1885" i="1"/>
  <c r="N1885" i="1"/>
  <c r="R1885" i="1"/>
  <c r="J1886" i="1"/>
  <c r="N1886" i="1"/>
  <c r="R1886" i="1"/>
  <c r="J1887" i="1"/>
  <c r="N1887" i="1"/>
  <c r="R1887" i="1"/>
  <c r="J1888" i="1"/>
  <c r="N1888" i="1"/>
  <c r="R1888" i="1"/>
  <c r="J1889" i="1"/>
  <c r="N1889" i="1"/>
  <c r="R1889" i="1"/>
  <c r="J1890" i="1"/>
  <c r="N1890" i="1"/>
  <c r="R1890" i="1"/>
  <c r="J1891" i="1"/>
  <c r="N1891" i="1"/>
  <c r="R1891" i="1"/>
  <c r="J1892" i="1"/>
  <c r="N1892" i="1"/>
  <c r="R1892" i="1"/>
  <c r="J1893" i="1"/>
  <c r="N1893" i="1"/>
  <c r="R1893" i="1"/>
  <c r="J1894" i="1"/>
  <c r="N1894" i="1"/>
  <c r="R1894" i="1"/>
  <c r="J1895" i="1"/>
  <c r="N1895" i="1"/>
  <c r="R1895" i="1"/>
  <c r="J1896" i="1"/>
  <c r="N1896" i="1"/>
  <c r="R1896" i="1"/>
  <c r="J1897" i="1"/>
  <c r="N1897" i="1"/>
  <c r="R1897" i="1"/>
  <c r="J1898" i="1"/>
  <c r="N1898" i="1"/>
  <c r="R1898" i="1"/>
  <c r="J1899" i="1"/>
  <c r="N1899" i="1"/>
  <c r="R1899" i="1"/>
  <c r="J1900" i="1"/>
  <c r="N1900" i="1"/>
  <c r="R1900" i="1"/>
  <c r="J1901" i="1"/>
  <c r="N1901" i="1"/>
  <c r="R1901" i="1"/>
  <c r="J1902" i="1"/>
  <c r="N1902" i="1"/>
  <c r="R1902" i="1"/>
  <c r="J1903" i="1"/>
  <c r="N1903" i="1"/>
  <c r="R1903" i="1"/>
  <c r="J1904" i="1"/>
  <c r="N1904" i="1"/>
  <c r="R1904" i="1"/>
  <c r="J1905" i="1"/>
  <c r="N1905" i="1"/>
  <c r="R1905" i="1"/>
  <c r="J1906" i="1"/>
  <c r="N1906" i="1"/>
  <c r="R1906" i="1"/>
  <c r="J1907" i="1"/>
  <c r="N1907" i="1"/>
  <c r="R1907" i="1"/>
  <c r="J1908" i="1"/>
  <c r="N1908" i="1"/>
  <c r="R1908" i="1"/>
  <c r="J1909" i="1"/>
  <c r="N1909" i="1"/>
  <c r="R1909" i="1"/>
  <c r="J1910" i="1"/>
  <c r="N1910" i="1"/>
  <c r="R1910" i="1"/>
  <c r="J1911" i="1"/>
  <c r="N1911" i="1"/>
  <c r="R1911" i="1"/>
  <c r="J1912" i="1"/>
  <c r="N1912" i="1"/>
  <c r="R1912" i="1"/>
  <c r="J1913" i="1"/>
  <c r="N1913" i="1"/>
  <c r="R1913" i="1"/>
  <c r="J1914" i="1"/>
  <c r="N1914" i="1"/>
  <c r="R1914" i="1"/>
  <c r="J1915" i="1"/>
  <c r="N1915" i="1"/>
  <c r="R1915" i="1"/>
  <c r="J1916" i="1"/>
  <c r="N1916" i="1"/>
  <c r="R1916" i="1"/>
  <c r="J1917" i="1"/>
  <c r="N1917" i="1"/>
  <c r="R1917" i="1"/>
  <c r="J1918" i="1"/>
  <c r="N1918" i="1"/>
  <c r="R1918" i="1"/>
  <c r="J1919" i="1"/>
  <c r="N1919" i="1"/>
  <c r="R1919" i="1"/>
  <c r="J1920" i="1"/>
  <c r="N1920" i="1"/>
  <c r="R1920" i="1"/>
  <c r="J1921" i="1"/>
  <c r="N1921" i="1"/>
  <c r="R1921" i="1"/>
  <c r="J1922" i="1"/>
  <c r="N1922" i="1"/>
  <c r="R1922" i="1"/>
  <c r="J1923" i="1"/>
  <c r="N1923" i="1"/>
  <c r="R1923" i="1"/>
  <c r="J1924" i="1"/>
  <c r="N1924" i="1"/>
  <c r="R1924" i="1"/>
  <c r="J1925" i="1"/>
  <c r="N1925" i="1"/>
  <c r="R1925" i="1"/>
  <c r="J1926" i="1"/>
  <c r="N1926" i="1"/>
  <c r="R1926" i="1"/>
  <c r="J1927" i="1"/>
  <c r="N1927" i="1"/>
  <c r="R1927" i="1"/>
  <c r="J1928" i="1"/>
  <c r="N1928" i="1"/>
  <c r="R1928" i="1"/>
  <c r="J1929" i="1"/>
  <c r="N1929" i="1"/>
  <c r="R1929" i="1"/>
  <c r="J1930" i="1"/>
  <c r="N1930" i="1"/>
  <c r="R1930" i="1"/>
  <c r="J1931" i="1"/>
  <c r="N1931" i="1"/>
  <c r="R1931" i="1"/>
  <c r="J1932" i="1"/>
  <c r="N1932" i="1"/>
  <c r="R1932" i="1"/>
  <c r="J1933" i="1"/>
  <c r="N1933" i="1"/>
  <c r="R1933" i="1"/>
  <c r="J1934" i="1"/>
  <c r="N1934" i="1"/>
  <c r="R1934" i="1"/>
  <c r="J1935" i="1"/>
  <c r="N1935" i="1"/>
  <c r="R1935" i="1"/>
  <c r="J1936" i="1"/>
  <c r="N1936" i="1"/>
  <c r="R1936" i="1"/>
  <c r="J1937" i="1"/>
  <c r="N1937" i="1"/>
  <c r="R1937" i="1"/>
  <c r="J1938" i="1"/>
  <c r="N1938" i="1"/>
  <c r="R1938" i="1"/>
  <c r="J1939" i="1"/>
  <c r="N1939" i="1"/>
  <c r="R1939" i="1"/>
  <c r="J1940" i="1"/>
  <c r="N1940" i="1"/>
  <c r="R1940" i="1"/>
  <c r="J1941" i="1"/>
  <c r="N1941" i="1"/>
  <c r="R1941" i="1"/>
  <c r="J1942" i="1"/>
  <c r="N1942" i="1"/>
  <c r="R1942" i="1"/>
  <c r="J1943" i="1"/>
  <c r="N1943" i="1"/>
  <c r="R1943" i="1"/>
  <c r="J1944" i="1"/>
  <c r="N1944" i="1"/>
  <c r="R1944" i="1"/>
  <c r="J1945" i="1"/>
  <c r="N1945" i="1"/>
  <c r="R1945" i="1"/>
  <c r="J1946" i="1"/>
  <c r="N1946" i="1"/>
  <c r="R1946" i="1"/>
  <c r="J1947" i="1"/>
  <c r="N1947" i="1"/>
  <c r="R1947" i="1"/>
  <c r="J1948" i="1"/>
  <c r="N1948" i="1"/>
  <c r="R1948" i="1"/>
  <c r="J1949" i="1"/>
  <c r="N1949" i="1"/>
  <c r="R1949" i="1"/>
  <c r="J1950" i="1"/>
  <c r="N1950" i="1"/>
  <c r="R1950" i="1"/>
  <c r="J1951" i="1"/>
  <c r="N1951" i="1"/>
  <c r="R1951" i="1"/>
  <c r="J1952" i="1"/>
  <c r="N1952" i="1"/>
  <c r="R1952" i="1"/>
  <c r="J1953" i="1"/>
  <c r="N1953" i="1"/>
  <c r="R1953" i="1"/>
  <c r="J1954" i="1"/>
  <c r="N1954" i="1"/>
  <c r="R1954" i="1"/>
  <c r="J1955" i="1"/>
  <c r="N1955" i="1"/>
  <c r="R1955" i="1"/>
  <c r="J1956" i="1"/>
  <c r="N1956" i="1"/>
  <c r="R1956" i="1"/>
  <c r="J1957" i="1"/>
  <c r="N1957" i="1"/>
  <c r="R1957" i="1"/>
  <c r="J1958" i="1"/>
  <c r="N1958" i="1"/>
  <c r="R1958" i="1"/>
  <c r="J1959" i="1"/>
  <c r="N1959" i="1"/>
  <c r="R1959" i="1"/>
  <c r="J1960" i="1"/>
  <c r="N1960" i="1"/>
  <c r="R1960" i="1"/>
  <c r="J1961" i="1"/>
  <c r="N1961" i="1"/>
  <c r="R1961" i="1"/>
  <c r="J1962" i="1"/>
  <c r="N1962" i="1"/>
  <c r="R1962" i="1"/>
  <c r="J1963" i="1"/>
  <c r="N1963" i="1"/>
  <c r="R1963" i="1"/>
  <c r="J1964" i="1"/>
  <c r="N1964" i="1"/>
  <c r="R1964" i="1"/>
  <c r="J1965" i="1"/>
  <c r="N1965" i="1"/>
  <c r="R1965" i="1"/>
  <c r="J1966" i="1"/>
  <c r="N1966" i="1"/>
  <c r="R1966" i="1"/>
  <c r="J1967" i="1"/>
  <c r="N1967" i="1"/>
  <c r="R1967" i="1"/>
  <c r="J1968" i="1"/>
  <c r="N1968" i="1"/>
  <c r="R1968" i="1"/>
  <c r="J1969" i="1"/>
  <c r="N1969" i="1"/>
  <c r="R1969" i="1"/>
  <c r="J1970" i="1"/>
  <c r="N1970" i="1"/>
  <c r="R1970" i="1"/>
  <c r="J1971" i="1"/>
  <c r="N1971" i="1"/>
  <c r="R1971" i="1"/>
  <c r="J1972" i="1"/>
  <c r="N1972" i="1"/>
  <c r="R1972" i="1"/>
  <c r="J1973" i="1"/>
  <c r="N1973" i="1"/>
  <c r="R1973" i="1"/>
  <c r="J1974" i="1"/>
  <c r="N1974" i="1"/>
  <c r="R1974" i="1"/>
  <c r="J1975" i="1"/>
  <c r="N1975" i="1"/>
  <c r="R1975" i="1"/>
  <c r="J1976" i="1"/>
  <c r="N1976" i="1"/>
  <c r="R1976" i="1"/>
  <c r="J1977" i="1"/>
  <c r="N1977" i="1"/>
  <c r="R1977" i="1"/>
  <c r="J1978" i="1"/>
  <c r="N1978" i="1"/>
  <c r="R1978" i="1"/>
  <c r="J1979" i="1"/>
  <c r="N1979" i="1"/>
  <c r="R1979" i="1"/>
  <c r="J1980" i="1"/>
  <c r="N1980" i="1"/>
  <c r="R1980" i="1"/>
  <c r="J1981" i="1"/>
  <c r="N1981" i="1"/>
  <c r="R1981" i="1"/>
  <c r="J1982" i="1"/>
  <c r="N1982" i="1"/>
  <c r="R1982" i="1"/>
  <c r="J1983" i="1"/>
  <c r="N1983" i="1"/>
  <c r="R1983" i="1"/>
  <c r="J1984" i="1"/>
  <c r="N1984" i="1"/>
  <c r="R1984" i="1"/>
  <c r="J1985" i="1"/>
  <c r="N1985" i="1"/>
  <c r="R1985" i="1"/>
  <c r="J1986" i="1"/>
  <c r="N1986" i="1"/>
  <c r="R1986" i="1"/>
  <c r="J1987" i="1"/>
  <c r="N1987" i="1"/>
  <c r="R1987" i="1"/>
  <c r="J1988" i="1"/>
  <c r="N1988" i="1"/>
  <c r="R1988" i="1"/>
  <c r="J1989" i="1"/>
  <c r="N1989" i="1"/>
  <c r="R1989" i="1"/>
  <c r="J1990" i="1"/>
  <c r="N1990" i="1"/>
  <c r="R1990" i="1"/>
  <c r="J1991" i="1"/>
  <c r="N1991" i="1"/>
  <c r="R1991" i="1"/>
  <c r="J1992" i="1"/>
  <c r="N1992" i="1"/>
  <c r="R1992" i="1"/>
  <c r="J1993" i="1"/>
  <c r="N1993" i="1"/>
  <c r="R1993" i="1"/>
  <c r="J1994" i="1"/>
  <c r="N1994" i="1"/>
  <c r="R1994" i="1"/>
  <c r="J1995" i="1"/>
  <c r="N1995" i="1"/>
  <c r="R1995" i="1"/>
  <c r="J1996" i="1"/>
  <c r="N1996" i="1"/>
  <c r="R1996" i="1"/>
  <c r="J1997" i="1"/>
  <c r="N1997" i="1"/>
  <c r="R1997" i="1"/>
  <c r="J1998" i="1"/>
  <c r="N1998" i="1"/>
  <c r="R1998" i="1"/>
  <c r="J1999" i="1"/>
  <c r="N1999" i="1"/>
  <c r="R1999" i="1"/>
  <c r="J2000" i="1"/>
  <c r="N2000" i="1"/>
  <c r="R2000" i="1"/>
  <c r="J2001" i="1"/>
  <c r="N2001" i="1"/>
  <c r="R2001" i="1"/>
  <c r="J2002" i="1"/>
  <c r="N2002" i="1"/>
  <c r="R2002" i="1"/>
  <c r="J2003" i="1"/>
  <c r="N2003" i="1"/>
  <c r="R2003" i="1"/>
  <c r="J2004" i="1"/>
  <c r="N2004" i="1"/>
  <c r="R2004" i="1"/>
  <c r="J2005" i="1"/>
  <c r="N2005" i="1"/>
  <c r="R2005" i="1"/>
  <c r="J2006" i="1"/>
  <c r="N2006" i="1"/>
  <c r="R2006" i="1"/>
  <c r="J2007" i="1"/>
  <c r="N2007" i="1"/>
  <c r="R2007" i="1"/>
  <c r="J2008" i="1"/>
  <c r="N2008" i="1"/>
  <c r="R2008" i="1"/>
  <c r="J2009" i="1"/>
  <c r="N2009" i="1"/>
  <c r="R2009" i="1"/>
  <c r="J2010" i="1"/>
  <c r="N2010" i="1"/>
  <c r="R2010" i="1"/>
  <c r="J2011" i="1"/>
  <c r="N2011" i="1"/>
  <c r="R2011" i="1"/>
  <c r="J2012" i="1"/>
  <c r="N2012" i="1"/>
  <c r="R2012" i="1"/>
  <c r="J2013" i="1"/>
  <c r="N2013" i="1"/>
  <c r="R2013" i="1"/>
  <c r="J2014" i="1"/>
  <c r="N2014" i="1"/>
  <c r="R2014" i="1"/>
  <c r="J2015" i="1"/>
  <c r="N2015" i="1"/>
  <c r="R2015" i="1"/>
  <c r="J2016" i="1"/>
  <c r="N2016" i="1"/>
  <c r="R2016" i="1"/>
  <c r="J2017" i="1"/>
  <c r="N2017" i="1"/>
  <c r="R2017" i="1"/>
  <c r="J2018" i="1"/>
  <c r="N2018" i="1"/>
  <c r="R2018" i="1"/>
  <c r="J2019" i="1"/>
  <c r="N2019" i="1"/>
  <c r="R2019" i="1"/>
  <c r="J2020" i="1"/>
  <c r="N2020" i="1"/>
  <c r="R2020" i="1"/>
  <c r="J2021" i="1"/>
  <c r="N2021" i="1"/>
  <c r="R2021" i="1"/>
  <c r="J2022" i="1"/>
  <c r="N2022" i="1"/>
  <c r="R2022" i="1"/>
  <c r="J2023" i="1"/>
  <c r="N2023" i="1"/>
  <c r="R2023" i="1"/>
  <c r="J2024" i="1"/>
  <c r="N2024" i="1"/>
  <c r="R2024" i="1"/>
  <c r="J2025" i="1"/>
  <c r="N2025" i="1"/>
  <c r="R2025" i="1"/>
  <c r="J2026" i="1"/>
  <c r="N2026" i="1"/>
  <c r="R2026" i="1"/>
  <c r="J2027" i="1"/>
  <c r="N2027" i="1"/>
  <c r="R2027" i="1"/>
  <c r="J2028" i="1"/>
  <c r="N2028" i="1"/>
  <c r="R2028" i="1"/>
  <c r="J2029" i="1"/>
  <c r="N2029" i="1"/>
  <c r="R2029" i="1"/>
  <c r="J2030" i="1"/>
  <c r="N2030" i="1"/>
  <c r="R2030" i="1"/>
  <c r="J2031" i="1"/>
  <c r="N2031" i="1"/>
  <c r="R2031" i="1"/>
  <c r="J2032" i="1"/>
  <c r="N2032" i="1"/>
  <c r="R2032" i="1"/>
  <c r="J2033" i="1"/>
  <c r="N2033" i="1"/>
  <c r="R2033" i="1"/>
  <c r="J2034" i="1"/>
  <c r="N2034" i="1"/>
  <c r="R2034" i="1"/>
  <c r="J2035" i="1"/>
  <c r="N2035" i="1"/>
  <c r="R2035" i="1"/>
  <c r="J2036" i="1"/>
  <c r="N2036" i="1"/>
  <c r="R2036" i="1"/>
  <c r="J2037" i="1"/>
  <c r="N2037" i="1"/>
  <c r="R2037" i="1"/>
  <c r="J2038" i="1"/>
  <c r="N2038" i="1"/>
  <c r="R2038" i="1"/>
  <c r="J2039" i="1"/>
  <c r="N2039" i="1"/>
  <c r="R2039" i="1"/>
  <c r="J2040" i="1"/>
  <c r="N2040" i="1"/>
  <c r="R2040" i="1"/>
  <c r="J2041" i="1"/>
  <c r="N2041" i="1"/>
  <c r="R2041" i="1"/>
  <c r="J2042" i="1"/>
  <c r="N2042" i="1"/>
  <c r="R2042" i="1"/>
  <c r="J2043" i="1"/>
  <c r="N2043" i="1"/>
  <c r="R2043" i="1"/>
  <c r="J2044" i="1"/>
  <c r="N2044" i="1"/>
  <c r="R2044" i="1"/>
  <c r="J2045" i="1"/>
  <c r="N2045" i="1"/>
  <c r="R2045" i="1"/>
  <c r="J2046" i="1"/>
  <c r="N2046" i="1"/>
  <c r="R2046" i="1"/>
  <c r="J2047" i="1"/>
  <c r="N2047" i="1"/>
  <c r="R2047" i="1"/>
  <c r="J2048" i="1"/>
  <c r="N2048" i="1"/>
  <c r="R2048" i="1"/>
  <c r="J2049" i="1"/>
  <c r="N2049" i="1"/>
  <c r="R2049" i="1"/>
  <c r="J2050" i="1"/>
  <c r="N2050" i="1"/>
  <c r="R2050" i="1"/>
  <c r="J2051" i="1"/>
  <c r="N2051" i="1"/>
  <c r="R2051" i="1"/>
  <c r="J2052" i="1"/>
  <c r="N2052" i="1"/>
  <c r="R2052" i="1"/>
  <c r="J2053" i="1"/>
  <c r="N2053" i="1"/>
  <c r="R2053" i="1"/>
  <c r="J2054" i="1"/>
  <c r="N2054" i="1"/>
  <c r="R2054" i="1"/>
  <c r="J2055" i="1"/>
  <c r="N2055" i="1"/>
  <c r="R2055" i="1"/>
  <c r="J2056" i="1"/>
  <c r="N2056" i="1"/>
  <c r="R2056" i="1"/>
  <c r="J2057" i="1"/>
  <c r="N2057" i="1"/>
  <c r="R2057" i="1"/>
  <c r="J2058" i="1"/>
  <c r="N2058" i="1"/>
  <c r="R2058" i="1"/>
  <c r="J2059" i="1"/>
  <c r="N2059" i="1"/>
  <c r="R2059" i="1"/>
  <c r="J2060" i="1"/>
  <c r="N2060" i="1"/>
  <c r="R2060" i="1"/>
  <c r="J2061" i="1"/>
  <c r="N2061" i="1"/>
  <c r="R2061" i="1"/>
  <c r="J2062" i="1"/>
  <c r="N2062" i="1"/>
  <c r="R2062" i="1"/>
  <c r="J2063" i="1"/>
  <c r="N2063" i="1"/>
  <c r="R2063" i="1"/>
  <c r="J2064" i="1"/>
  <c r="N2064" i="1"/>
  <c r="R2064" i="1"/>
  <c r="J2065" i="1"/>
  <c r="N2065" i="1"/>
  <c r="R2065" i="1"/>
  <c r="J2066" i="1"/>
  <c r="N2066" i="1"/>
  <c r="R2066" i="1"/>
  <c r="J2067" i="1"/>
  <c r="N2067" i="1"/>
  <c r="R2067" i="1"/>
  <c r="J2068" i="1"/>
  <c r="N2068" i="1"/>
  <c r="R2068" i="1"/>
  <c r="J2069" i="1"/>
  <c r="N2069" i="1"/>
  <c r="R2069" i="1"/>
  <c r="J2070" i="1"/>
  <c r="N2070" i="1"/>
  <c r="R2070" i="1"/>
  <c r="J2071" i="1"/>
  <c r="N2071" i="1"/>
  <c r="R2071" i="1"/>
  <c r="J2072" i="1"/>
  <c r="N2072" i="1"/>
  <c r="R2072" i="1"/>
  <c r="J2073" i="1"/>
  <c r="N2073" i="1"/>
  <c r="R2073" i="1"/>
  <c r="J2074" i="1"/>
  <c r="N2074" i="1"/>
  <c r="R2074" i="1"/>
  <c r="J2075" i="1"/>
  <c r="N2075" i="1"/>
  <c r="R2075" i="1"/>
  <c r="J2076" i="1"/>
  <c r="N2076" i="1"/>
  <c r="R2076" i="1"/>
  <c r="J2077" i="1"/>
  <c r="N2077" i="1"/>
  <c r="R2077" i="1"/>
  <c r="J2078" i="1"/>
  <c r="N2078" i="1"/>
  <c r="R2078" i="1"/>
  <c r="J2079" i="1"/>
  <c r="N2079" i="1"/>
  <c r="R2079" i="1"/>
  <c r="J2080" i="1"/>
  <c r="N2080" i="1"/>
  <c r="R2080" i="1"/>
  <c r="J2081" i="1"/>
  <c r="N2081" i="1"/>
  <c r="R2081" i="1"/>
  <c r="J2082" i="1"/>
  <c r="N2082" i="1"/>
  <c r="R2082" i="1"/>
  <c r="J2083" i="1"/>
  <c r="N2083" i="1"/>
  <c r="R2083" i="1"/>
  <c r="J2084" i="1"/>
  <c r="N2084" i="1"/>
  <c r="R2084" i="1"/>
  <c r="J2085" i="1"/>
  <c r="N2085" i="1"/>
  <c r="R2085" i="1"/>
  <c r="J2086" i="1"/>
  <c r="N2086" i="1"/>
  <c r="R2086" i="1"/>
  <c r="J2087" i="1"/>
  <c r="N2087" i="1"/>
  <c r="R2087" i="1"/>
  <c r="J2088" i="1"/>
  <c r="N2088" i="1"/>
  <c r="R2088" i="1"/>
  <c r="J2089" i="1"/>
  <c r="N2089" i="1"/>
  <c r="R2089" i="1"/>
  <c r="J2090" i="1"/>
  <c r="N2090" i="1"/>
  <c r="R2090" i="1"/>
  <c r="J2091" i="1"/>
  <c r="N2091" i="1"/>
  <c r="R2091" i="1"/>
  <c r="J2092" i="1"/>
  <c r="N2092" i="1"/>
  <c r="R2092" i="1"/>
  <c r="J2093" i="1"/>
  <c r="N2093" i="1"/>
  <c r="R2093" i="1"/>
  <c r="J2094" i="1"/>
  <c r="N2094" i="1"/>
  <c r="R2094" i="1"/>
  <c r="J2095" i="1"/>
  <c r="N2095" i="1"/>
  <c r="R2095" i="1"/>
  <c r="J2096" i="1"/>
  <c r="N2096" i="1"/>
  <c r="R2096" i="1"/>
  <c r="J2097" i="1"/>
  <c r="N2097" i="1"/>
  <c r="R2097" i="1"/>
  <c r="J2098" i="1"/>
  <c r="N2098" i="1"/>
  <c r="R2098" i="1"/>
  <c r="J2099" i="1"/>
  <c r="N2099" i="1"/>
  <c r="R2099" i="1"/>
  <c r="J2100" i="1"/>
  <c r="N2100" i="1"/>
  <c r="R2100" i="1"/>
  <c r="J2101" i="1"/>
  <c r="N2101" i="1"/>
  <c r="R2101" i="1"/>
  <c r="J2102" i="1"/>
  <c r="N2102" i="1"/>
  <c r="R2102" i="1"/>
  <c r="J2103" i="1"/>
  <c r="N2103" i="1"/>
  <c r="R2103" i="1"/>
  <c r="J2104" i="1"/>
  <c r="N2104" i="1"/>
  <c r="R2104" i="1"/>
  <c r="J2105" i="1"/>
  <c r="N2105" i="1"/>
  <c r="R2105" i="1"/>
  <c r="J2106" i="1"/>
  <c r="N2106" i="1"/>
  <c r="R2106" i="1"/>
  <c r="J2107" i="1"/>
  <c r="N2107" i="1"/>
  <c r="R2107" i="1"/>
  <c r="J2108" i="1"/>
  <c r="N2108" i="1"/>
  <c r="R2108" i="1"/>
  <c r="J2109" i="1"/>
  <c r="N2109" i="1"/>
  <c r="R2109" i="1"/>
  <c r="J2110" i="1"/>
  <c r="N2110" i="1"/>
  <c r="R2110" i="1"/>
  <c r="J2111" i="1"/>
  <c r="N2111" i="1"/>
  <c r="R2111" i="1"/>
  <c r="J2112" i="1"/>
  <c r="N2112" i="1"/>
  <c r="R2112" i="1"/>
  <c r="J2113" i="1"/>
  <c r="N2113" i="1"/>
  <c r="R2113" i="1"/>
  <c r="J2114" i="1"/>
  <c r="N2114" i="1"/>
  <c r="R2114" i="1"/>
  <c r="J2115" i="1"/>
  <c r="N2115" i="1"/>
  <c r="R2115" i="1"/>
  <c r="J2116" i="1"/>
  <c r="N2116" i="1"/>
  <c r="R2116" i="1"/>
  <c r="J2117" i="1"/>
  <c r="N2117" i="1"/>
  <c r="R2117" i="1"/>
  <c r="J2118" i="1"/>
  <c r="N2118" i="1"/>
  <c r="R2118" i="1"/>
  <c r="J2119" i="1"/>
  <c r="N2119" i="1"/>
  <c r="R2119" i="1"/>
  <c r="J2120" i="1"/>
  <c r="N2120" i="1"/>
  <c r="R2120" i="1"/>
  <c r="J2121" i="1"/>
  <c r="N2121" i="1"/>
  <c r="R2121" i="1"/>
  <c r="J2122" i="1"/>
  <c r="N2122" i="1"/>
  <c r="R2122" i="1"/>
  <c r="J2123" i="1"/>
  <c r="N2123" i="1"/>
  <c r="R2123" i="1"/>
  <c r="J2124" i="1"/>
  <c r="N2124" i="1"/>
  <c r="R2124" i="1"/>
  <c r="J2125" i="1"/>
  <c r="N2125" i="1"/>
  <c r="R2125" i="1"/>
  <c r="J2126" i="1"/>
  <c r="N2126" i="1"/>
  <c r="R2126" i="1"/>
  <c r="J2127" i="1"/>
  <c r="N2127" i="1"/>
  <c r="R2127" i="1"/>
  <c r="J2128" i="1"/>
  <c r="N2128" i="1"/>
  <c r="R2128" i="1"/>
  <c r="J2129" i="1"/>
  <c r="N2129" i="1"/>
  <c r="R2129" i="1"/>
  <c r="J2130" i="1"/>
  <c r="N2130" i="1"/>
  <c r="R2130" i="1"/>
  <c r="J2131" i="1"/>
  <c r="N2131" i="1"/>
  <c r="R2131" i="1"/>
  <c r="J2132" i="1"/>
  <c r="N2132" i="1"/>
  <c r="R2132" i="1"/>
  <c r="J2133" i="1"/>
  <c r="N2133" i="1"/>
  <c r="R2133" i="1"/>
  <c r="J2134" i="1"/>
  <c r="N2134" i="1"/>
  <c r="R2134" i="1"/>
  <c r="J2135" i="1"/>
  <c r="N2135" i="1"/>
  <c r="R2135" i="1"/>
  <c r="J2136" i="1"/>
  <c r="N2136" i="1"/>
  <c r="R2136" i="1"/>
  <c r="J2137" i="1"/>
  <c r="N2137" i="1"/>
  <c r="R2137" i="1"/>
  <c r="J2138" i="1"/>
  <c r="N2138" i="1"/>
  <c r="R2138" i="1"/>
  <c r="J2139" i="1"/>
  <c r="N2139" i="1"/>
  <c r="R2139" i="1"/>
  <c r="J2140" i="1"/>
  <c r="N2140" i="1"/>
  <c r="R2140" i="1"/>
  <c r="J2141" i="1"/>
  <c r="N2141" i="1"/>
  <c r="R2141" i="1"/>
  <c r="J2142" i="1"/>
  <c r="N2142" i="1"/>
  <c r="R2142" i="1"/>
  <c r="J2143" i="1"/>
  <c r="N2143" i="1"/>
  <c r="R2143" i="1"/>
  <c r="J2144" i="1"/>
  <c r="N2144" i="1"/>
  <c r="R2144" i="1"/>
  <c r="J2145" i="1"/>
  <c r="N2145" i="1"/>
  <c r="R2145" i="1"/>
  <c r="J2146" i="1"/>
  <c r="N2146" i="1"/>
  <c r="R2146" i="1"/>
  <c r="J2147" i="1"/>
  <c r="N2147" i="1"/>
  <c r="R2147" i="1"/>
  <c r="J2148" i="1"/>
  <c r="N2148" i="1"/>
  <c r="R2148" i="1"/>
  <c r="J2149" i="1"/>
  <c r="N2149" i="1"/>
  <c r="R2149" i="1"/>
  <c r="J2150" i="1"/>
  <c r="N2150" i="1"/>
  <c r="R2150" i="1"/>
  <c r="J2151" i="1"/>
  <c r="N2151" i="1"/>
  <c r="R2151" i="1"/>
  <c r="J2152" i="1"/>
  <c r="N2152" i="1"/>
  <c r="R2152" i="1"/>
  <c r="J2153" i="1"/>
  <c r="N2153" i="1"/>
  <c r="R2153" i="1"/>
  <c r="J2154" i="1"/>
  <c r="N2154" i="1"/>
  <c r="R2154" i="1"/>
  <c r="J2155" i="1"/>
  <c r="N2155" i="1"/>
  <c r="R2155" i="1"/>
  <c r="J2156" i="1"/>
  <c r="N2156" i="1"/>
  <c r="R2156" i="1"/>
  <c r="J2157" i="1"/>
  <c r="N2157" i="1"/>
  <c r="R2157" i="1"/>
  <c r="J2158" i="1"/>
  <c r="N2158" i="1"/>
  <c r="R2158" i="1"/>
  <c r="J2159" i="1"/>
  <c r="N2159" i="1"/>
  <c r="R2159" i="1"/>
  <c r="J2160" i="1"/>
  <c r="N2160" i="1"/>
  <c r="R2160" i="1"/>
  <c r="J2161" i="1"/>
  <c r="N2161" i="1"/>
  <c r="R2161" i="1"/>
  <c r="J2162" i="1"/>
  <c r="N2162" i="1"/>
  <c r="R2162" i="1"/>
  <c r="J2163" i="1"/>
  <c r="N2163" i="1"/>
  <c r="R2163" i="1"/>
  <c r="J2164" i="1"/>
  <c r="N2164" i="1"/>
  <c r="R2164" i="1"/>
  <c r="J2165" i="1"/>
  <c r="N2165" i="1"/>
  <c r="R2165" i="1"/>
  <c r="J2166" i="1"/>
  <c r="N2166" i="1"/>
  <c r="R2166" i="1"/>
  <c r="J2167" i="1"/>
  <c r="N2167" i="1"/>
  <c r="R2167" i="1"/>
  <c r="J2168" i="1"/>
  <c r="N2168" i="1"/>
  <c r="R2168" i="1"/>
  <c r="J2169" i="1"/>
  <c r="N2169" i="1"/>
  <c r="R2169" i="1"/>
  <c r="J2170" i="1"/>
  <c r="N2170" i="1"/>
  <c r="R2170" i="1"/>
  <c r="J2171" i="1"/>
  <c r="N2171" i="1"/>
  <c r="R2171" i="1"/>
  <c r="J2172" i="1"/>
  <c r="N2172" i="1"/>
  <c r="R2172" i="1"/>
  <c r="J2173" i="1"/>
  <c r="N2173" i="1"/>
  <c r="R2173" i="1"/>
  <c r="J2174" i="1"/>
  <c r="N2174" i="1"/>
  <c r="R2174" i="1"/>
  <c r="J2175" i="1"/>
  <c r="N2175" i="1"/>
  <c r="R2175" i="1"/>
  <c r="J2176" i="1"/>
  <c r="N2176" i="1"/>
  <c r="R2176" i="1"/>
  <c r="J2177" i="1"/>
  <c r="N2177" i="1"/>
  <c r="R2177" i="1"/>
  <c r="J2178" i="1"/>
  <c r="N2178" i="1"/>
  <c r="R2178" i="1"/>
  <c r="J2179" i="1"/>
  <c r="N2179" i="1"/>
  <c r="R2179" i="1"/>
  <c r="J2180" i="1"/>
  <c r="N2180" i="1"/>
  <c r="R2180" i="1"/>
  <c r="J2181" i="1"/>
  <c r="N2181" i="1"/>
  <c r="R2181" i="1"/>
  <c r="J2182" i="1"/>
  <c r="N2182" i="1"/>
  <c r="R2182" i="1"/>
  <c r="J2183" i="1"/>
  <c r="N2183" i="1"/>
  <c r="R2183" i="1"/>
  <c r="J2184" i="1"/>
  <c r="N2184" i="1"/>
  <c r="R2184" i="1"/>
  <c r="J2185" i="1"/>
  <c r="N2185" i="1"/>
  <c r="R2185" i="1"/>
  <c r="J2186" i="1"/>
  <c r="N2186" i="1"/>
  <c r="R2186" i="1"/>
  <c r="J2187" i="1"/>
  <c r="N2187" i="1"/>
  <c r="R2187" i="1"/>
  <c r="J2188" i="1"/>
  <c r="N2188" i="1"/>
  <c r="R2188" i="1"/>
  <c r="J2189" i="1"/>
  <c r="N2189" i="1"/>
  <c r="R2189" i="1"/>
  <c r="J2190" i="1"/>
  <c r="N2190" i="1"/>
  <c r="R2190" i="1"/>
  <c r="J2191" i="1"/>
  <c r="N2191" i="1"/>
  <c r="R2191" i="1"/>
  <c r="J2192" i="1"/>
  <c r="N2192" i="1"/>
  <c r="R2192" i="1"/>
  <c r="J2193" i="1"/>
  <c r="N2193" i="1"/>
  <c r="R2193" i="1"/>
  <c r="J2194" i="1"/>
  <c r="N2194" i="1"/>
  <c r="R2194" i="1"/>
  <c r="J2195" i="1"/>
  <c r="N2195" i="1"/>
  <c r="R2195" i="1"/>
  <c r="J2196" i="1"/>
  <c r="N2196" i="1"/>
  <c r="R2196" i="1"/>
  <c r="J2197" i="1"/>
  <c r="N2197" i="1"/>
  <c r="R2197" i="1"/>
  <c r="J2198" i="1"/>
  <c r="N2198" i="1"/>
  <c r="R2198" i="1"/>
  <c r="J2199" i="1"/>
  <c r="N2199" i="1"/>
  <c r="R2199" i="1"/>
  <c r="J2200" i="1"/>
  <c r="N2200" i="1"/>
  <c r="R2200" i="1"/>
  <c r="J2201" i="1"/>
  <c r="N2201" i="1"/>
  <c r="R2201" i="1"/>
  <c r="J2202" i="1"/>
  <c r="N2202" i="1"/>
  <c r="R2202" i="1"/>
  <c r="J2203" i="1"/>
  <c r="N2203" i="1"/>
  <c r="R2203" i="1"/>
  <c r="J2204" i="1"/>
  <c r="N2204" i="1"/>
  <c r="R2204" i="1"/>
  <c r="J2205" i="1"/>
  <c r="N2205" i="1"/>
  <c r="R2205" i="1"/>
  <c r="J2206" i="1"/>
  <c r="N2206" i="1"/>
  <c r="R2206" i="1"/>
  <c r="J2207" i="1"/>
  <c r="N2207" i="1"/>
  <c r="R2207" i="1"/>
  <c r="J2208" i="1"/>
  <c r="N2208" i="1"/>
  <c r="R2208" i="1"/>
  <c r="J2209" i="1"/>
  <c r="N2209" i="1"/>
  <c r="R2209" i="1"/>
  <c r="J2210" i="1"/>
  <c r="N2210" i="1"/>
  <c r="R2210" i="1"/>
  <c r="J2211" i="1"/>
  <c r="N2211" i="1"/>
  <c r="R2211" i="1"/>
  <c r="J2212" i="1"/>
  <c r="N2212" i="1"/>
  <c r="R2212" i="1"/>
  <c r="J2213" i="1"/>
  <c r="N2213" i="1"/>
  <c r="R2213" i="1"/>
  <c r="J2214" i="1"/>
  <c r="N2214" i="1"/>
  <c r="R2214" i="1"/>
  <c r="J2215" i="1"/>
  <c r="N2215" i="1"/>
  <c r="R2215" i="1"/>
  <c r="J2216" i="1"/>
  <c r="N2216" i="1"/>
  <c r="R2216" i="1"/>
  <c r="J2217" i="1"/>
  <c r="N2217" i="1"/>
  <c r="R2217" i="1"/>
  <c r="J2218" i="1"/>
  <c r="N2218" i="1"/>
  <c r="R2218" i="1"/>
  <c r="J2219" i="1"/>
  <c r="N2219" i="1"/>
  <c r="R2219" i="1"/>
  <c r="J2220" i="1"/>
  <c r="N2220" i="1"/>
  <c r="R2220" i="1"/>
  <c r="J2221" i="1"/>
  <c r="N2221" i="1"/>
  <c r="R2221" i="1"/>
  <c r="J2222" i="1"/>
  <c r="N2222" i="1"/>
  <c r="R2222" i="1"/>
  <c r="J2223" i="1"/>
  <c r="N2223" i="1"/>
  <c r="R2223" i="1"/>
  <c r="J2224" i="1"/>
  <c r="N2224" i="1"/>
  <c r="R2224" i="1"/>
  <c r="J2225" i="1"/>
  <c r="N2225" i="1"/>
  <c r="R2225" i="1"/>
  <c r="J2226" i="1"/>
  <c r="N2226" i="1"/>
  <c r="R2226" i="1"/>
  <c r="J2227" i="1"/>
  <c r="N2227" i="1"/>
  <c r="R2227" i="1"/>
  <c r="J2228" i="1"/>
  <c r="N2228" i="1"/>
  <c r="R2228" i="1"/>
  <c r="J2229" i="1"/>
  <c r="N2229" i="1"/>
  <c r="R2229" i="1"/>
  <c r="J2230" i="1"/>
  <c r="N2230" i="1"/>
  <c r="R2230" i="1"/>
  <c r="J2231" i="1"/>
  <c r="N2231" i="1"/>
  <c r="R2231" i="1"/>
  <c r="J2232" i="1"/>
  <c r="N2232" i="1"/>
  <c r="R2232" i="1"/>
  <c r="J2233" i="1"/>
  <c r="N2233" i="1"/>
  <c r="R2233" i="1"/>
  <c r="J2234" i="1"/>
  <c r="N2234" i="1"/>
  <c r="R2234" i="1"/>
  <c r="J2235" i="1"/>
  <c r="N2235" i="1"/>
  <c r="R2235" i="1"/>
  <c r="J2236" i="1"/>
  <c r="N2236" i="1"/>
  <c r="R2236" i="1"/>
  <c r="J2237" i="1"/>
  <c r="N2237" i="1"/>
  <c r="R2237" i="1"/>
  <c r="J2238" i="1"/>
  <c r="N2238" i="1"/>
  <c r="R2238" i="1"/>
  <c r="J2239" i="1"/>
  <c r="N2239" i="1"/>
  <c r="R2239" i="1"/>
  <c r="J2240" i="1"/>
  <c r="N2240" i="1"/>
  <c r="R2240" i="1"/>
  <c r="J2241" i="1"/>
  <c r="N2241" i="1"/>
  <c r="R2241" i="1"/>
  <c r="J2242" i="1"/>
  <c r="N2242" i="1"/>
  <c r="R2242" i="1"/>
  <c r="J2243" i="1"/>
  <c r="N2243" i="1"/>
  <c r="R2243" i="1"/>
  <c r="J2244" i="1"/>
  <c r="N2244" i="1"/>
  <c r="R2244" i="1"/>
  <c r="J2245" i="1"/>
  <c r="N2245" i="1"/>
  <c r="R2245" i="1"/>
  <c r="J2246" i="1"/>
  <c r="N2246" i="1"/>
  <c r="R2246" i="1"/>
  <c r="J2247" i="1"/>
  <c r="N2247" i="1"/>
  <c r="R2247" i="1"/>
  <c r="J2248" i="1"/>
  <c r="N2248" i="1"/>
  <c r="R2248" i="1"/>
  <c r="J2249" i="1"/>
  <c r="N2249" i="1"/>
  <c r="R2249" i="1"/>
  <c r="J2250" i="1"/>
  <c r="N2250" i="1"/>
  <c r="R2250" i="1"/>
  <c r="J2251" i="1"/>
  <c r="N2251" i="1"/>
  <c r="R2251" i="1"/>
  <c r="J2252" i="1"/>
  <c r="N2252" i="1"/>
  <c r="R2252" i="1"/>
  <c r="J2253" i="1"/>
  <c r="N2253" i="1"/>
  <c r="R2253" i="1"/>
  <c r="J2254" i="1"/>
  <c r="N2254" i="1"/>
  <c r="R2254" i="1"/>
  <c r="J2255" i="1"/>
  <c r="N2255" i="1"/>
  <c r="R2255" i="1"/>
  <c r="J2256" i="1"/>
  <c r="N2256" i="1"/>
  <c r="R2256" i="1"/>
  <c r="J2257" i="1"/>
  <c r="N2257" i="1"/>
  <c r="R2257" i="1"/>
  <c r="J2258" i="1"/>
  <c r="N2258" i="1"/>
  <c r="R2258" i="1"/>
  <c r="J2259" i="1"/>
  <c r="N2259" i="1"/>
  <c r="R2259" i="1"/>
  <c r="J2260" i="1"/>
  <c r="N2260" i="1"/>
  <c r="R2260" i="1"/>
  <c r="J2261" i="1"/>
  <c r="N2261" i="1"/>
  <c r="R2261" i="1"/>
  <c r="J2262" i="1"/>
  <c r="N2262" i="1"/>
  <c r="R2262" i="1"/>
  <c r="J2263" i="1"/>
  <c r="N2263" i="1"/>
  <c r="R2263" i="1"/>
  <c r="J2264" i="1"/>
  <c r="N2264" i="1"/>
  <c r="R2264" i="1"/>
  <c r="J2265" i="1"/>
  <c r="N2265" i="1"/>
  <c r="R2265" i="1"/>
  <c r="J2266" i="1"/>
  <c r="N2266" i="1"/>
  <c r="R2266" i="1"/>
  <c r="J2267" i="1"/>
  <c r="N2267" i="1"/>
  <c r="R2267" i="1"/>
  <c r="J2268" i="1"/>
  <c r="N2268" i="1"/>
  <c r="R2268" i="1"/>
  <c r="J2269" i="1"/>
  <c r="N2269" i="1"/>
  <c r="R2269" i="1"/>
  <c r="J2270" i="1"/>
  <c r="N2270" i="1"/>
  <c r="R2270" i="1"/>
  <c r="J2271" i="1"/>
  <c r="N2271" i="1"/>
  <c r="R2271" i="1"/>
  <c r="J2272" i="1"/>
  <c r="N2272" i="1"/>
  <c r="R2272" i="1"/>
  <c r="J2273" i="1"/>
  <c r="N2273" i="1"/>
  <c r="R2273" i="1"/>
  <c r="J2274" i="1"/>
  <c r="N2274" i="1"/>
  <c r="R2274" i="1"/>
  <c r="J2275" i="1"/>
  <c r="N2275" i="1"/>
  <c r="R2275" i="1"/>
  <c r="J2276" i="1"/>
  <c r="N2276" i="1"/>
  <c r="R2276" i="1"/>
  <c r="J2277" i="1"/>
  <c r="N2277" i="1"/>
  <c r="R2277" i="1"/>
  <c r="J2278" i="1"/>
  <c r="N2278" i="1"/>
  <c r="R2278" i="1"/>
  <c r="J2279" i="1"/>
  <c r="N2279" i="1"/>
  <c r="R2279" i="1"/>
  <c r="J2280" i="1"/>
  <c r="N2280" i="1"/>
  <c r="R2280" i="1"/>
  <c r="J2281" i="1"/>
  <c r="N2281" i="1"/>
  <c r="R2281" i="1"/>
  <c r="J2282" i="1"/>
  <c r="N2282" i="1"/>
  <c r="R2282" i="1"/>
  <c r="J2283" i="1"/>
  <c r="N2283" i="1"/>
  <c r="R2283" i="1"/>
  <c r="J2284" i="1"/>
  <c r="N2284" i="1"/>
  <c r="R2284" i="1"/>
  <c r="J2285" i="1"/>
  <c r="N2285" i="1"/>
  <c r="R2285" i="1"/>
  <c r="J2286" i="1"/>
  <c r="N2286" i="1"/>
  <c r="R2286" i="1"/>
  <c r="J2287" i="1"/>
  <c r="N2287" i="1"/>
  <c r="R2287" i="1"/>
  <c r="J2288" i="1"/>
  <c r="N2288" i="1"/>
  <c r="R2288" i="1"/>
  <c r="J2289" i="1"/>
  <c r="N2289" i="1"/>
  <c r="R2289" i="1"/>
  <c r="J2290" i="1"/>
  <c r="N2290" i="1"/>
  <c r="R2290" i="1"/>
  <c r="J2291" i="1"/>
  <c r="N2291" i="1"/>
  <c r="R2291" i="1"/>
  <c r="J2292" i="1"/>
  <c r="N2292" i="1"/>
  <c r="R2292" i="1"/>
  <c r="J2293" i="1"/>
  <c r="N2293" i="1"/>
  <c r="R2293" i="1"/>
  <c r="J2294" i="1"/>
  <c r="N2294" i="1"/>
  <c r="R2294" i="1"/>
  <c r="J2295" i="1"/>
  <c r="N2295" i="1"/>
  <c r="R2295" i="1"/>
  <c r="J2296" i="1"/>
  <c r="N2296" i="1"/>
  <c r="R2296" i="1"/>
  <c r="J2297" i="1"/>
  <c r="N2297" i="1"/>
  <c r="R2297" i="1"/>
  <c r="J2298" i="1"/>
  <c r="N2298" i="1"/>
  <c r="R2298" i="1"/>
  <c r="J2299" i="1"/>
  <c r="N2299" i="1"/>
  <c r="R2299" i="1"/>
  <c r="J2300" i="1"/>
  <c r="N2300" i="1"/>
  <c r="R2300" i="1"/>
  <c r="J2301" i="1"/>
  <c r="N2301" i="1"/>
  <c r="R2301" i="1"/>
  <c r="J2302" i="1"/>
  <c r="N2302" i="1"/>
  <c r="R2302" i="1"/>
  <c r="J2303" i="1"/>
  <c r="N2303" i="1"/>
  <c r="R2303" i="1"/>
  <c r="J2304" i="1"/>
  <c r="N2304" i="1"/>
  <c r="R2304" i="1"/>
  <c r="J2305" i="1"/>
  <c r="N2305" i="1"/>
  <c r="R2305" i="1"/>
  <c r="J2306" i="1"/>
  <c r="N2306" i="1"/>
  <c r="R2306" i="1"/>
  <c r="J2307" i="1"/>
  <c r="N2307" i="1"/>
  <c r="R2307" i="1"/>
  <c r="J2308" i="1"/>
  <c r="N2308" i="1"/>
  <c r="R2308" i="1"/>
  <c r="J2309" i="1"/>
  <c r="N2309" i="1"/>
  <c r="R2309" i="1"/>
  <c r="J2310" i="1"/>
  <c r="N2310" i="1"/>
  <c r="R2310" i="1"/>
  <c r="J2311" i="1"/>
  <c r="N2311" i="1"/>
  <c r="R2311" i="1"/>
  <c r="J2312" i="1"/>
  <c r="N2312" i="1"/>
  <c r="R2312" i="1"/>
  <c r="J2313" i="1"/>
  <c r="N2313" i="1"/>
  <c r="R2313" i="1"/>
  <c r="J2314" i="1"/>
  <c r="N2314" i="1"/>
  <c r="R2314" i="1"/>
  <c r="J2315" i="1"/>
  <c r="N2315" i="1"/>
  <c r="R2315" i="1"/>
  <c r="J2316" i="1"/>
  <c r="N2316" i="1"/>
  <c r="R2316" i="1"/>
  <c r="J2317" i="1"/>
  <c r="N2317" i="1"/>
  <c r="R2317" i="1"/>
  <c r="J2318" i="1"/>
  <c r="N2318" i="1"/>
  <c r="R2318" i="1"/>
  <c r="J2319" i="1"/>
  <c r="N2319" i="1"/>
  <c r="R2319" i="1"/>
  <c r="J2320" i="1"/>
  <c r="N2320" i="1"/>
  <c r="R2320" i="1"/>
  <c r="J2321" i="1"/>
  <c r="N2321" i="1"/>
  <c r="R2321" i="1"/>
  <c r="J2322" i="1"/>
  <c r="N2322" i="1"/>
  <c r="R2322" i="1"/>
  <c r="J2323" i="1"/>
  <c r="N2323" i="1"/>
  <c r="R2323" i="1"/>
  <c r="J2324" i="1"/>
  <c r="N2324" i="1"/>
  <c r="R2324" i="1"/>
  <c r="J2325" i="1"/>
  <c r="N2325" i="1"/>
  <c r="R2325" i="1"/>
  <c r="J2326" i="1"/>
  <c r="N2326" i="1"/>
  <c r="R2326" i="1"/>
  <c r="J2327" i="1"/>
  <c r="N2327" i="1"/>
  <c r="R2327" i="1"/>
  <c r="J2328" i="1"/>
  <c r="N2328" i="1"/>
  <c r="R2328" i="1"/>
  <c r="J2329" i="1"/>
  <c r="N2329" i="1"/>
  <c r="R2329" i="1"/>
  <c r="J2330" i="1"/>
  <c r="N2330" i="1"/>
  <c r="R2330" i="1"/>
  <c r="J2331" i="1"/>
  <c r="N2331" i="1"/>
  <c r="R2331" i="1"/>
  <c r="J2332" i="1"/>
  <c r="N2332" i="1"/>
  <c r="R2332" i="1"/>
  <c r="J2333" i="1"/>
  <c r="N2333" i="1"/>
  <c r="R2333" i="1"/>
  <c r="J2334" i="1"/>
  <c r="N2334" i="1"/>
  <c r="R2334" i="1"/>
  <c r="J2335" i="1"/>
  <c r="N2335" i="1"/>
  <c r="R2335" i="1"/>
  <c r="J2336" i="1"/>
  <c r="N2336" i="1"/>
  <c r="R2336" i="1"/>
  <c r="J2337" i="1"/>
  <c r="N2337" i="1"/>
  <c r="R2337" i="1"/>
  <c r="J2338" i="1"/>
  <c r="N2338" i="1"/>
  <c r="R2338" i="1"/>
  <c r="J2339" i="1"/>
  <c r="N2339" i="1"/>
  <c r="R2339" i="1"/>
  <c r="J2340" i="1"/>
  <c r="N2340" i="1"/>
  <c r="R2340" i="1"/>
  <c r="J2341" i="1"/>
  <c r="N2341" i="1"/>
  <c r="R2341" i="1"/>
  <c r="J2342" i="1"/>
  <c r="N2342" i="1"/>
  <c r="R2342" i="1"/>
  <c r="J2343" i="1"/>
  <c r="N2343" i="1"/>
  <c r="R2343" i="1"/>
  <c r="J2344" i="1"/>
  <c r="N2344" i="1"/>
  <c r="R2344" i="1"/>
  <c r="J2345" i="1"/>
  <c r="N2345" i="1"/>
  <c r="R2345" i="1"/>
  <c r="J2346" i="1"/>
  <c r="N2346" i="1"/>
  <c r="R2346" i="1"/>
  <c r="J2347" i="1"/>
  <c r="N2347" i="1"/>
  <c r="R2347" i="1"/>
  <c r="J2348" i="1"/>
  <c r="N2348" i="1"/>
  <c r="R2348" i="1"/>
  <c r="J2349" i="1"/>
  <c r="N2349" i="1"/>
  <c r="R2349" i="1"/>
  <c r="J2350" i="1"/>
  <c r="N2350" i="1"/>
  <c r="R2350" i="1"/>
  <c r="J2351" i="1"/>
  <c r="N2351" i="1"/>
  <c r="R2351" i="1"/>
  <c r="J2352" i="1"/>
  <c r="N2352" i="1"/>
  <c r="R2352" i="1"/>
  <c r="J2353" i="1"/>
  <c r="N2353" i="1"/>
  <c r="R2353" i="1"/>
  <c r="J2354" i="1"/>
  <c r="N2354" i="1"/>
  <c r="R2354" i="1"/>
  <c r="J2355" i="1"/>
  <c r="N2355" i="1"/>
  <c r="R2355" i="1"/>
  <c r="J2356" i="1"/>
  <c r="N2356" i="1"/>
  <c r="R2356" i="1"/>
  <c r="J2357" i="1"/>
  <c r="N2357" i="1"/>
  <c r="R2357" i="1"/>
  <c r="J2358" i="1"/>
  <c r="N2358" i="1"/>
  <c r="R2358" i="1"/>
  <c r="J2359" i="1"/>
  <c r="N2359" i="1"/>
  <c r="R2359" i="1"/>
  <c r="J2360" i="1"/>
  <c r="N2360" i="1"/>
  <c r="R2360" i="1"/>
  <c r="J2361" i="1"/>
  <c r="N2361" i="1"/>
  <c r="R2361" i="1"/>
  <c r="J2362" i="1"/>
  <c r="N2362" i="1"/>
  <c r="R2362" i="1"/>
  <c r="J2363" i="1"/>
  <c r="N2363" i="1"/>
  <c r="R2363" i="1"/>
  <c r="J2364" i="1"/>
  <c r="N2364" i="1"/>
  <c r="R2364" i="1"/>
  <c r="J2365" i="1"/>
  <c r="N2365" i="1"/>
  <c r="R2365" i="1"/>
  <c r="J2366" i="1"/>
  <c r="N2366" i="1"/>
  <c r="R2366" i="1"/>
  <c r="J2367" i="1"/>
  <c r="N2367" i="1"/>
  <c r="R2367" i="1"/>
  <c r="J2368" i="1"/>
  <c r="N2368" i="1"/>
  <c r="R2368" i="1"/>
  <c r="J2369" i="1"/>
  <c r="N2369" i="1"/>
  <c r="R2369" i="1"/>
  <c r="J2370" i="1"/>
  <c r="N2370" i="1"/>
  <c r="R2370" i="1"/>
  <c r="J2371" i="1"/>
  <c r="N2371" i="1"/>
  <c r="R2371" i="1"/>
  <c r="J2372" i="1"/>
  <c r="N2372" i="1"/>
  <c r="R2372" i="1"/>
  <c r="J2373" i="1"/>
  <c r="N2373" i="1"/>
  <c r="R2373" i="1"/>
  <c r="J2374" i="1"/>
  <c r="N2374" i="1"/>
  <c r="R2374" i="1"/>
  <c r="J2375" i="1"/>
  <c r="N2375" i="1"/>
  <c r="R2375" i="1"/>
  <c r="J2376" i="1"/>
  <c r="N2376" i="1"/>
  <c r="R2376" i="1"/>
  <c r="J2377" i="1"/>
  <c r="N2377" i="1"/>
  <c r="R2377" i="1"/>
  <c r="J2378" i="1"/>
  <c r="N2378" i="1"/>
  <c r="R2378" i="1"/>
  <c r="J2379" i="1"/>
  <c r="N2379" i="1"/>
  <c r="R2379" i="1"/>
  <c r="J2380" i="1"/>
  <c r="N2380" i="1"/>
  <c r="R2380" i="1"/>
  <c r="J2381" i="1"/>
  <c r="N2381" i="1"/>
  <c r="R2381" i="1"/>
  <c r="J2382" i="1"/>
  <c r="N2382" i="1"/>
  <c r="R2382" i="1"/>
  <c r="J2383" i="1"/>
  <c r="N2383" i="1"/>
  <c r="R2383" i="1"/>
  <c r="J2384" i="1"/>
  <c r="N2384" i="1"/>
  <c r="R2384" i="1"/>
  <c r="J2385" i="1"/>
  <c r="N2385" i="1"/>
  <c r="R2385" i="1"/>
  <c r="J2386" i="1"/>
  <c r="N2386" i="1"/>
  <c r="R2386" i="1"/>
  <c r="J2387" i="1"/>
  <c r="N2387" i="1"/>
  <c r="R2387" i="1"/>
  <c r="J2388" i="1"/>
  <c r="N2388" i="1"/>
  <c r="R2388" i="1"/>
  <c r="J2389" i="1"/>
  <c r="N2389" i="1"/>
  <c r="R2389" i="1"/>
  <c r="J2390" i="1"/>
  <c r="N2390" i="1"/>
  <c r="R2390" i="1"/>
  <c r="J2391" i="1"/>
  <c r="N2391" i="1"/>
  <c r="R2391" i="1"/>
  <c r="J2392" i="1"/>
  <c r="N2392" i="1"/>
  <c r="R2392" i="1"/>
  <c r="J2393" i="1"/>
  <c r="N2393" i="1"/>
  <c r="R2393" i="1"/>
  <c r="J2394" i="1"/>
  <c r="N2394" i="1"/>
  <c r="R2394" i="1"/>
  <c r="J2395" i="1"/>
  <c r="N2395" i="1"/>
  <c r="R2395" i="1"/>
  <c r="J2396" i="1"/>
  <c r="N2396" i="1"/>
  <c r="R2396" i="1"/>
  <c r="J2397" i="1"/>
  <c r="N2397" i="1"/>
  <c r="R2397" i="1"/>
  <c r="J2398" i="1"/>
  <c r="N2398" i="1"/>
  <c r="R2398" i="1"/>
  <c r="J2399" i="1"/>
  <c r="N2399" i="1"/>
  <c r="R2399" i="1"/>
  <c r="J2400" i="1"/>
  <c r="N2400" i="1"/>
  <c r="R2400" i="1"/>
  <c r="J2401" i="1"/>
  <c r="N2401" i="1"/>
  <c r="R2401" i="1"/>
  <c r="J2402" i="1"/>
  <c r="N2402" i="1"/>
  <c r="R2402" i="1"/>
  <c r="J2403" i="1"/>
  <c r="N2403" i="1"/>
  <c r="R2403" i="1"/>
  <c r="J2404" i="1"/>
  <c r="N2404" i="1"/>
  <c r="R2404" i="1"/>
  <c r="J2405" i="1"/>
  <c r="N2405" i="1"/>
  <c r="R2405" i="1"/>
  <c r="J2406" i="1"/>
  <c r="N2406" i="1"/>
  <c r="R2406" i="1"/>
  <c r="J2407" i="1"/>
  <c r="N2407" i="1"/>
  <c r="R2407" i="1"/>
  <c r="J2408" i="1"/>
  <c r="N2408" i="1"/>
  <c r="R2408" i="1"/>
  <c r="J2409" i="1"/>
  <c r="N2409" i="1"/>
  <c r="R2409" i="1"/>
  <c r="J2410" i="1"/>
  <c r="N2410" i="1"/>
  <c r="R2410" i="1"/>
  <c r="J2411" i="1"/>
  <c r="N2411" i="1"/>
  <c r="R2411" i="1"/>
  <c r="J2412" i="1"/>
  <c r="N2412" i="1"/>
  <c r="R2412" i="1"/>
  <c r="J2413" i="1"/>
  <c r="N2413" i="1"/>
  <c r="R2413" i="1"/>
  <c r="J2414" i="1"/>
  <c r="N2414" i="1"/>
  <c r="R2414" i="1"/>
  <c r="J2415" i="1"/>
  <c r="N2415" i="1"/>
  <c r="R2415" i="1"/>
  <c r="J2416" i="1"/>
  <c r="N2416" i="1"/>
  <c r="R2416" i="1"/>
  <c r="J2417" i="1"/>
  <c r="N2417" i="1"/>
  <c r="R2417" i="1"/>
  <c r="J2418" i="1"/>
  <c r="N2418" i="1"/>
  <c r="R2418" i="1"/>
  <c r="J2419" i="1"/>
  <c r="N2419" i="1"/>
  <c r="R2419" i="1"/>
  <c r="J2420" i="1"/>
  <c r="N2420" i="1"/>
  <c r="R2420" i="1"/>
  <c r="J2421" i="1"/>
  <c r="N2421" i="1"/>
  <c r="R2421" i="1"/>
  <c r="J2422" i="1"/>
  <c r="N2422" i="1"/>
  <c r="R2422" i="1"/>
  <c r="J2423" i="1"/>
  <c r="N2423" i="1"/>
  <c r="R2423" i="1"/>
  <c r="J2424" i="1"/>
  <c r="N2424" i="1"/>
  <c r="R2424" i="1"/>
  <c r="J2425" i="1"/>
  <c r="N2425" i="1"/>
  <c r="R2425" i="1"/>
  <c r="J2426" i="1"/>
  <c r="N2426" i="1"/>
  <c r="R2426" i="1"/>
  <c r="J2427" i="1"/>
  <c r="N2427" i="1"/>
  <c r="R2427" i="1"/>
  <c r="J2428" i="1"/>
  <c r="N2428" i="1"/>
  <c r="R2428" i="1"/>
  <c r="J2429" i="1"/>
  <c r="N2429" i="1"/>
  <c r="R2429" i="1"/>
  <c r="J2430" i="1"/>
  <c r="N2430" i="1"/>
  <c r="R2430" i="1"/>
  <c r="J2431" i="1"/>
  <c r="N2431" i="1"/>
  <c r="R2431" i="1"/>
  <c r="J2432" i="1"/>
  <c r="N2432" i="1"/>
  <c r="R2432" i="1"/>
  <c r="J2433" i="1"/>
  <c r="N2433" i="1"/>
  <c r="R2433" i="1"/>
  <c r="J2434" i="1"/>
  <c r="N2434" i="1"/>
  <c r="R2434" i="1"/>
  <c r="J2435" i="1"/>
  <c r="N2435" i="1"/>
  <c r="R2435" i="1"/>
  <c r="J2436" i="1"/>
  <c r="N2436" i="1"/>
  <c r="R2436" i="1"/>
  <c r="J2437" i="1"/>
  <c r="N2437" i="1"/>
  <c r="R2437" i="1"/>
  <c r="J2438" i="1"/>
  <c r="N2438" i="1"/>
  <c r="R2438" i="1"/>
  <c r="J2439" i="1"/>
  <c r="N2439" i="1"/>
  <c r="R2439" i="1"/>
  <c r="J2440" i="1"/>
  <c r="N2440" i="1"/>
  <c r="R2440" i="1"/>
  <c r="J2441" i="1"/>
  <c r="N2441" i="1"/>
  <c r="R2441" i="1"/>
  <c r="J2442" i="1"/>
  <c r="N2442" i="1"/>
  <c r="R2442" i="1"/>
  <c r="J2443" i="1"/>
  <c r="N2443" i="1"/>
  <c r="R2443" i="1"/>
  <c r="J2444" i="1"/>
  <c r="N2444" i="1"/>
  <c r="R2444" i="1"/>
  <c r="J2445" i="1"/>
  <c r="N2445" i="1"/>
  <c r="R2445" i="1"/>
  <c r="J2446" i="1"/>
  <c r="N2446" i="1"/>
  <c r="R2446" i="1"/>
  <c r="J2447" i="1"/>
  <c r="N2447" i="1"/>
  <c r="R2447" i="1"/>
  <c r="J2448" i="1"/>
  <c r="N2448" i="1"/>
  <c r="R2448" i="1"/>
  <c r="J2449" i="1"/>
  <c r="N2449" i="1"/>
  <c r="R2449" i="1"/>
  <c r="J2450" i="1"/>
  <c r="N2450" i="1"/>
  <c r="R2450" i="1"/>
  <c r="J2451" i="1"/>
  <c r="N2451" i="1"/>
  <c r="R2451" i="1"/>
  <c r="J2452" i="1"/>
  <c r="N2452" i="1"/>
  <c r="R2452" i="1"/>
  <c r="J2453" i="1"/>
  <c r="N2453" i="1"/>
  <c r="R2453" i="1"/>
  <c r="J2454" i="1"/>
  <c r="N2454" i="1"/>
  <c r="R2454" i="1"/>
  <c r="J2455" i="1"/>
  <c r="N2455" i="1"/>
  <c r="R2455" i="1"/>
  <c r="J2456" i="1"/>
  <c r="N2456" i="1"/>
  <c r="R2456" i="1"/>
  <c r="J2457" i="1"/>
  <c r="N2457" i="1"/>
  <c r="R2457" i="1"/>
  <c r="J2458" i="1"/>
  <c r="N2458" i="1"/>
  <c r="R2458" i="1"/>
  <c r="J2459" i="1"/>
  <c r="N2459" i="1"/>
  <c r="R2459" i="1"/>
  <c r="J2460" i="1"/>
  <c r="N2460" i="1"/>
  <c r="R2460" i="1"/>
  <c r="J2461" i="1"/>
  <c r="N2461" i="1"/>
  <c r="R2461" i="1"/>
  <c r="J2462" i="1"/>
  <c r="N2462" i="1"/>
  <c r="R2462" i="1"/>
  <c r="J2463" i="1"/>
  <c r="N2463" i="1"/>
  <c r="R2463" i="1"/>
  <c r="J2464" i="1"/>
  <c r="N2464" i="1"/>
  <c r="R2464" i="1"/>
  <c r="J2465" i="1"/>
  <c r="N2465" i="1"/>
  <c r="R2465" i="1"/>
  <c r="J2466" i="1"/>
  <c r="N2466" i="1"/>
  <c r="R2466" i="1"/>
  <c r="J2467" i="1"/>
  <c r="N2467" i="1"/>
  <c r="R2467" i="1"/>
  <c r="J2468" i="1"/>
  <c r="N2468" i="1"/>
  <c r="R2468" i="1"/>
  <c r="J2469" i="1"/>
  <c r="N2469" i="1"/>
  <c r="R2469" i="1"/>
  <c r="J2470" i="1"/>
  <c r="N2470" i="1"/>
  <c r="R2470" i="1"/>
  <c r="J2471" i="1"/>
  <c r="N2471" i="1"/>
  <c r="R2471" i="1"/>
  <c r="J2472" i="1"/>
  <c r="N2472" i="1"/>
  <c r="R2472" i="1"/>
  <c r="J2473" i="1"/>
  <c r="N2473" i="1"/>
  <c r="R2473" i="1"/>
  <c r="J2474" i="1"/>
  <c r="N2474" i="1"/>
  <c r="R2474" i="1"/>
  <c r="J2475" i="1"/>
  <c r="N2475" i="1"/>
  <c r="R2475" i="1"/>
  <c r="J2476" i="1"/>
  <c r="N2476" i="1"/>
  <c r="R2476" i="1"/>
  <c r="J2477" i="1"/>
  <c r="N2477" i="1"/>
  <c r="R2477" i="1"/>
  <c r="J2478" i="1"/>
  <c r="N2478" i="1"/>
  <c r="R2478" i="1"/>
  <c r="J2479" i="1"/>
  <c r="N2479" i="1"/>
  <c r="R2479" i="1"/>
  <c r="J2480" i="1"/>
  <c r="N2480" i="1"/>
  <c r="R2480" i="1"/>
  <c r="J2481" i="1"/>
  <c r="N2481" i="1"/>
  <c r="R2481" i="1"/>
  <c r="J2482" i="1"/>
  <c r="N2482" i="1"/>
  <c r="R2482" i="1"/>
  <c r="J2483" i="1"/>
  <c r="N2483" i="1"/>
  <c r="R2483" i="1"/>
  <c r="J2484" i="1"/>
  <c r="N2484" i="1"/>
  <c r="R2484" i="1"/>
  <c r="J2485" i="1"/>
  <c r="N2485" i="1"/>
  <c r="R2485" i="1"/>
  <c r="J2486" i="1"/>
  <c r="N2486" i="1"/>
  <c r="R2486" i="1"/>
  <c r="J2487" i="1"/>
  <c r="N2487" i="1"/>
  <c r="R2487" i="1"/>
  <c r="J2488" i="1"/>
  <c r="N2488" i="1"/>
  <c r="R2488" i="1"/>
  <c r="J2489" i="1"/>
  <c r="N2489" i="1"/>
  <c r="R2489" i="1"/>
  <c r="J2490" i="1"/>
  <c r="N2490" i="1"/>
  <c r="R2490" i="1"/>
  <c r="J2491" i="1"/>
  <c r="N2491" i="1"/>
  <c r="R2491" i="1"/>
  <c r="J2492" i="1"/>
  <c r="N2492" i="1"/>
  <c r="R2492" i="1"/>
  <c r="J2493" i="1"/>
  <c r="N2493" i="1"/>
  <c r="R2493" i="1"/>
  <c r="J2494" i="1"/>
  <c r="N2494" i="1"/>
  <c r="R2494" i="1"/>
  <c r="J2495" i="1"/>
  <c r="N2495" i="1"/>
  <c r="R2495" i="1"/>
  <c r="J2496" i="1"/>
  <c r="N2496" i="1"/>
  <c r="R2496" i="1"/>
  <c r="J2497" i="1"/>
  <c r="N2497" i="1"/>
  <c r="R2497" i="1"/>
  <c r="J2498" i="1"/>
  <c r="N2498" i="1"/>
  <c r="R2498" i="1"/>
  <c r="J2499" i="1"/>
  <c r="N2499" i="1"/>
  <c r="R2499" i="1"/>
  <c r="J2500" i="1"/>
  <c r="N2500" i="1"/>
  <c r="R2500" i="1"/>
  <c r="J2501" i="1"/>
  <c r="N2501" i="1"/>
  <c r="R2501" i="1"/>
  <c r="J2502" i="1"/>
  <c r="N2502" i="1"/>
  <c r="R2502" i="1"/>
  <c r="J2503" i="1"/>
  <c r="N2503" i="1"/>
  <c r="R2503" i="1"/>
  <c r="J2504" i="1"/>
  <c r="N2504" i="1"/>
  <c r="R2504" i="1"/>
  <c r="J2505" i="1"/>
  <c r="N2505" i="1"/>
  <c r="R2505" i="1"/>
  <c r="J2506" i="1"/>
  <c r="N2506" i="1"/>
  <c r="R2506" i="1"/>
  <c r="J2507" i="1"/>
  <c r="N2507" i="1"/>
  <c r="R2507" i="1"/>
  <c r="J2508" i="1"/>
  <c r="N2508" i="1"/>
  <c r="R2508" i="1"/>
  <c r="J2509" i="1"/>
  <c r="N2509" i="1"/>
  <c r="R2509" i="1"/>
  <c r="J2510" i="1"/>
  <c r="N2510" i="1"/>
  <c r="R2510" i="1"/>
  <c r="J2511" i="1"/>
  <c r="N2511" i="1"/>
  <c r="R2511" i="1"/>
  <c r="J2512" i="1"/>
  <c r="N2512" i="1"/>
  <c r="R2512" i="1"/>
  <c r="J2513" i="1"/>
  <c r="N2513" i="1"/>
  <c r="R2513" i="1"/>
  <c r="J2514" i="1"/>
  <c r="N2514" i="1"/>
  <c r="R2514" i="1"/>
  <c r="J2515" i="1"/>
  <c r="N2515" i="1"/>
  <c r="R2515" i="1"/>
  <c r="J2516" i="1"/>
  <c r="N2516" i="1"/>
  <c r="R2516" i="1"/>
  <c r="J2517" i="1"/>
  <c r="N2517" i="1"/>
  <c r="R2517" i="1"/>
  <c r="J2518" i="1"/>
  <c r="N2518" i="1"/>
  <c r="R2518" i="1"/>
  <c r="J2519" i="1"/>
  <c r="N2519" i="1"/>
  <c r="R2519" i="1"/>
  <c r="J2520" i="1"/>
  <c r="N2520" i="1"/>
  <c r="R2520" i="1"/>
  <c r="J2521" i="1"/>
  <c r="N2521" i="1"/>
  <c r="R2521" i="1"/>
  <c r="J2522" i="1"/>
  <c r="N2522" i="1"/>
  <c r="R2522" i="1"/>
  <c r="J2523" i="1"/>
  <c r="N2523" i="1"/>
  <c r="R2523" i="1"/>
  <c r="J2524" i="1"/>
  <c r="N2524" i="1"/>
  <c r="R2524" i="1"/>
  <c r="J2525" i="1"/>
  <c r="N2525" i="1"/>
  <c r="R2525" i="1"/>
  <c r="J2526" i="1"/>
  <c r="N2526" i="1"/>
  <c r="R2526" i="1"/>
  <c r="J2527" i="1"/>
  <c r="N2527" i="1"/>
  <c r="R2527" i="1"/>
  <c r="J2528" i="1"/>
  <c r="N2528" i="1"/>
  <c r="R2528" i="1"/>
  <c r="J2529" i="1"/>
  <c r="N2529" i="1"/>
  <c r="R2529" i="1"/>
  <c r="J2530" i="1"/>
  <c r="N2530" i="1"/>
  <c r="R2530" i="1"/>
  <c r="J2531" i="1"/>
  <c r="N2531" i="1"/>
  <c r="R2531" i="1"/>
  <c r="J2532" i="1"/>
  <c r="N2532" i="1"/>
  <c r="R2532" i="1"/>
  <c r="J2533" i="1"/>
  <c r="N2533" i="1"/>
  <c r="R2533" i="1"/>
  <c r="J2534" i="1"/>
  <c r="N2534" i="1"/>
  <c r="R2534" i="1"/>
  <c r="J2535" i="1"/>
  <c r="N2535" i="1"/>
  <c r="R2535" i="1"/>
  <c r="J2536" i="1"/>
  <c r="N2536" i="1"/>
  <c r="R2536" i="1"/>
  <c r="J2537" i="1"/>
  <c r="N2537" i="1"/>
  <c r="R2537" i="1"/>
  <c r="J2538" i="1"/>
  <c r="N2538" i="1"/>
  <c r="R2538" i="1"/>
  <c r="J2539" i="1"/>
  <c r="N2539" i="1"/>
  <c r="R2539" i="1"/>
  <c r="J2540" i="1"/>
  <c r="N2540" i="1"/>
  <c r="R2540" i="1"/>
  <c r="J2541" i="1"/>
  <c r="N2541" i="1"/>
  <c r="R2541" i="1"/>
  <c r="J2542" i="1"/>
  <c r="N2542" i="1"/>
  <c r="R2542" i="1"/>
  <c r="J2543" i="1"/>
  <c r="N2543" i="1"/>
  <c r="R2543" i="1"/>
  <c r="J2544" i="1"/>
  <c r="N2544" i="1"/>
  <c r="R2544" i="1"/>
  <c r="J2545" i="1"/>
  <c r="N2545" i="1"/>
  <c r="R2545" i="1"/>
  <c r="J2546" i="1"/>
  <c r="N2546" i="1"/>
  <c r="R2546" i="1"/>
  <c r="J2547" i="1"/>
  <c r="N2547" i="1"/>
  <c r="R2547" i="1"/>
  <c r="J2548" i="1"/>
  <c r="N2548" i="1"/>
  <c r="R2548" i="1"/>
  <c r="J2549" i="1"/>
  <c r="N2549" i="1"/>
  <c r="R2549" i="1"/>
  <c r="J2550" i="1"/>
  <c r="N2550" i="1"/>
  <c r="R2550" i="1"/>
  <c r="J2551" i="1"/>
  <c r="N2551" i="1"/>
  <c r="R2551" i="1"/>
  <c r="J2552" i="1"/>
  <c r="N2552" i="1"/>
  <c r="R2552" i="1"/>
  <c r="J2553" i="1"/>
  <c r="N2553" i="1"/>
  <c r="R2553" i="1"/>
  <c r="J2554" i="1"/>
  <c r="N2554" i="1"/>
  <c r="R2554" i="1"/>
  <c r="J2555" i="1"/>
  <c r="N2555" i="1"/>
  <c r="R2555" i="1"/>
  <c r="J2556" i="1"/>
  <c r="N2556" i="1"/>
  <c r="R2556" i="1"/>
  <c r="J2557" i="1"/>
  <c r="N2557" i="1"/>
  <c r="R2557" i="1"/>
  <c r="J2558" i="1"/>
  <c r="N2558" i="1"/>
  <c r="R2558" i="1"/>
  <c r="J2559" i="1"/>
  <c r="N2559" i="1"/>
  <c r="R2559" i="1"/>
  <c r="J2560" i="1"/>
  <c r="N2560" i="1"/>
  <c r="R2560" i="1"/>
  <c r="J2561" i="1"/>
  <c r="N2561" i="1"/>
  <c r="R2561" i="1"/>
  <c r="J2562" i="1"/>
  <c r="N2562" i="1"/>
  <c r="R2562" i="1"/>
  <c r="J2563" i="1"/>
  <c r="N2563" i="1"/>
  <c r="R2563" i="1"/>
  <c r="J2564" i="1"/>
  <c r="N2564" i="1"/>
  <c r="R2564" i="1"/>
  <c r="J2565" i="1"/>
  <c r="N2565" i="1"/>
  <c r="R2565" i="1"/>
  <c r="J2566" i="1"/>
  <c r="N2566" i="1"/>
  <c r="R2566" i="1"/>
  <c r="J2567" i="1"/>
  <c r="N2567" i="1"/>
  <c r="R2567" i="1"/>
  <c r="J2568" i="1"/>
  <c r="N2568" i="1"/>
  <c r="R2568" i="1"/>
  <c r="J2569" i="1"/>
  <c r="N2569" i="1"/>
  <c r="R2569" i="1"/>
  <c r="J2570" i="1"/>
  <c r="N2570" i="1"/>
  <c r="R2570" i="1"/>
  <c r="J2571" i="1"/>
  <c r="N2571" i="1"/>
  <c r="R2571" i="1"/>
  <c r="J2572" i="1"/>
  <c r="N2572" i="1"/>
  <c r="R2572" i="1"/>
  <c r="J2573" i="1"/>
  <c r="N2573" i="1"/>
  <c r="R2573" i="1"/>
  <c r="J2574" i="1"/>
  <c r="N2574" i="1"/>
  <c r="R2574" i="1"/>
  <c r="J2575" i="1"/>
  <c r="N2575" i="1"/>
  <c r="R2575" i="1"/>
  <c r="J2576" i="1"/>
  <c r="N2576" i="1"/>
  <c r="R2576" i="1"/>
  <c r="J2577" i="1"/>
  <c r="N2577" i="1"/>
  <c r="R2577" i="1"/>
  <c r="J2578" i="1"/>
  <c r="N2578" i="1"/>
  <c r="R2578" i="1"/>
  <c r="J2579" i="1"/>
  <c r="N2579" i="1"/>
  <c r="R2579" i="1"/>
  <c r="J2580" i="1"/>
  <c r="N2580" i="1"/>
  <c r="R2580" i="1"/>
  <c r="J2581" i="1"/>
  <c r="N2581" i="1"/>
  <c r="R2581" i="1"/>
  <c r="J2582" i="1"/>
  <c r="N2582" i="1"/>
  <c r="R2582" i="1"/>
  <c r="J2583" i="1"/>
  <c r="N2583" i="1"/>
  <c r="R2583" i="1"/>
  <c r="J2584" i="1"/>
  <c r="N2584" i="1"/>
  <c r="R2584" i="1"/>
  <c r="J2585" i="1"/>
  <c r="N2585" i="1"/>
  <c r="R2585" i="1"/>
  <c r="J2586" i="1"/>
  <c r="N2586" i="1"/>
  <c r="R2586" i="1"/>
  <c r="J2587" i="1"/>
  <c r="N2587" i="1"/>
  <c r="R2587" i="1"/>
  <c r="J2588" i="1"/>
  <c r="N2588" i="1"/>
  <c r="R2588" i="1"/>
  <c r="J2589" i="1"/>
  <c r="N2589" i="1"/>
  <c r="R2589" i="1"/>
  <c r="J2590" i="1"/>
  <c r="N2590" i="1"/>
  <c r="R2590" i="1"/>
  <c r="J2591" i="1"/>
  <c r="N2591" i="1"/>
  <c r="R2591" i="1"/>
  <c r="J2592" i="1"/>
  <c r="N2592" i="1"/>
  <c r="R2592" i="1"/>
  <c r="J2593" i="1"/>
  <c r="N2593" i="1"/>
  <c r="R2593" i="1"/>
  <c r="J2594" i="1"/>
  <c r="N2594" i="1"/>
  <c r="R2594" i="1"/>
  <c r="J2595" i="1"/>
  <c r="N2595" i="1"/>
  <c r="R2595" i="1"/>
  <c r="J2596" i="1"/>
  <c r="N2596" i="1"/>
  <c r="R2596" i="1"/>
  <c r="J2597" i="1"/>
  <c r="N2597" i="1"/>
  <c r="R2597" i="1"/>
  <c r="J2598" i="1"/>
  <c r="N2598" i="1"/>
  <c r="R2598" i="1"/>
  <c r="J2599" i="1"/>
  <c r="N2599" i="1"/>
  <c r="R2599" i="1"/>
  <c r="J2600" i="1"/>
  <c r="N2600" i="1"/>
  <c r="R2600" i="1"/>
  <c r="J2601" i="1"/>
  <c r="N2601" i="1"/>
  <c r="R2601" i="1"/>
  <c r="J2602" i="1"/>
  <c r="N2602" i="1"/>
  <c r="R2602" i="1"/>
  <c r="J2603" i="1"/>
  <c r="N2603" i="1"/>
  <c r="R2603" i="1"/>
  <c r="J2604" i="1"/>
  <c r="N2604" i="1"/>
  <c r="R2604" i="1"/>
  <c r="J2605" i="1"/>
  <c r="N2605" i="1"/>
  <c r="R2605" i="1"/>
  <c r="J2606" i="1"/>
  <c r="N2606" i="1"/>
  <c r="R2606" i="1"/>
  <c r="J2607" i="1"/>
  <c r="N2607" i="1"/>
  <c r="R2607" i="1"/>
  <c r="J2608" i="1"/>
  <c r="N2608" i="1"/>
  <c r="R2608" i="1"/>
  <c r="J2609" i="1"/>
  <c r="N2609" i="1"/>
  <c r="R2609" i="1"/>
  <c r="J2610" i="1"/>
  <c r="N2610" i="1"/>
  <c r="R2610" i="1"/>
  <c r="J2611" i="1"/>
  <c r="N2611" i="1"/>
  <c r="R2611" i="1"/>
  <c r="J2612" i="1"/>
  <c r="N2612" i="1"/>
  <c r="R2612" i="1"/>
  <c r="J2613" i="1"/>
  <c r="N2613" i="1"/>
  <c r="R2613" i="1"/>
  <c r="J2614" i="1"/>
  <c r="N2614" i="1"/>
  <c r="R2614" i="1"/>
  <c r="J2615" i="1"/>
  <c r="N2615" i="1"/>
  <c r="R2615" i="1"/>
  <c r="J2616" i="1"/>
  <c r="N2616" i="1"/>
  <c r="R2616" i="1"/>
  <c r="J2617" i="1"/>
  <c r="N2617" i="1"/>
  <c r="R2617" i="1"/>
  <c r="J2618" i="1"/>
  <c r="N2618" i="1"/>
  <c r="R2618" i="1"/>
  <c r="J2619" i="1"/>
  <c r="N2619" i="1"/>
  <c r="R2619" i="1"/>
  <c r="J2620" i="1"/>
  <c r="N2620" i="1"/>
  <c r="R2620" i="1"/>
  <c r="J2621" i="1"/>
  <c r="N2621" i="1"/>
  <c r="R2621" i="1"/>
  <c r="J2622" i="1"/>
  <c r="N2622" i="1"/>
  <c r="R2622" i="1"/>
  <c r="J2623" i="1"/>
  <c r="N2623" i="1"/>
  <c r="R2623" i="1"/>
  <c r="J2624" i="1"/>
  <c r="N2624" i="1"/>
  <c r="R2624" i="1"/>
  <c r="J2625" i="1"/>
  <c r="N2625" i="1"/>
  <c r="R2625" i="1"/>
  <c r="J2626" i="1"/>
  <c r="N2626" i="1"/>
  <c r="R2626" i="1"/>
  <c r="J2627" i="1"/>
  <c r="N2627" i="1"/>
  <c r="R2627" i="1"/>
  <c r="J2628" i="1"/>
  <c r="N2628" i="1"/>
  <c r="R2628" i="1"/>
  <c r="J2629" i="1"/>
  <c r="N2629" i="1"/>
  <c r="R2629" i="1"/>
  <c r="J2630" i="1"/>
  <c r="N2630" i="1"/>
  <c r="R2630" i="1"/>
  <c r="J2631" i="1"/>
  <c r="N2631" i="1"/>
  <c r="R2631" i="1"/>
  <c r="J2632" i="1"/>
  <c r="N2632" i="1"/>
  <c r="R2632" i="1"/>
  <c r="J2633" i="1"/>
  <c r="N2633" i="1"/>
  <c r="R2633" i="1"/>
  <c r="J2634" i="1"/>
  <c r="N2634" i="1"/>
  <c r="R2634" i="1"/>
  <c r="J2635" i="1"/>
  <c r="N2635" i="1"/>
  <c r="R2635" i="1"/>
  <c r="J2636" i="1"/>
  <c r="N2636" i="1"/>
  <c r="R2636" i="1"/>
  <c r="J2637" i="1"/>
  <c r="N2637" i="1"/>
  <c r="R2637" i="1"/>
  <c r="J2638" i="1"/>
  <c r="N2638" i="1"/>
  <c r="R2638" i="1"/>
  <c r="J2639" i="1"/>
  <c r="N2639" i="1"/>
  <c r="R2639" i="1"/>
  <c r="J2640" i="1"/>
  <c r="N2640" i="1"/>
  <c r="R2640" i="1"/>
  <c r="J2641" i="1"/>
  <c r="N2641" i="1"/>
  <c r="R2641" i="1"/>
  <c r="J2642" i="1"/>
  <c r="N2642" i="1"/>
  <c r="R2642" i="1"/>
  <c r="J2643" i="1"/>
  <c r="N2643" i="1"/>
  <c r="R2643" i="1"/>
  <c r="J2644" i="1"/>
  <c r="N2644" i="1"/>
  <c r="R2644" i="1"/>
  <c r="J2645" i="1"/>
  <c r="N2645" i="1"/>
  <c r="R2645" i="1"/>
  <c r="J2646" i="1"/>
  <c r="N2646" i="1"/>
  <c r="R2646" i="1"/>
  <c r="J2647" i="1"/>
  <c r="N2647" i="1"/>
  <c r="R2647" i="1"/>
  <c r="J2648" i="1"/>
  <c r="N2648" i="1"/>
  <c r="R2648" i="1"/>
  <c r="J2649" i="1"/>
  <c r="N2649" i="1"/>
  <c r="R2649" i="1"/>
  <c r="J2650" i="1"/>
  <c r="N2650" i="1"/>
  <c r="R2650" i="1"/>
  <c r="J2651" i="1"/>
  <c r="N2651" i="1"/>
  <c r="R2651" i="1"/>
  <c r="J2652" i="1"/>
  <c r="N2652" i="1"/>
  <c r="R2652" i="1"/>
  <c r="J2653" i="1"/>
  <c r="N2653" i="1"/>
  <c r="R2653" i="1"/>
  <c r="J2654" i="1"/>
  <c r="N2654" i="1"/>
  <c r="R2654" i="1"/>
  <c r="J2655" i="1"/>
  <c r="N2655" i="1"/>
  <c r="R2655" i="1"/>
  <c r="J2656" i="1"/>
  <c r="N2656" i="1"/>
  <c r="R2656" i="1"/>
  <c r="J2657" i="1"/>
  <c r="N2657" i="1"/>
  <c r="R2657" i="1"/>
  <c r="J2658" i="1"/>
  <c r="N2658" i="1"/>
  <c r="R2658" i="1"/>
  <c r="J2659" i="1"/>
  <c r="N2659" i="1"/>
  <c r="R2659" i="1"/>
  <c r="J2660" i="1"/>
  <c r="N2660" i="1"/>
  <c r="R2660" i="1"/>
  <c r="J2661" i="1"/>
  <c r="N2661" i="1"/>
  <c r="R2661" i="1"/>
  <c r="J2662" i="1"/>
  <c r="N2662" i="1"/>
  <c r="R2662" i="1"/>
  <c r="J2663" i="1"/>
  <c r="N2663" i="1"/>
  <c r="R2663" i="1"/>
  <c r="J2664" i="1"/>
  <c r="N2664" i="1"/>
  <c r="R2664" i="1"/>
  <c r="J2665" i="1"/>
  <c r="N2665" i="1"/>
  <c r="R2665" i="1"/>
  <c r="J2666" i="1"/>
  <c r="N2666" i="1"/>
  <c r="R2666" i="1"/>
  <c r="J2667" i="1"/>
  <c r="N2667" i="1"/>
  <c r="R2667" i="1"/>
  <c r="J2668" i="1"/>
  <c r="N2668" i="1"/>
  <c r="R2668" i="1"/>
  <c r="J2669" i="1"/>
  <c r="N2669" i="1"/>
  <c r="R2669" i="1"/>
  <c r="J2670" i="1"/>
  <c r="N2670" i="1"/>
  <c r="R2670" i="1"/>
  <c r="J2671" i="1"/>
  <c r="N2671" i="1"/>
  <c r="R2671" i="1"/>
  <c r="J2672" i="1"/>
  <c r="N2672" i="1"/>
  <c r="R2672" i="1"/>
  <c r="J2673" i="1"/>
  <c r="N2673" i="1"/>
  <c r="R2673" i="1"/>
  <c r="J2674" i="1"/>
  <c r="N2674" i="1"/>
  <c r="R2674" i="1"/>
  <c r="J2675" i="1"/>
  <c r="N2675" i="1"/>
  <c r="R2675" i="1"/>
  <c r="J2676" i="1"/>
  <c r="N2676" i="1"/>
  <c r="R2676" i="1"/>
  <c r="J2677" i="1"/>
  <c r="N2677" i="1"/>
  <c r="R2677" i="1"/>
  <c r="J2678" i="1"/>
  <c r="N2678" i="1"/>
  <c r="R2678" i="1"/>
  <c r="J2679" i="1"/>
  <c r="N2679" i="1"/>
  <c r="R2679" i="1"/>
  <c r="J2680" i="1"/>
  <c r="N2680" i="1"/>
  <c r="R2680" i="1"/>
  <c r="J2681" i="1"/>
  <c r="N2681" i="1"/>
  <c r="R2681" i="1"/>
  <c r="J2682" i="1"/>
  <c r="N2682" i="1"/>
  <c r="R2682" i="1"/>
  <c r="J2683" i="1"/>
  <c r="N2683" i="1"/>
  <c r="R2683" i="1"/>
  <c r="J2684" i="1"/>
  <c r="N2684" i="1"/>
  <c r="R2684" i="1"/>
  <c r="J2685" i="1"/>
  <c r="N2685" i="1"/>
  <c r="R2685" i="1"/>
  <c r="J2686" i="1"/>
  <c r="N2686" i="1"/>
  <c r="R2686" i="1"/>
  <c r="J2687" i="1"/>
  <c r="N2687" i="1"/>
  <c r="R2687" i="1"/>
  <c r="J2688" i="1"/>
  <c r="N2688" i="1"/>
  <c r="R2688" i="1"/>
  <c r="J2689" i="1"/>
  <c r="N2689" i="1"/>
  <c r="R2689" i="1"/>
  <c r="J2690" i="1"/>
  <c r="N2690" i="1"/>
  <c r="R2690" i="1"/>
  <c r="J2691" i="1"/>
  <c r="N2691" i="1"/>
  <c r="R2691" i="1"/>
  <c r="J2692" i="1"/>
  <c r="N2692" i="1"/>
  <c r="R2692" i="1"/>
  <c r="J2693" i="1"/>
  <c r="N2693" i="1"/>
  <c r="R2693" i="1"/>
  <c r="J2694" i="1"/>
  <c r="N2694" i="1"/>
  <c r="R2694" i="1"/>
  <c r="J2695" i="1"/>
  <c r="N2695" i="1"/>
  <c r="R2695" i="1"/>
  <c r="J2696" i="1"/>
  <c r="N2696" i="1"/>
  <c r="R2696" i="1"/>
  <c r="J2697" i="1"/>
  <c r="N2697" i="1"/>
  <c r="R2697" i="1"/>
  <c r="J2698" i="1"/>
  <c r="N2698" i="1"/>
  <c r="R2698" i="1"/>
  <c r="J2699" i="1"/>
  <c r="N2699" i="1"/>
  <c r="R2699" i="1"/>
  <c r="J2700" i="1"/>
  <c r="N2700" i="1"/>
  <c r="R2700" i="1"/>
  <c r="J2701" i="1"/>
  <c r="N2701" i="1"/>
  <c r="R2701" i="1"/>
  <c r="J2702" i="1"/>
  <c r="N2702" i="1"/>
  <c r="R2702" i="1"/>
  <c r="J2703" i="1"/>
  <c r="N2703" i="1"/>
  <c r="R2703" i="1"/>
  <c r="J2704" i="1"/>
  <c r="N2704" i="1"/>
  <c r="R2704" i="1"/>
  <c r="J2705" i="1"/>
  <c r="N2705" i="1"/>
  <c r="R2705" i="1"/>
  <c r="J2706" i="1"/>
  <c r="N2706" i="1"/>
  <c r="R2706" i="1"/>
  <c r="J2707" i="1"/>
  <c r="N2707" i="1"/>
  <c r="R2707" i="1"/>
  <c r="J2708" i="1"/>
  <c r="N2708" i="1"/>
  <c r="R2708" i="1"/>
  <c r="J2709" i="1"/>
  <c r="N2709" i="1"/>
  <c r="R2709" i="1"/>
  <c r="J2710" i="1"/>
  <c r="N2710" i="1"/>
  <c r="R2710" i="1"/>
  <c r="J2711" i="1"/>
  <c r="N2711" i="1"/>
  <c r="R2711" i="1"/>
  <c r="J2712" i="1"/>
  <c r="N2712" i="1"/>
  <c r="R2712" i="1"/>
  <c r="J2713" i="1"/>
  <c r="N2713" i="1"/>
  <c r="R2713" i="1"/>
  <c r="J2714" i="1"/>
  <c r="N2714" i="1"/>
  <c r="R2714" i="1"/>
  <c r="J2715" i="1"/>
  <c r="N2715" i="1"/>
  <c r="R2715" i="1"/>
  <c r="J2716" i="1"/>
  <c r="N2716" i="1"/>
  <c r="R2716" i="1"/>
  <c r="J2717" i="1"/>
  <c r="N2717" i="1"/>
  <c r="R2717" i="1"/>
  <c r="J2718" i="1"/>
  <c r="N2718" i="1"/>
  <c r="R2718" i="1"/>
  <c r="J2719" i="1"/>
  <c r="N2719" i="1"/>
  <c r="R2719" i="1"/>
  <c r="J2720" i="1"/>
  <c r="N2720" i="1"/>
  <c r="R2720" i="1"/>
  <c r="J2721" i="1"/>
  <c r="N2721" i="1"/>
  <c r="R2721" i="1"/>
  <c r="J2722" i="1"/>
  <c r="N2722" i="1"/>
  <c r="R2722" i="1"/>
  <c r="J2723" i="1"/>
  <c r="N2723" i="1"/>
  <c r="R2723" i="1"/>
  <c r="J2724" i="1"/>
  <c r="N2724" i="1"/>
  <c r="R2724" i="1"/>
  <c r="J2725" i="1"/>
  <c r="N2725" i="1"/>
  <c r="R2725" i="1"/>
  <c r="J2726" i="1"/>
  <c r="N2726" i="1"/>
  <c r="R2726" i="1"/>
  <c r="J2727" i="1"/>
  <c r="N2727" i="1"/>
  <c r="R2727" i="1"/>
  <c r="J2728" i="1"/>
  <c r="N2728" i="1"/>
  <c r="R2728" i="1"/>
  <c r="J2729" i="1"/>
  <c r="N2729" i="1"/>
  <c r="R2729" i="1"/>
  <c r="J2730" i="1"/>
  <c r="N2730" i="1"/>
  <c r="R2730" i="1"/>
  <c r="J2731" i="1"/>
  <c r="N2731" i="1"/>
  <c r="R2731" i="1"/>
  <c r="J2732" i="1"/>
  <c r="N2732" i="1"/>
  <c r="R2732" i="1"/>
  <c r="J2733" i="1"/>
  <c r="N2733" i="1"/>
  <c r="R2733" i="1"/>
  <c r="J2734" i="1"/>
  <c r="N2734" i="1"/>
  <c r="R2734" i="1"/>
  <c r="J2735" i="1"/>
  <c r="N2735" i="1"/>
  <c r="R2735" i="1"/>
  <c r="J2736" i="1"/>
  <c r="N2736" i="1"/>
  <c r="R2736" i="1"/>
  <c r="J2737" i="1"/>
  <c r="N2737" i="1"/>
  <c r="R2737" i="1"/>
  <c r="J2738" i="1"/>
  <c r="N2738" i="1"/>
  <c r="R2738" i="1"/>
  <c r="J2739" i="1"/>
  <c r="N2739" i="1"/>
  <c r="R2739" i="1"/>
  <c r="J2740" i="1"/>
  <c r="N2740" i="1"/>
  <c r="R2740" i="1"/>
  <c r="J2741" i="1"/>
  <c r="N2741" i="1"/>
  <c r="R2741" i="1"/>
  <c r="J2742" i="1"/>
  <c r="N2742" i="1"/>
  <c r="R2742" i="1"/>
  <c r="J2743" i="1"/>
  <c r="N2743" i="1"/>
  <c r="R2743" i="1"/>
  <c r="J2744" i="1"/>
  <c r="N2744" i="1"/>
  <c r="R2744" i="1"/>
  <c r="J2745" i="1"/>
  <c r="N2745" i="1"/>
  <c r="R2745" i="1"/>
  <c r="J2746" i="1"/>
  <c r="N2746" i="1"/>
  <c r="R2746" i="1"/>
  <c r="J2747" i="1"/>
  <c r="N2747" i="1"/>
  <c r="R2747" i="1"/>
  <c r="J2748" i="1"/>
  <c r="N2748" i="1"/>
  <c r="R2748" i="1"/>
  <c r="J2749" i="1"/>
  <c r="N2749" i="1"/>
  <c r="R2749" i="1"/>
  <c r="J2750" i="1"/>
  <c r="N2750" i="1"/>
  <c r="R2750" i="1"/>
  <c r="J2751" i="1"/>
  <c r="N2751" i="1"/>
  <c r="R2751" i="1"/>
  <c r="J2752" i="1"/>
  <c r="N2752" i="1"/>
  <c r="R2752" i="1"/>
  <c r="J2753" i="1"/>
  <c r="N2753" i="1"/>
  <c r="R2753" i="1"/>
  <c r="J2754" i="1"/>
  <c r="N2754" i="1"/>
  <c r="R2754" i="1"/>
  <c r="J2755" i="1"/>
  <c r="N2755" i="1"/>
  <c r="R2755" i="1"/>
  <c r="J2756" i="1"/>
  <c r="N2756" i="1"/>
  <c r="R2756" i="1"/>
  <c r="J2757" i="1"/>
  <c r="N2757" i="1"/>
  <c r="R2757" i="1"/>
  <c r="J2758" i="1"/>
  <c r="N2758" i="1"/>
  <c r="R2758" i="1"/>
  <c r="J2759" i="1"/>
  <c r="N2759" i="1"/>
  <c r="R2759" i="1"/>
  <c r="J2760" i="1"/>
  <c r="N2760" i="1"/>
  <c r="R2760" i="1"/>
  <c r="J2761" i="1"/>
  <c r="N2761" i="1"/>
  <c r="R2761" i="1"/>
  <c r="J2762" i="1"/>
  <c r="N2762" i="1"/>
  <c r="R2762" i="1"/>
  <c r="J2763" i="1"/>
  <c r="N2763" i="1"/>
  <c r="R2763" i="1"/>
  <c r="J2764" i="1"/>
  <c r="N2764" i="1"/>
  <c r="R2764" i="1"/>
  <c r="J2765" i="1"/>
  <c r="N2765" i="1"/>
  <c r="R2765" i="1"/>
  <c r="J2766" i="1"/>
  <c r="N2766" i="1"/>
  <c r="R2766" i="1"/>
  <c r="J2767" i="1"/>
  <c r="N2767" i="1"/>
  <c r="R2767" i="1"/>
  <c r="J2768" i="1"/>
  <c r="N2768" i="1"/>
  <c r="R2768" i="1"/>
  <c r="J2769" i="1"/>
  <c r="N2769" i="1"/>
  <c r="R2769" i="1"/>
  <c r="J2770" i="1"/>
  <c r="N2770" i="1"/>
  <c r="R2770" i="1"/>
  <c r="J2771" i="1"/>
  <c r="N2771" i="1"/>
  <c r="R2771" i="1"/>
  <c r="J2772" i="1"/>
  <c r="N2772" i="1"/>
  <c r="R2772" i="1"/>
  <c r="J2773" i="1"/>
  <c r="N2773" i="1"/>
  <c r="R2773" i="1"/>
  <c r="J2774" i="1"/>
  <c r="N2774" i="1"/>
  <c r="R2774" i="1"/>
  <c r="J2775" i="1"/>
  <c r="N2775" i="1"/>
  <c r="R2775" i="1"/>
  <c r="J2776" i="1"/>
  <c r="N2776" i="1"/>
  <c r="R2776" i="1"/>
  <c r="J2777" i="1"/>
  <c r="N2777" i="1"/>
  <c r="R2777" i="1"/>
  <c r="J2778" i="1"/>
  <c r="N2778" i="1"/>
  <c r="R2778" i="1"/>
  <c r="J2779" i="1"/>
  <c r="N2779" i="1"/>
  <c r="R2779" i="1"/>
  <c r="J2780" i="1"/>
  <c r="N2780" i="1"/>
  <c r="R2780" i="1"/>
  <c r="J2781" i="1"/>
  <c r="N2781" i="1"/>
  <c r="R2781" i="1"/>
  <c r="J2782" i="1"/>
  <c r="N2782" i="1"/>
  <c r="R2782" i="1"/>
  <c r="J2783" i="1"/>
  <c r="N2783" i="1"/>
  <c r="R2783" i="1"/>
  <c r="J2784" i="1"/>
  <c r="N2784" i="1"/>
  <c r="R2784" i="1"/>
  <c r="J2785" i="1"/>
  <c r="N2785" i="1"/>
  <c r="R2785" i="1"/>
  <c r="J2786" i="1"/>
  <c r="N2786" i="1"/>
  <c r="R2786" i="1"/>
  <c r="J2787" i="1"/>
  <c r="N2787" i="1"/>
  <c r="R2787" i="1"/>
  <c r="J2788" i="1"/>
  <c r="N2788" i="1"/>
  <c r="R2788" i="1"/>
  <c r="J2789" i="1"/>
  <c r="N2789" i="1"/>
  <c r="R2789" i="1"/>
  <c r="J2790" i="1"/>
  <c r="N2790" i="1"/>
  <c r="R2790" i="1"/>
  <c r="J2791" i="1"/>
  <c r="N2791" i="1"/>
  <c r="R2791" i="1"/>
  <c r="J2792" i="1"/>
  <c r="N2792" i="1"/>
  <c r="R2792" i="1"/>
  <c r="J2793" i="1"/>
  <c r="N2793" i="1"/>
  <c r="R2793" i="1"/>
  <c r="J2794" i="1"/>
  <c r="N2794" i="1"/>
  <c r="R2794" i="1"/>
  <c r="J2795" i="1"/>
  <c r="N2795" i="1"/>
  <c r="R2795" i="1"/>
  <c r="J2796" i="1"/>
  <c r="N2796" i="1"/>
  <c r="R2796" i="1"/>
  <c r="J2797" i="1"/>
  <c r="N2797" i="1"/>
  <c r="R2797" i="1"/>
  <c r="J2798" i="1"/>
  <c r="N2798" i="1"/>
  <c r="R2798" i="1"/>
  <c r="J2799" i="1"/>
  <c r="N2799" i="1"/>
  <c r="R2799" i="1"/>
  <c r="J2800" i="1"/>
  <c r="N2800" i="1"/>
  <c r="R2800" i="1"/>
  <c r="J2801" i="1"/>
  <c r="N2801" i="1"/>
  <c r="R2801" i="1"/>
  <c r="J2802" i="1"/>
  <c r="N2802" i="1"/>
  <c r="R2802" i="1"/>
  <c r="J2803" i="1"/>
  <c r="N2803" i="1"/>
  <c r="R2803" i="1"/>
  <c r="J2804" i="1"/>
  <c r="N2804" i="1"/>
  <c r="R2804" i="1"/>
  <c r="J2805" i="1"/>
  <c r="N2805" i="1"/>
  <c r="R2805" i="1"/>
  <c r="J2806" i="1"/>
  <c r="N2806" i="1"/>
  <c r="R2806" i="1"/>
  <c r="J2807" i="1"/>
  <c r="N2807" i="1"/>
  <c r="R2807" i="1"/>
  <c r="J2808" i="1"/>
  <c r="N2808" i="1"/>
  <c r="R2808" i="1"/>
  <c r="J2809" i="1"/>
  <c r="N2809" i="1"/>
  <c r="R2809" i="1"/>
  <c r="J2810" i="1"/>
  <c r="N2810" i="1"/>
  <c r="R2810" i="1"/>
  <c r="J2811" i="1"/>
  <c r="N2811" i="1"/>
  <c r="R2811" i="1"/>
  <c r="J2812" i="1"/>
  <c r="N2812" i="1"/>
  <c r="R2812" i="1"/>
  <c r="J2813" i="1"/>
  <c r="N2813" i="1"/>
  <c r="R2813" i="1"/>
  <c r="J2814" i="1"/>
  <c r="N2814" i="1"/>
  <c r="R2814" i="1"/>
  <c r="J2815" i="1"/>
  <c r="N2815" i="1"/>
  <c r="R2815" i="1"/>
  <c r="J2816" i="1"/>
  <c r="N2816" i="1"/>
  <c r="R2816" i="1"/>
  <c r="J2817" i="1"/>
  <c r="N2817" i="1"/>
  <c r="R2817" i="1"/>
  <c r="J2818" i="1"/>
  <c r="N2818" i="1"/>
  <c r="R2818" i="1"/>
  <c r="J2819" i="1"/>
  <c r="N2819" i="1"/>
  <c r="R2819" i="1"/>
  <c r="J2820" i="1"/>
  <c r="N2820" i="1"/>
  <c r="R2820" i="1"/>
  <c r="J2821" i="1"/>
  <c r="N2821" i="1"/>
  <c r="R2821" i="1"/>
  <c r="J2822" i="1"/>
  <c r="N2822" i="1"/>
  <c r="R2822" i="1"/>
  <c r="J2823" i="1"/>
  <c r="N2823" i="1"/>
  <c r="R2823" i="1"/>
  <c r="J2824" i="1"/>
  <c r="N2824" i="1"/>
  <c r="R2824" i="1"/>
  <c r="J2825" i="1"/>
  <c r="N2825" i="1"/>
  <c r="R2825" i="1"/>
  <c r="J2826" i="1"/>
  <c r="N2826" i="1"/>
  <c r="R2826" i="1"/>
  <c r="J2827" i="1"/>
  <c r="N2827" i="1"/>
  <c r="R2827" i="1"/>
  <c r="J2828" i="1"/>
  <c r="N2828" i="1"/>
  <c r="R2828" i="1"/>
  <c r="J2829" i="1"/>
  <c r="N2829" i="1"/>
  <c r="R2829" i="1"/>
  <c r="J2830" i="1"/>
  <c r="N2830" i="1"/>
  <c r="R2830" i="1"/>
  <c r="J2831" i="1"/>
  <c r="N2831" i="1"/>
  <c r="R2831" i="1"/>
  <c r="J2832" i="1"/>
  <c r="N2832" i="1"/>
  <c r="R2832" i="1"/>
  <c r="J2833" i="1"/>
  <c r="N2833" i="1"/>
  <c r="R2833" i="1"/>
  <c r="J2834" i="1"/>
  <c r="N2834" i="1"/>
  <c r="R2834" i="1"/>
  <c r="J2835" i="1"/>
  <c r="N2835" i="1"/>
  <c r="R2835" i="1"/>
  <c r="J2836" i="1"/>
  <c r="N2836" i="1"/>
  <c r="R2836" i="1"/>
  <c r="J2837" i="1"/>
  <c r="N2837" i="1"/>
  <c r="R2837" i="1"/>
  <c r="J2838" i="1"/>
  <c r="N2838" i="1"/>
  <c r="R2838" i="1"/>
  <c r="J2839" i="1"/>
  <c r="N2839" i="1"/>
  <c r="R2839" i="1"/>
  <c r="J2840" i="1"/>
  <c r="N2840" i="1"/>
  <c r="R2840" i="1"/>
  <c r="J2841" i="1"/>
  <c r="N2841" i="1"/>
  <c r="R2841" i="1"/>
  <c r="J2842" i="1"/>
  <c r="N2842" i="1"/>
  <c r="R2842" i="1"/>
  <c r="J2843" i="1"/>
  <c r="N2843" i="1"/>
  <c r="R2843" i="1"/>
  <c r="J2844" i="1"/>
  <c r="N2844" i="1"/>
  <c r="R2844" i="1"/>
  <c r="J2845" i="1"/>
  <c r="N2845" i="1"/>
  <c r="R2845" i="1"/>
  <c r="J2846" i="1"/>
  <c r="N2846" i="1"/>
  <c r="R2846" i="1"/>
  <c r="J2847" i="1"/>
  <c r="N2847" i="1"/>
  <c r="R2847" i="1"/>
  <c r="J2848" i="1"/>
  <c r="N2848" i="1"/>
  <c r="R2848" i="1"/>
  <c r="J2849" i="1"/>
  <c r="N2849" i="1"/>
  <c r="R2849" i="1"/>
  <c r="J2850" i="1"/>
  <c r="N2850" i="1"/>
  <c r="R2850" i="1"/>
  <c r="J2851" i="1"/>
  <c r="N2851" i="1"/>
  <c r="R2851" i="1"/>
  <c r="J2852" i="1"/>
  <c r="N2852" i="1"/>
  <c r="R2852" i="1"/>
  <c r="J2853" i="1"/>
  <c r="N2853" i="1"/>
  <c r="R2853" i="1"/>
  <c r="J2854" i="1"/>
  <c r="N2854" i="1"/>
  <c r="R2854" i="1"/>
  <c r="J2855" i="1"/>
  <c r="N2855" i="1"/>
  <c r="R2855" i="1"/>
  <c r="J2856" i="1"/>
  <c r="N2856" i="1"/>
  <c r="R2856" i="1"/>
  <c r="J2857" i="1"/>
  <c r="N2857" i="1"/>
  <c r="R2857" i="1"/>
  <c r="J2858" i="1"/>
  <c r="N2858" i="1"/>
  <c r="R2858" i="1"/>
  <c r="J2859" i="1"/>
  <c r="N2859" i="1"/>
  <c r="R2859" i="1"/>
  <c r="J2860" i="1"/>
  <c r="N2860" i="1"/>
  <c r="R2860" i="1"/>
  <c r="J2861" i="1"/>
  <c r="N2861" i="1"/>
  <c r="R2861" i="1"/>
  <c r="J2862" i="1"/>
  <c r="N2862" i="1"/>
  <c r="R2862" i="1"/>
  <c r="J2863" i="1"/>
  <c r="N2863" i="1"/>
  <c r="R2863" i="1"/>
  <c r="J2864" i="1"/>
  <c r="N2864" i="1"/>
  <c r="R2864" i="1"/>
  <c r="J2865" i="1"/>
  <c r="N2865" i="1"/>
  <c r="R2865" i="1"/>
  <c r="J2866" i="1"/>
  <c r="N2866" i="1"/>
  <c r="R2866" i="1"/>
  <c r="J2867" i="1"/>
  <c r="N2867" i="1"/>
  <c r="R2867" i="1"/>
  <c r="J2868" i="1"/>
  <c r="N2868" i="1"/>
  <c r="R2868" i="1"/>
  <c r="J2869" i="1"/>
  <c r="N2869" i="1"/>
  <c r="R2869" i="1"/>
  <c r="J2870" i="1"/>
  <c r="N2870" i="1"/>
  <c r="R2870" i="1"/>
  <c r="J2871" i="1"/>
  <c r="N2871" i="1"/>
  <c r="R2871" i="1"/>
  <c r="J2872" i="1"/>
  <c r="N2872" i="1"/>
  <c r="R2872" i="1"/>
  <c r="J2873" i="1"/>
  <c r="N2873" i="1"/>
  <c r="R2873" i="1"/>
  <c r="J2874" i="1"/>
  <c r="N2874" i="1"/>
  <c r="R2874" i="1"/>
  <c r="J2875" i="1"/>
  <c r="N2875" i="1"/>
  <c r="R2875" i="1"/>
  <c r="J2876" i="1"/>
  <c r="N2876" i="1"/>
  <c r="R2876" i="1"/>
  <c r="J2877" i="1"/>
  <c r="N2877" i="1"/>
  <c r="R2877" i="1"/>
  <c r="J2878" i="1"/>
  <c r="N2878" i="1"/>
  <c r="R2878" i="1"/>
  <c r="J2879" i="1"/>
  <c r="N2879" i="1"/>
  <c r="R2879" i="1"/>
  <c r="J2880" i="1"/>
  <c r="N2880" i="1"/>
  <c r="R2880" i="1"/>
  <c r="J2881" i="1"/>
  <c r="N2881" i="1"/>
  <c r="R2881" i="1"/>
  <c r="J2882" i="1"/>
  <c r="N2882" i="1"/>
  <c r="R2882" i="1"/>
  <c r="J2883" i="1"/>
  <c r="N2883" i="1"/>
  <c r="R2883" i="1"/>
  <c r="J2884" i="1"/>
  <c r="N2884" i="1"/>
  <c r="R2884" i="1"/>
  <c r="J2885" i="1"/>
  <c r="N2885" i="1"/>
  <c r="R2885" i="1"/>
  <c r="J2886" i="1"/>
  <c r="N2886" i="1"/>
  <c r="R2886" i="1"/>
  <c r="J2887" i="1"/>
  <c r="N2887" i="1"/>
  <c r="R2887" i="1"/>
  <c r="J2888" i="1"/>
  <c r="N2888" i="1"/>
  <c r="R2888" i="1"/>
  <c r="J2889" i="1"/>
  <c r="N2889" i="1"/>
  <c r="R2889" i="1"/>
  <c r="J2890" i="1"/>
  <c r="N2890" i="1"/>
  <c r="R2890" i="1"/>
  <c r="J2891" i="1"/>
  <c r="N2891" i="1"/>
  <c r="R2891" i="1"/>
  <c r="J2892" i="1"/>
  <c r="N2892" i="1"/>
  <c r="R2892" i="1"/>
  <c r="J2893" i="1"/>
  <c r="N2893" i="1"/>
  <c r="R2893" i="1"/>
  <c r="J2894" i="1"/>
  <c r="N2894" i="1"/>
  <c r="R2894" i="1"/>
  <c r="J2895" i="1"/>
  <c r="N2895" i="1"/>
  <c r="R2895" i="1"/>
  <c r="J2896" i="1"/>
  <c r="N2896" i="1"/>
  <c r="R2896" i="1"/>
  <c r="J2897" i="1"/>
  <c r="N2897" i="1"/>
  <c r="R2897" i="1"/>
  <c r="J2898" i="1"/>
  <c r="N2898" i="1"/>
  <c r="R2898" i="1"/>
  <c r="J2899" i="1"/>
  <c r="N2899" i="1"/>
  <c r="R2899" i="1"/>
  <c r="J2900" i="1"/>
  <c r="N2900" i="1"/>
  <c r="R2900" i="1"/>
  <c r="J2901" i="1"/>
  <c r="N2901" i="1"/>
  <c r="R2901" i="1"/>
  <c r="J2902" i="1"/>
  <c r="N2902" i="1"/>
  <c r="R2902" i="1"/>
  <c r="J2903" i="1"/>
  <c r="N2903" i="1"/>
  <c r="R2903" i="1"/>
  <c r="J2904" i="1"/>
  <c r="N2904" i="1"/>
  <c r="R2904" i="1"/>
  <c r="J2905" i="1"/>
  <c r="N2905" i="1"/>
  <c r="R2905" i="1"/>
  <c r="J2906" i="1"/>
  <c r="N2906" i="1"/>
  <c r="R2906" i="1"/>
  <c r="J2907" i="1"/>
  <c r="N2907" i="1"/>
  <c r="R2907" i="1"/>
  <c r="J2908" i="1"/>
  <c r="N2908" i="1"/>
  <c r="R2908" i="1"/>
  <c r="J2909" i="1"/>
  <c r="N2909" i="1"/>
  <c r="R2909" i="1"/>
  <c r="J2910" i="1"/>
  <c r="N2910" i="1"/>
  <c r="R2910" i="1"/>
  <c r="J2911" i="1"/>
  <c r="N2911" i="1"/>
  <c r="R2911" i="1"/>
  <c r="J2912" i="1"/>
  <c r="N2912" i="1"/>
  <c r="R2912" i="1"/>
  <c r="J2913" i="1"/>
  <c r="N2913" i="1"/>
  <c r="R2913" i="1"/>
  <c r="J2914" i="1"/>
  <c r="N2914" i="1"/>
  <c r="R2914" i="1"/>
  <c r="J2915" i="1"/>
  <c r="N2915" i="1"/>
  <c r="R2915" i="1"/>
  <c r="J2916" i="1"/>
  <c r="N2916" i="1"/>
  <c r="R2916" i="1"/>
  <c r="J2917" i="1"/>
  <c r="N2917" i="1"/>
  <c r="R2917" i="1"/>
  <c r="J2918" i="1"/>
  <c r="N2918" i="1"/>
  <c r="R2918" i="1"/>
  <c r="J2919" i="1"/>
  <c r="N2919" i="1"/>
  <c r="R2919" i="1"/>
  <c r="J2920" i="1"/>
  <c r="N2920" i="1"/>
  <c r="R2920" i="1"/>
  <c r="J2921" i="1"/>
  <c r="N2921" i="1"/>
  <c r="R2921" i="1"/>
  <c r="J2922" i="1"/>
  <c r="N2922" i="1"/>
  <c r="R2922" i="1"/>
  <c r="J2923" i="1"/>
  <c r="N2923" i="1"/>
  <c r="R2923" i="1"/>
  <c r="J2924" i="1"/>
  <c r="N2924" i="1"/>
  <c r="R2924" i="1"/>
  <c r="J2925" i="1"/>
  <c r="N2925" i="1"/>
  <c r="R2925" i="1"/>
  <c r="J2926" i="1"/>
  <c r="N2926" i="1"/>
  <c r="R2926" i="1"/>
  <c r="J2927" i="1"/>
  <c r="N2927" i="1"/>
  <c r="R2927" i="1"/>
  <c r="J2928" i="1"/>
  <c r="N2928" i="1"/>
  <c r="R2928" i="1"/>
  <c r="J2929" i="1"/>
  <c r="N2929" i="1"/>
  <c r="R2929" i="1"/>
  <c r="J2930" i="1"/>
  <c r="N2930" i="1"/>
  <c r="R2930" i="1"/>
  <c r="J2931" i="1"/>
  <c r="N2931" i="1"/>
  <c r="R2931" i="1"/>
  <c r="J2932" i="1"/>
  <c r="N2932" i="1"/>
  <c r="R2932" i="1"/>
  <c r="J2933" i="1"/>
  <c r="N2933" i="1"/>
  <c r="R2933" i="1"/>
  <c r="J2934" i="1"/>
  <c r="N2934" i="1"/>
  <c r="R2934" i="1"/>
  <c r="J2935" i="1"/>
  <c r="N2935" i="1"/>
  <c r="R2935" i="1"/>
  <c r="J2936" i="1"/>
  <c r="N2936" i="1"/>
  <c r="R2936" i="1"/>
  <c r="J2937" i="1"/>
  <c r="N2937" i="1"/>
  <c r="R2937" i="1"/>
  <c r="J2938" i="1"/>
  <c r="N2938" i="1"/>
  <c r="R2938" i="1"/>
  <c r="J2939" i="1"/>
  <c r="N2939" i="1"/>
  <c r="R2939" i="1"/>
  <c r="J2940" i="1"/>
  <c r="N2940" i="1"/>
  <c r="R2940" i="1"/>
  <c r="J2941" i="1"/>
  <c r="N2941" i="1"/>
  <c r="R2941" i="1"/>
  <c r="J2942" i="1"/>
  <c r="N2942" i="1"/>
  <c r="R2942" i="1"/>
  <c r="J2943" i="1"/>
  <c r="N2943" i="1"/>
  <c r="R2943" i="1"/>
  <c r="J2944" i="1"/>
  <c r="N2944" i="1"/>
  <c r="R2944" i="1"/>
  <c r="J2945" i="1"/>
  <c r="N2945" i="1"/>
  <c r="R2945" i="1"/>
  <c r="J2946" i="1"/>
  <c r="N2946" i="1"/>
  <c r="R2946" i="1"/>
  <c r="J2947" i="1"/>
  <c r="N2947" i="1"/>
  <c r="R2947" i="1"/>
  <c r="J2948" i="1"/>
  <c r="N2948" i="1"/>
  <c r="R2948" i="1"/>
  <c r="J2949" i="1"/>
  <c r="N2949" i="1"/>
  <c r="R2949" i="1"/>
  <c r="J2950" i="1"/>
  <c r="N2950" i="1"/>
  <c r="R2950" i="1"/>
  <c r="J2951" i="1"/>
  <c r="N2951" i="1"/>
  <c r="R2951" i="1"/>
  <c r="J2952" i="1"/>
  <c r="N2952" i="1"/>
  <c r="R2952" i="1"/>
  <c r="J2953" i="1"/>
  <c r="N2953" i="1"/>
  <c r="R2953" i="1"/>
  <c r="J2954" i="1"/>
  <c r="N2954" i="1"/>
  <c r="R2954" i="1"/>
  <c r="J2955" i="1"/>
  <c r="N2955" i="1"/>
  <c r="R2955" i="1"/>
  <c r="J2956" i="1"/>
  <c r="N2956" i="1"/>
  <c r="R2956" i="1"/>
  <c r="J2957" i="1"/>
  <c r="N2957" i="1"/>
  <c r="R2957" i="1"/>
  <c r="J2958" i="1"/>
  <c r="N2958" i="1"/>
  <c r="R2958" i="1"/>
  <c r="J2959" i="1"/>
  <c r="N2959" i="1"/>
  <c r="R2959" i="1"/>
  <c r="J2960" i="1"/>
  <c r="N2960" i="1"/>
  <c r="R2960" i="1"/>
  <c r="J2961" i="1"/>
  <c r="N2961" i="1"/>
  <c r="R2961" i="1"/>
  <c r="J2962" i="1"/>
  <c r="N2962" i="1"/>
  <c r="R2962" i="1"/>
  <c r="J2963" i="1"/>
  <c r="N2963" i="1"/>
  <c r="R2963" i="1"/>
  <c r="J2964" i="1"/>
  <c r="N2964" i="1"/>
  <c r="R2964" i="1"/>
  <c r="J2965" i="1"/>
  <c r="N2965" i="1"/>
  <c r="R2965" i="1"/>
  <c r="J2966" i="1"/>
  <c r="N2966" i="1"/>
  <c r="R2966" i="1"/>
  <c r="J2967" i="1"/>
  <c r="N2967" i="1"/>
  <c r="R2967" i="1"/>
  <c r="J2968" i="1"/>
  <c r="N2968" i="1"/>
  <c r="R2968" i="1"/>
  <c r="J2969" i="1"/>
  <c r="N2969" i="1"/>
  <c r="R2969" i="1"/>
  <c r="J2970" i="1"/>
  <c r="N2970" i="1"/>
  <c r="R2970" i="1"/>
  <c r="J2971" i="1"/>
  <c r="N2971" i="1"/>
  <c r="R2971" i="1"/>
  <c r="J2972" i="1"/>
  <c r="N2972" i="1"/>
  <c r="R2972" i="1"/>
  <c r="J2973" i="1"/>
  <c r="N2973" i="1"/>
  <c r="R2973" i="1"/>
  <c r="J2974" i="1"/>
  <c r="N2974" i="1"/>
  <c r="R2974" i="1"/>
  <c r="J2975" i="1"/>
  <c r="N2975" i="1"/>
  <c r="R2975" i="1"/>
  <c r="J2976" i="1"/>
  <c r="N2976" i="1"/>
  <c r="R2976" i="1"/>
  <c r="J2977" i="1"/>
  <c r="N2977" i="1"/>
  <c r="R2977" i="1"/>
  <c r="J2978" i="1"/>
  <c r="N2978" i="1"/>
  <c r="R2978" i="1"/>
  <c r="J2979" i="1"/>
  <c r="N2979" i="1"/>
  <c r="R2979" i="1"/>
  <c r="J2980" i="1"/>
  <c r="N2980" i="1"/>
  <c r="R2980" i="1"/>
  <c r="J2981" i="1"/>
  <c r="N2981" i="1"/>
  <c r="R2981" i="1"/>
  <c r="J2982" i="1"/>
  <c r="N2982" i="1"/>
  <c r="R2982" i="1"/>
  <c r="J2983" i="1"/>
  <c r="N2983" i="1"/>
  <c r="R2983" i="1"/>
  <c r="J2984" i="1"/>
  <c r="N2984" i="1"/>
  <c r="R2984" i="1"/>
  <c r="J2985" i="1"/>
  <c r="N2985" i="1"/>
  <c r="R2985" i="1"/>
  <c r="J2986" i="1"/>
  <c r="N2986" i="1"/>
  <c r="R2986" i="1"/>
  <c r="J2987" i="1"/>
  <c r="N2987" i="1"/>
  <c r="R2987" i="1"/>
  <c r="J2988" i="1"/>
  <c r="N2988" i="1"/>
  <c r="R2988" i="1"/>
  <c r="J2989" i="1"/>
  <c r="N2989" i="1"/>
  <c r="R2989" i="1"/>
  <c r="J2990" i="1"/>
  <c r="N2990" i="1"/>
  <c r="R2990" i="1"/>
  <c r="J2991" i="1"/>
  <c r="N2991" i="1"/>
  <c r="R2991" i="1"/>
  <c r="J2992" i="1"/>
  <c r="N2992" i="1"/>
  <c r="R2992" i="1"/>
  <c r="J2993" i="1"/>
  <c r="N2993" i="1"/>
  <c r="R2993" i="1"/>
  <c r="J2994" i="1"/>
  <c r="N2994" i="1"/>
  <c r="R2994" i="1"/>
  <c r="J2995" i="1"/>
  <c r="N2995" i="1"/>
  <c r="R2995" i="1"/>
  <c r="J2996" i="1"/>
  <c r="N2996" i="1"/>
  <c r="R2996" i="1"/>
  <c r="J2997" i="1"/>
  <c r="N2997" i="1"/>
  <c r="R2997" i="1"/>
  <c r="J2998" i="1"/>
  <c r="N2998" i="1"/>
  <c r="R2998" i="1"/>
  <c r="J2999" i="1"/>
  <c r="N2999" i="1"/>
  <c r="R2999" i="1"/>
  <c r="J3000" i="1"/>
  <c r="N3000" i="1"/>
  <c r="R3000" i="1"/>
  <c r="J3001" i="1"/>
  <c r="N3001" i="1"/>
  <c r="R3001" i="1"/>
  <c r="J3002" i="1"/>
  <c r="N3002" i="1"/>
  <c r="R3002" i="1"/>
  <c r="J3003" i="1"/>
  <c r="N3003" i="1"/>
  <c r="R3003" i="1"/>
  <c r="J3004" i="1"/>
  <c r="N3004" i="1"/>
  <c r="R3004" i="1"/>
  <c r="J3005" i="1"/>
  <c r="N3005" i="1"/>
  <c r="R3005" i="1"/>
  <c r="J3006" i="1"/>
  <c r="N3006" i="1"/>
  <c r="R3006" i="1"/>
  <c r="J3007" i="1"/>
  <c r="N3007" i="1"/>
  <c r="R3007" i="1"/>
  <c r="J3008" i="1"/>
  <c r="N3008" i="1"/>
  <c r="R3008" i="1"/>
  <c r="J3009" i="1"/>
  <c r="N3009" i="1"/>
  <c r="R3009" i="1"/>
  <c r="J3010" i="1"/>
  <c r="N3010" i="1"/>
  <c r="R3010" i="1"/>
  <c r="J3011" i="1"/>
  <c r="N3011" i="1"/>
  <c r="R3011" i="1"/>
  <c r="J3012" i="1"/>
  <c r="N3012" i="1"/>
  <c r="R3012" i="1"/>
  <c r="J3013" i="1"/>
  <c r="N3013" i="1"/>
  <c r="R3013" i="1"/>
  <c r="J3014" i="1"/>
  <c r="N3014" i="1"/>
  <c r="R3014" i="1"/>
  <c r="J3015" i="1"/>
  <c r="N3015" i="1"/>
  <c r="R3015" i="1"/>
  <c r="J3016" i="1"/>
  <c r="N3016" i="1"/>
  <c r="R3016" i="1"/>
  <c r="J3017" i="1"/>
  <c r="N3017" i="1"/>
  <c r="R3017" i="1"/>
  <c r="J3018" i="1"/>
  <c r="N3018" i="1"/>
  <c r="R3018" i="1"/>
  <c r="J3019" i="1"/>
  <c r="N3019" i="1"/>
  <c r="R3019" i="1"/>
  <c r="J3020" i="1"/>
  <c r="N3020" i="1"/>
  <c r="R3020" i="1"/>
  <c r="J3021" i="1"/>
  <c r="N3021" i="1"/>
  <c r="R3021" i="1"/>
  <c r="J3022" i="1"/>
  <c r="N3022" i="1"/>
  <c r="R3022" i="1"/>
  <c r="J3023" i="1"/>
  <c r="N3023" i="1"/>
  <c r="R3023" i="1"/>
  <c r="J3024" i="1"/>
  <c r="N3024" i="1"/>
  <c r="R3024" i="1"/>
  <c r="J3025" i="1"/>
  <c r="N3025" i="1"/>
  <c r="R3025" i="1"/>
  <c r="J3026" i="1"/>
  <c r="N3026" i="1"/>
  <c r="R3026" i="1"/>
  <c r="J3027" i="1"/>
  <c r="N3027" i="1"/>
  <c r="R3027" i="1"/>
  <c r="J3028" i="1"/>
  <c r="N3028" i="1"/>
  <c r="R3028" i="1"/>
  <c r="J3029" i="1"/>
  <c r="N3029" i="1"/>
  <c r="R3029" i="1"/>
  <c r="J3030" i="1"/>
  <c r="N3030" i="1"/>
  <c r="R3030" i="1"/>
  <c r="J3031" i="1"/>
  <c r="N3031" i="1"/>
  <c r="R3031" i="1"/>
  <c r="J3032" i="1"/>
  <c r="N3032" i="1"/>
  <c r="R3032" i="1"/>
  <c r="J3033" i="1"/>
  <c r="N3033" i="1"/>
  <c r="R3033" i="1"/>
  <c r="J3034" i="1"/>
  <c r="N3034" i="1"/>
  <c r="R3034" i="1"/>
  <c r="J3035" i="1"/>
  <c r="N3035" i="1"/>
  <c r="R3035" i="1"/>
  <c r="J3036" i="1"/>
  <c r="N3036" i="1"/>
  <c r="R3036" i="1"/>
  <c r="J3037" i="1"/>
  <c r="N3037" i="1"/>
  <c r="R3037" i="1"/>
  <c r="J3038" i="1"/>
  <c r="N3038" i="1"/>
  <c r="R3038" i="1"/>
  <c r="J3039" i="1"/>
  <c r="N3039" i="1"/>
  <c r="R3039" i="1"/>
  <c r="J3040" i="1"/>
  <c r="N3040" i="1"/>
  <c r="R3040" i="1"/>
  <c r="J3041" i="1"/>
  <c r="N3041" i="1"/>
  <c r="R3041" i="1"/>
  <c r="J3042" i="1"/>
  <c r="N3042" i="1"/>
  <c r="R3042" i="1"/>
  <c r="J3043" i="1"/>
  <c r="N3043" i="1"/>
  <c r="R3043" i="1"/>
  <c r="J3044" i="1"/>
  <c r="N3044" i="1"/>
  <c r="R3044" i="1"/>
  <c r="J3045" i="1"/>
  <c r="N3045" i="1"/>
  <c r="R3045" i="1"/>
  <c r="J3046" i="1"/>
  <c r="N3046" i="1"/>
  <c r="R3046" i="1"/>
  <c r="J3047" i="1"/>
  <c r="N3047" i="1"/>
  <c r="R3047" i="1"/>
  <c r="J3048" i="1"/>
  <c r="N3048" i="1"/>
  <c r="R3048" i="1"/>
  <c r="J3049" i="1"/>
  <c r="N3049" i="1"/>
  <c r="R3049" i="1"/>
  <c r="J3050" i="1"/>
  <c r="N3050" i="1"/>
  <c r="R3050" i="1"/>
  <c r="J3051" i="1"/>
  <c r="N3051" i="1"/>
  <c r="R3051" i="1"/>
  <c r="J3052" i="1"/>
  <c r="N3052" i="1"/>
  <c r="R3052" i="1"/>
  <c r="J3053" i="1"/>
  <c r="N3053" i="1"/>
  <c r="R3053" i="1"/>
  <c r="J3054" i="1"/>
  <c r="N3054" i="1"/>
  <c r="R3054" i="1"/>
  <c r="J3055" i="1"/>
  <c r="N3055" i="1"/>
  <c r="R3055" i="1"/>
  <c r="J3056" i="1"/>
  <c r="N3056" i="1"/>
  <c r="R3056" i="1"/>
  <c r="J3057" i="1"/>
  <c r="N3057" i="1"/>
  <c r="R3057" i="1"/>
  <c r="J3058" i="1"/>
  <c r="N3058" i="1"/>
  <c r="R3058" i="1"/>
  <c r="J3059" i="1"/>
  <c r="N3059" i="1"/>
  <c r="R3059" i="1"/>
  <c r="J3060" i="1"/>
  <c r="N3060" i="1"/>
  <c r="R3060" i="1"/>
  <c r="J3061" i="1"/>
  <c r="N3061" i="1"/>
  <c r="R3061" i="1"/>
  <c r="J3062" i="1"/>
  <c r="N3062" i="1"/>
  <c r="R3062" i="1"/>
  <c r="J3063" i="1"/>
  <c r="N3063" i="1"/>
  <c r="R3063" i="1"/>
  <c r="J3064" i="1"/>
  <c r="N3064" i="1"/>
  <c r="R3064" i="1"/>
  <c r="J3065" i="1"/>
  <c r="N3065" i="1"/>
  <c r="R3065" i="1"/>
  <c r="J3066" i="1"/>
  <c r="N3066" i="1"/>
  <c r="R3066" i="1"/>
  <c r="J3067" i="1"/>
  <c r="N3067" i="1"/>
  <c r="R3067" i="1"/>
  <c r="J3068" i="1"/>
  <c r="N3068" i="1"/>
  <c r="R3068" i="1"/>
  <c r="J3069" i="1"/>
  <c r="N3069" i="1"/>
  <c r="R3069" i="1"/>
  <c r="J3070" i="1"/>
  <c r="N3070" i="1"/>
  <c r="R3070" i="1"/>
  <c r="J3071" i="1"/>
  <c r="N3071" i="1"/>
  <c r="R3071" i="1"/>
  <c r="J3072" i="1"/>
  <c r="N3072" i="1"/>
  <c r="R3072" i="1"/>
  <c r="J3073" i="1"/>
  <c r="N3073" i="1"/>
  <c r="R3073" i="1"/>
  <c r="J3074" i="1"/>
  <c r="N3074" i="1"/>
  <c r="R3074" i="1"/>
  <c r="J3075" i="1"/>
  <c r="N3075" i="1"/>
  <c r="R3075" i="1"/>
  <c r="J3076" i="1"/>
  <c r="N3076" i="1"/>
  <c r="R3076" i="1"/>
  <c r="J3077" i="1"/>
  <c r="N3077" i="1"/>
  <c r="R3077" i="1"/>
  <c r="J3078" i="1"/>
  <c r="N3078" i="1"/>
  <c r="R3078" i="1"/>
  <c r="J3079" i="1"/>
  <c r="N3079" i="1"/>
  <c r="R3079" i="1"/>
  <c r="J3080" i="1"/>
  <c r="N3080" i="1"/>
  <c r="R3080" i="1"/>
  <c r="J3081" i="1"/>
  <c r="N3081" i="1"/>
  <c r="R3081" i="1"/>
  <c r="J3082" i="1"/>
  <c r="N3082" i="1"/>
  <c r="R3082" i="1"/>
  <c r="J3083" i="1"/>
  <c r="N3083" i="1"/>
  <c r="R3083" i="1"/>
  <c r="J3084" i="1"/>
  <c r="N3084" i="1"/>
  <c r="R3084" i="1"/>
  <c r="J3085" i="1"/>
  <c r="N3085" i="1"/>
  <c r="R3085" i="1"/>
  <c r="J3086" i="1"/>
  <c r="N3086" i="1"/>
  <c r="R3086" i="1"/>
  <c r="J3087" i="1"/>
  <c r="N3087" i="1"/>
  <c r="R3087" i="1"/>
  <c r="J3088" i="1"/>
  <c r="N3088" i="1"/>
  <c r="R3088" i="1"/>
  <c r="J3089" i="1"/>
  <c r="N3089" i="1"/>
  <c r="R3089" i="1"/>
  <c r="J3090" i="1"/>
  <c r="N3090" i="1"/>
  <c r="R3090" i="1"/>
  <c r="J3091" i="1"/>
  <c r="N3091" i="1"/>
  <c r="R3091" i="1"/>
  <c r="J3092" i="1"/>
  <c r="N3092" i="1"/>
  <c r="R3092" i="1"/>
  <c r="J3093" i="1"/>
  <c r="N3093" i="1"/>
  <c r="R3093" i="1"/>
  <c r="J3094" i="1"/>
  <c r="N3094" i="1"/>
  <c r="R3094" i="1"/>
  <c r="J3095" i="1"/>
  <c r="N3095" i="1"/>
  <c r="R3095" i="1"/>
  <c r="J3096" i="1"/>
  <c r="N3096" i="1"/>
  <c r="R3096" i="1"/>
  <c r="J3097" i="1"/>
  <c r="N3097" i="1"/>
  <c r="R3097" i="1"/>
  <c r="J3098" i="1"/>
  <c r="N3098" i="1"/>
  <c r="R3098" i="1"/>
  <c r="J3099" i="1"/>
  <c r="N3099" i="1"/>
  <c r="R3099" i="1"/>
  <c r="J3100" i="1"/>
  <c r="N3100" i="1"/>
  <c r="R3100" i="1"/>
  <c r="J3101" i="1"/>
  <c r="N3101" i="1"/>
  <c r="R3101" i="1"/>
  <c r="J3102" i="1"/>
  <c r="N3102" i="1"/>
  <c r="R3102" i="1"/>
  <c r="J3103" i="1"/>
  <c r="N3103" i="1"/>
  <c r="R3103" i="1"/>
  <c r="J3104" i="1"/>
  <c r="N3104" i="1"/>
  <c r="R3104" i="1"/>
  <c r="J3105" i="1"/>
  <c r="N3105" i="1"/>
  <c r="R3105" i="1"/>
  <c r="J3106" i="1"/>
  <c r="N3106" i="1"/>
  <c r="R3106" i="1"/>
  <c r="J3107" i="1"/>
  <c r="N3107" i="1"/>
  <c r="R3107" i="1"/>
  <c r="J3108" i="1"/>
  <c r="N3108" i="1"/>
  <c r="R3108" i="1"/>
  <c r="J3109" i="1"/>
  <c r="N3109" i="1"/>
  <c r="R3109" i="1"/>
  <c r="J3110" i="1"/>
  <c r="N3110" i="1"/>
  <c r="R3110" i="1"/>
  <c r="J3111" i="1"/>
  <c r="N3111" i="1"/>
  <c r="R3111" i="1"/>
  <c r="J3112" i="1"/>
  <c r="N3112" i="1"/>
  <c r="R3112" i="1"/>
  <c r="J3113" i="1"/>
  <c r="N3113" i="1"/>
  <c r="R3113" i="1"/>
  <c r="J3114" i="1"/>
  <c r="N3114" i="1"/>
  <c r="R3114" i="1"/>
  <c r="J3115" i="1"/>
  <c r="N3115" i="1"/>
  <c r="R3115" i="1"/>
  <c r="J3116" i="1"/>
  <c r="N3116" i="1"/>
  <c r="R3116" i="1"/>
  <c r="J3117" i="1"/>
  <c r="N3117" i="1"/>
  <c r="R3117" i="1"/>
  <c r="J3118" i="1"/>
  <c r="N3118" i="1"/>
  <c r="R3118" i="1"/>
  <c r="J3119" i="1"/>
  <c r="N3119" i="1"/>
  <c r="R3119" i="1"/>
  <c r="J3120" i="1"/>
  <c r="N3120" i="1"/>
  <c r="R3120" i="1"/>
  <c r="J3121" i="1"/>
  <c r="N3121" i="1"/>
  <c r="R3121" i="1"/>
  <c r="J3122" i="1"/>
  <c r="N3122" i="1"/>
  <c r="R3122" i="1"/>
  <c r="J3123" i="1"/>
  <c r="N3123" i="1"/>
  <c r="R3123" i="1"/>
  <c r="J3124" i="1"/>
  <c r="N3124" i="1"/>
  <c r="R3124" i="1"/>
  <c r="J3125" i="1"/>
  <c r="N3125" i="1"/>
  <c r="R3125" i="1"/>
  <c r="J3126" i="1"/>
  <c r="N3126" i="1"/>
  <c r="R3126" i="1"/>
  <c r="J3127" i="1"/>
  <c r="N3127" i="1"/>
  <c r="R3127" i="1"/>
  <c r="J3128" i="1"/>
  <c r="N3128" i="1"/>
  <c r="R3128" i="1"/>
  <c r="J3129" i="1"/>
  <c r="N3129" i="1"/>
  <c r="R3129" i="1"/>
  <c r="J3130" i="1"/>
  <c r="N3130" i="1"/>
  <c r="R3130" i="1"/>
  <c r="J3131" i="1"/>
  <c r="N3131" i="1"/>
  <c r="R3131" i="1"/>
  <c r="J3132" i="1"/>
  <c r="N3132" i="1"/>
  <c r="R3132" i="1"/>
  <c r="J3133" i="1"/>
  <c r="N3133" i="1"/>
  <c r="R3133" i="1"/>
  <c r="J3134" i="1"/>
  <c r="N3134" i="1"/>
  <c r="R3134" i="1"/>
  <c r="J3135" i="1"/>
  <c r="N3135" i="1"/>
  <c r="R3135" i="1"/>
  <c r="J3136" i="1"/>
  <c r="N3136" i="1"/>
  <c r="R3136" i="1"/>
  <c r="J3137" i="1"/>
  <c r="N3137" i="1"/>
  <c r="R3137" i="1"/>
  <c r="J3138" i="1"/>
  <c r="N3138" i="1"/>
  <c r="R3138" i="1"/>
  <c r="J3139" i="1"/>
  <c r="N3139" i="1"/>
  <c r="R3139" i="1"/>
  <c r="J3140" i="1"/>
  <c r="N3140" i="1"/>
  <c r="R3140" i="1"/>
  <c r="J3141" i="1"/>
  <c r="N3141" i="1"/>
  <c r="R3141" i="1"/>
  <c r="J3142" i="1"/>
  <c r="N3142" i="1"/>
  <c r="R3142" i="1"/>
  <c r="D3" i="3"/>
  <c r="D4" i="3"/>
  <c r="D5" i="3"/>
  <c r="D6" i="3"/>
  <c r="D7" i="3"/>
  <c r="D8" i="3"/>
  <c r="D9" i="3"/>
  <c r="D10" i="3"/>
  <c r="D11" i="3"/>
  <c r="D12" i="3"/>
  <c r="D13" i="3"/>
  <c r="Q605" i="1"/>
  <c r="S605" i="1"/>
  <c r="M758" i="1"/>
  <c r="M762" i="1"/>
  <c r="M763" i="1"/>
  <c r="M764" i="1"/>
  <c r="M765" i="1"/>
  <c r="M766" i="1"/>
  <c r="M767" i="1"/>
  <c r="M768" i="1"/>
  <c r="M769" i="1"/>
  <c r="M770" i="1"/>
  <c r="M771" i="1"/>
  <c r="M772" i="1"/>
  <c r="M773"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9" i="1"/>
  <c r="M760" i="1"/>
  <c r="M761" i="1"/>
  <c r="M774" i="1"/>
  <c r="M775" i="1"/>
  <c r="M776" i="1"/>
  <c r="M777" i="1"/>
  <c r="M778" i="1"/>
  <c r="M812" i="1"/>
  <c r="M779" i="1"/>
  <c r="M780" i="1"/>
  <c r="M781" i="1"/>
  <c r="M782" i="1"/>
  <c r="M783" i="1"/>
  <c r="M784" i="1"/>
  <c r="M785" i="1"/>
  <c r="M786" i="1"/>
  <c r="M815" i="1"/>
  <c r="M790" i="1"/>
  <c r="M791" i="1"/>
  <c r="M792" i="1"/>
  <c r="M793" i="1"/>
  <c r="M794" i="1"/>
  <c r="M795" i="1"/>
  <c r="M796" i="1"/>
  <c r="M797" i="1"/>
  <c r="M798" i="1"/>
  <c r="M799" i="1"/>
  <c r="M800" i="1"/>
  <c r="M801" i="1"/>
  <c r="M802" i="1"/>
  <c r="M803" i="1"/>
  <c r="M804" i="1"/>
  <c r="M805" i="1"/>
  <c r="M806" i="1"/>
  <c r="M807" i="1"/>
  <c r="M808" i="1"/>
  <c r="M809" i="1"/>
  <c r="M833" i="1"/>
  <c r="M834" i="1"/>
  <c r="M835" i="1"/>
  <c r="M837" i="1"/>
  <c r="M823" i="1"/>
  <c r="M824" i="1"/>
  <c r="M825" i="1"/>
  <c r="M826" i="1"/>
  <c r="M827" i="1"/>
  <c r="M828" i="1"/>
  <c r="M829" i="1"/>
  <c r="M830" i="1"/>
  <c r="M831" i="1"/>
  <c r="M832" i="1"/>
  <c r="M838" i="1"/>
  <c r="M839" i="1"/>
  <c r="M840" i="1"/>
  <c r="M841" i="1"/>
  <c r="M842" i="1"/>
  <c r="M843" i="1"/>
  <c r="M844" i="1"/>
  <c r="M845" i="1"/>
  <c r="M846" i="1"/>
  <c r="M847" i="1"/>
  <c r="M848" i="1"/>
  <c r="M849" i="1"/>
  <c r="M850" i="1"/>
  <c r="M851" i="1"/>
  <c r="M852" i="1"/>
  <c r="M853" i="1"/>
  <c r="M860" i="1"/>
  <c r="M861" i="1"/>
  <c r="M862" i="1"/>
  <c r="M863" i="1"/>
  <c r="M865" i="1"/>
  <c r="M866" i="1"/>
  <c r="M867" i="1"/>
  <c r="M868" i="1"/>
  <c r="M871" i="1"/>
  <c r="M872" i="1"/>
  <c r="M873" i="1"/>
  <c r="M874" i="1"/>
  <c r="M875" i="1"/>
  <c r="M876" i="1"/>
  <c r="M877" i="1"/>
  <c r="M878" i="1"/>
  <c r="M879" i="1"/>
  <c r="M880" i="1"/>
  <c r="M881" i="1"/>
  <c r="M882" i="1"/>
  <c r="M887" i="1"/>
  <c r="M888" i="1"/>
  <c r="M889" i="1"/>
  <c r="M890" i="1"/>
  <c r="M891" i="1"/>
  <c r="M892" i="1"/>
  <c r="M893" i="1"/>
  <c r="M894" i="1"/>
  <c r="M895" i="1"/>
  <c r="M896" i="1"/>
  <c r="M897" i="1"/>
  <c r="M898" i="1"/>
  <c r="M899" i="1"/>
  <c r="M900" i="1"/>
  <c r="M901" i="1"/>
  <c r="M902" i="1"/>
  <c r="M903" i="1"/>
  <c r="M904" i="1"/>
  <c r="M905"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B2" i="3"/>
  <c r="K759" i="1"/>
  <c r="K760" i="1"/>
  <c r="K761" i="1"/>
  <c r="O759" i="1"/>
  <c r="O760" i="1"/>
  <c r="O761" i="1"/>
  <c r="K744" i="1"/>
  <c r="K745" i="1"/>
  <c r="K746" i="1"/>
  <c r="K747" i="1"/>
  <c r="K748" i="1"/>
  <c r="K749" i="1"/>
  <c r="K750" i="1"/>
  <c r="K751" i="1"/>
  <c r="K752" i="1"/>
  <c r="K753" i="1"/>
  <c r="K754" i="1"/>
  <c r="K755" i="1"/>
  <c r="K756" i="1"/>
  <c r="K757" i="1"/>
  <c r="K758" i="1"/>
  <c r="O744" i="1"/>
  <c r="O745" i="1"/>
  <c r="O746" i="1"/>
  <c r="O747" i="1"/>
  <c r="O748" i="1"/>
  <c r="O749" i="1"/>
  <c r="O750" i="1"/>
  <c r="O751" i="1"/>
  <c r="O752" i="1"/>
  <c r="O753" i="1"/>
  <c r="O754" i="1"/>
  <c r="O755" i="1"/>
  <c r="O756" i="1"/>
  <c r="O757" i="1"/>
  <c r="O758" i="1"/>
  <c r="Q692" i="1"/>
  <c r="S692" i="1"/>
  <c r="Q693" i="1"/>
  <c r="S693" i="1"/>
  <c r="Q694" i="1"/>
  <c r="S694" i="1"/>
  <c r="Q695" i="1"/>
  <c r="S695" i="1"/>
  <c r="Q696" i="1"/>
  <c r="S696" i="1"/>
  <c r="Q697" i="1"/>
  <c r="S697" i="1"/>
  <c r="S698" i="1"/>
  <c r="S699" i="1"/>
  <c r="S700" i="1"/>
  <c r="S701" i="1"/>
  <c r="S702" i="1"/>
  <c r="S703" i="1"/>
  <c r="O695" i="1"/>
  <c r="O696" i="1"/>
  <c r="O697" i="1"/>
  <c r="K698" i="1"/>
  <c r="K699" i="1"/>
  <c r="K700" i="1"/>
  <c r="K701" i="1"/>
  <c r="K702" i="1"/>
  <c r="K703" i="1"/>
  <c r="K704" i="1"/>
  <c r="K697" i="1"/>
  <c r="K696" i="1"/>
  <c r="K695" i="1"/>
  <c r="K693" i="1"/>
  <c r="O693" i="1"/>
  <c r="K692" i="1"/>
  <c r="O692" i="1"/>
  <c r="Q744" i="1"/>
  <c r="S744" i="1"/>
  <c r="Q745" i="1"/>
  <c r="S745" i="1"/>
  <c r="Q746" i="1"/>
  <c r="S746" i="1"/>
  <c r="Q747" i="1"/>
  <c r="S747" i="1"/>
  <c r="Q748" i="1"/>
  <c r="S748" i="1"/>
  <c r="Q749" i="1"/>
  <c r="S749" i="1"/>
  <c r="Q750" i="1"/>
  <c r="S750" i="1"/>
  <c r="Q751" i="1"/>
  <c r="S751" i="1"/>
  <c r="Q752" i="1"/>
  <c r="S752" i="1"/>
  <c r="Q753" i="1"/>
  <c r="S753" i="1"/>
  <c r="Q754" i="1"/>
  <c r="S754" i="1"/>
  <c r="Q755" i="1"/>
  <c r="S755" i="1"/>
  <c r="Q756" i="1"/>
  <c r="S756" i="1"/>
  <c r="Q757" i="1"/>
  <c r="S757" i="1"/>
  <c r="Q758" i="1"/>
  <c r="S758" i="1"/>
  <c r="Q759" i="1"/>
  <c r="S759" i="1"/>
  <c r="Q760" i="1"/>
  <c r="S760" i="1"/>
  <c r="Q761" i="1"/>
  <c r="S761" i="1"/>
  <c r="O734" i="1"/>
  <c r="O735" i="1"/>
  <c r="O736" i="1"/>
  <c r="O737" i="1"/>
  <c r="O738" i="1"/>
  <c r="O739" i="1"/>
  <c r="O740" i="1"/>
  <c r="O741" i="1"/>
  <c r="O742" i="1"/>
  <c r="O743" i="1"/>
  <c r="Q734" i="1"/>
  <c r="Q735" i="1"/>
  <c r="Q736" i="1"/>
  <c r="Q737" i="1"/>
  <c r="Q738" i="1"/>
  <c r="Q739" i="1"/>
  <c r="Q740" i="1"/>
  <c r="Q741" i="1"/>
  <c r="Q742" i="1"/>
  <c r="Q743" i="1"/>
  <c r="S734" i="1"/>
  <c r="S735" i="1"/>
  <c r="S736" i="1"/>
  <c r="S737" i="1"/>
  <c r="S738" i="1"/>
  <c r="S739" i="1"/>
  <c r="S740" i="1"/>
  <c r="S741" i="1"/>
  <c r="S742" i="1"/>
  <c r="S743" i="1"/>
  <c r="K734" i="1"/>
  <c r="K735" i="1"/>
  <c r="K736" i="1"/>
  <c r="K737" i="1"/>
  <c r="K738" i="1"/>
  <c r="K739" i="1"/>
  <c r="K740" i="1"/>
  <c r="K741" i="1"/>
  <c r="K742" i="1"/>
  <c r="K743" i="1"/>
  <c r="O718" i="1"/>
  <c r="O719" i="1"/>
  <c r="O720" i="1"/>
  <c r="O721" i="1"/>
  <c r="O722" i="1"/>
  <c r="O723" i="1"/>
  <c r="O724" i="1"/>
  <c r="K718" i="1"/>
  <c r="K719" i="1"/>
  <c r="K720" i="1"/>
  <c r="K721" i="1"/>
  <c r="K722" i="1"/>
  <c r="K723" i="1"/>
  <c r="K724" i="1"/>
  <c r="K717" i="1"/>
  <c r="O717" i="1"/>
  <c r="K716" i="1"/>
  <c r="O716" i="1"/>
  <c r="Q722" i="1"/>
  <c r="S722" i="1"/>
  <c r="Q724" i="1"/>
  <c r="S724" i="1"/>
  <c r="Q723" i="1"/>
  <c r="S723" i="1"/>
  <c r="Q721" i="1"/>
  <c r="S721" i="1"/>
  <c r="Q720" i="1"/>
  <c r="S720" i="1"/>
  <c r="Q719" i="1"/>
  <c r="S719" i="1"/>
  <c r="Q718" i="1"/>
  <c r="S718" i="1"/>
  <c r="Q717" i="1"/>
  <c r="S717" i="1"/>
  <c r="Q716" i="1"/>
  <c r="S716" i="1"/>
  <c r="K694" i="1"/>
  <c r="O694" i="1"/>
  <c r="Q691" i="1"/>
  <c r="S691" i="1"/>
  <c r="O691" i="1"/>
  <c r="K691" i="1"/>
  <c r="D37" i="4"/>
  <c r="Q631" i="1"/>
  <c r="S631" i="1"/>
  <c r="Q630" i="1"/>
  <c r="S630" i="1"/>
  <c r="K631" i="1"/>
  <c r="K630" i="1"/>
  <c r="O630" i="1"/>
  <c r="Q639" i="1"/>
  <c r="S639" i="1"/>
  <c r="O639" i="1"/>
  <c r="K639" i="1"/>
  <c r="O568" i="1"/>
  <c r="Q568" i="1"/>
  <c r="S568" i="1"/>
  <c r="O567" i="1"/>
  <c r="Q567" i="1"/>
  <c r="S567" i="1"/>
  <c r="K567" i="1"/>
  <c r="K568" i="1"/>
  <c r="O605" i="1"/>
  <c r="K605" i="1"/>
  <c r="Q621" i="1"/>
  <c r="S621" i="1"/>
  <c r="O621" i="1"/>
  <c r="K621" i="1"/>
  <c r="O559" i="1"/>
  <c r="Q559" i="1"/>
  <c r="S559" i="1"/>
  <c r="K559" i="1"/>
  <c r="O620" i="1"/>
  <c r="Q620" i="1"/>
  <c r="S620" i="1"/>
  <c r="K620" i="1"/>
  <c r="Q549" i="1"/>
  <c r="S549" i="1"/>
  <c r="Q527" i="1"/>
  <c r="S527" i="1"/>
  <c r="Q528" i="1"/>
  <c r="S528" i="1"/>
  <c r="Q529" i="1"/>
  <c r="S529" i="1"/>
  <c r="Q530" i="1"/>
  <c r="S530" i="1"/>
  <c r="Q531" i="1"/>
  <c r="S531" i="1"/>
  <c r="Q532" i="1"/>
  <c r="S532" i="1"/>
  <c r="Q533" i="1"/>
  <c r="S533" i="1"/>
  <c r="Q534" i="1"/>
  <c r="S534" i="1"/>
  <c r="O527" i="1"/>
  <c r="O528" i="1"/>
  <c r="O529" i="1"/>
  <c r="O530" i="1"/>
  <c r="O531" i="1"/>
  <c r="O532" i="1"/>
  <c r="O533" i="1"/>
  <c r="O534" i="1"/>
  <c r="K528" i="1"/>
  <c r="K529" i="1"/>
  <c r="K530" i="1"/>
  <c r="K531" i="1"/>
  <c r="K532" i="1"/>
  <c r="K533" i="1"/>
  <c r="K534" i="1"/>
  <c r="K527" i="1"/>
  <c r="K546" i="1"/>
  <c r="O546" i="1"/>
  <c r="O587" i="1"/>
  <c r="O588" i="1"/>
  <c r="O589" i="1"/>
  <c r="O590" i="1"/>
  <c r="O591" i="1"/>
  <c r="K587" i="1"/>
  <c r="K588" i="1"/>
  <c r="K589" i="1"/>
  <c r="K590" i="1"/>
  <c r="K591" i="1"/>
  <c r="Q598" i="1"/>
  <c r="S598" i="1"/>
  <c r="Q599" i="1"/>
  <c r="S599" i="1"/>
  <c r="Q600" i="1"/>
  <c r="S600" i="1"/>
  <c r="Q601" i="1"/>
  <c r="S601" i="1"/>
  <c r="O598" i="1"/>
  <c r="O599" i="1"/>
  <c r="O600" i="1"/>
  <c r="O601" i="1"/>
  <c r="K598" i="1"/>
  <c r="K599" i="1"/>
  <c r="K600" i="1"/>
  <c r="K601" i="1"/>
  <c r="Q597" i="1"/>
  <c r="S597" i="1"/>
  <c r="O597" i="1"/>
  <c r="K597" i="1"/>
  <c r="Q596" i="1"/>
  <c r="S596" i="1"/>
  <c r="O596" i="1"/>
  <c r="K596" i="1"/>
  <c r="Q591" i="1"/>
  <c r="S591" i="1"/>
  <c r="Q590" i="1"/>
  <c r="S590" i="1"/>
  <c r="Q589" i="1"/>
  <c r="S589" i="1"/>
  <c r="Q588" i="1"/>
  <c r="S588" i="1"/>
  <c r="Q587" i="1"/>
  <c r="S587" i="1"/>
  <c r="D36" i="4"/>
  <c r="O549" i="1"/>
  <c r="K549" i="1"/>
  <c r="Q546" i="1"/>
  <c r="S546" i="1"/>
  <c r="O552" i="1"/>
  <c r="O553" i="1"/>
  <c r="O569" i="1"/>
  <c r="K552" i="1"/>
  <c r="K553" i="1"/>
  <c r="K569" i="1"/>
  <c r="Q552" i="1"/>
  <c r="S552" i="1"/>
  <c r="Q553" i="1"/>
  <c r="S553" i="1"/>
  <c r="Q569" i="1"/>
  <c r="S569" i="1"/>
  <c r="O479" i="1"/>
  <c r="Q479" i="1"/>
  <c r="S479" i="1"/>
  <c r="K479" i="1"/>
  <c r="K480" i="1"/>
  <c r="Q480" i="1"/>
  <c r="S480" i="1"/>
  <c r="O480" i="1"/>
  <c r="O468" i="1"/>
  <c r="Q470" i="1"/>
  <c r="K542" i="1"/>
  <c r="O542" i="1"/>
  <c r="Q542" i="1"/>
  <c r="S542" i="1"/>
  <c r="K543" i="1"/>
  <c r="O543" i="1"/>
  <c r="Q543" i="1"/>
  <c r="S543" i="1"/>
  <c r="K544" i="1"/>
  <c r="O544" i="1"/>
  <c r="Q544" i="1"/>
  <c r="S544" i="1"/>
  <c r="K545" i="1"/>
  <c r="O545" i="1"/>
  <c r="Q545" i="1"/>
  <c r="S545" i="1"/>
  <c r="O488" i="1"/>
  <c r="O489" i="1"/>
  <c r="O490" i="1"/>
  <c r="K488" i="1"/>
  <c r="K489" i="1"/>
  <c r="K490" i="1"/>
  <c r="O504" i="1"/>
  <c r="Q504" i="1"/>
  <c r="S504" i="1"/>
  <c r="K504" i="1"/>
  <c r="K537" i="1"/>
  <c r="Q537" i="1"/>
  <c r="S537" i="1"/>
  <c r="O537" i="1"/>
  <c r="K496" i="1"/>
  <c r="K497" i="1"/>
  <c r="K498" i="1"/>
  <c r="K499" i="1"/>
  <c r="K500" i="1"/>
  <c r="K501" i="1"/>
  <c r="K502" i="1"/>
  <c r="O496" i="1"/>
  <c r="Q496" i="1"/>
  <c r="S496" i="1"/>
  <c r="O497" i="1"/>
  <c r="Q497" i="1"/>
  <c r="S497" i="1"/>
  <c r="O498" i="1"/>
  <c r="Q498" i="1"/>
  <c r="S498" i="1"/>
  <c r="O499" i="1"/>
  <c r="Q499" i="1"/>
  <c r="S499" i="1"/>
  <c r="O500" i="1"/>
  <c r="Q500" i="1"/>
  <c r="S500" i="1"/>
  <c r="O501" i="1"/>
  <c r="Q501" i="1"/>
  <c r="S501" i="1"/>
  <c r="O502" i="1"/>
  <c r="Q502" i="1"/>
  <c r="S502" i="1"/>
  <c r="Q490" i="1"/>
  <c r="S490" i="1"/>
  <c r="Q489" i="1"/>
  <c r="S489" i="1"/>
  <c r="Q488" i="1"/>
  <c r="S488" i="1"/>
  <c r="Q554" i="1"/>
  <c r="S554" i="1"/>
  <c r="Q555" i="1"/>
  <c r="S555" i="1"/>
  <c r="Q556" i="1"/>
  <c r="S556" i="1"/>
  <c r="Q557" i="1"/>
  <c r="S557" i="1"/>
  <c r="H4" i="1"/>
  <c r="Q4" i="1"/>
  <c r="S4" i="1"/>
  <c r="H5" i="1"/>
  <c r="Q5" i="1"/>
  <c r="S5" i="1"/>
  <c r="H6" i="1"/>
  <c r="Q6" i="1"/>
  <c r="S6" i="1"/>
  <c r="H8" i="1"/>
  <c r="Q8" i="1"/>
  <c r="S8" i="1"/>
  <c r="Q9" i="1"/>
  <c r="S9" i="1"/>
  <c r="Q10" i="1"/>
  <c r="S10" i="1"/>
  <c r="Q11" i="1"/>
  <c r="S11" i="1"/>
  <c r="Q12" i="1"/>
  <c r="S12" i="1"/>
  <c r="Q13" i="1"/>
  <c r="S13" i="1"/>
  <c r="Q14" i="1"/>
  <c r="S14" i="1"/>
  <c r="Q15" i="1"/>
  <c r="S15" i="1"/>
  <c r="Q16" i="1"/>
  <c r="S16" i="1"/>
  <c r="Q17" i="1"/>
  <c r="S17" i="1"/>
  <c r="Q18" i="1"/>
  <c r="S18" i="1"/>
  <c r="Q19" i="1"/>
  <c r="S19" i="1"/>
  <c r="Q20" i="1"/>
  <c r="S20" i="1"/>
  <c r="Q21" i="1"/>
  <c r="S21" i="1"/>
  <c r="Q22" i="1"/>
  <c r="S22" i="1"/>
  <c r="Q23" i="1"/>
  <c r="S23" i="1"/>
  <c r="Q24" i="1"/>
  <c r="S24" i="1"/>
  <c r="Q25" i="1"/>
  <c r="S25" i="1"/>
  <c r="Q26" i="1"/>
  <c r="S26" i="1"/>
  <c r="Q27" i="1"/>
  <c r="S27" i="1"/>
  <c r="Q28" i="1"/>
  <c r="S28" i="1"/>
  <c r="Q29" i="1"/>
  <c r="S29" i="1"/>
  <c r="Q30" i="1"/>
  <c r="S30" i="1"/>
  <c r="Q31" i="1"/>
  <c r="S31" i="1"/>
  <c r="Q32" i="1"/>
  <c r="S32" i="1"/>
  <c r="Q33" i="1"/>
  <c r="S33" i="1"/>
  <c r="Q34" i="1"/>
  <c r="S34" i="1"/>
  <c r="Q35" i="1"/>
  <c r="S35" i="1"/>
  <c r="Q36" i="1"/>
  <c r="S36" i="1"/>
  <c r="Q37" i="1"/>
  <c r="S37" i="1"/>
  <c r="Q38" i="1"/>
  <c r="S38" i="1"/>
  <c r="Q39" i="1"/>
  <c r="S39" i="1"/>
  <c r="Q40" i="1"/>
  <c r="S40" i="1"/>
  <c r="Q41" i="1"/>
  <c r="S41" i="1"/>
  <c r="Q42" i="1"/>
  <c r="S42" i="1"/>
  <c r="Q43" i="1"/>
  <c r="S43" i="1"/>
  <c r="Q44" i="1"/>
  <c r="S44" i="1"/>
  <c r="Q45" i="1"/>
  <c r="S45" i="1"/>
  <c r="Q46" i="1"/>
  <c r="S46" i="1"/>
  <c r="Q47" i="1"/>
  <c r="S47" i="1"/>
  <c r="Q48" i="1"/>
  <c r="S48" i="1"/>
  <c r="Q49" i="1"/>
  <c r="S49" i="1"/>
  <c r="Q50" i="1"/>
  <c r="S50" i="1"/>
  <c r="Q51" i="1"/>
  <c r="S51" i="1"/>
  <c r="Q52" i="1"/>
  <c r="S52" i="1"/>
  <c r="Q53" i="1"/>
  <c r="S53" i="1"/>
  <c r="Q54" i="1"/>
  <c r="S54" i="1"/>
  <c r="Q55" i="1"/>
  <c r="S55" i="1"/>
  <c r="Q56" i="1"/>
  <c r="S56" i="1"/>
  <c r="Q57" i="1"/>
  <c r="S57" i="1"/>
  <c r="Q58" i="1"/>
  <c r="S58" i="1"/>
  <c r="Q59" i="1"/>
  <c r="S59" i="1"/>
  <c r="Q60" i="1"/>
  <c r="S60" i="1"/>
  <c r="Q61" i="1"/>
  <c r="S61" i="1"/>
  <c r="Q62" i="1"/>
  <c r="S62" i="1"/>
  <c r="Q63" i="1"/>
  <c r="S63" i="1"/>
  <c r="Q64" i="1"/>
  <c r="S64" i="1"/>
  <c r="Q65" i="1"/>
  <c r="S65" i="1"/>
  <c r="Q66" i="1"/>
  <c r="S66" i="1"/>
  <c r="Q67" i="1"/>
  <c r="S67" i="1"/>
  <c r="Q68" i="1"/>
  <c r="S68" i="1"/>
  <c r="Q69" i="1"/>
  <c r="S69" i="1"/>
  <c r="Q70" i="1"/>
  <c r="S70" i="1"/>
  <c r="Q71" i="1"/>
  <c r="S71" i="1"/>
  <c r="Q72" i="1"/>
  <c r="S72" i="1"/>
  <c r="Q73" i="1"/>
  <c r="S73" i="1"/>
  <c r="Q74" i="1"/>
  <c r="S74" i="1"/>
  <c r="Q75" i="1"/>
  <c r="S75" i="1"/>
  <c r="Q76" i="1"/>
  <c r="S76" i="1"/>
  <c r="Q77" i="1"/>
  <c r="S77" i="1"/>
  <c r="Q78" i="1"/>
  <c r="S78" i="1"/>
  <c r="Q79" i="1"/>
  <c r="S79" i="1"/>
  <c r="Q80" i="1"/>
  <c r="S80" i="1"/>
  <c r="Q81" i="1"/>
  <c r="S81" i="1"/>
  <c r="Q82" i="1"/>
  <c r="S82" i="1"/>
  <c r="Q83" i="1"/>
  <c r="S83" i="1"/>
  <c r="Q84" i="1"/>
  <c r="S84" i="1"/>
  <c r="Q85" i="1"/>
  <c r="S85" i="1"/>
  <c r="Q86" i="1"/>
  <c r="S86" i="1"/>
  <c r="Q87" i="1"/>
  <c r="S87" i="1"/>
  <c r="Q88" i="1"/>
  <c r="S88" i="1"/>
  <c r="Q89" i="1"/>
  <c r="S89" i="1"/>
  <c r="Q90" i="1"/>
  <c r="S90" i="1"/>
  <c r="Q91" i="1"/>
  <c r="S91" i="1"/>
  <c r="Q92" i="1"/>
  <c r="S92" i="1"/>
  <c r="Q93" i="1"/>
  <c r="S93" i="1"/>
  <c r="Q94" i="1"/>
  <c r="S94" i="1"/>
  <c r="Q95" i="1"/>
  <c r="S95" i="1"/>
  <c r="Q96" i="1"/>
  <c r="S96" i="1"/>
  <c r="Q97" i="1"/>
  <c r="S97" i="1"/>
  <c r="Q98" i="1"/>
  <c r="S98" i="1"/>
  <c r="Q99" i="1"/>
  <c r="S99" i="1"/>
  <c r="Q100" i="1"/>
  <c r="S100" i="1"/>
  <c r="Q101" i="1"/>
  <c r="S101" i="1"/>
  <c r="Q102" i="1"/>
  <c r="S102" i="1"/>
  <c r="Q103" i="1"/>
  <c r="S103" i="1"/>
  <c r="Q104" i="1"/>
  <c r="S104" i="1"/>
  <c r="Q105" i="1"/>
  <c r="S105" i="1"/>
  <c r="Q106" i="1"/>
  <c r="S106" i="1"/>
  <c r="Q107" i="1"/>
  <c r="S107" i="1"/>
  <c r="Q108" i="1"/>
  <c r="S108" i="1"/>
  <c r="Q109" i="1"/>
  <c r="S109" i="1"/>
  <c r="Q110" i="1"/>
  <c r="S110" i="1"/>
  <c r="Q111" i="1"/>
  <c r="S111" i="1"/>
  <c r="Q112" i="1"/>
  <c r="S112" i="1"/>
  <c r="Q113" i="1"/>
  <c r="S113" i="1"/>
  <c r="Q114" i="1"/>
  <c r="S114" i="1"/>
  <c r="Q115" i="1"/>
  <c r="S115" i="1"/>
  <c r="Q116" i="1"/>
  <c r="S116" i="1"/>
  <c r="Q117" i="1"/>
  <c r="S117" i="1"/>
  <c r="Q118" i="1"/>
  <c r="S118" i="1"/>
  <c r="Q119" i="1"/>
  <c r="S119" i="1"/>
  <c r="Q120" i="1"/>
  <c r="S120" i="1"/>
  <c r="Q121" i="1"/>
  <c r="S121" i="1"/>
  <c r="Q122" i="1"/>
  <c r="S122" i="1"/>
  <c r="Q123" i="1"/>
  <c r="S123" i="1"/>
  <c r="Q124" i="1"/>
  <c r="S124" i="1"/>
  <c r="Q125" i="1"/>
  <c r="S125" i="1"/>
  <c r="Q126" i="1"/>
  <c r="S126" i="1"/>
  <c r="Q127" i="1"/>
  <c r="S127" i="1"/>
  <c r="Q128" i="1"/>
  <c r="S128" i="1"/>
  <c r="Q129" i="1"/>
  <c r="S129" i="1"/>
  <c r="Q130" i="1"/>
  <c r="S130" i="1"/>
  <c r="Q131" i="1"/>
  <c r="S131" i="1"/>
  <c r="Q132" i="1"/>
  <c r="S132" i="1"/>
  <c r="Q133" i="1"/>
  <c r="S133" i="1"/>
  <c r="Q134" i="1"/>
  <c r="S134" i="1"/>
  <c r="Q135" i="1"/>
  <c r="S135" i="1"/>
  <c r="Q136" i="1"/>
  <c r="S136" i="1"/>
  <c r="Q137" i="1"/>
  <c r="S137" i="1"/>
  <c r="Q138" i="1"/>
  <c r="S138" i="1"/>
  <c r="Q139" i="1"/>
  <c r="S139" i="1"/>
  <c r="Q140" i="1"/>
  <c r="S140" i="1"/>
  <c r="Q141" i="1"/>
  <c r="S141" i="1"/>
  <c r="Q142" i="1"/>
  <c r="S142" i="1"/>
  <c r="Q143" i="1"/>
  <c r="S143" i="1"/>
  <c r="Q144" i="1"/>
  <c r="S144" i="1"/>
  <c r="Q145" i="1"/>
  <c r="S145" i="1"/>
  <c r="Q146" i="1"/>
  <c r="S146" i="1"/>
  <c r="Q147" i="1"/>
  <c r="S147" i="1"/>
  <c r="Q148" i="1"/>
  <c r="S148" i="1"/>
  <c r="Q149" i="1"/>
  <c r="S149" i="1"/>
  <c r="Q150" i="1"/>
  <c r="S150" i="1"/>
  <c r="Q151" i="1"/>
  <c r="S151" i="1"/>
  <c r="Q152" i="1"/>
  <c r="S152" i="1"/>
  <c r="Q153" i="1"/>
  <c r="S153" i="1"/>
  <c r="Q154" i="1"/>
  <c r="S154" i="1"/>
  <c r="Q155" i="1"/>
  <c r="S155" i="1"/>
  <c r="Q156" i="1"/>
  <c r="S156" i="1"/>
  <c r="Q157" i="1"/>
  <c r="S157" i="1"/>
  <c r="Q158" i="1"/>
  <c r="S158" i="1"/>
  <c r="Q159" i="1"/>
  <c r="S159" i="1"/>
  <c r="Q160" i="1"/>
  <c r="S160" i="1"/>
  <c r="Q161" i="1"/>
  <c r="S161" i="1"/>
  <c r="Q162" i="1"/>
  <c r="S162" i="1"/>
  <c r="Q163" i="1"/>
  <c r="S163" i="1"/>
  <c r="Q164" i="1"/>
  <c r="S164" i="1"/>
  <c r="Q165" i="1"/>
  <c r="S165" i="1"/>
  <c r="Q166" i="1"/>
  <c r="S166" i="1"/>
  <c r="Q167" i="1"/>
  <c r="S167" i="1"/>
  <c r="Q168" i="1"/>
  <c r="S168" i="1"/>
  <c r="Q169" i="1"/>
  <c r="S169" i="1"/>
  <c r="Q170" i="1"/>
  <c r="S170" i="1"/>
  <c r="Q171" i="1"/>
  <c r="S171" i="1"/>
  <c r="Q172" i="1"/>
  <c r="S172" i="1"/>
  <c r="Q173" i="1"/>
  <c r="S173" i="1"/>
  <c r="Q174" i="1"/>
  <c r="S174" i="1"/>
  <c r="Q175" i="1"/>
  <c r="S175" i="1"/>
  <c r="Q176" i="1"/>
  <c r="S176" i="1"/>
  <c r="Q177" i="1"/>
  <c r="S177" i="1"/>
  <c r="Q178" i="1"/>
  <c r="S178" i="1"/>
  <c r="Q179" i="1"/>
  <c r="S179" i="1"/>
  <c r="Q180" i="1"/>
  <c r="S180" i="1"/>
  <c r="Q181" i="1"/>
  <c r="S181" i="1"/>
  <c r="Q182" i="1"/>
  <c r="S182" i="1"/>
  <c r="Q183" i="1"/>
  <c r="S183" i="1"/>
  <c r="Q184" i="1"/>
  <c r="S184" i="1"/>
  <c r="Q185" i="1"/>
  <c r="S185" i="1"/>
  <c r="Q186" i="1"/>
  <c r="S186" i="1"/>
  <c r="Q187" i="1"/>
  <c r="S187" i="1"/>
  <c r="Q188" i="1"/>
  <c r="S188" i="1"/>
  <c r="Q189" i="1"/>
  <c r="S189" i="1"/>
  <c r="Q190" i="1"/>
  <c r="S190" i="1"/>
  <c r="Q191" i="1"/>
  <c r="S191" i="1"/>
  <c r="Q192" i="1"/>
  <c r="S192" i="1"/>
  <c r="Q193" i="1"/>
  <c r="S193" i="1"/>
  <c r="Q194" i="1"/>
  <c r="S194" i="1"/>
  <c r="Q195" i="1"/>
  <c r="S195" i="1"/>
  <c r="Q196" i="1"/>
  <c r="S196" i="1"/>
  <c r="Q197" i="1"/>
  <c r="S197" i="1"/>
  <c r="Q198" i="1"/>
  <c r="S198" i="1"/>
  <c r="Q199" i="1"/>
  <c r="S199" i="1"/>
  <c r="Q200" i="1"/>
  <c r="S200" i="1"/>
  <c r="Q201" i="1"/>
  <c r="S201" i="1"/>
  <c r="Q202" i="1"/>
  <c r="S202" i="1"/>
  <c r="Q203" i="1"/>
  <c r="S203" i="1"/>
  <c r="Q204" i="1"/>
  <c r="S204" i="1"/>
  <c r="Q205" i="1"/>
  <c r="S205" i="1"/>
  <c r="Q206" i="1"/>
  <c r="S206" i="1"/>
  <c r="Q207" i="1"/>
  <c r="S207" i="1"/>
  <c r="Q208" i="1"/>
  <c r="S208" i="1"/>
  <c r="Q209" i="1"/>
  <c r="S209" i="1"/>
  <c r="Q210" i="1"/>
  <c r="S210" i="1"/>
  <c r="Q211" i="1"/>
  <c r="S211" i="1"/>
  <c r="Q212" i="1"/>
  <c r="S212" i="1"/>
  <c r="Q213" i="1"/>
  <c r="S213" i="1"/>
  <c r="Q214" i="1"/>
  <c r="S214" i="1"/>
  <c r="Q215" i="1"/>
  <c r="S215" i="1"/>
  <c r="Q216" i="1"/>
  <c r="S216" i="1"/>
  <c r="Q217" i="1"/>
  <c r="S217" i="1"/>
  <c r="Q218" i="1"/>
  <c r="S218" i="1"/>
  <c r="Q219" i="1"/>
  <c r="S219" i="1"/>
  <c r="Q220" i="1"/>
  <c r="S220" i="1"/>
  <c r="Q221" i="1"/>
  <c r="S221" i="1"/>
  <c r="Q222" i="1"/>
  <c r="S222" i="1"/>
  <c r="Q223" i="1"/>
  <c r="S223" i="1"/>
  <c r="Q224" i="1"/>
  <c r="S224" i="1"/>
  <c r="Q225" i="1"/>
  <c r="S225" i="1"/>
  <c r="Q226" i="1"/>
  <c r="S226" i="1"/>
  <c r="Q227" i="1"/>
  <c r="S227" i="1"/>
  <c r="Q228" i="1"/>
  <c r="S228" i="1"/>
  <c r="Q229" i="1"/>
  <c r="S229" i="1"/>
  <c r="Q230" i="1"/>
  <c r="S230" i="1"/>
  <c r="Q231" i="1"/>
  <c r="S231" i="1"/>
  <c r="Q232" i="1"/>
  <c r="S232" i="1"/>
  <c r="Q233" i="1"/>
  <c r="S233" i="1"/>
  <c r="Q234" i="1"/>
  <c r="S234" i="1"/>
  <c r="Q235" i="1"/>
  <c r="S235" i="1"/>
  <c r="Q236" i="1"/>
  <c r="S236" i="1"/>
  <c r="Q237" i="1"/>
  <c r="S237" i="1"/>
  <c r="Q238" i="1"/>
  <c r="S238" i="1"/>
  <c r="Q239" i="1"/>
  <c r="S239" i="1"/>
  <c r="Q240" i="1"/>
  <c r="S240" i="1"/>
  <c r="Q241" i="1"/>
  <c r="S241" i="1"/>
  <c r="Q242" i="1"/>
  <c r="S242" i="1"/>
  <c r="Q243" i="1"/>
  <c r="S243" i="1"/>
  <c r="Q244" i="1"/>
  <c r="S244" i="1"/>
  <c r="Q245" i="1"/>
  <c r="S245" i="1"/>
  <c r="Q246" i="1"/>
  <c r="S246" i="1"/>
  <c r="Q247" i="1"/>
  <c r="S247" i="1"/>
  <c r="Q248" i="1"/>
  <c r="S248" i="1"/>
  <c r="Q249" i="1"/>
  <c r="S249" i="1"/>
  <c r="Q250" i="1"/>
  <c r="S250" i="1"/>
  <c r="Q251" i="1"/>
  <c r="S251" i="1"/>
  <c r="Q252" i="1"/>
  <c r="S252" i="1"/>
  <c r="Q253" i="1"/>
  <c r="S253" i="1"/>
  <c r="Q254" i="1"/>
  <c r="S254" i="1"/>
  <c r="Q255" i="1"/>
  <c r="S255" i="1"/>
  <c r="Q256" i="1"/>
  <c r="S256" i="1"/>
  <c r="S257" i="1"/>
  <c r="Q258" i="1"/>
  <c r="S258" i="1"/>
  <c r="Q259" i="1"/>
  <c r="S259" i="1"/>
  <c r="Q260" i="1"/>
  <c r="S260" i="1"/>
  <c r="Q261" i="1"/>
  <c r="S261" i="1"/>
  <c r="Q262" i="1"/>
  <c r="S262" i="1"/>
  <c r="Q263" i="1"/>
  <c r="S263" i="1"/>
  <c r="Q264" i="1"/>
  <c r="S264" i="1"/>
  <c r="Q265" i="1"/>
  <c r="S265" i="1"/>
  <c r="Q266" i="1"/>
  <c r="S266" i="1"/>
  <c r="Q267" i="1"/>
  <c r="S267" i="1"/>
  <c r="Q268" i="1"/>
  <c r="S268" i="1"/>
  <c r="S269" i="1"/>
  <c r="Q270" i="1"/>
  <c r="S270" i="1"/>
  <c r="Q271" i="1"/>
  <c r="S271" i="1"/>
  <c r="Q272" i="1"/>
  <c r="S272" i="1"/>
  <c r="Q273" i="1"/>
  <c r="S273" i="1"/>
  <c r="Q274" i="1"/>
  <c r="S274" i="1"/>
  <c r="Q275" i="1"/>
  <c r="S275" i="1"/>
  <c r="Q276" i="1"/>
  <c r="S276" i="1"/>
  <c r="Q277" i="1"/>
  <c r="S277" i="1"/>
  <c r="Q278" i="1"/>
  <c r="S278" i="1"/>
  <c r="Q279" i="1"/>
  <c r="S279" i="1"/>
  <c r="Q280" i="1"/>
  <c r="S280" i="1"/>
  <c r="Q281" i="1"/>
  <c r="S281" i="1"/>
  <c r="Q282" i="1"/>
  <c r="S282" i="1"/>
  <c r="Q283" i="1"/>
  <c r="S283" i="1"/>
  <c r="Q284" i="1"/>
  <c r="S284" i="1"/>
  <c r="Q285" i="1"/>
  <c r="S285" i="1"/>
  <c r="Q286" i="1"/>
  <c r="S286" i="1"/>
  <c r="Q287" i="1"/>
  <c r="S287" i="1"/>
  <c r="Q288" i="1"/>
  <c r="S288" i="1"/>
  <c r="Q289" i="1"/>
  <c r="S289" i="1"/>
  <c r="Q290" i="1"/>
  <c r="S290" i="1"/>
  <c r="Q291" i="1"/>
  <c r="S291" i="1"/>
  <c r="Q292" i="1"/>
  <c r="S292" i="1"/>
  <c r="Q293" i="1"/>
  <c r="S293" i="1"/>
  <c r="Q294" i="1"/>
  <c r="S294" i="1"/>
  <c r="Q295" i="1"/>
  <c r="S295" i="1"/>
  <c r="Q296" i="1"/>
  <c r="S296" i="1"/>
  <c r="Q297" i="1"/>
  <c r="S297" i="1"/>
  <c r="Q298" i="1"/>
  <c r="S298" i="1"/>
  <c r="Q299" i="1"/>
  <c r="S299" i="1"/>
  <c r="Q300" i="1"/>
  <c r="S300" i="1"/>
  <c r="Q301" i="1"/>
  <c r="S301" i="1"/>
  <c r="Q302" i="1"/>
  <c r="S302" i="1"/>
  <c r="Q303" i="1"/>
  <c r="S303" i="1"/>
  <c r="Q304" i="1"/>
  <c r="S304" i="1"/>
  <c r="Q305" i="1"/>
  <c r="S305" i="1"/>
  <c r="Q306" i="1"/>
  <c r="S306" i="1"/>
  <c r="Q307" i="1"/>
  <c r="S307" i="1"/>
  <c r="Q308" i="1"/>
  <c r="S308" i="1"/>
  <c r="Q309" i="1"/>
  <c r="S309" i="1"/>
  <c r="Q310" i="1"/>
  <c r="S310" i="1"/>
  <c r="Q311" i="1"/>
  <c r="S311" i="1"/>
  <c r="S312" i="1"/>
  <c r="Q313" i="1"/>
  <c r="S313" i="1"/>
  <c r="Q314" i="1"/>
  <c r="S314" i="1"/>
  <c r="Q315" i="1"/>
  <c r="S315" i="1"/>
  <c r="Q316" i="1"/>
  <c r="S316" i="1"/>
  <c r="Q317" i="1"/>
  <c r="S317" i="1"/>
  <c r="Q318" i="1"/>
  <c r="S318" i="1"/>
  <c r="Q319" i="1"/>
  <c r="S319" i="1"/>
  <c r="Q320" i="1"/>
  <c r="S320" i="1"/>
  <c r="Q321" i="1"/>
  <c r="S321" i="1"/>
  <c r="Q322" i="1"/>
  <c r="S322" i="1"/>
  <c r="Q323" i="1"/>
  <c r="S323" i="1"/>
  <c r="Q324" i="1"/>
  <c r="S324" i="1"/>
  <c r="Q325" i="1"/>
  <c r="S325" i="1"/>
  <c r="Q326" i="1"/>
  <c r="S326" i="1"/>
  <c r="Q327" i="1"/>
  <c r="S327" i="1"/>
  <c r="Q328" i="1"/>
  <c r="S328" i="1"/>
  <c r="Q329" i="1"/>
  <c r="S329" i="1"/>
  <c r="Q330" i="1"/>
  <c r="S330" i="1"/>
  <c r="Q331" i="1"/>
  <c r="S331" i="1"/>
  <c r="Q332" i="1"/>
  <c r="S332" i="1"/>
  <c r="Q333" i="1"/>
  <c r="S333" i="1"/>
  <c r="Q334" i="1"/>
  <c r="S334" i="1"/>
  <c r="Q335" i="1"/>
  <c r="S335" i="1"/>
  <c r="Q336" i="1"/>
  <c r="S336" i="1"/>
  <c r="Q337" i="1"/>
  <c r="S337" i="1"/>
  <c r="Q338" i="1"/>
  <c r="S338" i="1"/>
  <c r="Q339" i="1"/>
  <c r="S339" i="1"/>
  <c r="Q340" i="1"/>
  <c r="S340" i="1"/>
  <c r="Q341" i="1"/>
  <c r="S341" i="1"/>
  <c r="Q342" i="1"/>
  <c r="S342" i="1"/>
  <c r="Q343" i="1"/>
  <c r="S343" i="1"/>
  <c r="Q344" i="1"/>
  <c r="S344" i="1"/>
  <c r="Q345" i="1"/>
  <c r="S345" i="1"/>
  <c r="Q346" i="1"/>
  <c r="S346" i="1"/>
  <c r="Q347" i="1"/>
  <c r="S347" i="1"/>
  <c r="Q348" i="1"/>
  <c r="S348" i="1"/>
  <c r="Q349" i="1"/>
  <c r="S349" i="1"/>
  <c r="Q350" i="1"/>
  <c r="S350" i="1"/>
  <c r="Q351" i="1"/>
  <c r="S351" i="1"/>
  <c r="Q352" i="1"/>
  <c r="S352" i="1"/>
  <c r="Q353" i="1"/>
  <c r="S353" i="1"/>
  <c r="Q354" i="1"/>
  <c r="S354" i="1"/>
  <c r="Q355" i="1"/>
  <c r="S355" i="1"/>
  <c r="Q356" i="1"/>
  <c r="S356" i="1"/>
  <c r="Q357" i="1"/>
  <c r="S357" i="1"/>
  <c r="Q358" i="1"/>
  <c r="S358" i="1"/>
  <c r="Q359" i="1"/>
  <c r="S359" i="1"/>
  <c r="Q360" i="1"/>
  <c r="S360" i="1"/>
  <c r="Q361" i="1"/>
  <c r="S361" i="1"/>
  <c r="Q362" i="1"/>
  <c r="S362" i="1"/>
  <c r="Q363" i="1"/>
  <c r="S363" i="1"/>
  <c r="Q364" i="1"/>
  <c r="S364" i="1"/>
  <c r="Q365" i="1"/>
  <c r="S365" i="1"/>
  <c r="Q366" i="1"/>
  <c r="S366" i="1"/>
  <c r="Q367" i="1"/>
  <c r="S367" i="1"/>
  <c r="Q368" i="1"/>
  <c r="S368" i="1"/>
  <c r="Q369" i="1"/>
  <c r="S369" i="1"/>
  <c r="Q370" i="1"/>
  <c r="S370" i="1"/>
  <c r="Q371" i="1"/>
  <c r="S371" i="1"/>
  <c r="Q372" i="1"/>
  <c r="S372" i="1"/>
  <c r="Q373" i="1"/>
  <c r="S373" i="1"/>
  <c r="Q374" i="1"/>
  <c r="S374" i="1"/>
  <c r="Q375" i="1"/>
  <c r="S375" i="1"/>
  <c r="Q376" i="1"/>
  <c r="S376" i="1"/>
  <c r="Q377" i="1"/>
  <c r="S377" i="1"/>
  <c r="Q378" i="1"/>
  <c r="S378" i="1"/>
  <c r="Q379" i="1"/>
  <c r="S379" i="1"/>
  <c r="Q380" i="1"/>
  <c r="S380" i="1"/>
  <c r="Q381" i="1"/>
  <c r="S381" i="1"/>
  <c r="Q382" i="1"/>
  <c r="S382" i="1"/>
  <c r="Q383" i="1"/>
  <c r="S383" i="1"/>
  <c r="Q384" i="1"/>
  <c r="S384" i="1"/>
  <c r="Q385" i="1"/>
  <c r="S385" i="1"/>
  <c r="Q386" i="1"/>
  <c r="S386" i="1"/>
  <c r="Q387" i="1"/>
  <c r="S387" i="1"/>
  <c r="Q388" i="1"/>
  <c r="S388" i="1"/>
  <c r="Q389" i="1"/>
  <c r="S389" i="1"/>
  <c r="Q390" i="1"/>
  <c r="S390" i="1"/>
  <c r="Q391" i="1"/>
  <c r="S391" i="1"/>
  <c r="Q392" i="1"/>
  <c r="S392" i="1"/>
  <c r="Q393" i="1"/>
  <c r="S393" i="1"/>
  <c r="Q394" i="1"/>
  <c r="S394" i="1"/>
  <c r="Q395" i="1"/>
  <c r="S395" i="1"/>
  <c r="Q396" i="1"/>
  <c r="S396" i="1"/>
  <c r="Q397" i="1"/>
  <c r="S397" i="1"/>
  <c r="Q398" i="1"/>
  <c r="S398" i="1"/>
  <c r="Q399" i="1"/>
  <c r="S399" i="1"/>
  <c r="Q400" i="1"/>
  <c r="S400" i="1"/>
  <c r="Q401" i="1"/>
  <c r="S401" i="1"/>
  <c r="Q402" i="1"/>
  <c r="S402" i="1"/>
  <c r="Q403" i="1"/>
  <c r="S403" i="1"/>
  <c r="Q404" i="1"/>
  <c r="S404" i="1"/>
  <c r="Q405" i="1"/>
  <c r="S405" i="1"/>
  <c r="Q406" i="1"/>
  <c r="S406" i="1"/>
  <c r="Q407" i="1"/>
  <c r="S407" i="1"/>
  <c r="Q408" i="1"/>
  <c r="S408" i="1"/>
  <c r="Q409" i="1"/>
  <c r="S409" i="1"/>
  <c r="Q410" i="1"/>
  <c r="S410" i="1"/>
  <c r="Q411" i="1"/>
  <c r="S411" i="1"/>
  <c r="Q412" i="1"/>
  <c r="S412" i="1"/>
  <c r="Q413" i="1"/>
  <c r="S413" i="1"/>
  <c r="Q414" i="1"/>
  <c r="S414" i="1"/>
  <c r="Q415" i="1"/>
  <c r="S415" i="1"/>
  <c r="Q416" i="1"/>
  <c r="S416" i="1"/>
  <c r="Q417" i="1"/>
  <c r="S417" i="1"/>
  <c r="Q418" i="1"/>
  <c r="S418" i="1"/>
  <c r="Q419" i="1"/>
  <c r="S419" i="1"/>
  <c r="Q420" i="1"/>
  <c r="S420" i="1"/>
  <c r="Q421" i="1"/>
  <c r="S421" i="1"/>
  <c r="Q422" i="1"/>
  <c r="S422" i="1"/>
  <c r="Q423" i="1"/>
  <c r="S423" i="1"/>
  <c r="Q424" i="1"/>
  <c r="S424" i="1"/>
  <c r="Q425" i="1"/>
  <c r="S425" i="1"/>
  <c r="Q426" i="1"/>
  <c r="S426" i="1"/>
  <c r="Q427" i="1"/>
  <c r="S427" i="1"/>
  <c r="Q428" i="1"/>
  <c r="S428" i="1"/>
  <c r="Q429" i="1"/>
  <c r="S429" i="1"/>
  <c r="Q430" i="1"/>
  <c r="S430" i="1"/>
  <c r="Q431" i="1"/>
  <c r="S431" i="1"/>
  <c r="Q432" i="1"/>
  <c r="S432" i="1"/>
  <c r="Q433" i="1"/>
  <c r="S433" i="1"/>
  <c r="Q434" i="1"/>
  <c r="S434" i="1"/>
  <c r="Q435" i="1"/>
  <c r="S435" i="1"/>
  <c r="Q436" i="1"/>
  <c r="S436" i="1"/>
  <c r="Q437" i="1"/>
  <c r="S437" i="1"/>
  <c r="Q438" i="1"/>
  <c r="S438" i="1"/>
  <c r="Q439" i="1"/>
  <c r="S439" i="1"/>
  <c r="Q440" i="1"/>
  <c r="S440" i="1"/>
  <c r="Q441" i="1"/>
  <c r="S441" i="1"/>
  <c r="Q442" i="1"/>
  <c r="S442" i="1"/>
  <c r="Q443" i="1"/>
  <c r="S443" i="1"/>
  <c r="Q444" i="1"/>
  <c r="S444" i="1"/>
  <c r="Q445" i="1"/>
  <c r="S445" i="1"/>
  <c r="Q446" i="1"/>
  <c r="S446" i="1"/>
  <c r="Q447" i="1"/>
  <c r="S447" i="1"/>
  <c r="Q448" i="1"/>
  <c r="S448" i="1"/>
  <c r="Q449" i="1"/>
  <c r="S449" i="1"/>
  <c r="Q450" i="1"/>
  <c r="S450" i="1"/>
  <c r="Q451" i="1"/>
  <c r="S451" i="1"/>
  <c r="Q452" i="1"/>
  <c r="S452" i="1"/>
  <c r="Q453" i="1"/>
  <c r="S453" i="1"/>
  <c r="Q454" i="1"/>
  <c r="S454" i="1"/>
  <c r="Q455" i="1"/>
  <c r="S455" i="1"/>
  <c r="Q456" i="1"/>
  <c r="S456" i="1"/>
  <c r="Q457" i="1"/>
  <c r="S457" i="1"/>
  <c r="Q458" i="1"/>
  <c r="S458" i="1"/>
  <c r="Q459" i="1"/>
  <c r="S459" i="1"/>
  <c r="Q460" i="1"/>
  <c r="S460" i="1"/>
  <c r="Q461" i="1"/>
  <c r="S461" i="1"/>
  <c r="Q462" i="1"/>
  <c r="S462" i="1"/>
  <c r="Q463" i="1"/>
  <c r="S463" i="1"/>
  <c r="Q464" i="1"/>
  <c r="S464" i="1"/>
  <c r="Q465" i="1"/>
  <c r="S465" i="1"/>
  <c r="Q466" i="1"/>
  <c r="S466" i="1"/>
  <c r="Q467" i="1"/>
  <c r="S467" i="1"/>
  <c r="Q468" i="1"/>
  <c r="S468" i="1"/>
  <c r="Q469" i="1"/>
  <c r="S469" i="1"/>
  <c r="S470" i="1"/>
  <c r="Q471" i="1"/>
  <c r="S471" i="1"/>
  <c r="Q472" i="1"/>
  <c r="S472" i="1"/>
  <c r="Q473" i="1"/>
  <c r="S473" i="1"/>
  <c r="Q474" i="1"/>
  <c r="S474" i="1"/>
  <c r="Q475" i="1"/>
  <c r="S475" i="1"/>
  <c r="Q476" i="1"/>
  <c r="S476" i="1"/>
  <c r="Q477" i="1"/>
  <c r="S477" i="1"/>
  <c r="Q478" i="1"/>
  <c r="S478" i="1"/>
  <c r="Q481" i="1"/>
  <c r="S481" i="1"/>
  <c r="Q482" i="1"/>
  <c r="S482" i="1"/>
  <c r="Q483" i="1"/>
  <c r="S483" i="1"/>
  <c r="Q484" i="1"/>
  <c r="S484" i="1"/>
  <c r="Q485" i="1"/>
  <c r="S485" i="1"/>
  <c r="Q558" i="1"/>
  <c r="S558" i="1"/>
  <c r="Q560" i="1"/>
  <c r="S560" i="1"/>
  <c r="Q561" i="1"/>
  <c r="S561" i="1"/>
  <c r="Q562" i="1"/>
  <c r="S562" i="1"/>
  <c r="Q563" i="1"/>
  <c r="S563" i="1"/>
  <c r="Q564" i="1"/>
  <c r="S564" i="1"/>
  <c r="Q565" i="1"/>
  <c r="S565" i="1"/>
  <c r="Q566" i="1"/>
  <c r="S566" i="1"/>
  <c r="Q506" i="1"/>
  <c r="S506" i="1"/>
  <c r="Q507" i="1"/>
  <c r="S507" i="1"/>
  <c r="Q508" i="1"/>
  <c r="S508" i="1"/>
  <c r="Q509" i="1"/>
  <c r="S509" i="1"/>
  <c r="Q510" i="1"/>
  <c r="S510" i="1"/>
  <c r="Q511" i="1"/>
  <c r="S511" i="1"/>
  <c r="Q512" i="1"/>
  <c r="S512" i="1"/>
  <c r="Q513" i="1"/>
  <c r="S513" i="1"/>
  <c r="Q514" i="1"/>
  <c r="S514" i="1"/>
  <c r="Q515" i="1"/>
  <c r="S515" i="1"/>
  <c r="Q516" i="1"/>
  <c r="S516" i="1"/>
  <c r="Q517" i="1"/>
  <c r="S517" i="1"/>
  <c r="Q518" i="1"/>
  <c r="S518" i="1"/>
  <c r="Q519" i="1"/>
  <c r="S519" i="1"/>
  <c r="Q520" i="1"/>
  <c r="S520" i="1"/>
  <c r="Q521" i="1"/>
  <c r="S521" i="1"/>
  <c r="Q522" i="1"/>
  <c r="S522" i="1"/>
  <c r="Q493" i="1"/>
  <c r="S493" i="1"/>
  <c r="Q494" i="1"/>
  <c r="S494" i="1"/>
  <c r="Q495" i="1"/>
  <c r="S495" i="1"/>
  <c r="Q486" i="1"/>
  <c r="S486" i="1"/>
  <c r="Q487" i="1"/>
  <c r="S487" i="1"/>
  <c r="Q491" i="1"/>
  <c r="S491" i="1"/>
  <c r="Q492" i="1"/>
  <c r="S492" i="1"/>
  <c r="Q523" i="1"/>
  <c r="S523" i="1"/>
  <c r="Q524" i="1"/>
  <c r="S524" i="1"/>
  <c r="Q525" i="1"/>
  <c r="S525" i="1"/>
  <c r="Q526" i="1"/>
  <c r="S526" i="1"/>
  <c r="Q535" i="1"/>
  <c r="S535" i="1"/>
  <c r="Q536" i="1"/>
  <c r="S536" i="1"/>
  <c r="Q503" i="1"/>
  <c r="S503" i="1"/>
  <c r="Q505" i="1"/>
  <c r="S505" i="1"/>
  <c r="Q538" i="1"/>
  <c r="S538" i="1"/>
  <c r="Q539" i="1"/>
  <c r="S539" i="1"/>
  <c r="Q540" i="1"/>
  <c r="S540" i="1"/>
  <c r="Q541" i="1"/>
  <c r="S541" i="1"/>
  <c r="Q547" i="1"/>
  <c r="S547" i="1"/>
  <c r="Q548" i="1"/>
  <c r="S548" i="1"/>
  <c r="Q550" i="1"/>
  <c r="S550" i="1"/>
  <c r="Q551" i="1"/>
  <c r="S551" i="1"/>
  <c r="Q575" i="1"/>
  <c r="S575" i="1"/>
  <c r="Q576" i="1"/>
  <c r="S576" i="1"/>
  <c r="Q577" i="1"/>
  <c r="S577" i="1"/>
  <c r="Q578" i="1"/>
  <c r="S578" i="1"/>
  <c r="Q579" i="1"/>
  <c r="S579" i="1"/>
  <c r="Q580" i="1"/>
  <c r="S580" i="1"/>
  <c r="Q581" i="1"/>
  <c r="S581" i="1"/>
  <c r="Q582" i="1"/>
  <c r="S582" i="1"/>
  <c r="Q583" i="1"/>
  <c r="S583" i="1"/>
  <c r="Q584" i="1"/>
  <c r="S584" i="1"/>
  <c r="Q585" i="1"/>
  <c r="S585" i="1"/>
  <c r="Q586" i="1"/>
  <c r="S586" i="1"/>
  <c r="Q592" i="1"/>
  <c r="S592" i="1"/>
  <c r="Q570" i="1"/>
  <c r="S570" i="1"/>
  <c r="Q571" i="1"/>
  <c r="S571" i="1"/>
  <c r="Q572" i="1"/>
  <c r="S572" i="1"/>
  <c r="Q573" i="1"/>
  <c r="S573" i="1"/>
  <c r="Q574" i="1"/>
  <c r="S574" i="1"/>
  <c r="Q593" i="1"/>
  <c r="S593" i="1"/>
  <c r="Q594" i="1"/>
  <c r="S594" i="1"/>
  <c r="Q595" i="1"/>
  <c r="S595" i="1"/>
  <c r="Q602" i="1"/>
  <c r="S602" i="1"/>
  <c r="Q603" i="1"/>
  <c r="S603" i="1"/>
  <c r="Q604" i="1"/>
  <c r="S604" i="1"/>
  <c r="Q606" i="1"/>
  <c r="S606" i="1"/>
  <c r="Q607" i="1"/>
  <c r="S607" i="1"/>
  <c r="Q608" i="1"/>
  <c r="S608" i="1"/>
  <c r="Q609" i="1"/>
  <c r="S609" i="1"/>
  <c r="Q610" i="1"/>
  <c r="S610" i="1"/>
  <c r="Q611" i="1"/>
  <c r="S611" i="1"/>
  <c r="Q612" i="1"/>
  <c r="S612" i="1"/>
  <c r="Q613" i="1"/>
  <c r="S613" i="1"/>
  <c r="Q614" i="1"/>
  <c r="S614" i="1"/>
  <c r="Q615" i="1"/>
  <c r="S615" i="1"/>
  <c r="Q616" i="1"/>
  <c r="S616" i="1"/>
  <c r="Q617" i="1"/>
  <c r="S617" i="1"/>
  <c r="Q618" i="1"/>
  <c r="S618" i="1"/>
  <c r="Q619" i="1"/>
  <c r="S619" i="1"/>
  <c r="Q622" i="1"/>
  <c r="S622" i="1"/>
  <c r="Q623" i="1"/>
  <c r="S623" i="1"/>
  <c r="Q624" i="1"/>
  <c r="S624" i="1"/>
  <c r="Q625" i="1"/>
  <c r="S625" i="1"/>
  <c r="Q626" i="1"/>
  <c r="S626" i="1"/>
  <c r="Q627" i="1"/>
  <c r="S627" i="1"/>
  <c r="Q628" i="1"/>
  <c r="S628" i="1"/>
  <c r="Q629" i="1"/>
  <c r="S629" i="1"/>
  <c r="Q632" i="1"/>
  <c r="S632" i="1"/>
  <c r="Q633" i="1"/>
  <c r="S633" i="1"/>
  <c r="Q634" i="1"/>
  <c r="S634" i="1"/>
  <c r="Q635" i="1"/>
  <c r="S635" i="1"/>
  <c r="Q636" i="1"/>
  <c r="S636" i="1"/>
  <c r="Q637" i="1"/>
  <c r="S637" i="1"/>
  <c r="Q638" i="1"/>
  <c r="S638" i="1"/>
  <c r="Q640" i="1"/>
  <c r="S640" i="1"/>
  <c r="Q641" i="1"/>
  <c r="S641" i="1"/>
  <c r="Q642" i="1"/>
  <c r="S642" i="1"/>
  <c r="Q643" i="1"/>
  <c r="S643" i="1"/>
  <c r="Q644" i="1"/>
  <c r="S644" i="1"/>
  <c r="Q645" i="1"/>
  <c r="S645" i="1"/>
  <c r="Q646" i="1"/>
  <c r="S646" i="1"/>
  <c r="Q648" i="1"/>
  <c r="S648" i="1"/>
  <c r="Q649" i="1"/>
  <c r="S649" i="1"/>
  <c r="Q650" i="1"/>
  <c r="S650" i="1"/>
  <c r="Q651" i="1"/>
  <c r="S651" i="1"/>
  <c r="Q652" i="1"/>
  <c r="S652" i="1"/>
  <c r="Q653" i="1"/>
  <c r="S653" i="1"/>
  <c r="Q654" i="1"/>
  <c r="S654" i="1"/>
  <c r="Q655" i="1"/>
  <c r="S655" i="1"/>
  <c r="Q656" i="1"/>
  <c r="S656" i="1"/>
  <c r="Q657" i="1"/>
  <c r="S657" i="1"/>
  <c r="Q658" i="1"/>
  <c r="S658" i="1"/>
  <c r="Q659" i="1"/>
  <c r="S659" i="1"/>
  <c r="Q660" i="1"/>
  <c r="S660" i="1"/>
  <c r="Q661" i="1"/>
  <c r="S661" i="1"/>
  <c r="Q662" i="1"/>
  <c r="S662" i="1"/>
  <c r="Q663" i="1"/>
  <c r="S663" i="1"/>
  <c r="Q664" i="1"/>
  <c r="S664" i="1"/>
  <c r="Q665" i="1"/>
  <c r="S665" i="1"/>
  <c r="Q666" i="1"/>
  <c r="S666" i="1"/>
  <c r="Q667" i="1"/>
  <c r="S667" i="1"/>
  <c r="Q668" i="1"/>
  <c r="S668" i="1"/>
  <c r="Q669" i="1"/>
  <c r="S669" i="1"/>
  <c r="Q670" i="1"/>
  <c r="S670" i="1"/>
  <c r="Q671" i="1"/>
  <c r="S671" i="1"/>
  <c r="Q672" i="1"/>
  <c r="S672" i="1"/>
  <c r="Q673" i="1"/>
  <c r="S673" i="1"/>
  <c r="Q674" i="1"/>
  <c r="S674" i="1"/>
  <c r="Q675" i="1"/>
  <c r="S675" i="1"/>
  <c r="Q676" i="1"/>
  <c r="S676" i="1"/>
  <c r="Q677" i="1"/>
  <c r="S677" i="1"/>
  <c r="Q678" i="1"/>
  <c r="S678" i="1"/>
  <c r="Q679" i="1"/>
  <c r="S679" i="1"/>
  <c r="Q680" i="1"/>
  <c r="S680" i="1"/>
  <c r="Q681" i="1"/>
  <c r="S681" i="1"/>
  <c r="Q682" i="1"/>
  <c r="S682" i="1"/>
  <c r="Q683" i="1"/>
  <c r="S683" i="1"/>
  <c r="Q684" i="1"/>
  <c r="S684" i="1"/>
  <c r="Q685" i="1"/>
  <c r="S685" i="1"/>
  <c r="Q686" i="1"/>
  <c r="S686" i="1"/>
  <c r="Q687" i="1"/>
  <c r="S687" i="1"/>
  <c r="Q688" i="1"/>
  <c r="S688" i="1"/>
  <c r="Q689" i="1"/>
  <c r="S689" i="1"/>
  <c r="Q690" i="1"/>
  <c r="S690" i="1"/>
  <c r="Q705" i="1"/>
  <c r="S705" i="1"/>
  <c r="Q706" i="1"/>
  <c r="S706" i="1"/>
  <c r="Q707" i="1"/>
  <c r="S707" i="1"/>
  <c r="Q708" i="1"/>
  <c r="S708" i="1"/>
  <c r="Q709" i="1"/>
  <c r="S709" i="1"/>
  <c r="Q710" i="1"/>
  <c r="S710" i="1"/>
  <c r="Q711" i="1"/>
  <c r="S711" i="1"/>
  <c r="Q712" i="1"/>
  <c r="S712" i="1"/>
  <c r="Q713" i="1"/>
  <c r="S713" i="1"/>
  <c r="Q714" i="1"/>
  <c r="S714" i="1"/>
  <c r="Q715" i="1"/>
  <c r="S715" i="1"/>
  <c r="Q725" i="1"/>
  <c r="S725" i="1"/>
  <c r="Q726" i="1"/>
  <c r="S726" i="1"/>
  <c r="Q727" i="1"/>
  <c r="S727" i="1"/>
  <c r="Q728" i="1"/>
  <c r="S728" i="1"/>
  <c r="Q729" i="1"/>
  <c r="S729" i="1"/>
  <c r="Q730" i="1"/>
  <c r="S730" i="1"/>
  <c r="Q731" i="1"/>
  <c r="S731" i="1"/>
  <c r="Q732" i="1"/>
  <c r="S732" i="1"/>
  <c r="Q733" i="1"/>
  <c r="S733" i="1"/>
  <c r="Q762" i="1"/>
  <c r="S762" i="1"/>
  <c r="Q763" i="1"/>
  <c r="S763" i="1"/>
  <c r="Q764" i="1"/>
  <c r="S764" i="1"/>
  <c r="Q765" i="1"/>
  <c r="S765" i="1"/>
  <c r="Q766" i="1"/>
  <c r="S766" i="1"/>
  <c r="Q767" i="1"/>
  <c r="S767" i="1"/>
  <c r="Q768" i="1"/>
  <c r="S768" i="1"/>
  <c r="Q769" i="1"/>
  <c r="S769" i="1"/>
  <c r="Q770" i="1"/>
  <c r="S770" i="1"/>
  <c r="Q771" i="1"/>
  <c r="S771" i="1"/>
  <c r="Q772" i="1"/>
  <c r="S772" i="1"/>
  <c r="Q773" i="1"/>
  <c r="S773" i="1"/>
  <c r="Q774" i="1"/>
  <c r="S774" i="1"/>
  <c r="Q775" i="1"/>
  <c r="S775" i="1"/>
  <c r="Q776" i="1"/>
  <c r="S776" i="1"/>
  <c r="Q777" i="1"/>
  <c r="S777" i="1"/>
  <c r="Q778" i="1"/>
  <c r="S778" i="1"/>
  <c r="Q812" i="1"/>
  <c r="S812" i="1"/>
  <c r="Q779" i="1"/>
  <c r="S779" i="1"/>
  <c r="Q780" i="1"/>
  <c r="S780" i="1"/>
  <c r="Q781" i="1"/>
  <c r="S781" i="1"/>
  <c r="Q782" i="1"/>
  <c r="S782" i="1"/>
  <c r="Q783" i="1"/>
  <c r="S783" i="1"/>
  <c r="Q784" i="1"/>
  <c r="S784" i="1"/>
  <c r="Q785" i="1"/>
  <c r="S785" i="1"/>
  <c r="Q786" i="1"/>
  <c r="S786" i="1"/>
  <c r="Q815" i="1"/>
  <c r="S815" i="1"/>
  <c r="Q790" i="1"/>
  <c r="S790" i="1"/>
  <c r="Q791" i="1"/>
  <c r="S791" i="1"/>
  <c r="Q792" i="1"/>
  <c r="S792" i="1"/>
  <c r="Q793" i="1"/>
  <c r="S793" i="1"/>
  <c r="Q794" i="1"/>
  <c r="S794" i="1"/>
  <c r="Q795" i="1"/>
  <c r="S795" i="1"/>
  <c r="Q796" i="1"/>
  <c r="S796" i="1"/>
  <c r="Q797" i="1"/>
  <c r="S797" i="1"/>
  <c r="Q798" i="1"/>
  <c r="S798" i="1"/>
  <c r="Q799" i="1"/>
  <c r="S799" i="1"/>
  <c r="Q800" i="1"/>
  <c r="S800" i="1"/>
  <c r="Q801" i="1"/>
  <c r="S801" i="1"/>
  <c r="Q802" i="1"/>
  <c r="S802" i="1"/>
  <c r="Q803" i="1"/>
  <c r="S803" i="1"/>
  <c r="Q804" i="1"/>
  <c r="S804" i="1"/>
  <c r="Q805" i="1"/>
  <c r="S805" i="1"/>
  <c r="Q806" i="1"/>
  <c r="S806" i="1"/>
  <c r="Q807" i="1"/>
  <c r="S807" i="1"/>
  <c r="Q808" i="1"/>
  <c r="S808" i="1"/>
  <c r="Q809" i="1"/>
  <c r="S809" i="1"/>
  <c r="Q833" i="1"/>
  <c r="S833" i="1"/>
  <c r="Q834" i="1"/>
  <c r="S834" i="1"/>
  <c r="Q835" i="1"/>
  <c r="S835" i="1"/>
  <c r="Q837" i="1"/>
  <c r="S837" i="1"/>
  <c r="Q823" i="1"/>
  <c r="S823" i="1"/>
  <c r="Q824" i="1"/>
  <c r="S824" i="1"/>
  <c r="Q825" i="1"/>
  <c r="S825" i="1"/>
  <c r="Q826" i="1"/>
  <c r="S826" i="1"/>
  <c r="Q827" i="1"/>
  <c r="S827" i="1"/>
  <c r="Q828" i="1"/>
  <c r="S828" i="1"/>
  <c r="Q829" i="1"/>
  <c r="S829" i="1"/>
  <c r="Q830" i="1"/>
  <c r="S830" i="1"/>
  <c r="Q831" i="1"/>
  <c r="S831" i="1"/>
  <c r="Q832" i="1"/>
  <c r="S832" i="1"/>
  <c r="Q838" i="1"/>
  <c r="S838" i="1"/>
  <c r="Q839" i="1"/>
  <c r="S839" i="1"/>
  <c r="Q840" i="1"/>
  <c r="S840" i="1"/>
  <c r="Q841" i="1"/>
  <c r="S841" i="1"/>
  <c r="Q842" i="1"/>
  <c r="S842" i="1"/>
  <c r="Q843" i="1"/>
  <c r="S843" i="1"/>
  <c r="Q844" i="1"/>
  <c r="S844" i="1"/>
  <c r="Q845" i="1"/>
  <c r="S845" i="1"/>
  <c r="Q846" i="1"/>
  <c r="S846" i="1"/>
  <c r="Q847" i="1"/>
  <c r="S847" i="1"/>
  <c r="Q848" i="1"/>
  <c r="S848" i="1"/>
  <c r="Q849" i="1"/>
  <c r="S849" i="1"/>
  <c r="Q850" i="1"/>
  <c r="S850" i="1"/>
  <c r="Q851" i="1"/>
  <c r="S851" i="1"/>
  <c r="Q852" i="1"/>
  <c r="S852" i="1"/>
  <c r="Q853" i="1"/>
  <c r="S853" i="1"/>
  <c r="Q860" i="1"/>
  <c r="S860" i="1"/>
  <c r="Q861" i="1"/>
  <c r="S861" i="1"/>
  <c r="Q862" i="1"/>
  <c r="S862" i="1"/>
  <c r="Q863" i="1"/>
  <c r="S863" i="1"/>
  <c r="Q865" i="1"/>
  <c r="S865" i="1"/>
  <c r="Q866" i="1"/>
  <c r="S866" i="1"/>
  <c r="Q867" i="1"/>
  <c r="S867" i="1"/>
  <c r="Q868" i="1"/>
  <c r="S868" i="1"/>
  <c r="Q871" i="1"/>
  <c r="S871" i="1"/>
  <c r="Q872" i="1"/>
  <c r="S872" i="1"/>
  <c r="Q873" i="1"/>
  <c r="S873" i="1"/>
  <c r="Q874" i="1"/>
  <c r="S874" i="1"/>
  <c r="Q875" i="1"/>
  <c r="S875" i="1"/>
  <c r="Q876" i="1"/>
  <c r="S876" i="1"/>
  <c r="Q877" i="1"/>
  <c r="S877" i="1"/>
  <c r="Q878" i="1"/>
  <c r="S878" i="1"/>
  <c r="Q879" i="1"/>
  <c r="S879" i="1"/>
  <c r="Q880" i="1"/>
  <c r="S880" i="1"/>
  <c r="Q881" i="1"/>
  <c r="S881" i="1"/>
  <c r="Q882" i="1"/>
  <c r="S882" i="1"/>
  <c r="Q887" i="1"/>
  <c r="S887" i="1"/>
  <c r="Q888" i="1"/>
  <c r="S888" i="1"/>
  <c r="Q889" i="1"/>
  <c r="S889" i="1"/>
  <c r="Q890" i="1"/>
  <c r="S890" i="1"/>
  <c r="Q891" i="1"/>
  <c r="S891" i="1"/>
  <c r="Q892" i="1"/>
  <c r="S892" i="1"/>
  <c r="Q893" i="1"/>
  <c r="S893" i="1"/>
  <c r="Q894" i="1"/>
  <c r="S894" i="1"/>
  <c r="Q895" i="1"/>
  <c r="S895" i="1"/>
  <c r="Q896" i="1"/>
  <c r="S896" i="1"/>
  <c r="Q897" i="1"/>
  <c r="S897" i="1"/>
  <c r="Q898" i="1"/>
  <c r="S898" i="1"/>
  <c r="Q899" i="1"/>
  <c r="S899" i="1"/>
  <c r="Q900" i="1"/>
  <c r="S900" i="1"/>
  <c r="Q901" i="1"/>
  <c r="S901" i="1"/>
  <c r="Q902" i="1"/>
  <c r="S902" i="1"/>
  <c r="Q903" i="1"/>
  <c r="S903" i="1"/>
  <c r="Q904" i="1"/>
  <c r="S904" i="1"/>
  <c r="Q905" i="1"/>
  <c r="S905" i="1"/>
  <c r="Q908" i="1"/>
  <c r="S908" i="1"/>
  <c r="Q909" i="1"/>
  <c r="S909" i="1"/>
  <c r="Q910" i="1"/>
  <c r="S910" i="1"/>
  <c r="Q911" i="1"/>
  <c r="S911" i="1"/>
  <c r="Q912" i="1"/>
  <c r="S912" i="1"/>
  <c r="Q913" i="1"/>
  <c r="S913" i="1"/>
  <c r="Q914" i="1"/>
  <c r="S914" i="1"/>
  <c r="Q915" i="1"/>
  <c r="S915" i="1"/>
  <c r="Q916" i="1"/>
  <c r="S916" i="1"/>
  <c r="Q917" i="1"/>
  <c r="S917" i="1"/>
  <c r="Q918" i="1"/>
  <c r="S918" i="1"/>
  <c r="Q919" i="1"/>
  <c r="S919" i="1"/>
  <c r="Q920" i="1"/>
  <c r="S920" i="1"/>
  <c r="Q921" i="1"/>
  <c r="S921" i="1"/>
  <c r="Q922" i="1"/>
  <c r="S922" i="1"/>
  <c r="Q923" i="1"/>
  <c r="S923" i="1"/>
  <c r="Q924" i="1"/>
  <c r="S924" i="1"/>
  <c r="Q925" i="1"/>
  <c r="S925" i="1"/>
  <c r="Q926" i="1"/>
  <c r="S926" i="1"/>
  <c r="Q927" i="1"/>
  <c r="S927" i="1"/>
  <c r="Q928" i="1"/>
  <c r="S928" i="1"/>
  <c r="Q929" i="1"/>
  <c r="S929" i="1"/>
  <c r="Q930" i="1"/>
  <c r="S930" i="1"/>
  <c r="Q931" i="1"/>
  <c r="S931" i="1"/>
  <c r="Q932" i="1"/>
  <c r="S932" i="1"/>
  <c r="Q933" i="1"/>
  <c r="S933" i="1"/>
  <c r="Q934" i="1"/>
  <c r="S934" i="1"/>
  <c r="Q935" i="1"/>
  <c r="S935" i="1"/>
  <c r="Q936" i="1"/>
  <c r="S936" i="1"/>
  <c r="Q937" i="1"/>
  <c r="S937" i="1"/>
  <c r="Q938" i="1"/>
  <c r="S938" i="1"/>
  <c r="Q939" i="1"/>
  <c r="S939" i="1"/>
  <c r="Q940" i="1"/>
  <c r="S940" i="1"/>
  <c r="Q941" i="1"/>
  <c r="S941" i="1"/>
  <c r="Q942" i="1"/>
  <c r="S942" i="1"/>
  <c r="Q943" i="1"/>
  <c r="S943" i="1"/>
  <c r="Q944" i="1"/>
  <c r="S944" i="1"/>
  <c r="Q945" i="1"/>
  <c r="S945" i="1"/>
  <c r="Q946" i="1"/>
  <c r="S946" i="1"/>
  <c r="Q947" i="1"/>
  <c r="S947" i="1"/>
  <c r="Q948" i="1"/>
  <c r="S948" i="1"/>
  <c r="Q949" i="1"/>
  <c r="S949" i="1"/>
  <c r="Q950" i="1"/>
  <c r="S950" i="1"/>
  <c r="Q951" i="1"/>
  <c r="S951" i="1"/>
  <c r="Q952" i="1"/>
  <c r="S952" i="1"/>
  <c r="Q953" i="1"/>
  <c r="S953" i="1"/>
  <c r="Q954" i="1"/>
  <c r="S954" i="1"/>
  <c r="Q955" i="1"/>
  <c r="S955" i="1"/>
  <c r="Q956" i="1"/>
  <c r="S956" i="1"/>
  <c r="Q957" i="1"/>
  <c r="S957" i="1"/>
  <c r="Q958" i="1"/>
  <c r="S958" i="1"/>
  <c r="Q959" i="1"/>
  <c r="S959" i="1"/>
  <c r="Q960" i="1"/>
  <c r="S960" i="1"/>
  <c r="Q961" i="1"/>
  <c r="S961" i="1"/>
  <c r="Q962" i="1"/>
  <c r="S962" i="1"/>
  <c r="Q963" i="1"/>
  <c r="S963" i="1"/>
  <c r="Q964" i="1"/>
  <c r="S964" i="1"/>
  <c r="Q965" i="1"/>
  <c r="S965" i="1"/>
  <c r="Q966" i="1"/>
  <c r="S966" i="1"/>
  <c r="Q967" i="1"/>
  <c r="S967" i="1"/>
  <c r="Q968" i="1"/>
  <c r="S968" i="1"/>
  <c r="Q969" i="1"/>
  <c r="S969" i="1"/>
  <c r="Q970" i="1"/>
  <c r="S970" i="1"/>
  <c r="Q971" i="1"/>
  <c r="S971" i="1"/>
  <c r="Q972" i="1"/>
  <c r="S972" i="1"/>
  <c r="Q973" i="1"/>
  <c r="S973" i="1"/>
  <c r="Q974" i="1"/>
  <c r="S974" i="1"/>
  <c r="Q975" i="1"/>
  <c r="S975" i="1"/>
  <c r="Q976" i="1"/>
  <c r="S976" i="1"/>
  <c r="Q977" i="1"/>
  <c r="S977" i="1"/>
  <c r="Q978" i="1"/>
  <c r="S978" i="1"/>
  <c r="Q979" i="1"/>
  <c r="S979" i="1"/>
  <c r="Q980" i="1"/>
  <c r="S980" i="1"/>
  <c r="Q981" i="1"/>
  <c r="S981" i="1"/>
  <c r="Q982" i="1"/>
  <c r="S982" i="1"/>
  <c r="Q983" i="1"/>
  <c r="S983" i="1"/>
  <c r="Q984" i="1"/>
  <c r="S984" i="1"/>
  <c r="Q985" i="1"/>
  <c r="S985" i="1"/>
  <c r="Q986" i="1"/>
  <c r="S986" i="1"/>
  <c r="Q987" i="1"/>
  <c r="S987" i="1"/>
  <c r="Q988" i="1"/>
  <c r="S988" i="1"/>
  <c r="Q989" i="1"/>
  <c r="S989" i="1"/>
  <c r="Q990" i="1"/>
  <c r="S990" i="1"/>
  <c r="Q991" i="1"/>
  <c r="S991" i="1"/>
  <c r="Q992" i="1"/>
  <c r="S992" i="1"/>
  <c r="Q993" i="1"/>
  <c r="S993" i="1"/>
  <c r="Q994" i="1"/>
  <c r="S994" i="1"/>
  <c r="Q995" i="1"/>
  <c r="S995" i="1"/>
  <c r="Q996" i="1"/>
  <c r="S996" i="1"/>
  <c r="Q997" i="1"/>
  <c r="S997" i="1"/>
  <c r="Q998" i="1"/>
  <c r="S998" i="1"/>
  <c r="Q999" i="1"/>
  <c r="S999" i="1"/>
  <c r="Q1000" i="1"/>
  <c r="S1000" i="1"/>
  <c r="Q1001" i="1"/>
  <c r="S1001" i="1"/>
  <c r="Q1002" i="1"/>
  <c r="S1002" i="1"/>
  <c r="Q1003" i="1"/>
  <c r="S1003" i="1"/>
  <c r="Q1004" i="1"/>
  <c r="S1004" i="1"/>
  <c r="Q1005" i="1"/>
  <c r="S1005" i="1"/>
  <c r="Q1006" i="1"/>
  <c r="S1006" i="1"/>
  <c r="Q1007" i="1"/>
  <c r="S1007" i="1"/>
  <c r="Q1008" i="1"/>
  <c r="S1008" i="1"/>
  <c r="Q1009" i="1"/>
  <c r="S1009" i="1"/>
  <c r="Q1010" i="1"/>
  <c r="S1010" i="1"/>
  <c r="Q1011" i="1"/>
  <c r="S1011" i="1"/>
  <c r="Q1012" i="1"/>
  <c r="S1012" i="1"/>
  <c r="Q1013" i="1"/>
  <c r="S1013" i="1"/>
  <c r="Q1014" i="1"/>
  <c r="S1014" i="1"/>
  <c r="Q1015" i="1"/>
  <c r="S1015" i="1"/>
  <c r="Q1016" i="1"/>
  <c r="S1016" i="1"/>
  <c r="Q1017" i="1"/>
  <c r="S1017" i="1"/>
  <c r="Q1018" i="1"/>
  <c r="S1018" i="1"/>
  <c r="Q1019" i="1"/>
  <c r="S1019" i="1"/>
  <c r="Q1020" i="1"/>
  <c r="S1020" i="1"/>
  <c r="Q1021" i="1"/>
  <c r="S1021" i="1"/>
  <c r="Q1022" i="1"/>
  <c r="S1022" i="1"/>
  <c r="Q1023" i="1"/>
  <c r="S1023" i="1"/>
  <c r="Q1024" i="1"/>
  <c r="S1024" i="1"/>
  <c r="Q1025" i="1"/>
  <c r="S1025" i="1"/>
  <c r="Q1026" i="1"/>
  <c r="S1026" i="1"/>
  <c r="Q1027" i="1"/>
  <c r="S1027" i="1"/>
  <c r="Q1028" i="1"/>
  <c r="S1028" i="1"/>
  <c r="Q1029" i="1"/>
  <c r="S1029" i="1"/>
  <c r="Q1030" i="1"/>
  <c r="S1030" i="1"/>
  <c r="Q1031" i="1"/>
  <c r="S1031" i="1"/>
  <c r="Q1032" i="1"/>
  <c r="S1032" i="1"/>
  <c r="Q1033" i="1"/>
  <c r="S1033" i="1"/>
  <c r="Q1034" i="1"/>
  <c r="S1034" i="1"/>
  <c r="Q1035" i="1"/>
  <c r="S1035" i="1"/>
  <c r="Q1036" i="1"/>
  <c r="S1036" i="1"/>
  <c r="Q1037" i="1"/>
  <c r="S1037" i="1"/>
  <c r="Q1038" i="1"/>
  <c r="S1038" i="1"/>
  <c r="Q1039" i="1"/>
  <c r="S1039" i="1"/>
  <c r="Q1040" i="1"/>
  <c r="S1040" i="1"/>
  <c r="Q1041" i="1"/>
  <c r="S1041" i="1"/>
  <c r="Q1042" i="1"/>
  <c r="S1042" i="1"/>
  <c r="Q1043" i="1"/>
  <c r="S1043" i="1"/>
  <c r="Q1044" i="1"/>
  <c r="S1044" i="1"/>
  <c r="Q1045" i="1"/>
  <c r="S1045" i="1"/>
  <c r="Q1046" i="1"/>
  <c r="S1046" i="1"/>
  <c r="Q1047" i="1"/>
  <c r="S1047" i="1"/>
  <c r="Q1048" i="1"/>
  <c r="S1048" i="1"/>
  <c r="Q1049" i="1"/>
  <c r="S1049" i="1"/>
  <c r="Q1050" i="1"/>
  <c r="S1050" i="1"/>
  <c r="Q1051" i="1"/>
  <c r="S1051" i="1"/>
  <c r="Q1052" i="1"/>
  <c r="S1052" i="1"/>
  <c r="Q1053" i="1"/>
  <c r="S1053" i="1"/>
  <c r="Q1054" i="1"/>
  <c r="S1054" i="1"/>
  <c r="Q1055" i="1"/>
  <c r="S1055" i="1"/>
  <c r="Q1056" i="1"/>
  <c r="S1056" i="1"/>
  <c r="Q1057" i="1"/>
  <c r="S1057" i="1"/>
  <c r="Q1058" i="1"/>
  <c r="S1058" i="1"/>
  <c r="Q1059" i="1"/>
  <c r="S1059" i="1"/>
  <c r="Q1060" i="1"/>
  <c r="S1060" i="1"/>
  <c r="Q1061" i="1"/>
  <c r="S1061" i="1"/>
  <c r="Q1062" i="1"/>
  <c r="S1062" i="1"/>
  <c r="Q1063" i="1"/>
  <c r="S1063" i="1"/>
  <c r="Q1064" i="1"/>
  <c r="S1064" i="1"/>
  <c r="Q1065" i="1"/>
  <c r="S1065" i="1"/>
  <c r="Q1066" i="1"/>
  <c r="S1066" i="1"/>
  <c r="Q1067" i="1"/>
  <c r="S1067" i="1"/>
  <c r="Q1068" i="1"/>
  <c r="S1068" i="1"/>
  <c r="Q1069" i="1"/>
  <c r="S1069" i="1"/>
  <c r="Q1070" i="1"/>
  <c r="S1070" i="1"/>
  <c r="Q1071" i="1"/>
  <c r="S1071" i="1"/>
  <c r="Q1072" i="1"/>
  <c r="S1072" i="1"/>
  <c r="Q1073" i="1"/>
  <c r="S1073" i="1"/>
  <c r="Q1074" i="1"/>
  <c r="S1074" i="1"/>
  <c r="Q1075" i="1"/>
  <c r="S1075" i="1"/>
  <c r="Q1076" i="1"/>
  <c r="S1076" i="1"/>
  <c r="Q1077" i="1"/>
  <c r="S1077" i="1"/>
  <c r="Q1078" i="1"/>
  <c r="S1078" i="1"/>
  <c r="Q1079" i="1"/>
  <c r="S1079" i="1"/>
  <c r="Q1080" i="1"/>
  <c r="S1080" i="1"/>
  <c r="Q1081" i="1"/>
  <c r="S1081" i="1"/>
  <c r="Q1082" i="1"/>
  <c r="S1082" i="1"/>
  <c r="Q1083" i="1"/>
  <c r="S1083" i="1"/>
  <c r="Q1084" i="1"/>
  <c r="S1084" i="1"/>
  <c r="Q1085" i="1"/>
  <c r="S1085" i="1"/>
  <c r="Q1086" i="1"/>
  <c r="S1086" i="1"/>
  <c r="Q1087" i="1"/>
  <c r="S1087" i="1"/>
  <c r="Q1088" i="1"/>
  <c r="S1088" i="1"/>
  <c r="Q1089" i="1"/>
  <c r="S1089" i="1"/>
  <c r="Q1090" i="1"/>
  <c r="S1090" i="1"/>
  <c r="Q1091" i="1"/>
  <c r="S1091" i="1"/>
  <c r="Q1092" i="1"/>
  <c r="S1092" i="1"/>
  <c r="Q1093" i="1"/>
  <c r="S1093" i="1"/>
  <c r="Q1094" i="1"/>
  <c r="S1094" i="1"/>
  <c r="Q1095" i="1"/>
  <c r="S1095" i="1"/>
  <c r="Q1096" i="1"/>
  <c r="S1096" i="1"/>
  <c r="Q1097" i="1"/>
  <c r="S1097" i="1"/>
  <c r="Q1098" i="1"/>
  <c r="S1098" i="1"/>
  <c r="Q1099" i="1"/>
  <c r="S1099" i="1"/>
  <c r="Q1100" i="1"/>
  <c r="S1100" i="1"/>
  <c r="Q1101" i="1"/>
  <c r="S1101" i="1"/>
  <c r="Q1102" i="1"/>
  <c r="S1102" i="1"/>
  <c r="Q1103" i="1"/>
  <c r="S1103" i="1"/>
  <c r="Q1104" i="1"/>
  <c r="S1104" i="1"/>
  <c r="Q1105" i="1"/>
  <c r="S1105" i="1"/>
  <c r="Q1106" i="1"/>
  <c r="S1106" i="1"/>
  <c r="Q1107" i="1"/>
  <c r="S1107" i="1"/>
  <c r="Q1108" i="1"/>
  <c r="S1108" i="1"/>
  <c r="Q1109" i="1"/>
  <c r="S1109" i="1"/>
  <c r="Q1110" i="1"/>
  <c r="S1110" i="1"/>
  <c r="Q1111" i="1"/>
  <c r="S1111" i="1"/>
  <c r="Q1112" i="1"/>
  <c r="S1112" i="1"/>
  <c r="Q1113" i="1"/>
  <c r="S1113" i="1"/>
  <c r="Q1114" i="1"/>
  <c r="S1114" i="1"/>
  <c r="Q1115" i="1"/>
  <c r="S1115" i="1"/>
  <c r="Q1116" i="1"/>
  <c r="S1116" i="1"/>
  <c r="Q1117" i="1"/>
  <c r="S1117" i="1"/>
  <c r="Q1118" i="1"/>
  <c r="S1118" i="1"/>
  <c r="Q1119" i="1"/>
  <c r="S1119" i="1"/>
  <c r="Q1120" i="1"/>
  <c r="S1120" i="1"/>
  <c r="Q1121" i="1"/>
  <c r="S1121" i="1"/>
  <c r="Q1122" i="1"/>
  <c r="S1122" i="1"/>
  <c r="Q1123" i="1"/>
  <c r="S1123" i="1"/>
  <c r="Q1124" i="1"/>
  <c r="S1124" i="1"/>
  <c r="Q1125" i="1"/>
  <c r="S1125" i="1"/>
  <c r="Q1126" i="1"/>
  <c r="S1126" i="1"/>
  <c r="Q1127" i="1"/>
  <c r="S1127" i="1"/>
  <c r="Q1128" i="1"/>
  <c r="S1128" i="1"/>
  <c r="Q1129" i="1"/>
  <c r="S1129" i="1"/>
  <c r="Q1130" i="1"/>
  <c r="S1130" i="1"/>
  <c r="Q1131" i="1"/>
  <c r="S1131" i="1"/>
  <c r="Q1132" i="1"/>
  <c r="S1132" i="1"/>
  <c r="Q1133" i="1"/>
  <c r="S1133" i="1"/>
  <c r="Q1134" i="1"/>
  <c r="S1134" i="1"/>
  <c r="Q1135" i="1"/>
  <c r="S1135" i="1"/>
  <c r="Q1136" i="1"/>
  <c r="S1136" i="1"/>
  <c r="Q1137" i="1"/>
  <c r="S1137" i="1"/>
  <c r="Q1138" i="1"/>
  <c r="S1138" i="1"/>
  <c r="Q1139" i="1"/>
  <c r="S1139" i="1"/>
  <c r="Q1140" i="1"/>
  <c r="S1140" i="1"/>
  <c r="Q1141" i="1"/>
  <c r="S1141" i="1"/>
  <c r="Q1142" i="1"/>
  <c r="S1142" i="1"/>
  <c r="Q1143" i="1"/>
  <c r="S1143" i="1"/>
  <c r="Q1144" i="1"/>
  <c r="S1144" i="1"/>
  <c r="Q1145" i="1"/>
  <c r="S1145" i="1"/>
  <c r="Q1146" i="1"/>
  <c r="S1146" i="1"/>
  <c r="Q1147" i="1"/>
  <c r="S1147" i="1"/>
  <c r="Q1148" i="1"/>
  <c r="S1148" i="1"/>
  <c r="Q1149" i="1"/>
  <c r="S1149" i="1"/>
  <c r="Q1150" i="1"/>
  <c r="S1150" i="1"/>
  <c r="Q1151" i="1"/>
  <c r="S1151" i="1"/>
  <c r="Q1152" i="1"/>
  <c r="S1152" i="1"/>
  <c r="Q1153" i="1"/>
  <c r="S1153" i="1"/>
  <c r="Q1154" i="1"/>
  <c r="S1154" i="1"/>
  <c r="Q1155" i="1"/>
  <c r="S1155" i="1"/>
  <c r="Q1156" i="1"/>
  <c r="S1156" i="1"/>
  <c r="Q1157" i="1"/>
  <c r="S1157" i="1"/>
  <c r="Q1158" i="1"/>
  <c r="S1158" i="1"/>
  <c r="Q1159" i="1"/>
  <c r="S1159" i="1"/>
  <c r="Q1160" i="1"/>
  <c r="S1160" i="1"/>
  <c r="Q1161" i="1"/>
  <c r="S1161" i="1"/>
  <c r="Q1162" i="1"/>
  <c r="S1162" i="1"/>
  <c r="Q1163" i="1"/>
  <c r="S1163" i="1"/>
  <c r="Q1164" i="1"/>
  <c r="S1164" i="1"/>
  <c r="Q1165" i="1"/>
  <c r="S1165" i="1"/>
  <c r="Q1166" i="1"/>
  <c r="S1166" i="1"/>
  <c r="Q1167" i="1"/>
  <c r="S1167" i="1"/>
  <c r="Q1168" i="1"/>
  <c r="S1168" i="1"/>
  <c r="Q1169" i="1"/>
  <c r="S1169" i="1"/>
  <c r="Q1170" i="1"/>
  <c r="S1170" i="1"/>
  <c r="Q1171" i="1"/>
  <c r="S1171" i="1"/>
  <c r="Q1172" i="1"/>
  <c r="S1172" i="1"/>
  <c r="Q1173" i="1"/>
  <c r="S1173" i="1"/>
  <c r="Q1174" i="1"/>
  <c r="S1174" i="1"/>
  <c r="Q1175" i="1"/>
  <c r="S1175" i="1"/>
  <c r="Q1176" i="1"/>
  <c r="S1176" i="1"/>
  <c r="Q1177" i="1"/>
  <c r="S1177" i="1"/>
  <c r="Q1178" i="1"/>
  <c r="S1178" i="1"/>
  <c r="Q1179" i="1"/>
  <c r="S1179" i="1"/>
  <c r="Q1180" i="1"/>
  <c r="S1180" i="1"/>
  <c r="Q1181" i="1"/>
  <c r="S1181" i="1"/>
  <c r="Q1182" i="1"/>
  <c r="S1182" i="1"/>
  <c r="Q1183" i="1"/>
  <c r="S1183" i="1"/>
  <c r="Q1184" i="1"/>
  <c r="S1184" i="1"/>
  <c r="Q1185" i="1"/>
  <c r="S1185" i="1"/>
  <c r="Q1186" i="1"/>
  <c r="S1186" i="1"/>
  <c r="Q1187" i="1"/>
  <c r="S1187" i="1"/>
  <c r="Q1188" i="1"/>
  <c r="S1188" i="1"/>
  <c r="Q1189" i="1"/>
  <c r="S1189" i="1"/>
  <c r="Q1190" i="1"/>
  <c r="S1190" i="1"/>
  <c r="Q1191" i="1"/>
  <c r="S1191" i="1"/>
  <c r="Q1192" i="1"/>
  <c r="S1192" i="1"/>
  <c r="Q1193" i="1"/>
  <c r="S1193" i="1"/>
  <c r="Q1194" i="1"/>
  <c r="S1194" i="1"/>
  <c r="Q1195" i="1"/>
  <c r="S1195" i="1"/>
  <c r="Q1196" i="1"/>
  <c r="S1196" i="1"/>
  <c r="Q1197" i="1"/>
  <c r="S1197" i="1"/>
  <c r="Q1198" i="1"/>
  <c r="S1198" i="1"/>
  <c r="Q1199" i="1"/>
  <c r="S1199" i="1"/>
  <c r="Q1200" i="1"/>
  <c r="S1200" i="1"/>
  <c r="Q1201" i="1"/>
  <c r="S1201" i="1"/>
  <c r="Q1202" i="1"/>
  <c r="S1202" i="1"/>
  <c r="Q1203" i="1"/>
  <c r="S1203" i="1"/>
  <c r="Q1204" i="1"/>
  <c r="S1204" i="1"/>
  <c r="Q1205" i="1"/>
  <c r="S1205" i="1"/>
  <c r="Q1206" i="1"/>
  <c r="S1206" i="1"/>
  <c r="Q1207" i="1"/>
  <c r="S1207" i="1"/>
  <c r="Q1208" i="1"/>
  <c r="S1208" i="1"/>
  <c r="Q1209" i="1"/>
  <c r="S1209" i="1"/>
  <c r="Q1210" i="1"/>
  <c r="S1210" i="1"/>
  <c r="Q1211" i="1"/>
  <c r="S1211" i="1"/>
  <c r="Q1212" i="1"/>
  <c r="S1212" i="1"/>
  <c r="Q1213" i="1"/>
  <c r="S1213" i="1"/>
  <c r="Q1214" i="1"/>
  <c r="S1214" i="1"/>
  <c r="Q1215" i="1"/>
  <c r="S1215" i="1"/>
  <c r="Q1216" i="1"/>
  <c r="S1216" i="1"/>
  <c r="Q1217" i="1"/>
  <c r="S1217" i="1"/>
  <c r="Q1218" i="1"/>
  <c r="S1218" i="1"/>
  <c r="Q1219" i="1"/>
  <c r="S1219" i="1"/>
  <c r="Q1220" i="1"/>
  <c r="S1220" i="1"/>
  <c r="Q1221" i="1"/>
  <c r="S1221" i="1"/>
  <c r="Q1222" i="1"/>
  <c r="S1222" i="1"/>
  <c r="Q1223" i="1"/>
  <c r="S1223" i="1"/>
  <c r="Q1224" i="1"/>
  <c r="S1224" i="1"/>
  <c r="Q1225" i="1"/>
  <c r="S1225" i="1"/>
  <c r="Q1226" i="1"/>
  <c r="S1226" i="1"/>
  <c r="Q1227" i="1"/>
  <c r="S1227" i="1"/>
  <c r="Q1228" i="1"/>
  <c r="S1228" i="1"/>
  <c r="Q1229" i="1"/>
  <c r="S1229" i="1"/>
  <c r="Q1230" i="1"/>
  <c r="S1230" i="1"/>
  <c r="Q1231" i="1"/>
  <c r="S1231" i="1"/>
  <c r="Q1232" i="1"/>
  <c r="S1232" i="1"/>
  <c r="Q1233" i="1"/>
  <c r="S1233" i="1"/>
  <c r="Q1234" i="1"/>
  <c r="S1234" i="1"/>
  <c r="Q1235" i="1"/>
  <c r="S1235" i="1"/>
  <c r="Q1236" i="1"/>
  <c r="S1236" i="1"/>
  <c r="Q1237" i="1"/>
  <c r="S1237" i="1"/>
  <c r="Q1238" i="1"/>
  <c r="S1238" i="1"/>
  <c r="Q1239" i="1"/>
  <c r="S1239" i="1"/>
  <c r="Q1240" i="1"/>
  <c r="S1240" i="1"/>
  <c r="Q1241" i="1"/>
  <c r="S1241" i="1"/>
  <c r="Q1242" i="1"/>
  <c r="S1242" i="1"/>
  <c r="Q1243" i="1"/>
  <c r="S1243" i="1"/>
  <c r="Q1244" i="1"/>
  <c r="S1244" i="1"/>
  <c r="Q1245" i="1"/>
  <c r="S1245" i="1"/>
  <c r="Q1246" i="1"/>
  <c r="S1246" i="1"/>
  <c r="Q1247" i="1"/>
  <c r="S1247" i="1"/>
  <c r="Q1248" i="1"/>
  <c r="S1248" i="1"/>
  <c r="Q1249" i="1"/>
  <c r="S1249" i="1"/>
  <c r="Q1250" i="1"/>
  <c r="S1250" i="1"/>
  <c r="Q1251" i="1"/>
  <c r="S1251" i="1"/>
  <c r="Q1252" i="1"/>
  <c r="S1252" i="1"/>
  <c r="Q1253" i="1"/>
  <c r="S1253" i="1"/>
  <c r="Q1254" i="1"/>
  <c r="S1254" i="1"/>
  <c r="Q1255" i="1"/>
  <c r="S1255" i="1"/>
  <c r="Q1256" i="1"/>
  <c r="S1256" i="1"/>
  <c r="Q1257" i="1"/>
  <c r="S1257" i="1"/>
  <c r="Q1258" i="1"/>
  <c r="S1258" i="1"/>
  <c r="Q1259" i="1"/>
  <c r="S1259" i="1"/>
  <c r="Q1260" i="1"/>
  <c r="S1260" i="1"/>
  <c r="Q1261" i="1"/>
  <c r="S1261" i="1"/>
  <c r="Q1262" i="1"/>
  <c r="S1262" i="1"/>
  <c r="Q1263" i="1"/>
  <c r="S1263" i="1"/>
  <c r="Q1264" i="1"/>
  <c r="S1264" i="1"/>
  <c r="Q1265" i="1"/>
  <c r="S1265" i="1"/>
  <c r="Q1266" i="1"/>
  <c r="S1266" i="1"/>
  <c r="Q1267" i="1"/>
  <c r="S1267" i="1"/>
  <c r="Q1268" i="1"/>
  <c r="S1268" i="1"/>
  <c r="Q1269" i="1"/>
  <c r="S1269" i="1"/>
  <c r="Q1270" i="1"/>
  <c r="S1270" i="1"/>
  <c r="Q1271" i="1"/>
  <c r="S1271" i="1"/>
  <c r="Q1272" i="1"/>
  <c r="S1272" i="1"/>
  <c r="Q1273" i="1"/>
  <c r="S1273" i="1"/>
  <c r="Q1274" i="1"/>
  <c r="S1274" i="1"/>
  <c r="Q1275" i="1"/>
  <c r="S1275" i="1"/>
  <c r="Q1276" i="1"/>
  <c r="S1276" i="1"/>
  <c r="Q1277" i="1"/>
  <c r="S1277" i="1"/>
  <c r="Q1278" i="1"/>
  <c r="S1278" i="1"/>
  <c r="Q1279" i="1"/>
  <c r="S1279" i="1"/>
  <c r="Q1280" i="1"/>
  <c r="S1280" i="1"/>
  <c r="Q1281" i="1"/>
  <c r="S1281" i="1"/>
  <c r="Q1282" i="1"/>
  <c r="S1282" i="1"/>
  <c r="Q1283" i="1"/>
  <c r="S1283" i="1"/>
  <c r="Q1284" i="1"/>
  <c r="S1284" i="1"/>
  <c r="Q1285" i="1"/>
  <c r="S1285" i="1"/>
  <c r="Q1286" i="1"/>
  <c r="S1286" i="1"/>
  <c r="Q1287" i="1"/>
  <c r="S1287" i="1"/>
  <c r="Q1288" i="1"/>
  <c r="S1288" i="1"/>
  <c r="Q1289" i="1"/>
  <c r="S1289" i="1"/>
  <c r="Q1290" i="1"/>
  <c r="S1290" i="1"/>
  <c r="Q1291" i="1"/>
  <c r="S1291" i="1"/>
  <c r="Q1292" i="1"/>
  <c r="S1292" i="1"/>
  <c r="Q1293" i="1"/>
  <c r="S1293" i="1"/>
  <c r="Q1294" i="1"/>
  <c r="S1294" i="1"/>
  <c r="Q1295" i="1"/>
  <c r="S1295" i="1"/>
  <c r="Q1296" i="1"/>
  <c r="S1296" i="1"/>
  <c r="Q1297" i="1"/>
  <c r="S1297" i="1"/>
  <c r="Q1298" i="1"/>
  <c r="S1298" i="1"/>
  <c r="Q1299" i="1"/>
  <c r="S1299" i="1"/>
  <c r="Q1300" i="1"/>
  <c r="S1300" i="1"/>
  <c r="Q1301" i="1"/>
  <c r="S1301" i="1"/>
  <c r="Q1302" i="1"/>
  <c r="S1302" i="1"/>
  <c r="Q1303" i="1"/>
  <c r="S1303" i="1"/>
  <c r="Q1304" i="1"/>
  <c r="S1304" i="1"/>
  <c r="Q1305" i="1"/>
  <c r="S1305" i="1"/>
  <c r="Q1306" i="1"/>
  <c r="S1306" i="1"/>
  <c r="Q1307" i="1"/>
  <c r="S1307" i="1"/>
  <c r="Q1308" i="1"/>
  <c r="S1308" i="1"/>
  <c r="Q1309" i="1"/>
  <c r="S1309" i="1"/>
  <c r="Q1310" i="1"/>
  <c r="S1310" i="1"/>
  <c r="Q1311" i="1"/>
  <c r="S1311" i="1"/>
  <c r="Q1312" i="1"/>
  <c r="S1312" i="1"/>
  <c r="Q1313" i="1"/>
  <c r="S1313" i="1"/>
  <c r="Q1314" i="1"/>
  <c r="S1314" i="1"/>
  <c r="Q1315" i="1"/>
  <c r="S1315" i="1"/>
  <c r="Q1316" i="1"/>
  <c r="S1316" i="1"/>
  <c r="Q1317" i="1"/>
  <c r="S1317" i="1"/>
  <c r="Q1318" i="1"/>
  <c r="S1318" i="1"/>
  <c r="Q1319" i="1"/>
  <c r="S1319" i="1"/>
  <c r="Q1320" i="1"/>
  <c r="S1320" i="1"/>
  <c r="Q1321" i="1"/>
  <c r="S1321" i="1"/>
  <c r="Q1322" i="1"/>
  <c r="S1322" i="1"/>
  <c r="Q1323" i="1"/>
  <c r="S1323" i="1"/>
  <c r="Q1324" i="1"/>
  <c r="S1324" i="1"/>
  <c r="Q1325" i="1"/>
  <c r="S1325" i="1"/>
  <c r="Q1326" i="1"/>
  <c r="S1326" i="1"/>
  <c r="Q1327" i="1"/>
  <c r="S1327" i="1"/>
  <c r="Q1328" i="1"/>
  <c r="S1328" i="1"/>
  <c r="Q1329" i="1"/>
  <c r="S1329" i="1"/>
  <c r="Q1330" i="1"/>
  <c r="S1330" i="1"/>
  <c r="Q1331" i="1"/>
  <c r="S1331" i="1"/>
  <c r="Q1332" i="1"/>
  <c r="S1332" i="1"/>
  <c r="Q1333" i="1"/>
  <c r="S1333" i="1"/>
  <c r="H3" i="1"/>
  <c r="Q3" i="1"/>
  <c r="S3" i="1"/>
  <c r="Q1334" i="1"/>
  <c r="S1334" i="1"/>
  <c r="Q1335" i="1"/>
  <c r="S1335" i="1"/>
  <c r="Q1336" i="1"/>
  <c r="S1336" i="1"/>
  <c r="Q1337" i="1"/>
  <c r="S1337" i="1"/>
  <c r="Q1338" i="1"/>
  <c r="S1338" i="1"/>
  <c r="Q1339" i="1"/>
  <c r="S1339" i="1"/>
  <c r="Q1340" i="1"/>
  <c r="S1340" i="1"/>
  <c r="Q1341" i="1"/>
  <c r="S1341" i="1"/>
  <c r="Q1342" i="1"/>
  <c r="S1342" i="1"/>
  <c r="Q1343" i="1"/>
  <c r="S1343" i="1"/>
  <c r="Q1344" i="1"/>
  <c r="S1344" i="1"/>
  <c r="Q1345" i="1"/>
  <c r="S1345" i="1"/>
  <c r="Q1346" i="1"/>
  <c r="S1346" i="1"/>
  <c r="Q1347" i="1"/>
  <c r="S1347" i="1"/>
  <c r="Q1348" i="1"/>
  <c r="S1348" i="1"/>
  <c r="Q1349" i="1"/>
  <c r="S1349" i="1"/>
  <c r="Q1350" i="1"/>
  <c r="S1350" i="1"/>
  <c r="Q1351" i="1"/>
  <c r="S1351" i="1"/>
  <c r="Q1352" i="1"/>
  <c r="S1352" i="1"/>
  <c r="Q1353" i="1"/>
  <c r="S1353" i="1"/>
  <c r="Q1354" i="1"/>
  <c r="S1354" i="1"/>
  <c r="Q1355" i="1"/>
  <c r="S1355" i="1"/>
  <c r="Q1356" i="1"/>
  <c r="S1356" i="1"/>
  <c r="Q1357" i="1"/>
  <c r="S1357" i="1"/>
  <c r="Q1358" i="1"/>
  <c r="S1358" i="1"/>
  <c r="Q1359" i="1"/>
  <c r="S1359" i="1"/>
  <c r="Q1360" i="1"/>
  <c r="S1360" i="1"/>
  <c r="Q1361" i="1"/>
  <c r="S1361" i="1"/>
  <c r="Q1362" i="1"/>
  <c r="S1362" i="1"/>
  <c r="Q1363" i="1"/>
  <c r="S1363" i="1"/>
  <c r="Q1364" i="1"/>
  <c r="S1364" i="1"/>
  <c r="Q1365" i="1"/>
  <c r="S1365" i="1"/>
  <c r="Q1366" i="1"/>
  <c r="S1366" i="1"/>
  <c r="Q1367" i="1"/>
  <c r="S1367" i="1"/>
  <c r="Q1368" i="1"/>
  <c r="S1368" i="1"/>
  <c r="Q1369" i="1"/>
  <c r="S1369" i="1"/>
  <c r="Q1370" i="1"/>
  <c r="S1370" i="1"/>
  <c r="Q1371" i="1"/>
  <c r="S1371" i="1"/>
  <c r="Q1372" i="1"/>
  <c r="S1372" i="1"/>
  <c r="Q1373" i="1"/>
  <c r="S1373" i="1"/>
  <c r="Q1374" i="1"/>
  <c r="S1374" i="1"/>
  <c r="Q1375" i="1"/>
  <c r="S1375" i="1"/>
  <c r="Q1376" i="1"/>
  <c r="S1376" i="1"/>
  <c r="Q1377" i="1"/>
  <c r="S1377" i="1"/>
  <c r="Q1378" i="1"/>
  <c r="S1378" i="1"/>
  <c r="Q1379" i="1"/>
  <c r="S1379" i="1"/>
  <c r="Q1380" i="1"/>
  <c r="S1380" i="1"/>
  <c r="Q1381" i="1"/>
  <c r="S1381" i="1"/>
  <c r="Q1382" i="1"/>
  <c r="S1382" i="1"/>
  <c r="Q1383" i="1"/>
  <c r="S1383" i="1"/>
  <c r="Q1384" i="1"/>
  <c r="S1384" i="1"/>
  <c r="Q1385" i="1"/>
  <c r="S1385" i="1"/>
  <c r="Q1386" i="1"/>
  <c r="S1386" i="1"/>
  <c r="Q1387" i="1"/>
  <c r="S1387" i="1"/>
  <c r="Q1388" i="1"/>
  <c r="S1388" i="1"/>
  <c r="Q1389" i="1"/>
  <c r="S1389" i="1"/>
  <c r="Q1390" i="1"/>
  <c r="S1390" i="1"/>
  <c r="Q1391" i="1"/>
  <c r="S1391" i="1"/>
  <c r="Q1392" i="1"/>
  <c r="S1392" i="1"/>
  <c r="Q1393" i="1"/>
  <c r="S1393" i="1"/>
  <c r="Q1394" i="1"/>
  <c r="S1394" i="1"/>
  <c r="Q1395" i="1"/>
  <c r="S1395" i="1"/>
  <c r="Q1396" i="1"/>
  <c r="S1396" i="1"/>
  <c r="Q1397" i="1"/>
  <c r="S1397" i="1"/>
  <c r="Q1398" i="1"/>
  <c r="S1398" i="1"/>
  <c r="Q1399" i="1"/>
  <c r="S1399" i="1"/>
  <c r="Q1400" i="1"/>
  <c r="S1400" i="1"/>
  <c r="Q1401" i="1"/>
  <c r="S1401" i="1"/>
  <c r="Q1402" i="1"/>
  <c r="S1402" i="1"/>
  <c r="Q1403" i="1"/>
  <c r="S1403" i="1"/>
  <c r="Q1404" i="1"/>
  <c r="S1404" i="1"/>
  <c r="Q1405" i="1"/>
  <c r="S1405" i="1"/>
  <c r="Q1406" i="1"/>
  <c r="S1406" i="1"/>
  <c r="Q1407" i="1"/>
  <c r="S1407" i="1"/>
  <c r="Q1408" i="1"/>
  <c r="S1408" i="1"/>
  <c r="Q1409" i="1"/>
  <c r="S1409" i="1"/>
  <c r="Q1410" i="1"/>
  <c r="S1410" i="1"/>
  <c r="Q1411" i="1"/>
  <c r="S1411" i="1"/>
  <c r="Q1412" i="1"/>
  <c r="S1412" i="1"/>
  <c r="Q1413" i="1"/>
  <c r="S1413" i="1"/>
  <c r="Q1414" i="1"/>
  <c r="S1414" i="1"/>
  <c r="Q1415" i="1"/>
  <c r="S1415" i="1"/>
  <c r="Q1416" i="1"/>
  <c r="S1416" i="1"/>
  <c r="Q1417" i="1"/>
  <c r="S1417" i="1"/>
  <c r="Q1418" i="1"/>
  <c r="S1418" i="1"/>
  <c r="Q1419" i="1"/>
  <c r="S1419" i="1"/>
  <c r="Q1420" i="1"/>
  <c r="S1420" i="1"/>
  <c r="Q1421" i="1"/>
  <c r="S1421" i="1"/>
  <c r="Q1422" i="1"/>
  <c r="S1422" i="1"/>
  <c r="Q1423" i="1"/>
  <c r="S1423" i="1"/>
  <c r="Q1424" i="1"/>
  <c r="S1424" i="1"/>
  <c r="Q1425" i="1"/>
  <c r="S1425" i="1"/>
  <c r="Q1426" i="1"/>
  <c r="S1426" i="1"/>
  <c r="Q1427" i="1"/>
  <c r="S1427" i="1"/>
  <c r="Q1428" i="1"/>
  <c r="S1428" i="1"/>
  <c r="Q1429" i="1"/>
  <c r="S1429" i="1"/>
  <c r="Q1430" i="1"/>
  <c r="S1430" i="1"/>
  <c r="Q1431" i="1"/>
  <c r="S1431" i="1"/>
  <c r="Q1432" i="1"/>
  <c r="S1432" i="1"/>
  <c r="Q1433" i="1"/>
  <c r="S1433" i="1"/>
  <c r="Q1434" i="1"/>
  <c r="S1434" i="1"/>
  <c r="Q1435" i="1"/>
  <c r="S1435" i="1"/>
  <c r="Q1436" i="1"/>
  <c r="S1436" i="1"/>
  <c r="Q1437" i="1"/>
  <c r="S1437" i="1"/>
  <c r="Q1438" i="1"/>
  <c r="S1438" i="1"/>
  <c r="Q1439" i="1"/>
  <c r="S1439" i="1"/>
  <c r="Q1440" i="1"/>
  <c r="S1440" i="1"/>
  <c r="Q1441" i="1"/>
  <c r="S1441" i="1"/>
  <c r="Q1442" i="1"/>
  <c r="S1442" i="1"/>
  <c r="Q1443" i="1"/>
  <c r="S1443" i="1"/>
  <c r="Q1444" i="1"/>
  <c r="S1444" i="1"/>
  <c r="Q1445" i="1"/>
  <c r="S1445" i="1"/>
  <c r="Q1446" i="1"/>
  <c r="S1446" i="1"/>
  <c r="Q1447" i="1"/>
  <c r="S1447" i="1"/>
  <c r="Q1448" i="1"/>
  <c r="S1448" i="1"/>
  <c r="Q1449" i="1"/>
  <c r="S1449" i="1"/>
  <c r="Q1450" i="1"/>
  <c r="S1450" i="1"/>
  <c r="Q1451" i="1"/>
  <c r="S1451" i="1"/>
  <c r="Q1452" i="1"/>
  <c r="S1452" i="1"/>
  <c r="Q1453" i="1"/>
  <c r="S1453" i="1"/>
  <c r="Q1454" i="1"/>
  <c r="S1454" i="1"/>
  <c r="Q1455" i="1"/>
  <c r="S1455" i="1"/>
  <c r="Q1456" i="1"/>
  <c r="S1456" i="1"/>
  <c r="Q1457" i="1"/>
  <c r="S1457" i="1"/>
  <c r="Q1458" i="1"/>
  <c r="S1458" i="1"/>
  <c r="Q1459" i="1"/>
  <c r="S1459" i="1"/>
  <c r="Q1460" i="1"/>
  <c r="S1460" i="1"/>
  <c r="Q1461" i="1"/>
  <c r="S1461" i="1"/>
  <c r="Q1462" i="1"/>
  <c r="S1462" i="1"/>
  <c r="Q1463" i="1"/>
  <c r="S1463" i="1"/>
  <c r="Q1464" i="1"/>
  <c r="S1464" i="1"/>
  <c r="Q1465" i="1"/>
  <c r="S1465" i="1"/>
  <c r="Q1466" i="1"/>
  <c r="S1466" i="1"/>
  <c r="Q1467" i="1"/>
  <c r="S1467" i="1"/>
  <c r="Q1468" i="1"/>
  <c r="S1468" i="1"/>
  <c r="Q1469" i="1"/>
  <c r="S1469" i="1"/>
  <c r="Q1470" i="1"/>
  <c r="S1470" i="1"/>
  <c r="Q1471" i="1"/>
  <c r="S1471" i="1"/>
  <c r="Q1472" i="1"/>
  <c r="S1472" i="1"/>
  <c r="Q1473" i="1"/>
  <c r="S1473" i="1"/>
  <c r="Q1474" i="1"/>
  <c r="S1474" i="1"/>
  <c r="Q1475" i="1"/>
  <c r="S1475" i="1"/>
  <c r="Q1476" i="1"/>
  <c r="S1476" i="1"/>
  <c r="Q1477" i="1"/>
  <c r="S1477" i="1"/>
  <c r="Q1478" i="1"/>
  <c r="S1478" i="1"/>
  <c r="Q1479" i="1"/>
  <c r="S1479" i="1"/>
  <c r="Q1480" i="1"/>
  <c r="S1480" i="1"/>
  <c r="Q1481" i="1"/>
  <c r="S1481" i="1"/>
  <c r="Q1482" i="1"/>
  <c r="S1482" i="1"/>
  <c r="Q1483" i="1"/>
  <c r="S1483" i="1"/>
  <c r="Q1484" i="1"/>
  <c r="S1484" i="1"/>
  <c r="Q1485" i="1"/>
  <c r="S1485" i="1"/>
  <c r="Q1486" i="1"/>
  <c r="S1486" i="1"/>
  <c r="Q1487" i="1"/>
  <c r="S1487" i="1"/>
  <c r="Q1488" i="1"/>
  <c r="S1488" i="1"/>
  <c r="Q1489" i="1"/>
  <c r="S1489" i="1"/>
  <c r="Q1490" i="1"/>
  <c r="S1490" i="1"/>
  <c r="Q1491" i="1"/>
  <c r="S1491" i="1"/>
  <c r="Q1492" i="1"/>
  <c r="S1492" i="1"/>
  <c r="Q1493" i="1"/>
  <c r="S1493" i="1"/>
  <c r="Q1494" i="1"/>
  <c r="S1494" i="1"/>
  <c r="Q1495" i="1"/>
  <c r="S1495" i="1"/>
  <c r="Q1496" i="1"/>
  <c r="S1496" i="1"/>
  <c r="Q1497" i="1"/>
  <c r="S1497" i="1"/>
  <c r="Q1498" i="1"/>
  <c r="S1498" i="1"/>
  <c r="Q1499" i="1"/>
  <c r="S1499" i="1"/>
  <c r="Q1500" i="1"/>
  <c r="S1500" i="1"/>
  <c r="Q1501" i="1"/>
  <c r="S1501" i="1"/>
  <c r="Q1502" i="1"/>
  <c r="S1502" i="1"/>
  <c r="Q1503" i="1"/>
  <c r="S1503" i="1"/>
  <c r="Q1504" i="1"/>
  <c r="S1504" i="1"/>
  <c r="Q1505" i="1"/>
  <c r="S1505" i="1"/>
  <c r="Q1506" i="1"/>
  <c r="S1506" i="1"/>
  <c r="Q1507" i="1"/>
  <c r="S1507" i="1"/>
  <c r="Q1508" i="1"/>
  <c r="S1508" i="1"/>
  <c r="Q1509" i="1"/>
  <c r="S1509" i="1"/>
  <c r="Q1510" i="1"/>
  <c r="S1510" i="1"/>
  <c r="Q1511" i="1"/>
  <c r="S1511" i="1"/>
  <c r="Q1512" i="1"/>
  <c r="S1512" i="1"/>
  <c r="Q1513" i="1"/>
  <c r="S1513" i="1"/>
  <c r="Q1514" i="1"/>
  <c r="S1514" i="1"/>
  <c r="Q1515" i="1"/>
  <c r="S1515" i="1"/>
  <c r="Q1516" i="1"/>
  <c r="S1516" i="1"/>
  <c r="Q1517" i="1"/>
  <c r="S1517" i="1"/>
  <c r="Q1518" i="1"/>
  <c r="S1518" i="1"/>
  <c r="Q1519" i="1"/>
  <c r="S1519" i="1"/>
  <c r="Q1520" i="1"/>
  <c r="S1520" i="1"/>
  <c r="Q1521" i="1"/>
  <c r="S1521" i="1"/>
  <c r="Q1522" i="1"/>
  <c r="S1522" i="1"/>
  <c r="Q1523" i="1"/>
  <c r="S1523" i="1"/>
  <c r="Q1524" i="1"/>
  <c r="S1524" i="1"/>
  <c r="Q1525" i="1"/>
  <c r="S1525" i="1"/>
  <c r="Q1526" i="1"/>
  <c r="S1526" i="1"/>
  <c r="Q1527" i="1"/>
  <c r="S1527" i="1"/>
  <c r="Q1528" i="1"/>
  <c r="S1528" i="1"/>
  <c r="Q1529" i="1"/>
  <c r="S1529" i="1"/>
  <c r="Q1530" i="1"/>
  <c r="S1530" i="1"/>
  <c r="Q1531" i="1"/>
  <c r="S1531" i="1"/>
  <c r="Q1532" i="1"/>
  <c r="S1532" i="1"/>
  <c r="Q1533" i="1"/>
  <c r="S1533" i="1"/>
  <c r="Q1534" i="1"/>
  <c r="S1534" i="1"/>
  <c r="Q1535" i="1"/>
  <c r="S1535" i="1"/>
  <c r="Q1536" i="1"/>
  <c r="S1536" i="1"/>
  <c r="Q1537" i="1"/>
  <c r="S1537" i="1"/>
  <c r="Q1538" i="1"/>
  <c r="S1538" i="1"/>
  <c r="Q1539" i="1"/>
  <c r="S1539" i="1"/>
  <c r="Q1540" i="1"/>
  <c r="S1540" i="1"/>
  <c r="Q1541" i="1"/>
  <c r="S1541" i="1"/>
  <c r="Q1542" i="1"/>
  <c r="S1542" i="1"/>
  <c r="Q1543" i="1"/>
  <c r="S1543" i="1"/>
  <c r="Q1544" i="1"/>
  <c r="S1544" i="1"/>
  <c r="Q1545" i="1"/>
  <c r="S1545" i="1"/>
  <c r="Q1546" i="1"/>
  <c r="S1546" i="1"/>
  <c r="Q1547" i="1"/>
  <c r="S1547" i="1"/>
  <c r="Q1548" i="1"/>
  <c r="S1548" i="1"/>
  <c r="Q1549" i="1"/>
  <c r="S1549" i="1"/>
  <c r="Q1550" i="1"/>
  <c r="S1550" i="1"/>
  <c r="Q1551" i="1"/>
  <c r="S1551" i="1"/>
  <c r="Q1552" i="1"/>
  <c r="S1552" i="1"/>
  <c r="Q1553" i="1"/>
  <c r="S1553" i="1"/>
  <c r="Q1554" i="1"/>
  <c r="S1554" i="1"/>
  <c r="Q1555" i="1"/>
  <c r="S1555" i="1"/>
  <c r="Q1556" i="1"/>
  <c r="S1556" i="1"/>
  <c r="Q1557" i="1"/>
  <c r="S1557" i="1"/>
  <c r="Q1558" i="1"/>
  <c r="S1558" i="1"/>
  <c r="Q1559" i="1"/>
  <c r="S1559" i="1"/>
  <c r="Q1560" i="1"/>
  <c r="S1560" i="1"/>
  <c r="Q1561" i="1"/>
  <c r="S1561" i="1"/>
  <c r="Q1562" i="1"/>
  <c r="S1562" i="1"/>
  <c r="Q1563" i="1"/>
  <c r="S1563" i="1"/>
  <c r="Q1564" i="1"/>
  <c r="S1564" i="1"/>
  <c r="Q1565" i="1"/>
  <c r="S1565" i="1"/>
  <c r="Q1566" i="1"/>
  <c r="S1566" i="1"/>
  <c r="Q1567" i="1"/>
  <c r="S1567" i="1"/>
  <c r="Q1568" i="1"/>
  <c r="S1568" i="1"/>
  <c r="Q1569" i="1"/>
  <c r="S1569" i="1"/>
  <c r="Q1570" i="1"/>
  <c r="S1570" i="1"/>
  <c r="Q1571" i="1"/>
  <c r="S1571" i="1"/>
  <c r="Q1572" i="1"/>
  <c r="S1572" i="1"/>
  <c r="Q1573" i="1"/>
  <c r="S1573" i="1"/>
  <c r="Q1574" i="1"/>
  <c r="S1574" i="1"/>
  <c r="Q1575" i="1"/>
  <c r="S1575" i="1"/>
  <c r="Q1576" i="1"/>
  <c r="S1576" i="1"/>
  <c r="Q1577" i="1"/>
  <c r="S1577" i="1"/>
  <c r="Q1578" i="1"/>
  <c r="S1578" i="1"/>
  <c r="Q1579" i="1"/>
  <c r="S1579" i="1"/>
  <c r="Q1580" i="1"/>
  <c r="S1580" i="1"/>
  <c r="Q1581" i="1"/>
  <c r="S1581" i="1"/>
  <c r="Q1582" i="1"/>
  <c r="S1582" i="1"/>
  <c r="Q1583" i="1"/>
  <c r="S1583" i="1"/>
  <c r="Q1584" i="1"/>
  <c r="S1584" i="1"/>
  <c r="Q1585" i="1"/>
  <c r="S1585" i="1"/>
  <c r="Q1586" i="1"/>
  <c r="S1586" i="1"/>
  <c r="Q1587" i="1"/>
  <c r="S1587" i="1"/>
  <c r="Q1588" i="1"/>
  <c r="S1588" i="1"/>
  <c r="Q1589" i="1"/>
  <c r="S1589" i="1"/>
  <c r="Q1590" i="1"/>
  <c r="S1590" i="1"/>
  <c r="Q1591" i="1"/>
  <c r="S1591" i="1"/>
  <c r="Q1592" i="1"/>
  <c r="S1592" i="1"/>
  <c r="Q1593" i="1"/>
  <c r="S1593" i="1"/>
  <c r="Q1594" i="1"/>
  <c r="S1594" i="1"/>
  <c r="Q1595" i="1"/>
  <c r="S1595" i="1"/>
  <c r="Q1596" i="1"/>
  <c r="S1596" i="1"/>
  <c r="Q1597" i="1"/>
  <c r="S1597" i="1"/>
  <c r="Q1598" i="1"/>
  <c r="S1598" i="1"/>
  <c r="Q1599" i="1"/>
  <c r="S1599" i="1"/>
  <c r="Q1600" i="1"/>
  <c r="S1600" i="1"/>
  <c r="Q1601" i="1"/>
  <c r="S1601" i="1"/>
  <c r="Q1602" i="1"/>
  <c r="S1602" i="1"/>
  <c r="Q1603" i="1"/>
  <c r="S1603" i="1"/>
  <c r="Q1604" i="1"/>
  <c r="S1604" i="1"/>
  <c r="Q1605" i="1"/>
  <c r="S1605" i="1"/>
  <c r="Q1606" i="1"/>
  <c r="S1606" i="1"/>
  <c r="Q1607" i="1"/>
  <c r="S1607" i="1"/>
  <c r="Q1608" i="1"/>
  <c r="S1608" i="1"/>
  <c r="Q1609" i="1"/>
  <c r="S1609" i="1"/>
  <c r="Q1610" i="1"/>
  <c r="S1610" i="1"/>
  <c r="Q1611" i="1"/>
  <c r="S1611" i="1"/>
  <c r="Q1612" i="1"/>
  <c r="S1612" i="1"/>
  <c r="Q1613" i="1"/>
  <c r="S1613" i="1"/>
  <c r="Q1614" i="1"/>
  <c r="S1614" i="1"/>
  <c r="Q1615" i="1"/>
  <c r="S1615" i="1"/>
  <c r="Q1616" i="1"/>
  <c r="S1616" i="1"/>
  <c r="Q1617" i="1"/>
  <c r="S1617" i="1"/>
  <c r="Q1618" i="1"/>
  <c r="S1618" i="1"/>
  <c r="Q1619" i="1"/>
  <c r="S1619" i="1"/>
  <c r="Q1620" i="1"/>
  <c r="S1620" i="1"/>
  <c r="Q1621" i="1"/>
  <c r="S1621" i="1"/>
  <c r="Q1622" i="1"/>
  <c r="S1622" i="1"/>
  <c r="Q1623" i="1"/>
  <c r="S1623" i="1"/>
  <c r="Q1624" i="1"/>
  <c r="S1624" i="1"/>
  <c r="Q1625" i="1"/>
  <c r="S1625" i="1"/>
  <c r="Q1626" i="1"/>
  <c r="S1626" i="1"/>
  <c r="Q1627" i="1"/>
  <c r="S1627" i="1"/>
  <c r="Q1628" i="1"/>
  <c r="S1628" i="1"/>
  <c r="Q1629" i="1"/>
  <c r="S1629" i="1"/>
  <c r="Q1630" i="1"/>
  <c r="S1630" i="1"/>
  <c r="Q1631" i="1"/>
  <c r="S1631" i="1"/>
  <c r="Q1632" i="1"/>
  <c r="S1632" i="1"/>
  <c r="Q1633" i="1"/>
  <c r="S1633" i="1"/>
  <c r="Q1634" i="1"/>
  <c r="S1634" i="1"/>
  <c r="Q1635" i="1"/>
  <c r="S1635" i="1"/>
  <c r="Q1636" i="1"/>
  <c r="S1636" i="1"/>
  <c r="Q1637" i="1"/>
  <c r="S1637" i="1"/>
  <c r="Q1638" i="1"/>
  <c r="S1638" i="1"/>
  <c r="Q1639" i="1"/>
  <c r="S1639" i="1"/>
  <c r="Q1640" i="1"/>
  <c r="S1640" i="1"/>
  <c r="Q1641" i="1"/>
  <c r="S1641" i="1"/>
  <c r="Q1642" i="1"/>
  <c r="S1642" i="1"/>
  <c r="Q1643" i="1"/>
  <c r="S1643" i="1"/>
  <c r="Q1644" i="1"/>
  <c r="S1644" i="1"/>
  <c r="Q1645" i="1"/>
  <c r="S1645" i="1"/>
  <c r="Q1646" i="1"/>
  <c r="S1646" i="1"/>
  <c r="Q1647" i="1"/>
  <c r="S1647" i="1"/>
  <c r="Q1648" i="1"/>
  <c r="S1648" i="1"/>
  <c r="Q1649" i="1"/>
  <c r="S1649" i="1"/>
  <c r="Q1650" i="1"/>
  <c r="S1650" i="1"/>
  <c r="Q1651" i="1"/>
  <c r="S1651" i="1"/>
  <c r="Q1652" i="1"/>
  <c r="S1652" i="1"/>
  <c r="Q1653" i="1"/>
  <c r="S1653" i="1"/>
  <c r="Q1654" i="1"/>
  <c r="S1654" i="1"/>
  <c r="Q1655" i="1"/>
  <c r="S1655" i="1"/>
  <c r="Q1656" i="1"/>
  <c r="S1656" i="1"/>
  <c r="Q1657" i="1"/>
  <c r="S1657" i="1"/>
  <c r="Q1658" i="1"/>
  <c r="S1658" i="1"/>
  <c r="Q1659" i="1"/>
  <c r="S1659" i="1"/>
  <c r="Q1660" i="1"/>
  <c r="S1660" i="1"/>
  <c r="Q1661" i="1"/>
  <c r="S1661" i="1"/>
  <c r="Q1662" i="1"/>
  <c r="S1662" i="1"/>
  <c r="Q1663" i="1"/>
  <c r="S1663" i="1"/>
  <c r="Q1664" i="1"/>
  <c r="S1664" i="1"/>
  <c r="Q1665" i="1"/>
  <c r="S1665" i="1"/>
  <c r="Q1666" i="1"/>
  <c r="S1666" i="1"/>
  <c r="Q1667" i="1"/>
  <c r="S1667" i="1"/>
  <c r="Q1668" i="1"/>
  <c r="S1668" i="1"/>
  <c r="Q1669" i="1"/>
  <c r="S1669" i="1"/>
  <c r="Q1670" i="1"/>
  <c r="S1670" i="1"/>
  <c r="Q1671" i="1"/>
  <c r="S1671" i="1"/>
  <c r="Q1672" i="1"/>
  <c r="S1672" i="1"/>
  <c r="Q1673" i="1"/>
  <c r="S1673" i="1"/>
  <c r="Q1674" i="1"/>
  <c r="S1674" i="1"/>
  <c r="Q1675" i="1"/>
  <c r="S1675" i="1"/>
  <c r="Q1676" i="1"/>
  <c r="S1676" i="1"/>
  <c r="Q1677" i="1"/>
  <c r="S1677" i="1"/>
  <c r="Q1678" i="1"/>
  <c r="S1678" i="1"/>
  <c r="Q1679" i="1"/>
  <c r="S1679" i="1"/>
  <c r="Q1680" i="1"/>
  <c r="S1680" i="1"/>
  <c r="Q1681" i="1"/>
  <c r="S1681" i="1"/>
  <c r="Q1682" i="1"/>
  <c r="S1682" i="1"/>
  <c r="Q1683" i="1"/>
  <c r="S1683" i="1"/>
  <c r="Q1684" i="1"/>
  <c r="S1684" i="1"/>
  <c r="Q1685" i="1"/>
  <c r="S1685" i="1"/>
  <c r="Q1686" i="1"/>
  <c r="S1686" i="1"/>
  <c r="Q1687" i="1"/>
  <c r="S1687" i="1"/>
  <c r="Q1688" i="1"/>
  <c r="S1688" i="1"/>
  <c r="Q1689" i="1"/>
  <c r="S1689" i="1"/>
  <c r="Q1690" i="1"/>
  <c r="S1690" i="1"/>
  <c r="Q1691" i="1"/>
  <c r="S1691" i="1"/>
  <c r="Q1692" i="1"/>
  <c r="S1692" i="1"/>
  <c r="Q1693" i="1"/>
  <c r="S1693" i="1"/>
  <c r="Q1694" i="1"/>
  <c r="S1694" i="1"/>
  <c r="Q1695" i="1"/>
  <c r="S1695" i="1"/>
  <c r="Q1696" i="1"/>
  <c r="S1696" i="1"/>
  <c r="Q1697" i="1"/>
  <c r="S1697" i="1"/>
  <c r="Q1698" i="1"/>
  <c r="S1698" i="1"/>
  <c r="Q1699" i="1"/>
  <c r="S1699" i="1"/>
  <c r="Q1700" i="1"/>
  <c r="S1700" i="1"/>
  <c r="Q1701" i="1"/>
  <c r="S1701" i="1"/>
  <c r="Q1702" i="1"/>
  <c r="S1702" i="1"/>
  <c r="Q1703" i="1"/>
  <c r="S1703" i="1"/>
  <c r="Q1704" i="1"/>
  <c r="S1704" i="1"/>
  <c r="Q1705" i="1"/>
  <c r="S1705" i="1"/>
  <c r="Q1706" i="1"/>
  <c r="S1706" i="1"/>
  <c r="Q1707" i="1"/>
  <c r="S1707" i="1"/>
  <c r="Q1708" i="1"/>
  <c r="S1708" i="1"/>
  <c r="Q1709" i="1"/>
  <c r="S1709" i="1"/>
  <c r="Q1710" i="1"/>
  <c r="S1710" i="1"/>
  <c r="Q1711" i="1"/>
  <c r="S1711" i="1"/>
  <c r="Q1712" i="1"/>
  <c r="S1712" i="1"/>
  <c r="Q1713" i="1"/>
  <c r="S1713" i="1"/>
  <c r="Q1714" i="1"/>
  <c r="S1714" i="1"/>
  <c r="Q1715" i="1"/>
  <c r="S1715" i="1"/>
  <c r="Q1716" i="1"/>
  <c r="S1716" i="1"/>
  <c r="Q1717" i="1"/>
  <c r="S1717" i="1"/>
  <c r="Q1718" i="1"/>
  <c r="S1718" i="1"/>
  <c r="Q1719" i="1"/>
  <c r="S1719" i="1"/>
  <c r="Q1720" i="1"/>
  <c r="S1720" i="1"/>
  <c r="Q1721" i="1"/>
  <c r="S1721" i="1"/>
  <c r="Q1722" i="1"/>
  <c r="S1722" i="1"/>
  <c r="Q1723" i="1"/>
  <c r="S1723" i="1"/>
  <c r="Q1724" i="1"/>
  <c r="S1724" i="1"/>
  <c r="Q1725" i="1"/>
  <c r="S1725" i="1"/>
  <c r="Q1726" i="1"/>
  <c r="S1726" i="1"/>
  <c r="Q1727" i="1"/>
  <c r="S1727" i="1"/>
  <c r="Q1728" i="1"/>
  <c r="S1728" i="1"/>
  <c r="Q1729" i="1"/>
  <c r="S1729" i="1"/>
  <c r="Q1730" i="1"/>
  <c r="S1730" i="1"/>
  <c r="Q1731" i="1"/>
  <c r="S1731" i="1"/>
  <c r="Q1732" i="1"/>
  <c r="S1732" i="1"/>
  <c r="Q1733" i="1"/>
  <c r="S1733" i="1"/>
  <c r="Q1734" i="1"/>
  <c r="S1734" i="1"/>
  <c r="Q1735" i="1"/>
  <c r="S1735" i="1"/>
  <c r="Q1736" i="1"/>
  <c r="S1736" i="1"/>
  <c r="Q1737" i="1"/>
  <c r="S1737" i="1"/>
  <c r="Q1738" i="1"/>
  <c r="S1738" i="1"/>
  <c r="Q1739" i="1"/>
  <c r="S1739" i="1"/>
  <c r="Q1740" i="1"/>
  <c r="S1740" i="1"/>
  <c r="Q1741" i="1"/>
  <c r="S1741" i="1"/>
  <c r="Q1742" i="1"/>
  <c r="S1742" i="1"/>
  <c r="Q1743" i="1"/>
  <c r="S1743" i="1"/>
  <c r="Q1744" i="1"/>
  <c r="S1744" i="1"/>
  <c r="Q1745" i="1"/>
  <c r="S1745" i="1"/>
  <c r="Q1746" i="1"/>
  <c r="S1746" i="1"/>
  <c r="Q1747" i="1"/>
  <c r="S1747" i="1"/>
  <c r="Q1748" i="1"/>
  <c r="S1748" i="1"/>
  <c r="Q1749" i="1"/>
  <c r="S1749" i="1"/>
  <c r="Q1750" i="1"/>
  <c r="S1750" i="1"/>
  <c r="Q1751" i="1"/>
  <c r="S1751" i="1"/>
  <c r="Q1752" i="1"/>
  <c r="S1752" i="1"/>
  <c r="Q1753" i="1"/>
  <c r="S1753" i="1"/>
  <c r="Q1754" i="1"/>
  <c r="S1754" i="1"/>
  <c r="Q1755" i="1"/>
  <c r="S1755" i="1"/>
  <c r="Q1756" i="1"/>
  <c r="S1756" i="1"/>
  <c r="Q1757" i="1"/>
  <c r="S1757" i="1"/>
  <c r="Q1758" i="1"/>
  <c r="S1758" i="1"/>
  <c r="Q1759" i="1"/>
  <c r="S1759" i="1"/>
  <c r="Q1760" i="1"/>
  <c r="S1760" i="1"/>
  <c r="Q1761" i="1"/>
  <c r="S1761" i="1"/>
  <c r="Q1762" i="1"/>
  <c r="S1762" i="1"/>
  <c r="Q1763" i="1"/>
  <c r="S1763" i="1"/>
  <c r="Q1764" i="1"/>
  <c r="S1764" i="1"/>
  <c r="Q1765" i="1"/>
  <c r="S1765" i="1"/>
  <c r="Q1766" i="1"/>
  <c r="S1766" i="1"/>
  <c r="Q1767" i="1"/>
  <c r="S1767" i="1"/>
  <c r="Q1768" i="1"/>
  <c r="S1768" i="1"/>
  <c r="Q1769" i="1"/>
  <c r="S1769" i="1"/>
  <c r="Q1770" i="1"/>
  <c r="S1770" i="1"/>
  <c r="Q1771" i="1"/>
  <c r="S1771" i="1"/>
  <c r="Q1772" i="1"/>
  <c r="S1772" i="1"/>
  <c r="Q1773" i="1"/>
  <c r="S1773" i="1"/>
  <c r="Q1774" i="1"/>
  <c r="S1774" i="1"/>
  <c r="Q1775" i="1"/>
  <c r="S1775" i="1"/>
  <c r="Q1776" i="1"/>
  <c r="S1776" i="1"/>
  <c r="Q1777" i="1"/>
  <c r="S1777" i="1"/>
  <c r="Q1778" i="1"/>
  <c r="S1778" i="1"/>
  <c r="Q1779" i="1"/>
  <c r="S1779" i="1"/>
  <c r="Q1780" i="1"/>
  <c r="S1780" i="1"/>
  <c r="Q1781" i="1"/>
  <c r="S1781" i="1"/>
  <c r="Q1782" i="1"/>
  <c r="S1782" i="1"/>
  <c r="Q1783" i="1"/>
  <c r="S1783" i="1"/>
  <c r="Q1784" i="1"/>
  <c r="S1784" i="1"/>
  <c r="Q1785" i="1"/>
  <c r="S1785" i="1"/>
  <c r="Q1786" i="1"/>
  <c r="S1786" i="1"/>
  <c r="Q1787" i="1"/>
  <c r="S1787" i="1"/>
  <c r="Q1788" i="1"/>
  <c r="S1788" i="1"/>
  <c r="Q1789" i="1"/>
  <c r="S1789" i="1"/>
  <c r="Q1790" i="1"/>
  <c r="S1790" i="1"/>
  <c r="Q1791" i="1"/>
  <c r="S1791" i="1"/>
  <c r="Q1792" i="1"/>
  <c r="S1792" i="1"/>
  <c r="Q1793" i="1"/>
  <c r="S1793" i="1"/>
  <c r="Q1794" i="1"/>
  <c r="S1794" i="1"/>
  <c r="Q1795" i="1"/>
  <c r="S1795" i="1"/>
  <c r="Q1796" i="1"/>
  <c r="S1796" i="1"/>
  <c r="Q1797" i="1"/>
  <c r="S1797" i="1"/>
  <c r="Q1798" i="1"/>
  <c r="S1798" i="1"/>
  <c r="Q1799" i="1"/>
  <c r="S1799" i="1"/>
  <c r="Q1800" i="1"/>
  <c r="S1800" i="1"/>
  <c r="Q1801" i="1"/>
  <c r="S1801" i="1"/>
  <c r="Q1802" i="1"/>
  <c r="S1802" i="1"/>
  <c r="Q1803" i="1"/>
  <c r="S1803" i="1"/>
  <c r="Q1804" i="1"/>
  <c r="S1804" i="1"/>
  <c r="Q1805" i="1"/>
  <c r="S1805" i="1"/>
  <c r="Q1806" i="1"/>
  <c r="S1806" i="1"/>
  <c r="Q1807" i="1"/>
  <c r="S1807" i="1"/>
  <c r="Q1808" i="1"/>
  <c r="S1808" i="1"/>
  <c r="Q1809" i="1"/>
  <c r="S1809" i="1"/>
  <c r="Q1810" i="1"/>
  <c r="S1810" i="1"/>
  <c r="Q1811" i="1"/>
  <c r="S1811" i="1"/>
  <c r="Q1812" i="1"/>
  <c r="S1812" i="1"/>
  <c r="Q1813" i="1"/>
  <c r="S1813" i="1"/>
  <c r="Q1814" i="1"/>
  <c r="S1814" i="1"/>
  <c r="Q1815" i="1"/>
  <c r="S1815" i="1"/>
  <c r="Q1816" i="1"/>
  <c r="S1816" i="1"/>
  <c r="Q1817" i="1"/>
  <c r="S1817" i="1"/>
  <c r="Q1818" i="1"/>
  <c r="S1818" i="1"/>
  <c r="Q1819" i="1"/>
  <c r="S1819" i="1"/>
  <c r="Q1820" i="1"/>
  <c r="S1820" i="1"/>
  <c r="Q1821" i="1"/>
  <c r="S1821" i="1"/>
  <c r="Q1822" i="1"/>
  <c r="S1822" i="1"/>
  <c r="Q1823" i="1"/>
  <c r="S1823" i="1"/>
  <c r="Q1824" i="1"/>
  <c r="S1824" i="1"/>
  <c r="Q1825" i="1"/>
  <c r="S1825" i="1"/>
  <c r="Q1826" i="1"/>
  <c r="S1826" i="1"/>
  <c r="Q1827" i="1"/>
  <c r="S1827" i="1"/>
  <c r="Q1828" i="1"/>
  <c r="S1828" i="1"/>
  <c r="Q1829" i="1"/>
  <c r="S1829" i="1"/>
  <c r="Q1830" i="1"/>
  <c r="S1830" i="1"/>
  <c r="Q1831" i="1"/>
  <c r="S1831" i="1"/>
  <c r="Q1832" i="1"/>
  <c r="S1832" i="1"/>
  <c r="Q1833" i="1"/>
  <c r="S1833" i="1"/>
  <c r="Q1834" i="1"/>
  <c r="S1834" i="1"/>
  <c r="Q1835" i="1"/>
  <c r="S1835" i="1"/>
  <c r="Q1836" i="1"/>
  <c r="S1836" i="1"/>
  <c r="Q1837" i="1"/>
  <c r="S1837" i="1"/>
  <c r="Q1838" i="1"/>
  <c r="S1838" i="1"/>
  <c r="Q1839" i="1"/>
  <c r="S1839" i="1"/>
  <c r="Q1840" i="1"/>
  <c r="S1840" i="1"/>
  <c r="Q1841" i="1"/>
  <c r="S1841" i="1"/>
  <c r="Q1842" i="1"/>
  <c r="S1842" i="1"/>
  <c r="Q1843" i="1"/>
  <c r="S1843" i="1"/>
  <c r="Q1844" i="1"/>
  <c r="S1844" i="1"/>
  <c r="Q1845" i="1"/>
  <c r="S1845" i="1"/>
  <c r="Q1846" i="1"/>
  <c r="S1846" i="1"/>
  <c r="Q1847" i="1"/>
  <c r="S1847" i="1"/>
  <c r="Q1848" i="1"/>
  <c r="S1848" i="1"/>
  <c r="Q1849" i="1"/>
  <c r="S1849" i="1"/>
  <c r="Q1850" i="1"/>
  <c r="S1850" i="1"/>
  <c r="Q1851" i="1"/>
  <c r="S1851" i="1"/>
  <c r="Q1852" i="1"/>
  <c r="S1852" i="1"/>
  <c r="Q1853" i="1"/>
  <c r="S1853" i="1"/>
  <c r="Q1854" i="1"/>
  <c r="S1854" i="1"/>
  <c r="Q1855" i="1"/>
  <c r="S1855" i="1"/>
  <c r="Q1856" i="1"/>
  <c r="S1856" i="1"/>
  <c r="Q1857" i="1"/>
  <c r="S1857" i="1"/>
  <c r="Q1858" i="1"/>
  <c r="S1858" i="1"/>
  <c r="Q1859" i="1"/>
  <c r="S1859" i="1"/>
  <c r="Q1860" i="1"/>
  <c r="S1860" i="1"/>
  <c r="Q1861" i="1"/>
  <c r="S1861" i="1"/>
  <c r="Q1862" i="1"/>
  <c r="S1862" i="1"/>
  <c r="Q1863" i="1"/>
  <c r="S1863" i="1"/>
  <c r="Q1864" i="1"/>
  <c r="S1864" i="1"/>
  <c r="Q1865" i="1"/>
  <c r="S1865" i="1"/>
  <c r="Q1866" i="1"/>
  <c r="S1866" i="1"/>
  <c r="Q1867" i="1"/>
  <c r="S1867" i="1"/>
  <c r="Q1868" i="1"/>
  <c r="S1868" i="1"/>
  <c r="Q1869" i="1"/>
  <c r="S1869" i="1"/>
  <c r="Q1870" i="1"/>
  <c r="S1870" i="1"/>
  <c r="Q1871" i="1"/>
  <c r="S1871" i="1"/>
  <c r="Q1872" i="1"/>
  <c r="S1872" i="1"/>
  <c r="Q1873" i="1"/>
  <c r="S1873" i="1"/>
  <c r="Q1874" i="1"/>
  <c r="S1874" i="1"/>
  <c r="Q1875" i="1"/>
  <c r="S1875" i="1"/>
  <c r="Q1876" i="1"/>
  <c r="S1876" i="1"/>
  <c r="Q1877" i="1"/>
  <c r="S1877" i="1"/>
  <c r="Q1878" i="1"/>
  <c r="S1878" i="1"/>
  <c r="Q1879" i="1"/>
  <c r="S1879" i="1"/>
  <c r="Q1880" i="1"/>
  <c r="S1880" i="1"/>
  <c r="Q1881" i="1"/>
  <c r="S1881" i="1"/>
  <c r="Q1882" i="1"/>
  <c r="S1882" i="1"/>
  <c r="Q1883" i="1"/>
  <c r="S1883" i="1"/>
  <c r="Q1884" i="1"/>
  <c r="S1884" i="1"/>
  <c r="Q1885" i="1"/>
  <c r="S1885" i="1"/>
  <c r="Q1886" i="1"/>
  <c r="S1886" i="1"/>
  <c r="Q1887" i="1"/>
  <c r="S1887" i="1"/>
  <c r="Q1888" i="1"/>
  <c r="S1888" i="1"/>
  <c r="Q1889" i="1"/>
  <c r="S1889" i="1"/>
  <c r="Q1890" i="1"/>
  <c r="S1890" i="1"/>
  <c r="Q1891" i="1"/>
  <c r="S1891" i="1"/>
  <c r="Q1892" i="1"/>
  <c r="S1892" i="1"/>
  <c r="Q1893" i="1"/>
  <c r="S1893" i="1"/>
  <c r="Q1894" i="1"/>
  <c r="S1894" i="1"/>
  <c r="Q1895" i="1"/>
  <c r="S1895" i="1"/>
  <c r="Q1896" i="1"/>
  <c r="S1896" i="1"/>
  <c r="Q1897" i="1"/>
  <c r="S1897" i="1"/>
  <c r="Q1898" i="1"/>
  <c r="S1898" i="1"/>
  <c r="Q1899" i="1"/>
  <c r="S1899" i="1"/>
  <c r="Q1900" i="1"/>
  <c r="S1900" i="1"/>
  <c r="Q1901" i="1"/>
  <c r="S1901" i="1"/>
  <c r="Q1902" i="1"/>
  <c r="S1902" i="1"/>
  <c r="Q1903" i="1"/>
  <c r="S1903" i="1"/>
  <c r="Q1904" i="1"/>
  <c r="S1904" i="1"/>
  <c r="Q1905" i="1"/>
  <c r="S1905" i="1"/>
  <c r="Q1906" i="1"/>
  <c r="S1906" i="1"/>
  <c r="Q1907" i="1"/>
  <c r="S1907" i="1"/>
  <c r="Q1908" i="1"/>
  <c r="S1908" i="1"/>
  <c r="Q1909" i="1"/>
  <c r="S1909" i="1"/>
  <c r="Q1910" i="1"/>
  <c r="S1910" i="1"/>
  <c r="Q1911" i="1"/>
  <c r="S1911" i="1"/>
  <c r="Q1912" i="1"/>
  <c r="S1912" i="1"/>
  <c r="Q1913" i="1"/>
  <c r="S1913" i="1"/>
  <c r="Q1914" i="1"/>
  <c r="S1914" i="1"/>
  <c r="Q1915" i="1"/>
  <c r="S1915" i="1"/>
  <c r="Q1916" i="1"/>
  <c r="S1916" i="1"/>
  <c r="Q1917" i="1"/>
  <c r="S1917" i="1"/>
  <c r="Q1918" i="1"/>
  <c r="S1918" i="1"/>
  <c r="Q1919" i="1"/>
  <c r="S1919" i="1"/>
  <c r="Q1920" i="1"/>
  <c r="S1920" i="1"/>
  <c r="Q1921" i="1"/>
  <c r="S1921" i="1"/>
  <c r="Q1922" i="1"/>
  <c r="S1922" i="1"/>
  <c r="Q1923" i="1"/>
  <c r="S1923" i="1"/>
  <c r="Q1924" i="1"/>
  <c r="S1924" i="1"/>
  <c r="Q1925" i="1"/>
  <c r="S1925" i="1"/>
  <c r="Q1926" i="1"/>
  <c r="S1926" i="1"/>
  <c r="Q1927" i="1"/>
  <c r="S1927" i="1"/>
  <c r="Q1928" i="1"/>
  <c r="S1928" i="1"/>
  <c r="Q1929" i="1"/>
  <c r="S1929" i="1"/>
  <c r="Q1930" i="1"/>
  <c r="S1930" i="1"/>
  <c r="Q1931" i="1"/>
  <c r="S1931" i="1"/>
  <c r="Q1932" i="1"/>
  <c r="S1932" i="1"/>
  <c r="Q1933" i="1"/>
  <c r="S1933" i="1"/>
  <c r="Q1934" i="1"/>
  <c r="S1934" i="1"/>
  <c r="Q1935" i="1"/>
  <c r="S1935" i="1"/>
  <c r="Q1936" i="1"/>
  <c r="S1936" i="1"/>
  <c r="Q1937" i="1"/>
  <c r="S1937" i="1"/>
  <c r="Q1938" i="1"/>
  <c r="S1938" i="1"/>
  <c r="Q1939" i="1"/>
  <c r="S1939" i="1"/>
  <c r="Q1940" i="1"/>
  <c r="S1940" i="1"/>
  <c r="Q1941" i="1"/>
  <c r="S1941" i="1"/>
  <c r="Q1942" i="1"/>
  <c r="S1942" i="1"/>
  <c r="Q1943" i="1"/>
  <c r="S1943" i="1"/>
  <c r="Q1944" i="1"/>
  <c r="S1944" i="1"/>
  <c r="Q1945" i="1"/>
  <c r="S1945" i="1"/>
  <c r="Q1946" i="1"/>
  <c r="S1946" i="1"/>
  <c r="Q1947" i="1"/>
  <c r="S1947" i="1"/>
  <c r="Q1948" i="1"/>
  <c r="S1948" i="1"/>
  <c r="Q1949" i="1"/>
  <c r="S1949" i="1"/>
  <c r="Q1950" i="1"/>
  <c r="S1950" i="1"/>
  <c r="Q1951" i="1"/>
  <c r="S1951" i="1"/>
  <c r="Q1952" i="1"/>
  <c r="S1952" i="1"/>
  <c r="Q1953" i="1"/>
  <c r="S1953" i="1"/>
  <c r="Q1954" i="1"/>
  <c r="S1954" i="1"/>
  <c r="Q1955" i="1"/>
  <c r="S1955" i="1"/>
  <c r="Q1956" i="1"/>
  <c r="S1956" i="1"/>
  <c r="Q1957" i="1"/>
  <c r="S1957" i="1"/>
  <c r="Q1958" i="1"/>
  <c r="S1958" i="1"/>
  <c r="Q1959" i="1"/>
  <c r="S1959" i="1"/>
  <c r="Q1960" i="1"/>
  <c r="S1960" i="1"/>
  <c r="Q1961" i="1"/>
  <c r="S1961" i="1"/>
  <c r="Q1962" i="1"/>
  <c r="S1962" i="1"/>
  <c r="Q1963" i="1"/>
  <c r="S1963" i="1"/>
  <c r="Q1964" i="1"/>
  <c r="S1964" i="1"/>
  <c r="Q1965" i="1"/>
  <c r="S1965" i="1"/>
  <c r="Q1966" i="1"/>
  <c r="S1966" i="1"/>
  <c r="Q1967" i="1"/>
  <c r="S1967" i="1"/>
  <c r="Q1968" i="1"/>
  <c r="S1968" i="1"/>
  <c r="Q1969" i="1"/>
  <c r="S1969" i="1"/>
  <c r="Q1970" i="1"/>
  <c r="S1970" i="1"/>
  <c r="Q1971" i="1"/>
  <c r="S1971" i="1"/>
  <c r="Q1972" i="1"/>
  <c r="S1972" i="1"/>
  <c r="Q1973" i="1"/>
  <c r="S1973" i="1"/>
  <c r="Q1974" i="1"/>
  <c r="S1974" i="1"/>
  <c r="Q1975" i="1"/>
  <c r="S1975" i="1"/>
  <c r="Q1976" i="1"/>
  <c r="S1976" i="1"/>
  <c r="Q1977" i="1"/>
  <c r="S1977" i="1"/>
  <c r="Q1978" i="1"/>
  <c r="S1978" i="1"/>
  <c r="Q1979" i="1"/>
  <c r="S1979" i="1"/>
  <c r="Q1980" i="1"/>
  <c r="S1980" i="1"/>
  <c r="Q1981" i="1"/>
  <c r="S1981" i="1"/>
  <c r="Q1982" i="1"/>
  <c r="S1982" i="1"/>
  <c r="Q1983" i="1"/>
  <c r="S1983" i="1"/>
  <c r="Q1984" i="1"/>
  <c r="S1984" i="1"/>
  <c r="Q1985" i="1"/>
  <c r="S1985" i="1"/>
  <c r="Q1986" i="1"/>
  <c r="S1986" i="1"/>
  <c r="Q1987" i="1"/>
  <c r="S1987" i="1"/>
  <c r="Q1988" i="1"/>
  <c r="S1988" i="1"/>
  <c r="Q1989" i="1"/>
  <c r="S1989" i="1"/>
  <c r="Q1990" i="1"/>
  <c r="S1990" i="1"/>
  <c r="Q1991" i="1"/>
  <c r="S1991" i="1"/>
  <c r="Q1992" i="1"/>
  <c r="S1992" i="1"/>
  <c r="Q1993" i="1"/>
  <c r="S1993" i="1"/>
  <c r="Q1994" i="1"/>
  <c r="S1994" i="1"/>
  <c r="Q1995" i="1"/>
  <c r="S1995" i="1"/>
  <c r="Q1996" i="1"/>
  <c r="S1996" i="1"/>
  <c r="Q1997" i="1"/>
  <c r="S1997" i="1"/>
  <c r="Q1998" i="1"/>
  <c r="S1998" i="1"/>
  <c r="Q1999" i="1"/>
  <c r="S1999" i="1"/>
  <c r="Q2000" i="1"/>
  <c r="S2000" i="1"/>
  <c r="Q2001" i="1"/>
  <c r="S2001" i="1"/>
  <c r="Q2002" i="1"/>
  <c r="S2002" i="1"/>
  <c r="Q2003" i="1"/>
  <c r="S2003" i="1"/>
  <c r="Q2004" i="1"/>
  <c r="S2004" i="1"/>
  <c r="Q2005" i="1"/>
  <c r="S2005" i="1"/>
  <c r="Q2006" i="1"/>
  <c r="S2006" i="1"/>
  <c r="Q2007" i="1"/>
  <c r="S2007" i="1"/>
  <c r="Q2008" i="1"/>
  <c r="S2008" i="1"/>
  <c r="Q2009" i="1"/>
  <c r="S2009" i="1"/>
  <c r="Q2010" i="1"/>
  <c r="S2010" i="1"/>
  <c r="Q2011" i="1"/>
  <c r="S2011" i="1"/>
  <c r="Q2012" i="1"/>
  <c r="S2012" i="1"/>
  <c r="Q2013" i="1"/>
  <c r="S2013" i="1"/>
  <c r="Q2014" i="1"/>
  <c r="S2014" i="1"/>
  <c r="Q2015" i="1"/>
  <c r="S2015" i="1"/>
  <c r="Q2016" i="1"/>
  <c r="S2016" i="1"/>
  <c r="Q2017" i="1"/>
  <c r="S2017" i="1"/>
  <c r="Q2018" i="1"/>
  <c r="S2018" i="1"/>
  <c r="Q2019" i="1"/>
  <c r="S2019" i="1"/>
  <c r="Q2020" i="1"/>
  <c r="S2020" i="1"/>
  <c r="Q2021" i="1"/>
  <c r="S2021" i="1"/>
  <c r="Q2022" i="1"/>
  <c r="S2022" i="1"/>
  <c r="Q2023" i="1"/>
  <c r="S2023" i="1"/>
  <c r="Q2024" i="1"/>
  <c r="S2024" i="1"/>
  <c r="Q2025" i="1"/>
  <c r="S2025" i="1"/>
  <c r="Q2026" i="1"/>
  <c r="S2026" i="1"/>
  <c r="Q2027" i="1"/>
  <c r="S2027" i="1"/>
  <c r="Q2028" i="1"/>
  <c r="S2028" i="1"/>
  <c r="Q2029" i="1"/>
  <c r="S2029" i="1"/>
  <c r="Q2030" i="1"/>
  <c r="S2030" i="1"/>
  <c r="Q2031" i="1"/>
  <c r="S2031" i="1"/>
  <c r="Q2032" i="1"/>
  <c r="S2032" i="1"/>
  <c r="Q2033" i="1"/>
  <c r="S2033" i="1"/>
  <c r="Q2034" i="1"/>
  <c r="S2034" i="1"/>
  <c r="Q2035" i="1"/>
  <c r="S2035" i="1"/>
  <c r="Q2036" i="1"/>
  <c r="S2036" i="1"/>
  <c r="Q2037" i="1"/>
  <c r="S2037" i="1"/>
  <c r="Q2038" i="1"/>
  <c r="S2038" i="1"/>
  <c r="Q2039" i="1"/>
  <c r="S2039" i="1"/>
  <c r="Q2040" i="1"/>
  <c r="S2040" i="1"/>
  <c r="Q2041" i="1"/>
  <c r="S2041" i="1"/>
  <c r="Q2042" i="1"/>
  <c r="S2042" i="1"/>
  <c r="Q2043" i="1"/>
  <c r="S2043" i="1"/>
  <c r="Q2044" i="1"/>
  <c r="S2044" i="1"/>
  <c r="Q2045" i="1"/>
  <c r="S2045" i="1"/>
  <c r="Q2046" i="1"/>
  <c r="S2046" i="1"/>
  <c r="Q2047" i="1"/>
  <c r="S2047" i="1"/>
  <c r="Q2048" i="1"/>
  <c r="S2048" i="1"/>
  <c r="Q2049" i="1"/>
  <c r="S2049" i="1"/>
  <c r="Q2050" i="1"/>
  <c r="S2050" i="1"/>
  <c r="Q2051" i="1"/>
  <c r="S2051" i="1"/>
  <c r="Q2052" i="1"/>
  <c r="S2052" i="1"/>
  <c r="Q2053" i="1"/>
  <c r="S2053" i="1"/>
  <c r="Q2054" i="1"/>
  <c r="S2054" i="1"/>
  <c r="Q2055" i="1"/>
  <c r="S2055" i="1"/>
  <c r="Q2056" i="1"/>
  <c r="S2056" i="1"/>
  <c r="Q2057" i="1"/>
  <c r="S2057" i="1"/>
  <c r="Q2058" i="1"/>
  <c r="S2058" i="1"/>
  <c r="Q2059" i="1"/>
  <c r="S2059" i="1"/>
  <c r="Q2060" i="1"/>
  <c r="S2060" i="1"/>
  <c r="Q2061" i="1"/>
  <c r="S2061" i="1"/>
  <c r="Q2062" i="1"/>
  <c r="S2062" i="1"/>
  <c r="Q2063" i="1"/>
  <c r="S2063" i="1"/>
  <c r="Q2064" i="1"/>
  <c r="S2064" i="1"/>
  <c r="Q2065" i="1"/>
  <c r="S2065" i="1"/>
  <c r="Q2066" i="1"/>
  <c r="S2066" i="1"/>
  <c r="Q2067" i="1"/>
  <c r="S2067" i="1"/>
  <c r="Q2068" i="1"/>
  <c r="S2068" i="1"/>
  <c r="Q2069" i="1"/>
  <c r="S2069" i="1"/>
  <c r="Q2070" i="1"/>
  <c r="S2070" i="1"/>
  <c r="Q2071" i="1"/>
  <c r="S2071" i="1"/>
  <c r="Q2072" i="1"/>
  <c r="S2072" i="1"/>
  <c r="Q2073" i="1"/>
  <c r="S2073" i="1"/>
  <c r="Q2074" i="1"/>
  <c r="S2074" i="1"/>
  <c r="Q2075" i="1"/>
  <c r="S2075" i="1"/>
  <c r="Q2076" i="1"/>
  <c r="S2076" i="1"/>
  <c r="Q2077" i="1"/>
  <c r="S2077" i="1"/>
  <c r="Q2078" i="1"/>
  <c r="S2078" i="1"/>
  <c r="Q2079" i="1"/>
  <c r="S2079" i="1"/>
  <c r="Q2080" i="1"/>
  <c r="S2080" i="1"/>
  <c r="Q2081" i="1"/>
  <c r="S2081" i="1"/>
  <c r="Q2082" i="1"/>
  <c r="S2082" i="1"/>
  <c r="Q2083" i="1"/>
  <c r="S2083" i="1"/>
  <c r="Q2084" i="1"/>
  <c r="S2084" i="1"/>
  <c r="Q2085" i="1"/>
  <c r="S2085" i="1"/>
  <c r="Q2086" i="1"/>
  <c r="S2086" i="1"/>
  <c r="Q2087" i="1"/>
  <c r="S2087" i="1"/>
  <c r="Q2088" i="1"/>
  <c r="S2088" i="1"/>
  <c r="Q2089" i="1"/>
  <c r="S2089" i="1"/>
  <c r="Q2090" i="1"/>
  <c r="S2090" i="1"/>
  <c r="Q2091" i="1"/>
  <c r="S2091" i="1"/>
  <c r="Q2092" i="1"/>
  <c r="S2092" i="1"/>
  <c r="Q2093" i="1"/>
  <c r="S2093" i="1"/>
  <c r="Q2094" i="1"/>
  <c r="S2094" i="1"/>
  <c r="Q2095" i="1"/>
  <c r="S2095" i="1"/>
  <c r="Q2096" i="1"/>
  <c r="S2096" i="1"/>
  <c r="Q2097" i="1"/>
  <c r="S2097" i="1"/>
  <c r="Q2098" i="1"/>
  <c r="S2098" i="1"/>
  <c r="Q2099" i="1"/>
  <c r="S2099" i="1"/>
  <c r="Q2100" i="1"/>
  <c r="S2100" i="1"/>
  <c r="Q2101" i="1"/>
  <c r="S2101" i="1"/>
  <c r="Q2102" i="1"/>
  <c r="S2102" i="1"/>
  <c r="Q2103" i="1"/>
  <c r="S2103" i="1"/>
  <c r="Q2104" i="1"/>
  <c r="S2104" i="1"/>
  <c r="Q2105" i="1"/>
  <c r="S2105" i="1"/>
  <c r="Q2106" i="1"/>
  <c r="S2106" i="1"/>
  <c r="Q2107" i="1"/>
  <c r="S2107" i="1"/>
  <c r="Q2108" i="1"/>
  <c r="S2108" i="1"/>
  <c r="Q2109" i="1"/>
  <c r="S2109" i="1"/>
  <c r="Q2110" i="1"/>
  <c r="S2110" i="1"/>
  <c r="Q2111" i="1"/>
  <c r="S2111" i="1"/>
  <c r="Q2112" i="1"/>
  <c r="S2112" i="1"/>
  <c r="Q2113" i="1"/>
  <c r="S2113" i="1"/>
  <c r="Q2114" i="1"/>
  <c r="S2114" i="1"/>
  <c r="Q2115" i="1"/>
  <c r="S2115" i="1"/>
  <c r="Q2116" i="1"/>
  <c r="S2116" i="1"/>
  <c r="Q2117" i="1"/>
  <c r="S2117" i="1"/>
  <c r="Q2118" i="1"/>
  <c r="S2118" i="1"/>
  <c r="Q2119" i="1"/>
  <c r="S2119" i="1"/>
  <c r="Q2120" i="1"/>
  <c r="S2120" i="1"/>
  <c r="Q2121" i="1"/>
  <c r="S2121" i="1"/>
  <c r="Q2122" i="1"/>
  <c r="S2122" i="1"/>
  <c r="Q2123" i="1"/>
  <c r="S2123" i="1"/>
  <c r="Q2124" i="1"/>
  <c r="S2124" i="1"/>
  <c r="Q2125" i="1"/>
  <c r="S2125" i="1"/>
  <c r="Q2126" i="1"/>
  <c r="S2126" i="1"/>
  <c r="Q2127" i="1"/>
  <c r="S2127" i="1"/>
  <c r="Q2128" i="1"/>
  <c r="S2128" i="1"/>
  <c r="Q2129" i="1"/>
  <c r="S2129" i="1"/>
  <c r="Q2130" i="1"/>
  <c r="S2130" i="1"/>
  <c r="Q2131" i="1"/>
  <c r="S2131" i="1"/>
  <c r="Q2132" i="1"/>
  <c r="S2132" i="1"/>
  <c r="Q2133" i="1"/>
  <c r="S2133" i="1"/>
  <c r="Q2134" i="1"/>
  <c r="S2134" i="1"/>
  <c r="Q2135" i="1"/>
  <c r="S2135" i="1"/>
  <c r="Q2136" i="1"/>
  <c r="S2136" i="1"/>
  <c r="Q2137" i="1"/>
  <c r="S2137" i="1"/>
  <c r="Q2138" i="1"/>
  <c r="S2138" i="1"/>
  <c r="Q2139" i="1"/>
  <c r="S2139" i="1"/>
  <c r="Q2140" i="1"/>
  <c r="S2140" i="1"/>
  <c r="Q2141" i="1"/>
  <c r="S2141" i="1"/>
  <c r="Q2142" i="1"/>
  <c r="S2142" i="1"/>
  <c r="Q2143" i="1"/>
  <c r="S2143" i="1"/>
  <c r="Q2144" i="1"/>
  <c r="S2144" i="1"/>
  <c r="Q2145" i="1"/>
  <c r="S2145" i="1"/>
  <c r="Q2146" i="1"/>
  <c r="S2146" i="1"/>
  <c r="Q2147" i="1"/>
  <c r="S2147" i="1"/>
  <c r="Q2148" i="1"/>
  <c r="S2148" i="1"/>
  <c r="Q2149" i="1"/>
  <c r="S2149" i="1"/>
  <c r="Q2150" i="1"/>
  <c r="S2150" i="1"/>
  <c r="Q2151" i="1"/>
  <c r="S2151" i="1"/>
  <c r="Q2152" i="1"/>
  <c r="S2152" i="1"/>
  <c r="Q2153" i="1"/>
  <c r="S2153" i="1"/>
  <c r="Q2154" i="1"/>
  <c r="S2154" i="1"/>
  <c r="Q2155" i="1"/>
  <c r="S2155" i="1"/>
  <c r="Q2156" i="1"/>
  <c r="S2156" i="1"/>
  <c r="Q2157" i="1"/>
  <c r="S2157" i="1"/>
  <c r="Q2158" i="1"/>
  <c r="S2158" i="1"/>
  <c r="Q2159" i="1"/>
  <c r="S2159" i="1"/>
  <c r="Q2160" i="1"/>
  <c r="S2160" i="1"/>
  <c r="Q2161" i="1"/>
  <c r="S2161" i="1"/>
  <c r="Q2162" i="1"/>
  <c r="S2162" i="1"/>
  <c r="Q2163" i="1"/>
  <c r="S2163" i="1"/>
  <c r="Q2164" i="1"/>
  <c r="S2164" i="1"/>
  <c r="Q2165" i="1"/>
  <c r="S2165" i="1"/>
  <c r="Q2166" i="1"/>
  <c r="S2166" i="1"/>
  <c r="Q2167" i="1"/>
  <c r="S2167" i="1"/>
  <c r="Q2168" i="1"/>
  <c r="S2168" i="1"/>
  <c r="Q2169" i="1"/>
  <c r="S2169" i="1"/>
  <c r="Q2170" i="1"/>
  <c r="S2170" i="1"/>
  <c r="Q2171" i="1"/>
  <c r="S2171" i="1"/>
  <c r="Q2172" i="1"/>
  <c r="S2172" i="1"/>
  <c r="Q2173" i="1"/>
  <c r="S2173" i="1"/>
  <c r="Q2174" i="1"/>
  <c r="S2174" i="1"/>
  <c r="Q2175" i="1"/>
  <c r="S2175" i="1"/>
  <c r="Q2176" i="1"/>
  <c r="S2176" i="1"/>
  <c r="Q2177" i="1"/>
  <c r="S2177" i="1"/>
  <c r="Q2178" i="1"/>
  <c r="S2178" i="1"/>
  <c r="Q2179" i="1"/>
  <c r="S2179" i="1"/>
  <c r="Q2180" i="1"/>
  <c r="S2180" i="1"/>
  <c r="Q2181" i="1"/>
  <c r="S2181" i="1"/>
  <c r="Q2182" i="1"/>
  <c r="S2182" i="1"/>
  <c r="Q2183" i="1"/>
  <c r="S2183" i="1"/>
  <c r="Q2184" i="1"/>
  <c r="S2184" i="1"/>
  <c r="Q2185" i="1"/>
  <c r="S2185" i="1"/>
  <c r="Q2186" i="1"/>
  <c r="S2186" i="1"/>
  <c r="Q2187" i="1"/>
  <c r="S2187" i="1"/>
  <c r="Q2188" i="1"/>
  <c r="S2188" i="1"/>
  <c r="Q2189" i="1"/>
  <c r="S2189" i="1"/>
  <c r="Q2190" i="1"/>
  <c r="S2190" i="1"/>
  <c r="Q2191" i="1"/>
  <c r="S2191" i="1"/>
  <c r="Q2192" i="1"/>
  <c r="S2192" i="1"/>
  <c r="Q2193" i="1"/>
  <c r="S2193" i="1"/>
  <c r="Q2194" i="1"/>
  <c r="S2194" i="1"/>
  <c r="Q2195" i="1"/>
  <c r="S2195" i="1"/>
  <c r="Q2196" i="1"/>
  <c r="S2196" i="1"/>
  <c r="Q2197" i="1"/>
  <c r="S2197" i="1"/>
  <c r="Q2198" i="1"/>
  <c r="S2198" i="1"/>
  <c r="Q2199" i="1"/>
  <c r="S2199" i="1"/>
  <c r="Q2200" i="1"/>
  <c r="S2200" i="1"/>
  <c r="Q2201" i="1"/>
  <c r="S2201" i="1"/>
  <c r="Q2202" i="1"/>
  <c r="S2202" i="1"/>
  <c r="Q2203" i="1"/>
  <c r="S2203" i="1"/>
  <c r="Q2204" i="1"/>
  <c r="S2204" i="1"/>
  <c r="Q2205" i="1"/>
  <c r="S2205" i="1"/>
  <c r="Q2206" i="1"/>
  <c r="S2206" i="1"/>
  <c r="Q2207" i="1"/>
  <c r="S2207" i="1"/>
  <c r="Q2208" i="1"/>
  <c r="S2208" i="1"/>
  <c r="Q2209" i="1"/>
  <c r="S2209" i="1"/>
  <c r="Q2210" i="1"/>
  <c r="S2210" i="1"/>
  <c r="Q2211" i="1"/>
  <c r="S2211" i="1"/>
  <c r="Q2212" i="1"/>
  <c r="S2212" i="1"/>
  <c r="Q2213" i="1"/>
  <c r="S2213" i="1"/>
  <c r="Q2214" i="1"/>
  <c r="S2214" i="1"/>
  <c r="Q2215" i="1"/>
  <c r="S2215" i="1"/>
  <c r="Q2216" i="1"/>
  <c r="S2216" i="1"/>
  <c r="Q2217" i="1"/>
  <c r="S2217" i="1"/>
  <c r="Q2218" i="1"/>
  <c r="S2218" i="1"/>
  <c r="Q2219" i="1"/>
  <c r="S2219" i="1"/>
  <c r="Q2220" i="1"/>
  <c r="S2220" i="1"/>
  <c r="Q2221" i="1"/>
  <c r="S2221" i="1"/>
  <c r="Q2222" i="1"/>
  <c r="S2222" i="1"/>
  <c r="Q2223" i="1"/>
  <c r="S2223" i="1"/>
  <c r="Q2224" i="1"/>
  <c r="S2224" i="1"/>
  <c r="Q2225" i="1"/>
  <c r="S2225" i="1"/>
  <c r="Q2226" i="1"/>
  <c r="S2226" i="1"/>
  <c r="Q2227" i="1"/>
  <c r="S2227" i="1"/>
  <c r="Q2228" i="1"/>
  <c r="S2228" i="1"/>
  <c r="Q2229" i="1"/>
  <c r="S2229" i="1"/>
  <c r="Q2230" i="1"/>
  <c r="S2230" i="1"/>
  <c r="Q2231" i="1"/>
  <c r="S2231" i="1"/>
  <c r="Q2232" i="1"/>
  <c r="S2232" i="1"/>
  <c r="Q2233" i="1"/>
  <c r="S2233" i="1"/>
  <c r="Q2234" i="1"/>
  <c r="S2234" i="1"/>
  <c r="Q2235" i="1"/>
  <c r="S2235" i="1"/>
  <c r="Q2236" i="1"/>
  <c r="S2236" i="1"/>
  <c r="Q2237" i="1"/>
  <c r="S2237" i="1"/>
  <c r="Q2238" i="1"/>
  <c r="S2238" i="1"/>
  <c r="Q2239" i="1"/>
  <c r="S2239" i="1"/>
  <c r="Q2240" i="1"/>
  <c r="S2240" i="1"/>
  <c r="Q2241" i="1"/>
  <c r="S2241" i="1"/>
  <c r="Q2242" i="1"/>
  <c r="S2242" i="1"/>
  <c r="Q2243" i="1"/>
  <c r="S2243" i="1"/>
  <c r="Q2244" i="1"/>
  <c r="S2244" i="1"/>
  <c r="Q2245" i="1"/>
  <c r="S2245" i="1"/>
  <c r="Q2246" i="1"/>
  <c r="S2246" i="1"/>
  <c r="Q2247" i="1"/>
  <c r="S2247" i="1"/>
  <c r="Q2248" i="1"/>
  <c r="S2248" i="1"/>
  <c r="Q2249" i="1"/>
  <c r="S2249" i="1"/>
  <c r="Q2250" i="1"/>
  <c r="S2250" i="1"/>
  <c r="Q2251" i="1"/>
  <c r="S2251" i="1"/>
  <c r="Q2252" i="1"/>
  <c r="S2252" i="1"/>
  <c r="Q2253" i="1"/>
  <c r="S2253" i="1"/>
  <c r="Q2254" i="1"/>
  <c r="S2254" i="1"/>
  <c r="Q2255" i="1"/>
  <c r="S2255" i="1"/>
  <c r="Q2256" i="1"/>
  <c r="S2256" i="1"/>
  <c r="Q2257" i="1"/>
  <c r="S2257" i="1"/>
  <c r="Q2258" i="1"/>
  <c r="S2258" i="1"/>
  <c r="Q2259" i="1"/>
  <c r="S2259" i="1"/>
  <c r="Q2260" i="1"/>
  <c r="S2260" i="1"/>
  <c r="Q2261" i="1"/>
  <c r="S2261" i="1"/>
  <c r="Q2262" i="1"/>
  <c r="S2262" i="1"/>
  <c r="Q2263" i="1"/>
  <c r="S2263" i="1"/>
  <c r="Q2264" i="1"/>
  <c r="S2264" i="1"/>
  <c r="Q2265" i="1"/>
  <c r="S2265" i="1"/>
  <c r="Q2266" i="1"/>
  <c r="S2266" i="1"/>
  <c r="Q2267" i="1"/>
  <c r="S2267" i="1"/>
  <c r="Q2268" i="1"/>
  <c r="S2268" i="1"/>
  <c r="Q2269" i="1"/>
  <c r="S2269" i="1"/>
  <c r="Q2270" i="1"/>
  <c r="S2270" i="1"/>
  <c r="Q2271" i="1"/>
  <c r="S2271" i="1"/>
  <c r="Q2272" i="1"/>
  <c r="S2272" i="1"/>
  <c r="Q2273" i="1"/>
  <c r="S2273" i="1"/>
  <c r="Q2274" i="1"/>
  <c r="S2274" i="1"/>
  <c r="Q2275" i="1"/>
  <c r="S2275" i="1"/>
  <c r="Q2276" i="1"/>
  <c r="S2276" i="1"/>
  <c r="Q2277" i="1"/>
  <c r="S2277" i="1"/>
  <c r="Q2278" i="1"/>
  <c r="S2278" i="1"/>
  <c r="Q2279" i="1"/>
  <c r="S2279" i="1"/>
  <c r="Q2280" i="1"/>
  <c r="S2280" i="1"/>
  <c r="Q2281" i="1"/>
  <c r="S2281" i="1"/>
  <c r="Q2282" i="1"/>
  <c r="S2282" i="1"/>
  <c r="Q2283" i="1"/>
  <c r="S2283" i="1"/>
  <c r="Q2284" i="1"/>
  <c r="S2284" i="1"/>
  <c r="Q2285" i="1"/>
  <c r="S2285" i="1"/>
  <c r="Q2286" i="1"/>
  <c r="S2286" i="1"/>
  <c r="Q2287" i="1"/>
  <c r="S2287" i="1"/>
  <c r="Q2288" i="1"/>
  <c r="S2288" i="1"/>
  <c r="Q2289" i="1"/>
  <c r="S2289" i="1"/>
  <c r="Q2290" i="1"/>
  <c r="S2290" i="1"/>
  <c r="Q2291" i="1"/>
  <c r="S2291" i="1"/>
  <c r="Q2292" i="1"/>
  <c r="S2292" i="1"/>
  <c r="Q2293" i="1"/>
  <c r="S2293" i="1"/>
  <c r="Q2294" i="1"/>
  <c r="S2294" i="1"/>
  <c r="Q2295" i="1"/>
  <c r="S2295" i="1"/>
  <c r="Q2296" i="1"/>
  <c r="S2296" i="1"/>
  <c r="Q2297" i="1"/>
  <c r="S2297" i="1"/>
  <c r="Q2298" i="1"/>
  <c r="S2298" i="1"/>
  <c r="Q2299" i="1"/>
  <c r="S2299" i="1"/>
  <c r="Q2300" i="1"/>
  <c r="S2300" i="1"/>
  <c r="Q2301" i="1"/>
  <c r="S2301" i="1"/>
  <c r="Q2302" i="1"/>
  <c r="S2302" i="1"/>
  <c r="Q2303" i="1"/>
  <c r="S2303" i="1"/>
  <c r="Q2304" i="1"/>
  <c r="S2304" i="1"/>
  <c r="Q2305" i="1"/>
  <c r="S2305" i="1"/>
  <c r="Q2306" i="1"/>
  <c r="S2306" i="1"/>
  <c r="Q2307" i="1"/>
  <c r="S2307" i="1"/>
  <c r="Q2308" i="1"/>
  <c r="S2308" i="1"/>
  <c r="Q2309" i="1"/>
  <c r="S2309" i="1"/>
  <c r="Q2310" i="1"/>
  <c r="S2310" i="1"/>
  <c r="Q2311" i="1"/>
  <c r="S2311" i="1"/>
  <c r="Q2312" i="1"/>
  <c r="S2312" i="1"/>
  <c r="Q2313" i="1"/>
  <c r="S2313" i="1"/>
  <c r="Q2314" i="1"/>
  <c r="S2314" i="1"/>
  <c r="Q2315" i="1"/>
  <c r="S2315" i="1"/>
  <c r="Q2316" i="1"/>
  <c r="S2316" i="1"/>
  <c r="Q2317" i="1"/>
  <c r="S2317" i="1"/>
  <c r="Q2318" i="1"/>
  <c r="S2318" i="1"/>
  <c r="Q2319" i="1"/>
  <c r="S2319" i="1"/>
  <c r="Q2320" i="1"/>
  <c r="S2320" i="1"/>
  <c r="Q2321" i="1"/>
  <c r="S2321" i="1"/>
  <c r="Q2322" i="1"/>
  <c r="S2322" i="1"/>
  <c r="Q2323" i="1"/>
  <c r="S2323" i="1"/>
  <c r="Q2324" i="1"/>
  <c r="S2324" i="1"/>
  <c r="Q2325" i="1"/>
  <c r="S2325" i="1"/>
  <c r="Q2326" i="1"/>
  <c r="S2326" i="1"/>
  <c r="Q2327" i="1"/>
  <c r="S2327" i="1"/>
  <c r="Q2328" i="1"/>
  <c r="S2328" i="1"/>
  <c r="Q2329" i="1"/>
  <c r="S2329" i="1"/>
  <c r="Q2330" i="1"/>
  <c r="S2330" i="1"/>
  <c r="Q2331" i="1"/>
  <c r="S2331" i="1"/>
  <c r="Q2332" i="1"/>
  <c r="S2332" i="1"/>
  <c r="Q2333" i="1"/>
  <c r="S2333" i="1"/>
  <c r="Q2334" i="1"/>
  <c r="S2334" i="1"/>
  <c r="Q2335" i="1"/>
  <c r="S2335" i="1"/>
  <c r="Q2336" i="1"/>
  <c r="S2336" i="1"/>
  <c r="Q2337" i="1"/>
  <c r="S2337" i="1"/>
  <c r="Q2338" i="1"/>
  <c r="S2338" i="1"/>
  <c r="Q2339" i="1"/>
  <c r="S2339" i="1"/>
  <c r="Q2340" i="1"/>
  <c r="S2340" i="1"/>
  <c r="Q2341" i="1"/>
  <c r="S2341" i="1"/>
  <c r="Q2342" i="1"/>
  <c r="S2342" i="1"/>
  <c r="Q2343" i="1"/>
  <c r="S2343" i="1"/>
  <c r="Q2344" i="1"/>
  <c r="S2344" i="1"/>
  <c r="Q2345" i="1"/>
  <c r="S2345" i="1"/>
  <c r="Q2346" i="1"/>
  <c r="S2346" i="1"/>
  <c r="Q2347" i="1"/>
  <c r="S2347" i="1"/>
  <c r="Q2348" i="1"/>
  <c r="S2348" i="1"/>
  <c r="Q2349" i="1"/>
  <c r="S2349" i="1"/>
  <c r="Q2350" i="1"/>
  <c r="S2350" i="1"/>
  <c r="Q2351" i="1"/>
  <c r="S2351" i="1"/>
  <c r="Q2352" i="1"/>
  <c r="S2352" i="1"/>
  <c r="Q2353" i="1"/>
  <c r="S2353" i="1"/>
  <c r="Q2354" i="1"/>
  <c r="S2354" i="1"/>
  <c r="Q2355" i="1"/>
  <c r="S2355" i="1"/>
  <c r="Q2356" i="1"/>
  <c r="S2356" i="1"/>
  <c r="Q2357" i="1"/>
  <c r="S2357" i="1"/>
  <c r="Q2358" i="1"/>
  <c r="S2358" i="1"/>
  <c r="Q2359" i="1"/>
  <c r="S2359" i="1"/>
  <c r="Q2360" i="1"/>
  <c r="S2360" i="1"/>
  <c r="Q2361" i="1"/>
  <c r="S2361" i="1"/>
  <c r="Q2362" i="1"/>
  <c r="S2362" i="1"/>
  <c r="Q2363" i="1"/>
  <c r="S2363" i="1"/>
  <c r="Q2364" i="1"/>
  <c r="S2364" i="1"/>
  <c r="Q2365" i="1"/>
  <c r="S2365" i="1"/>
  <c r="Q2366" i="1"/>
  <c r="S2366" i="1"/>
  <c r="Q2367" i="1"/>
  <c r="S2367" i="1"/>
  <c r="Q2368" i="1"/>
  <c r="S2368" i="1"/>
  <c r="Q2369" i="1"/>
  <c r="S2369" i="1"/>
  <c r="Q2370" i="1"/>
  <c r="S2370" i="1"/>
  <c r="Q2371" i="1"/>
  <c r="S2371" i="1"/>
  <c r="Q2372" i="1"/>
  <c r="S2372" i="1"/>
  <c r="Q2373" i="1"/>
  <c r="S2373" i="1"/>
  <c r="Q2374" i="1"/>
  <c r="S2374" i="1"/>
  <c r="Q2375" i="1"/>
  <c r="S2375" i="1"/>
  <c r="Q2376" i="1"/>
  <c r="S2376" i="1"/>
  <c r="Q2377" i="1"/>
  <c r="S2377" i="1"/>
  <c r="Q2378" i="1"/>
  <c r="S2378" i="1"/>
  <c r="Q2379" i="1"/>
  <c r="S2379" i="1"/>
  <c r="Q2380" i="1"/>
  <c r="S2380" i="1"/>
  <c r="Q2381" i="1"/>
  <c r="S2381" i="1"/>
  <c r="Q2382" i="1"/>
  <c r="S2382" i="1"/>
  <c r="Q2383" i="1"/>
  <c r="S2383" i="1"/>
  <c r="Q2384" i="1"/>
  <c r="S2384" i="1"/>
  <c r="Q2385" i="1"/>
  <c r="S2385" i="1"/>
  <c r="Q2386" i="1"/>
  <c r="S2386" i="1"/>
  <c r="Q2387" i="1"/>
  <c r="S2387" i="1"/>
  <c r="Q2388" i="1"/>
  <c r="S2388" i="1"/>
  <c r="Q2389" i="1"/>
  <c r="S2389" i="1"/>
  <c r="Q2390" i="1"/>
  <c r="S2390" i="1"/>
  <c r="Q2391" i="1"/>
  <c r="S2391" i="1"/>
  <c r="Q2392" i="1"/>
  <c r="S2392" i="1"/>
  <c r="Q2393" i="1"/>
  <c r="S2393" i="1"/>
  <c r="Q2394" i="1"/>
  <c r="S2394" i="1"/>
  <c r="Q2395" i="1"/>
  <c r="S2395" i="1"/>
  <c r="Q2396" i="1"/>
  <c r="S2396" i="1"/>
  <c r="Q2397" i="1"/>
  <c r="S2397" i="1"/>
  <c r="Q2398" i="1"/>
  <c r="S2398" i="1"/>
  <c r="Q2399" i="1"/>
  <c r="S2399" i="1"/>
  <c r="Q2400" i="1"/>
  <c r="S2400" i="1"/>
  <c r="Q2401" i="1"/>
  <c r="S2401" i="1"/>
  <c r="Q2402" i="1"/>
  <c r="S2402" i="1"/>
  <c r="Q2403" i="1"/>
  <c r="S2403" i="1"/>
  <c r="Q2404" i="1"/>
  <c r="S2404" i="1"/>
  <c r="Q2405" i="1"/>
  <c r="S2405" i="1"/>
  <c r="Q2406" i="1"/>
  <c r="S2406" i="1"/>
  <c r="Q2407" i="1"/>
  <c r="S2407" i="1"/>
  <c r="Q2408" i="1"/>
  <c r="S2408" i="1"/>
  <c r="Q2409" i="1"/>
  <c r="S2409" i="1"/>
  <c r="Q2410" i="1"/>
  <c r="S2410" i="1"/>
  <c r="Q2411" i="1"/>
  <c r="S2411" i="1"/>
  <c r="Q2412" i="1"/>
  <c r="S2412" i="1"/>
  <c r="Q2413" i="1"/>
  <c r="S2413" i="1"/>
  <c r="Q2414" i="1"/>
  <c r="S2414" i="1"/>
  <c r="Q2415" i="1"/>
  <c r="S2415" i="1"/>
  <c r="Q2416" i="1"/>
  <c r="S2416" i="1"/>
  <c r="Q2417" i="1"/>
  <c r="S2417" i="1"/>
  <c r="Q2418" i="1"/>
  <c r="S2418" i="1"/>
  <c r="Q2419" i="1"/>
  <c r="S2419" i="1"/>
  <c r="Q2420" i="1"/>
  <c r="S2420" i="1"/>
  <c r="Q2421" i="1"/>
  <c r="S2421" i="1"/>
  <c r="Q2422" i="1"/>
  <c r="S2422" i="1"/>
  <c r="Q2423" i="1"/>
  <c r="S2423" i="1"/>
  <c r="Q2424" i="1"/>
  <c r="S2424" i="1"/>
  <c r="Q2425" i="1"/>
  <c r="S2425" i="1"/>
  <c r="Q2426" i="1"/>
  <c r="S2426" i="1"/>
  <c r="Q2427" i="1"/>
  <c r="S2427" i="1"/>
  <c r="Q2428" i="1"/>
  <c r="S2428" i="1"/>
  <c r="Q2429" i="1"/>
  <c r="S2429" i="1"/>
  <c r="Q2430" i="1"/>
  <c r="S2430" i="1"/>
  <c r="Q2431" i="1"/>
  <c r="S2431" i="1"/>
  <c r="Q2432" i="1"/>
  <c r="S2432" i="1"/>
  <c r="Q2433" i="1"/>
  <c r="S2433" i="1"/>
  <c r="Q2434" i="1"/>
  <c r="S2434" i="1"/>
  <c r="Q2435" i="1"/>
  <c r="S2435" i="1"/>
  <c r="Q2436" i="1"/>
  <c r="S2436" i="1"/>
  <c r="Q2437" i="1"/>
  <c r="S2437" i="1"/>
  <c r="Q2438" i="1"/>
  <c r="S2438" i="1"/>
  <c r="Q2439" i="1"/>
  <c r="S2439" i="1"/>
  <c r="Q2440" i="1"/>
  <c r="S2440" i="1"/>
  <c r="Q2441" i="1"/>
  <c r="S2441" i="1"/>
  <c r="Q2442" i="1"/>
  <c r="S2442" i="1"/>
  <c r="Q2443" i="1"/>
  <c r="S2443" i="1"/>
  <c r="Q2444" i="1"/>
  <c r="S2444" i="1"/>
  <c r="Q2445" i="1"/>
  <c r="S2445" i="1"/>
  <c r="Q2446" i="1"/>
  <c r="S2446" i="1"/>
  <c r="Q2447" i="1"/>
  <c r="S2447" i="1"/>
  <c r="Q2448" i="1"/>
  <c r="S2448" i="1"/>
  <c r="Q2449" i="1"/>
  <c r="S2449" i="1"/>
  <c r="Q2450" i="1"/>
  <c r="S2450" i="1"/>
  <c r="Q2451" i="1"/>
  <c r="S2451" i="1"/>
  <c r="Q2452" i="1"/>
  <c r="S2452" i="1"/>
  <c r="Q2453" i="1"/>
  <c r="S2453" i="1"/>
  <c r="Q2454" i="1"/>
  <c r="S2454" i="1"/>
  <c r="Q2455" i="1"/>
  <c r="S2455" i="1"/>
  <c r="Q2456" i="1"/>
  <c r="S2456" i="1"/>
  <c r="Q2457" i="1"/>
  <c r="S2457" i="1"/>
  <c r="Q2458" i="1"/>
  <c r="S2458" i="1"/>
  <c r="Q2459" i="1"/>
  <c r="S2459" i="1"/>
  <c r="Q2460" i="1"/>
  <c r="S2460" i="1"/>
  <c r="Q2461" i="1"/>
  <c r="S2461" i="1"/>
  <c r="Q2462" i="1"/>
  <c r="S2462" i="1"/>
  <c r="Q2463" i="1"/>
  <c r="S2463" i="1"/>
  <c r="Q2464" i="1"/>
  <c r="S2464" i="1"/>
  <c r="Q2465" i="1"/>
  <c r="S2465" i="1"/>
  <c r="Q2466" i="1"/>
  <c r="S2466" i="1"/>
  <c r="Q2467" i="1"/>
  <c r="S2467" i="1"/>
  <c r="Q2468" i="1"/>
  <c r="S2468" i="1"/>
  <c r="Q2469" i="1"/>
  <c r="S2469" i="1"/>
  <c r="Q2470" i="1"/>
  <c r="S2470" i="1"/>
  <c r="Q2471" i="1"/>
  <c r="S2471" i="1"/>
  <c r="Q2472" i="1"/>
  <c r="S2472" i="1"/>
  <c r="Q2473" i="1"/>
  <c r="S2473" i="1"/>
  <c r="Q2474" i="1"/>
  <c r="S2474" i="1"/>
  <c r="Q2475" i="1"/>
  <c r="S2475" i="1"/>
  <c r="Q2476" i="1"/>
  <c r="S2476" i="1"/>
  <c r="Q2477" i="1"/>
  <c r="S2477" i="1"/>
  <c r="Q2478" i="1"/>
  <c r="S2478" i="1"/>
  <c r="Q2479" i="1"/>
  <c r="S2479" i="1"/>
  <c r="Q2480" i="1"/>
  <c r="S2480" i="1"/>
  <c r="Q2481" i="1"/>
  <c r="S2481" i="1"/>
  <c r="Q2482" i="1"/>
  <c r="S2482" i="1"/>
  <c r="Q2483" i="1"/>
  <c r="S2483" i="1"/>
  <c r="Q2484" i="1"/>
  <c r="S2484" i="1"/>
  <c r="Q2485" i="1"/>
  <c r="S2485" i="1"/>
  <c r="Q2486" i="1"/>
  <c r="S2486" i="1"/>
  <c r="Q2487" i="1"/>
  <c r="S2487" i="1"/>
  <c r="Q2488" i="1"/>
  <c r="S2488" i="1"/>
  <c r="Q2489" i="1"/>
  <c r="S2489" i="1"/>
  <c r="Q2490" i="1"/>
  <c r="S2490" i="1"/>
  <c r="Q2491" i="1"/>
  <c r="S2491" i="1"/>
  <c r="Q2492" i="1"/>
  <c r="S2492" i="1"/>
  <c r="Q2493" i="1"/>
  <c r="S2493" i="1"/>
  <c r="Q2494" i="1"/>
  <c r="S2494" i="1"/>
  <c r="Q2495" i="1"/>
  <c r="S2495" i="1"/>
  <c r="Q2496" i="1"/>
  <c r="S2496" i="1"/>
  <c r="Q2497" i="1"/>
  <c r="S2497" i="1"/>
  <c r="Q2498" i="1"/>
  <c r="S2498" i="1"/>
  <c r="Q2499" i="1"/>
  <c r="S2499" i="1"/>
  <c r="Q2500" i="1"/>
  <c r="S2500" i="1"/>
  <c r="Q2501" i="1"/>
  <c r="S2501" i="1"/>
  <c r="Q2502" i="1"/>
  <c r="S2502" i="1"/>
  <c r="Q2503" i="1"/>
  <c r="S2503" i="1"/>
  <c r="Q2504" i="1"/>
  <c r="S2504" i="1"/>
  <c r="Q2505" i="1"/>
  <c r="S2505" i="1"/>
  <c r="Q2506" i="1"/>
  <c r="S2506" i="1"/>
  <c r="Q2507" i="1"/>
  <c r="S2507" i="1"/>
  <c r="Q2508" i="1"/>
  <c r="S2508" i="1"/>
  <c r="Q2509" i="1"/>
  <c r="S2509" i="1"/>
  <c r="Q2510" i="1"/>
  <c r="S2510" i="1"/>
  <c r="Q2511" i="1"/>
  <c r="S2511" i="1"/>
  <c r="Q2512" i="1"/>
  <c r="S2512" i="1"/>
  <c r="Q2513" i="1"/>
  <c r="S2513" i="1"/>
  <c r="Q2514" i="1"/>
  <c r="S2514" i="1"/>
  <c r="Q2515" i="1"/>
  <c r="S2515" i="1"/>
  <c r="Q2516" i="1"/>
  <c r="S2516" i="1"/>
  <c r="Q2517" i="1"/>
  <c r="S2517" i="1"/>
  <c r="Q2518" i="1"/>
  <c r="S2518" i="1"/>
  <c r="Q2519" i="1"/>
  <c r="S2519" i="1"/>
  <c r="Q2520" i="1"/>
  <c r="S2520" i="1"/>
  <c r="Q2521" i="1"/>
  <c r="S2521" i="1"/>
  <c r="Q2522" i="1"/>
  <c r="S2522" i="1"/>
  <c r="Q2523" i="1"/>
  <c r="S2523" i="1"/>
  <c r="Q2524" i="1"/>
  <c r="S2524" i="1"/>
  <c r="Q2525" i="1"/>
  <c r="S2525" i="1"/>
  <c r="Q2526" i="1"/>
  <c r="S2526" i="1"/>
  <c r="Q2527" i="1"/>
  <c r="S2527" i="1"/>
  <c r="Q2528" i="1"/>
  <c r="S2528" i="1"/>
  <c r="Q2529" i="1"/>
  <c r="S2529" i="1"/>
  <c r="Q2530" i="1"/>
  <c r="S2530" i="1"/>
  <c r="Q2531" i="1"/>
  <c r="S2531" i="1"/>
  <c r="Q2532" i="1"/>
  <c r="S2532" i="1"/>
  <c r="Q2533" i="1"/>
  <c r="S2533" i="1"/>
  <c r="Q2534" i="1"/>
  <c r="S2534" i="1"/>
  <c r="Q2535" i="1"/>
  <c r="S2535" i="1"/>
  <c r="Q2536" i="1"/>
  <c r="S2536" i="1"/>
  <c r="Q2537" i="1"/>
  <c r="S2537" i="1"/>
  <c r="Q2538" i="1"/>
  <c r="S2538" i="1"/>
  <c r="Q2539" i="1"/>
  <c r="S2539" i="1"/>
  <c r="Q2540" i="1"/>
  <c r="S2540" i="1"/>
  <c r="Q2541" i="1"/>
  <c r="S2541" i="1"/>
  <c r="Q2542" i="1"/>
  <c r="S2542" i="1"/>
  <c r="Q2543" i="1"/>
  <c r="S2543" i="1"/>
  <c r="Q2544" i="1"/>
  <c r="S2544" i="1"/>
  <c r="Q2545" i="1"/>
  <c r="S2545" i="1"/>
  <c r="Q2546" i="1"/>
  <c r="S2546" i="1"/>
  <c r="Q2547" i="1"/>
  <c r="S2547" i="1"/>
  <c r="Q2548" i="1"/>
  <c r="S2548" i="1"/>
  <c r="Q2549" i="1"/>
  <c r="S2549" i="1"/>
  <c r="Q2550" i="1"/>
  <c r="S2550" i="1"/>
  <c r="Q2551" i="1"/>
  <c r="S2551" i="1"/>
  <c r="Q2552" i="1"/>
  <c r="S2552" i="1"/>
  <c r="Q2553" i="1"/>
  <c r="S2553" i="1"/>
  <c r="Q2554" i="1"/>
  <c r="S2554" i="1"/>
  <c r="Q2555" i="1"/>
  <c r="S2555" i="1"/>
  <c r="Q2556" i="1"/>
  <c r="S2556" i="1"/>
  <c r="Q2557" i="1"/>
  <c r="S2557" i="1"/>
  <c r="Q2558" i="1"/>
  <c r="S2558" i="1"/>
  <c r="Q2559" i="1"/>
  <c r="S2559" i="1"/>
  <c r="Q2560" i="1"/>
  <c r="S2560" i="1"/>
  <c r="Q2561" i="1"/>
  <c r="S2561" i="1"/>
  <c r="Q2562" i="1"/>
  <c r="S2562" i="1"/>
  <c r="Q2563" i="1"/>
  <c r="S2563" i="1"/>
  <c r="Q2564" i="1"/>
  <c r="S2564" i="1"/>
  <c r="Q2565" i="1"/>
  <c r="S2565" i="1"/>
  <c r="Q2566" i="1"/>
  <c r="S2566" i="1"/>
  <c r="Q2567" i="1"/>
  <c r="S2567" i="1"/>
  <c r="Q2568" i="1"/>
  <c r="S2568" i="1"/>
  <c r="Q2569" i="1"/>
  <c r="S2569" i="1"/>
  <c r="Q2570" i="1"/>
  <c r="S2570" i="1"/>
  <c r="Q2571" i="1"/>
  <c r="S2571" i="1"/>
  <c r="Q2572" i="1"/>
  <c r="S2572" i="1"/>
  <c r="Q2573" i="1"/>
  <c r="S2573" i="1"/>
  <c r="Q2574" i="1"/>
  <c r="S2574" i="1"/>
  <c r="Q2575" i="1"/>
  <c r="S2575" i="1"/>
  <c r="Q2576" i="1"/>
  <c r="S2576" i="1"/>
  <c r="Q2577" i="1"/>
  <c r="S2577" i="1"/>
  <c r="Q2578" i="1"/>
  <c r="S2578" i="1"/>
  <c r="Q2579" i="1"/>
  <c r="S2579" i="1"/>
  <c r="Q2580" i="1"/>
  <c r="S2580" i="1"/>
  <c r="Q2581" i="1"/>
  <c r="S2581" i="1"/>
  <c r="Q2582" i="1"/>
  <c r="S2582" i="1"/>
  <c r="Q2583" i="1"/>
  <c r="S2583" i="1"/>
  <c r="Q2584" i="1"/>
  <c r="S2584" i="1"/>
  <c r="Q2585" i="1"/>
  <c r="S2585" i="1"/>
  <c r="Q2586" i="1"/>
  <c r="S2586" i="1"/>
  <c r="Q2587" i="1"/>
  <c r="S2587" i="1"/>
  <c r="Q2588" i="1"/>
  <c r="S2588" i="1"/>
  <c r="Q2589" i="1"/>
  <c r="S2589" i="1"/>
  <c r="Q2590" i="1"/>
  <c r="S2590" i="1"/>
  <c r="Q2591" i="1"/>
  <c r="S2591" i="1"/>
  <c r="Q2592" i="1"/>
  <c r="S2592" i="1"/>
  <c r="Q2593" i="1"/>
  <c r="S2593" i="1"/>
  <c r="Q2594" i="1"/>
  <c r="S2594" i="1"/>
  <c r="Q2595" i="1"/>
  <c r="S2595" i="1"/>
  <c r="Q2596" i="1"/>
  <c r="S2596" i="1"/>
  <c r="Q2597" i="1"/>
  <c r="S2597" i="1"/>
  <c r="Q2598" i="1"/>
  <c r="S2598" i="1"/>
  <c r="Q2599" i="1"/>
  <c r="S2599" i="1"/>
  <c r="Q2600" i="1"/>
  <c r="S2600" i="1"/>
  <c r="Q2601" i="1"/>
  <c r="S2601" i="1"/>
  <c r="Q2602" i="1"/>
  <c r="S2602" i="1"/>
  <c r="Q2603" i="1"/>
  <c r="S2603" i="1"/>
  <c r="Q2604" i="1"/>
  <c r="S2604" i="1"/>
  <c r="Q2605" i="1"/>
  <c r="S2605" i="1"/>
  <c r="Q2606" i="1"/>
  <c r="S2606" i="1"/>
  <c r="Q2607" i="1"/>
  <c r="S2607" i="1"/>
  <c r="Q2608" i="1"/>
  <c r="S2608" i="1"/>
  <c r="Q2609" i="1"/>
  <c r="S2609" i="1"/>
  <c r="Q2610" i="1"/>
  <c r="S2610" i="1"/>
  <c r="Q2611" i="1"/>
  <c r="S2611" i="1"/>
  <c r="Q2612" i="1"/>
  <c r="S2612" i="1"/>
  <c r="Q2613" i="1"/>
  <c r="S2613" i="1"/>
  <c r="Q2614" i="1"/>
  <c r="S2614" i="1"/>
  <c r="Q2615" i="1"/>
  <c r="S2615" i="1"/>
  <c r="Q2616" i="1"/>
  <c r="S2616" i="1"/>
  <c r="Q2617" i="1"/>
  <c r="S2617" i="1"/>
  <c r="Q2618" i="1"/>
  <c r="S2618" i="1"/>
  <c r="Q2619" i="1"/>
  <c r="S2619" i="1"/>
  <c r="Q2620" i="1"/>
  <c r="S2620" i="1"/>
  <c r="Q2621" i="1"/>
  <c r="S2621" i="1"/>
  <c r="Q2622" i="1"/>
  <c r="S2622" i="1"/>
  <c r="Q2623" i="1"/>
  <c r="S2623" i="1"/>
  <c r="Q2624" i="1"/>
  <c r="S2624" i="1"/>
  <c r="Q2625" i="1"/>
  <c r="S2625" i="1"/>
  <c r="Q2626" i="1"/>
  <c r="S2626" i="1"/>
  <c r="Q2627" i="1"/>
  <c r="S2627" i="1"/>
  <c r="Q2628" i="1"/>
  <c r="S2628" i="1"/>
  <c r="Q2629" i="1"/>
  <c r="S2629" i="1"/>
  <c r="Q2630" i="1"/>
  <c r="S2630" i="1"/>
  <c r="Q2631" i="1"/>
  <c r="S2631" i="1"/>
  <c r="Q2632" i="1"/>
  <c r="S2632" i="1"/>
  <c r="Q2633" i="1"/>
  <c r="S2633" i="1"/>
  <c r="Q2634" i="1"/>
  <c r="S2634" i="1"/>
  <c r="Q2635" i="1"/>
  <c r="S2635" i="1"/>
  <c r="Q2636" i="1"/>
  <c r="S2636" i="1"/>
  <c r="Q2637" i="1"/>
  <c r="S2637" i="1"/>
  <c r="Q2638" i="1"/>
  <c r="S2638" i="1"/>
  <c r="Q2639" i="1"/>
  <c r="S2639" i="1"/>
  <c r="Q2640" i="1"/>
  <c r="S2640" i="1"/>
  <c r="Q2641" i="1"/>
  <c r="S2641" i="1"/>
  <c r="Q2642" i="1"/>
  <c r="S2642" i="1"/>
  <c r="Q2643" i="1"/>
  <c r="S2643" i="1"/>
  <c r="Q2644" i="1"/>
  <c r="S2644" i="1"/>
  <c r="Q2645" i="1"/>
  <c r="S2645" i="1"/>
  <c r="Q2646" i="1"/>
  <c r="S2646" i="1"/>
  <c r="Q2647" i="1"/>
  <c r="S2647" i="1"/>
  <c r="Q2648" i="1"/>
  <c r="S2648" i="1"/>
  <c r="Q2649" i="1"/>
  <c r="S2649" i="1"/>
  <c r="Q2650" i="1"/>
  <c r="S2650" i="1"/>
  <c r="Q2651" i="1"/>
  <c r="S2651" i="1"/>
  <c r="Q2652" i="1"/>
  <c r="S2652" i="1"/>
  <c r="Q2653" i="1"/>
  <c r="S2653" i="1"/>
  <c r="Q2654" i="1"/>
  <c r="S2654" i="1"/>
  <c r="Q2655" i="1"/>
  <c r="S2655" i="1"/>
  <c r="Q2656" i="1"/>
  <c r="S2656" i="1"/>
  <c r="Q2657" i="1"/>
  <c r="S2657" i="1"/>
  <c r="Q2658" i="1"/>
  <c r="S2658" i="1"/>
  <c r="Q2659" i="1"/>
  <c r="S2659" i="1"/>
  <c r="Q2660" i="1"/>
  <c r="S2660" i="1"/>
  <c r="Q2661" i="1"/>
  <c r="S2661" i="1"/>
  <c r="Q2662" i="1"/>
  <c r="S2662" i="1"/>
  <c r="Q2663" i="1"/>
  <c r="S2663" i="1"/>
  <c r="Q2664" i="1"/>
  <c r="S2664" i="1"/>
  <c r="Q2665" i="1"/>
  <c r="S2665" i="1"/>
  <c r="Q2666" i="1"/>
  <c r="S2666" i="1"/>
  <c r="Q2667" i="1"/>
  <c r="S2667" i="1"/>
  <c r="Q2668" i="1"/>
  <c r="S2668" i="1"/>
  <c r="Q2669" i="1"/>
  <c r="S2669" i="1"/>
  <c r="Q2670" i="1"/>
  <c r="S2670" i="1"/>
  <c r="Q2671" i="1"/>
  <c r="S2671" i="1"/>
  <c r="Q2672" i="1"/>
  <c r="S2672" i="1"/>
  <c r="Q2673" i="1"/>
  <c r="S2673" i="1"/>
  <c r="Q2674" i="1"/>
  <c r="S2674" i="1"/>
  <c r="Q2675" i="1"/>
  <c r="S2675" i="1"/>
  <c r="Q2676" i="1"/>
  <c r="S2676" i="1"/>
  <c r="Q2677" i="1"/>
  <c r="S2677" i="1"/>
  <c r="Q2678" i="1"/>
  <c r="S2678" i="1"/>
  <c r="Q2679" i="1"/>
  <c r="S2679" i="1"/>
  <c r="Q2680" i="1"/>
  <c r="S2680" i="1"/>
  <c r="Q2681" i="1"/>
  <c r="S2681" i="1"/>
  <c r="Q2682" i="1"/>
  <c r="S2682" i="1"/>
  <c r="Q2683" i="1"/>
  <c r="S2683" i="1"/>
  <c r="Q2684" i="1"/>
  <c r="S2684" i="1"/>
  <c r="Q2685" i="1"/>
  <c r="S2685" i="1"/>
  <c r="Q2686" i="1"/>
  <c r="S2686" i="1"/>
  <c r="Q2687" i="1"/>
  <c r="S2687" i="1"/>
  <c r="Q2688" i="1"/>
  <c r="S2688" i="1"/>
  <c r="Q2689" i="1"/>
  <c r="S2689" i="1"/>
  <c r="Q2690" i="1"/>
  <c r="S2690" i="1"/>
  <c r="Q2691" i="1"/>
  <c r="S2691" i="1"/>
  <c r="Q2692" i="1"/>
  <c r="S2692" i="1"/>
  <c r="Q2693" i="1"/>
  <c r="S2693" i="1"/>
  <c r="Q2694" i="1"/>
  <c r="S2694" i="1"/>
  <c r="Q2695" i="1"/>
  <c r="S2695" i="1"/>
  <c r="Q2696" i="1"/>
  <c r="S2696" i="1"/>
  <c r="Q2697" i="1"/>
  <c r="S2697" i="1"/>
  <c r="Q2698" i="1"/>
  <c r="S2698" i="1"/>
  <c r="Q2699" i="1"/>
  <c r="S2699" i="1"/>
  <c r="Q2700" i="1"/>
  <c r="S2700" i="1"/>
  <c r="Q2701" i="1"/>
  <c r="S2701" i="1"/>
  <c r="Q2702" i="1"/>
  <c r="S2702" i="1"/>
  <c r="Q2703" i="1"/>
  <c r="S2703" i="1"/>
  <c r="Q2704" i="1"/>
  <c r="S2704" i="1"/>
  <c r="Q2705" i="1"/>
  <c r="S2705" i="1"/>
  <c r="Q2706" i="1"/>
  <c r="S2706" i="1"/>
  <c r="Q2707" i="1"/>
  <c r="S2707" i="1"/>
  <c r="Q2708" i="1"/>
  <c r="S2708" i="1"/>
  <c r="Q2709" i="1"/>
  <c r="S2709" i="1"/>
  <c r="Q2710" i="1"/>
  <c r="S2710" i="1"/>
  <c r="Q2711" i="1"/>
  <c r="S2711" i="1"/>
  <c r="Q2712" i="1"/>
  <c r="S2712" i="1"/>
  <c r="Q2713" i="1"/>
  <c r="S2713" i="1"/>
  <c r="Q2714" i="1"/>
  <c r="S2714" i="1"/>
  <c r="Q2715" i="1"/>
  <c r="S2715" i="1"/>
  <c r="Q2716" i="1"/>
  <c r="S2716" i="1"/>
  <c r="Q2717" i="1"/>
  <c r="S2717" i="1"/>
  <c r="Q2718" i="1"/>
  <c r="S2718" i="1"/>
  <c r="Q2719" i="1"/>
  <c r="S2719" i="1"/>
  <c r="Q2720" i="1"/>
  <c r="S2720" i="1"/>
  <c r="Q2721" i="1"/>
  <c r="S2721" i="1"/>
  <c r="Q2722" i="1"/>
  <c r="S2722" i="1"/>
  <c r="Q2723" i="1"/>
  <c r="S2723" i="1"/>
  <c r="Q2724" i="1"/>
  <c r="S2724" i="1"/>
  <c r="Q2725" i="1"/>
  <c r="S2725" i="1"/>
  <c r="Q2726" i="1"/>
  <c r="S2726" i="1"/>
  <c r="Q2727" i="1"/>
  <c r="S2727" i="1"/>
  <c r="Q2728" i="1"/>
  <c r="S2728" i="1"/>
  <c r="Q2729" i="1"/>
  <c r="S2729" i="1"/>
  <c r="Q2730" i="1"/>
  <c r="S2730" i="1"/>
  <c r="Q2731" i="1"/>
  <c r="S2731" i="1"/>
  <c r="Q2732" i="1"/>
  <c r="S2732" i="1"/>
  <c r="Q2733" i="1"/>
  <c r="S2733" i="1"/>
  <c r="Q2734" i="1"/>
  <c r="S2734" i="1"/>
  <c r="Q2735" i="1"/>
  <c r="S2735" i="1"/>
  <c r="Q2736" i="1"/>
  <c r="S2736" i="1"/>
  <c r="Q2737" i="1"/>
  <c r="S2737" i="1"/>
  <c r="Q2738" i="1"/>
  <c r="S2738" i="1"/>
  <c r="Q2739" i="1"/>
  <c r="S2739" i="1"/>
  <c r="Q2740" i="1"/>
  <c r="S2740" i="1"/>
  <c r="Q2741" i="1"/>
  <c r="S2741" i="1"/>
  <c r="Q2742" i="1"/>
  <c r="S2742" i="1"/>
  <c r="Q2743" i="1"/>
  <c r="S2743" i="1"/>
  <c r="Q2744" i="1"/>
  <c r="S2744" i="1"/>
  <c r="Q2745" i="1"/>
  <c r="S2745" i="1"/>
  <c r="Q2746" i="1"/>
  <c r="S2746" i="1"/>
  <c r="Q2747" i="1"/>
  <c r="S2747" i="1"/>
  <c r="Q2748" i="1"/>
  <c r="S2748" i="1"/>
  <c r="Q2749" i="1"/>
  <c r="S2749" i="1"/>
  <c r="Q2750" i="1"/>
  <c r="S2750" i="1"/>
  <c r="Q2751" i="1"/>
  <c r="S2751" i="1"/>
  <c r="Q2752" i="1"/>
  <c r="S2752" i="1"/>
  <c r="Q2753" i="1"/>
  <c r="S2753" i="1"/>
  <c r="Q2754" i="1"/>
  <c r="S2754" i="1"/>
  <c r="Q2755" i="1"/>
  <c r="S2755" i="1"/>
  <c r="Q2756" i="1"/>
  <c r="S2756" i="1"/>
  <c r="Q2757" i="1"/>
  <c r="S2757" i="1"/>
  <c r="Q2758" i="1"/>
  <c r="S2758" i="1"/>
  <c r="Q2759" i="1"/>
  <c r="S2759" i="1"/>
  <c r="Q2760" i="1"/>
  <c r="S2760" i="1"/>
  <c r="Q2761" i="1"/>
  <c r="S2761" i="1"/>
  <c r="Q2762" i="1"/>
  <c r="S2762" i="1"/>
  <c r="Q2763" i="1"/>
  <c r="S2763" i="1"/>
  <c r="Q2764" i="1"/>
  <c r="S2764" i="1"/>
  <c r="Q2765" i="1"/>
  <c r="S2765" i="1"/>
  <c r="Q2766" i="1"/>
  <c r="S2766" i="1"/>
  <c r="Q2767" i="1"/>
  <c r="S2767" i="1"/>
  <c r="Q2768" i="1"/>
  <c r="S2768" i="1"/>
  <c r="Q2769" i="1"/>
  <c r="S2769" i="1"/>
  <c r="Q2770" i="1"/>
  <c r="S2770" i="1"/>
  <c r="Q2771" i="1"/>
  <c r="S2771" i="1"/>
  <c r="Q2772" i="1"/>
  <c r="S2772" i="1"/>
  <c r="Q2773" i="1"/>
  <c r="S2773" i="1"/>
  <c r="Q2774" i="1"/>
  <c r="S2774" i="1"/>
  <c r="Q2775" i="1"/>
  <c r="S2775" i="1"/>
  <c r="Q2776" i="1"/>
  <c r="S2776" i="1"/>
  <c r="Q2777" i="1"/>
  <c r="S2777" i="1"/>
  <c r="Q2778" i="1"/>
  <c r="S2778" i="1"/>
  <c r="Q2779" i="1"/>
  <c r="S2779" i="1"/>
  <c r="Q2780" i="1"/>
  <c r="S2780" i="1"/>
  <c r="Q2781" i="1"/>
  <c r="S2781" i="1"/>
  <c r="Q2782" i="1"/>
  <c r="S2782" i="1"/>
  <c r="Q2783" i="1"/>
  <c r="S2783" i="1"/>
  <c r="Q2784" i="1"/>
  <c r="S2784" i="1"/>
  <c r="Q2785" i="1"/>
  <c r="S2785" i="1"/>
  <c r="Q2786" i="1"/>
  <c r="S2786" i="1"/>
  <c r="Q2787" i="1"/>
  <c r="S2787" i="1"/>
  <c r="Q2788" i="1"/>
  <c r="S2788" i="1"/>
  <c r="Q2789" i="1"/>
  <c r="S2789" i="1"/>
  <c r="Q2790" i="1"/>
  <c r="S2790" i="1"/>
  <c r="Q2791" i="1"/>
  <c r="S2791" i="1"/>
  <c r="Q2792" i="1"/>
  <c r="S2792" i="1"/>
  <c r="Q2793" i="1"/>
  <c r="S2793" i="1"/>
  <c r="Q2794" i="1"/>
  <c r="S2794" i="1"/>
  <c r="Q2795" i="1"/>
  <c r="S2795" i="1"/>
  <c r="Q2796" i="1"/>
  <c r="S2796" i="1"/>
  <c r="Q2797" i="1"/>
  <c r="S2797" i="1"/>
  <c r="Q2798" i="1"/>
  <c r="S2798" i="1"/>
  <c r="Q2799" i="1"/>
  <c r="S2799" i="1"/>
  <c r="Q2800" i="1"/>
  <c r="S2800" i="1"/>
  <c r="Q2801" i="1"/>
  <c r="S2801" i="1"/>
  <c r="Q2802" i="1"/>
  <c r="S2802" i="1"/>
  <c r="Q2803" i="1"/>
  <c r="S2803" i="1"/>
  <c r="Q2804" i="1"/>
  <c r="S2804" i="1"/>
  <c r="Q2805" i="1"/>
  <c r="S2805" i="1"/>
  <c r="Q2806" i="1"/>
  <c r="S2806" i="1"/>
  <c r="Q2807" i="1"/>
  <c r="S2807" i="1"/>
  <c r="Q2808" i="1"/>
  <c r="S2808" i="1"/>
  <c r="Q2809" i="1"/>
  <c r="S2809" i="1"/>
  <c r="Q2810" i="1"/>
  <c r="S2810" i="1"/>
  <c r="Q2811" i="1"/>
  <c r="S2811" i="1"/>
  <c r="Q2812" i="1"/>
  <c r="S2812" i="1"/>
  <c r="Q2813" i="1"/>
  <c r="S2813" i="1"/>
  <c r="Q2814" i="1"/>
  <c r="S2814" i="1"/>
  <c r="Q2815" i="1"/>
  <c r="S2815" i="1"/>
  <c r="Q2816" i="1"/>
  <c r="S2816" i="1"/>
  <c r="Q2817" i="1"/>
  <c r="S2817" i="1"/>
  <c r="Q2818" i="1"/>
  <c r="S2818" i="1"/>
  <c r="Q2819" i="1"/>
  <c r="S2819" i="1"/>
  <c r="Q2820" i="1"/>
  <c r="S2820" i="1"/>
  <c r="Q2821" i="1"/>
  <c r="S2821" i="1"/>
  <c r="Q2822" i="1"/>
  <c r="S2822" i="1"/>
  <c r="Q2823" i="1"/>
  <c r="S2823" i="1"/>
  <c r="Q2824" i="1"/>
  <c r="S2824" i="1"/>
  <c r="Q2825" i="1"/>
  <c r="S2825" i="1"/>
  <c r="Q2826" i="1"/>
  <c r="S2826" i="1"/>
  <c r="Q2827" i="1"/>
  <c r="S2827" i="1"/>
  <c r="Q2828" i="1"/>
  <c r="S2828" i="1"/>
  <c r="Q2829" i="1"/>
  <c r="S2829" i="1"/>
  <c r="Q2830" i="1"/>
  <c r="S2830" i="1"/>
  <c r="Q2831" i="1"/>
  <c r="S2831" i="1"/>
  <c r="Q2832" i="1"/>
  <c r="S2832" i="1"/>
  <c r="Q2833" i="1"/>
  <c r="S2833" i="1"/>
  <c r="Q2834" i="1"/>
  <c r="S2834" i="1"/>
  <c r="Q2835" i="1"/>
  <c r="S2835" i="1"/>
  <c r="Q2836" i="1"/>
  <c r="S2836" i="1"/>
  <c r="Q2837" i="1"/>
  <c r="S2837" i="1"/>
  <c r="Q2838" i="1"/>
  <c r="S2838" i="1"/>
  <c r="Q2839" i="1"/>
  <c r="S2839" i="1"/>
  <c r="Q2840" i="1"/>
  <c r="S2840" i="1"/>
  <c r="Q2841" i="1"/>
  <c r="S2841" i="1"/>
  <c r="Q2842" i="1"/>
  <c r="S2842" i="1"/>
  <c r="Q2843" i="1"/>
  <c r="S2843" i="1"/>
  <c r="Q2844" i="1"/>
  <c r="S2844" i="1"/>
  <c r="Q2845" i="1"/>
  <c r="S2845" i="1"/>
  <c r="Q2846" i="1"/>
  <c r="S2846" i="1"/>
  <c r="Q2847" i="1"/>
  <c r="S2847" i="1"/>
  <c r="Q2848" i="1"/>
  <c r="S2848" i="1"/>
  <c r="Q2849" i="1"/>
  <c r="S2849" i="1"/>
  <c r="Q2850" i="1"/>
  <c r="S2850" i="1"/>
  <c r="Q2851" i="1"/>
  <c r="S2851" i="1"/>
  <c r="Q2852" i="1"/>
  <c r="S2852" i="1"/>
  <c r="Q2853" i="1"/>
  <c r="S2853" i="1"/>
  <c r="Q2854" i="1"/>
  <c r="S2854" i="1"/>
  <c r="Q2855" i="1"/>
  <c r="S2855" i="1"/>
  <c r="Q2856" i="1"/>
  <c r="S2856" i="1"/>
  <c r="Q2857" i="1"/>
  <c r="S2857" i="1"/>
  <c r="Q2858" i="1"/>
  <c r="S2858" i="1"/>
  <c r="Q2859" i="1"/>
  <c r="S2859" i="1"/>
  <c r="Q2860" i="1"/>
  <c r="S2860" i="1"/>
  <c r="Q2861" i="1"/>
  <c r="S2861" i="1"/>
  <c r="Q2862" i="1"/>
  <c r="S2862" i="1"/>
  <c r="Q2863" i="1"/>
  <c r="S2863" i="1"/>
  <c r="Q2864" i="1"/>
  <c r="S2864" i="1"/>
  <c r="Q2865" i="1"/>
  <c r="S2865" i="1"/>
  <c r="Q2866" i="1"/>
  <c r="S2866" i="1"/>
  <c r="Q2867" i="1"/>
  <c r="S2867" i="1"/>
  <c r="Q2868" i="1"/>
  <c r="S2868" i="1"/>
  <c r="Q2869" i="1"/>
  <c r="S2869" i="1"/>
  <c r="Q2870" i="1"/>
  <c r="S2870" i="1"/>
  <c r="Q2871" i="1"/>
  <c r="S2871" i="1"/>
  <c r="Q2872" i="1"/>
  <c r="S2872" i="1"/>
  <c r="Q2873" i="1"/>
  <c r="S2873" i="1"/>
  <c r="Q2874" i="1"/>
  <c r="S2874" i="1"/>
  <c r="Q2875" i="1"/>
  <c r="S2875" i="1"/>
  <c r="Q2876" i="1"/>
  <c r="S2876" i="1"/>
  <c r="Q2877" i="1"/>
  <c r="S2877" i="1"/>
  <c r="Q2878" i="1"/>
  <c r="S2878" i="1"/>
  <c r="Q2879" i="1"/>
  <c r="S2879" i="1"/>
  <c r="Q2880" i="1"/>
  <c r="S2880" i="1"/>
  <c r="Q2881" i="1"/>
  <c r="S2881" i="1"/>
  <c r="Q2882" i="1"/>
  <c r="S2882" i="1"/>
  <c r="Q2883" i="1"/>
  <c r="S2883" i="1"/>
  <c r="Q2884" i="1"/>
  <c r="S2884" i="1"/>
  <c r="Q2885" i="1"/>
  <c r="S2885" i="1"/>
  <c r="Q2886" i="1"/>
  <c r="S2886" i="1"/>
  <c r="Q2887" i="1"/>
  <c r="S2887" i="1"/>
  <c r="Q2888" i="1"/>
  <c r="S2888" i="1"/>
  <c r="Q2889" i="1"/>
  <c r="S2889" i="1"/>
  <c r="Q2890" i="1"/>
  <c r="S2890" i="1"/>
  <c r="Q2891" i="1"/>
  <c r="S2891" i="1"/>
  <c r="Q2892" i="1"/>
  <c r="S2892" i="1"/>
  <c r="Q2893" i="1"/>
  <c r="S2893" i="1"/>
  <c r="Q2894" i="1"/>
  <c r="S2894" i="1"/>
  <c r="Q2895" i="1"/>
  <c r="S2895" i="1"/>
  <c r="Q2896" i="1"/>
  <c r="S2896" i="1"/>
  <c r="Q2897" i="1"/>
  <c r="S2897" i="1"/>
  <c r="Q2898" i="1"/>
  <c r="S2898" i="1"/>
  <c r="Q2899" i="1"/>
  <c r="S2899" i="1"/>
  <c r="Q2900" i="1"/>
  <c r="S2900" i="1"/>
  <c r="Q2901" i="1"/>
  <c r="S2901" i="1"/>
  <c r="Q2902" i="1"/>
  <c r="S2902" i="1"/>
  <c r="Q2903" i="1"/>
  <c r="S2903" i="1"/>
  <c r="Q2904" i="1"/>
  <c r="S2904" i="1"/>
  <c r="Q2905" i="1"/>
  <c r="S2905" i="1"/>
  <c r="Q2906" i="1"/>
  <c r="S2906" i="1"/>
  <c r="Q2907" i="1"/>
  <c r="S2907" i="1"/>
  <c r="Q2908" i="1"/>
  <c r="S2908" i="1"/>
  <c r="Q2909" i="1"/>
  <c r="S2909" i="1"/>
  <c r="Q2910" i="1"/>
  <c r="S2910" i="1"/>
  <c r="Q2911" i="1"/>
  <c r="S2911" i="1"/>
  <c r="Q2912" i="1"/>
  <c r="S2912" i="1"/>
  <c r="Q2913" i="1"/>
  <c r="S2913" i="1"/>
  <c r="Q2914" i="1"/>
  <c r="S2914" i="1"/>
  <c r="Q2915" i="1"/>
  <c r="S2915" i="1"/>
  <c r="Q2916" i="1"/>
  <c r="S2916" i="1"/>
  <c r="Q2917" i="1"/>
  <c r="S2917" i="1"/>
  <c r="Q2918" i="1"/>
  <c r="S2918" i="1"/>
  <c r="Q2919" i="1"/>
  <c r="S2919" i="1"/>
  <c r="Q2920" i="1"/>
  <c r="S2920" i="1"/>
  <c r="Q2921" i="1"/>
  <c r="S2921" i="1"/>
  <c r="Q2922" i="1"/>
  <c r="S2922" i="1"/>
  <c r="Q2923" i="1"/>
  <c r="S2923" i="1"/>
  <c r="Q2924" i="1"/>
  <c r="S2924" i="1"/>
  <c r="Q2925" i="1"/>
  <c r="S2925" i="1"/>
  <c r="Q2926" i="1"/>
  <c r="S2926" i="1"/>
  <c r="Q2927" i="1"/>
  <c r="S2927" i="1"/>
  <c r="Q2928" i="1"/>
  <c r="S2928" i="1"/>
  <c r="Q2929" i="1"/>
  <c r="S2929" i="1"/>
  <c r="Q2930" i="1"/>
  <c r="S2930" i="1"/>
  <c r="Q2931" i="1"/>
  <c r="S2931" i="1"/>
  <c r="Q2932" i="1"/>
  <c r="S2932" i="1"/>
  <c r="Q2933" i="1"/>
  <c r="S2933" i="1"/>
  <c r="Q2934" i="1"/>
  <c r="S2934" i="1"/>
  <c r="Q2935" i="1"/>
  <c r="S2935" i="1"/>
  <c r="Q2936" i="1"/>
  <c r="S2936" i="1"/>
  <c r="Q2937" i="1"/>
  <c r="S2937" i="1"/>
  <c r="Q2938" i="1"/>
  <c r="S2938" i="1"/>
  <c r="Q2939" i="1"/>
  <c r="S2939" i="1"/>
  <c r="Q2940" i="1"/>
  <c r="S2940" i="1"/>
  <c r="Q2941" i="1"/>
  <c r="S2941" i="1"/>
  <c r="Q2942" i="1"/>
  <c r="S2942" i="1"/>
  <c r="Q2943" i="1"/>
  <c r="S2943" i="1"/>
  <c r="Q2944" i="1"/>
  <c r="S2944" i="1"/>
  <c r="Q2945" i="1"/>
  <c r="S2945" i="1"/>
  <c r="Q2946" i="1"/>
  <c r="S2946" i="1"/>
  <c r="Q2947" i="1"/>
  <c r="S2947" i="1"/>
  <c r="Q2948" i="1"/>
  <c r="S2948" i="1"/>
  <c r="Q2949" i="1"/>
  <c r="S2949" i="1"/>
  <c r="Q2950" i="1"/>
  <c r="S2950" i="1"/>
  <c r="Q2951" i="1"/>
  <c r="S2951" i="1"/>
  <c r="Q2952" i="1"/>
  <c r="S2952" i="1"/>
  <c r="Q2953" i="1"/>
  <c r="S2953" i="1"/>
  <c r="Q2954" i="1"/>
  <c r="S2954" i="1"/>
  <c r="Q2955" i="1"/>
  <c r="S2955" i="1"/>
  <c r="Q2956" i="1"/>
  <c r="S2956" i="1"/>
  <c r="Q2957" i="1"/>
  <c r="S2957" i="1"/>
  <c r="Q2958" i="1"/>
  <c r="S2958" i="1"/>
  <c r="Q2959" i="1"/>
  <c r="S2959" i="1"/>
  <c r="Q2960" i="1"/>
  <c r="S2960" i="1"/>
  <c r="Q2961" i="1"/>
  <c r="S2961" i="1"/>
  <c r="Q2962" i="1"/>
  <c r="S2962" i="1"/>
  <c r="Q2963" i="1"/>
  <c r="S2963" i="1"/>
  <c r="Q2964" i="1"/>
  <c r="S2964" i="1"/>
  <c r="Q2965" i="1"/>
  <c r="S2965" i="1"/>
  <c r="Q2966" i="1"/>
  <c r="S2966" i="1"/>
  <c r="Q2967" i="1"/>
  <c r="S2967" i="1"/>
  <c r="Q2968" i="1"/>
  <c r="S2968" i="1"/>
  <c r="Q2969" i="1"/>
  <c r="S2969" i="1"/>
  <c r="Q2970" i="1"/>
  <c r="S2970" i="1"/>
  <c r="Q2971" i="1"/>
  <c r="S2971" i="1"/>
  <c r="Q2972" i="1"/>
  <c r="S2972" i="1"/>
  <c r="Q2973" i="1"/>
  <c r="S2973" i="1"/>
  <c r="Q2974" i="1"/>
  <c r="S2974" i="1"/>
  <c r="Q2975" i="1"/>
  <c r="S2975" i="1"/>
  <c r="Q2976" i="1"/>
  <c r="S2976" i="1"/>
  <c r="Q2977" i="1"/>
  <c r="S2977" i="1"/>
  <c r="Q2978" i="1"/>
  <c r="S2978" i="1"/>
  <c r="Q2979" i="1"/>
  <c r="S2979" i="1"/>
  <c r="Q2980" i="1"/>
  <c r="S2980" i="1"/>
  <c r="Q2981" i="1"/>
  <c r="S2981" i="1"/>
  <c r="Q2982" i="1"/>
  <c r="S2982" i="1"/>
  <c r="Q2983" i="1"/>
  <c r="S2983" i="1"/>
  <c r="Q2984" i="1"/>
  <c r="S2984" i="1"/>
  <c r="Q2985" i="1"/>
  <c r="S2985" i="1"/>
  <c r="Q2986" i="1"/>
  <c r="S2986" i="1"/>
  <c r="Q2987" i="1"/>
  <c r="S2987" i="1"/>
  <c r="Q2988" i="1"/>
  <c r="S2988" i="1"/>
  <c r="Q2989" i="1"/>
  <c r="S2989" i="1"/>
  <c r="Q2990" i="1"/>
  <c r="S2990" i="1"/>
  <c r="Q2991" i="1"/>
  <c r="S2991" i="1"/>
  <c r="Q2992" i="1"/>
  <c r="S2992" i="1"/>
  <c r="Q2993" i="1"/>
  <c r="S2993" i="1"/>
  <c r="Q2994" i="1"/>
  <c r="S2994" i="1"/>
  <c r="Q2995" i="1"/>
  <c r="S2995" i="1"/>
  <c r="Q2996" i="1"/>
  <c r="S2996" i="1"/>
  <c r="Q2997" i="1"/>
  <c r="S2997" i="1"/>
  <c r="Q2998" i="1"/>
  <c r="S2998" i="1"/>
  <c r="Q2999" i="1"/>
  <c r="S2999" i="1"/>
  <c r="Q3000" i="1"/>
  <c r="S3000" i="1"/>
  <c r="Q3001" i="1"/>
  <c r="S3001" i="1"/>
  <c r="Q3002" i="1"/>
  <c r="S3002" i="1"/>
  <c r="Q3003" i="1"/>
  <c r="S3003" i="1"/>
  <c r="Q3004" i="1"/>
  <c r="S3004" i="1"/>
  <c r="Q3005" i="1"/>
  <c r="S3005" i="1"/>
  <c r="Q3006" i="1"/>
  <c r="S3006" i="1"/>
  <c r="Q3007" i="1"/>
  <c r="S3007" i="1"/>
  <c r="Q3008" i="1"/>
  <c r="S3008" i="1"/>
  <c r="Q3009" i="1"/>
  <c r="S3009" i="1"/>
  <c r="Q3010" i="1"/>
  <c r="S3010" i="1"/>
  <c r="Q3011" i="1"/>
  <c r="S3011" i="1"/>
  <c r="Q3012" i="1"/>
  <c r="S3012" i="1"/>
  <c r="Q3013" i="1"/>
  <c r="S3013" i="1"/>
  <c r="Q3014" i="1"/>
  <c r="S3014" i="1"/>
  <c r="Q3015" i="1"/>
  <c r="S3015" i="1"/>
  <c r="Q3016" i="1"/>
  <c r="S3016" i="1"/>
  <c r="Q3017" i="1"/>
  <c r="S3017" i="1"/>
  <c r="Q3018" i="1"/>
  <c r="S3018" i="1"/>
  <c r="Q3019" i="1"/>
  <c r="S3019" i="1"/>
  <c r="Q3020" i="1"/>
  <c r="S3020" i="1"/>
  <c r="Q3021" i="1"/>
  <c r="S3021" i="1"/>
  <c r="Q3022" i="1"/>
  <c r="S3022" i="1"/>
  <c r="Q3023" i="1"/>
  <c r="S3023" i="1"/>
  <c r="Q3024" i="1"/>
  <c r="S3024" i="1"/>
  <c r="Q3025" i="1"/>
  <c r="S3025" i="1"/>
  <c r="Q3026" i="1"/>
  <c r="S3026" i="1"/>
  <c r="Q3027" i="1"/>
  <c r="S3027" i="1"/>
  <c r="Q3028" i="1"/>
  <c r="S3028" i="1"/>
  <c r="Q3029" i="1"/>
  <c r="S3029" i="1"/>
  <c r="Q3030" i="1"/>
  <c r="S3030" i="1"/>
  <c r="Q3031" i="1"/>
  <c r="S3031" i="1"/>
  <c r="Q3032" i="1"/>
  <c r="S3032" i="1"/>
  <c r="Q3033" i="1"/>
  <c r="S3033" i="1"/>
  <c r="Q3034" i="1"/>
  <c r="S3034" i="1"/>
  <c r="Q3035" i="1"/>
  <c r="S3035" i="1"/>
  <c r="Q3036" i="1"/>
  <c r="S3036" i="1"/>
  <c r="Q3037" i="1"/>
  <c r="S3037" i="1"/>
  <c r="Q3038" i="1"/>
  <c r="S3038" i="1"/>
  <c r="Q3039" i="1"/>
  <c r="S3039" i="1"/>
  <c r="Q3040" i="1"/>
  <c r="S3040" i="1"/>
  <c r="Q3041" i="1"/>
  <c r="S3041" i="1"/>
  <c r="Q3042" i="1"/>
  <c r="S3042" i="1"/>
  <c r="Q3043" i="1"/>
  <c r="S3043" i="1"/>
  <c r="Q3044" i="1"/>
  <c r="S3044" i="1"/>
  <c r="Q3045" i="1"/>
  <c r="S3045" i="1"/>
  <c r="Q3046" i="1"/>
  <c r="S3046" i="1"/>
  <c r="Q3047" i="1"/>
  <c r="S3047" i="1"/>
  <c r="Q3048" i="1"/>
  <c r="S3048" i="1"/>
  <c r="Q3049" i="1"/>
  <c r="S3049" i="1"/>
  <c r="Q3050" i="1"/>
  <c r="S3050" i="1"/>
  <c r="Q3051" i="1"/>
  <c r="S3051" i="1"/>
  <c r="Q3052" i="1"/>
  <c r="S3052" i="1"/>
  <c r="Q3053" i="1"/>
  <c r="S3053" i="1"/>
  <c r="Q3054" i="1"/>
  <c r="S3054" i="1"/>
  <c r="Q3055" i="1"/>
  <c r="S3055" i="1"/>
  <c r="Q3056" i="1"/>
  <c r="S3056" i="1"/>
  <c r="Q3057" i="1"/>
  <c r="S3057" i="1"/>
  <c r="Q3058" i="1"/>
  <c r="S3058" i="1"/>
  <c r="Q3059" i="1"/>
  <c r="S3059" i="1"/>
  <c r="Q3060" i="1"/>
  <c r="S3060" i="1"/>
  <c r="Q3061" i="1"/>
  <c r="S3061" i="1"/>
  <c r="Q3062" i="1"/>
  <c r="S3062" i="1"/>
  <c r="Q3063" i="1"/>
  <c r="S3063" i="1"/>
  <c r="Q3064" i="1"/>
  <c r="S3064" i="1"/>
  <c r="Q3065" i="1"/>
  <c r="S3065" i="1"/>
  <c r="Q3066" i="1"/>
  <c r="S3066" i="1"/>
  <c r="Q3067" i="1"/>
  <c r="S3067" i="1"/>
  <c r="Q3068" i="1"/>
  <c r="S3068" i="1"/>
  <c r="Q3069" i="1"/>
  <c r="S3069" i="1"/>
  <c r="Q3070" i="1"/>
  <c r="S3070" i="1"/>
  <c r="Q3071" i="1"/>
  <c r="S3071" i="1"/>
  <c r="Q3072" i="1"/>
  <c r="S3072" i="1"/>
  <c r="Q3073" i="1"/>
  <c r="S3073" i="1"/>
  <c r="Q3074" i="1"/>
  <c r="S3074" i="1"/>
  <c r="Q3075" i="1"/>
  <c r="S3075" i="1"/>
  <c r="Q3076" i="1"/>
  <c r="S3076" i="1"/>
  <c r="Q3077" i="1"/>
  <c r="S3077" i="1"/>
  <c r="Q3078" i="1"/>
  <c r="S3078" i="1"/>
  <c r="Q3079" i="1"/>
  <c r="S3079" i="1"/>
  <c r="Q3080" i="1"/>
  <c r="S3080" i="1"/>
  <c r="Q3081" i="1"/>
  <c r="S3081" i="1"/>
  <c r="Q3082" i="1"/>
  <c r="S3082" i="1"/>
  <c r="Q3083" i="1"/>
  <c r="S3083" i="1"/>
  <c r="Q3084" i="1"/>
  <c r="S3084" i="1"/>
  <c r="Q3085" i="1"/>
  <c r="S3085" i="1"/>
  <c r="Q3086" i="1"/>
  <c r="S3086" i="1"/>
  <c r="Q3087" i="1"/>
  <c r="S3087" i="1"/>
  <c r="Q3088" i="1"/>
  <c r="S3088" i="1"/>
  <c r="Q3089" i="1"/>
  <c r="S3089" i="1"/>
  <c r="Q3090" i="1"/>
  <c r="S3090" i="1"/>
  <c r="Q3091" i="1"/>
  <c r="S3091" i="1"/>
  <c r="Q3092" i="1"/>
  <c r="S3092" i="1"/>
  <c r="Q3093" i="1"/>
  <c r="S3093" i="1"/>
  <c r="Q3094" i="1"/>
  <c r="S3094" i="1"/>
  <c r="Q3095" i="1"/>
  <c r="S3095" i="1"/>
  <c r="Q3096" i="1"/>
  <c r="S3096" i="1"/>
  <c r="Q3097" i="1"/>
  <c r="S3097" i="1"/>
  <c r="Q3098" i="1"/>
  <c r="S3098" i="1"/>
  <c r="Q3099" i="1"/>
  <c r="S3099" i="1"/>
  <c r="Q3100" i="1"/>
  <c r="S3100" i="1"/>
  <c r="Q3101" i="1"/>
  <c r="S3101" i="1"/>
  <c r="Q3102" i="1"/>
  <c r="S3102" i="1"/>
  <c r="Q3103" i="1"/>
  <c r="S3103" i="1"/>
  <c r="Q3104" i="1"/>
  <c r="S3104" i="1"/>
  <c r="Q3105" i="1"/>
  <c r="S3105" i="1"/>
  <c r="Q3106" i="1"/>
  <c r="S3106" i="1"/>
  <c r="Q3107" i="1"/>
  <c r="S3107" i="1"/>
  <c r="Q3108" i="1"/>
  <c r="S3108" i="1"/>
  <c r="Q3109" i="1"/>
  <c r="S3109" i="1"/>
  <c r="Q3110" i="1"/>
  <c r="S3110" i="1"/>
  <c r="Q3111" i="1"/>
  <c r="S3111" i="1"/>
  <c r="Q3112" i="1"/>
  <c r="S3112" i="1"/>
  <c r="Q3113" i="1"/>
  <c r="S3113" i="1"/>
  <c r="Q3114" i="1"/>
  <c r="S3114" i="1"/>
  <c r="Q3115" i="1"/>
  <c r="S3115" i="1"/>
  <c r="Q3116" i="1"/>
  <c r="S3116" i="1"/>
  <c r="Q3117" i="1"/>
  <c r="S3117" i="1"/>
  <c r="Q3118" i="1"/>
  <c r="S3118" i="1"/>
  <c r="Q3119" i="1"/>
  <c r="S3119" i="1"/>
  <c r="Q3120" i="1"/>
  <c r="S3120" i="1"/>
  <c r="Q3121" i="1"/>
  <c r="S3121" i="1"/>
  <c r="Q3122" i="1"/>
  <c r="S3122" i="1"/>
  <c r="Q3123" i="1"/>
  <c r="S3123" i="1"/>
  <c r="Q3124" i="1"/>
  <c r="S3124" i="1"/>
  <c r="Q3125" i="1"/>
  <c r="S3125" i="1"/>
  <c r="Q3126" i="1"/>
  <c r="S3126" i="1"/>
  <c r="Q3127" i="1"/>
  <c r="S3127" i="1"/>
  <c r="Q3128" i="1"/>
  <c r="S3128" i="1"/>
  <c r="Q3129" i="1"/>
  <c r="S3129" i="1"/>
  <c r="Q3130" i="1"/>
  <c r="S3130" i="1"/>
  <c r="Q3131" i="1"/>
  <c r="S3131" i="1"/>
  <c r="Q3132" i="1"/>
  <c r="S3132" i="1"/>
  <c r="Q3133" i="1"/>
  <c r="S3133" i="1"/>
  <c r="Q3134" i="1"/>
  <c r="S3134" i="1"/>
  <c r="Q3135" i="1"/>
  <c r="S3135" i="1"/>
  <c r="Q3136" i="1"/>
  <c r="S3136" i="1"/>
  <c r="Q3137" i="1"/>
  <c r="S3137" i="1"/>
  <c r="Q3138" i="1"/>
  <c r="S3138" i="1"/>
  <c r="Q3139" i="1"/>
  <c r="S3139" i="1"/>
  <c r="Q3140" i="1"/>
  <c r="S3140" i="1"/>
  <c r="Q3141" i="1"/>
  <c r="S3141" i="1"/>
  <c r="Q3142"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K473" i="1"/>
  <c r="O473" i="1"/>
  <c r="K468" i="1"/>
  <c r="O470" i="1"/>
  <c r="K470" i="1"/>
  <c r="K474" i="1"/>
  <c r="O474" i="1"/>
  <c r="O462" i="1"/>
  <c r="K462" i="1"/>
  <c r="K461" i="1"/>
  <c r="O461" i="1"/>
  <c r="K417" i="1"/>
  <c r="O417" i="1"/>
  <c r="D35" i="4"/>
  <c r="J311" i="1"/>
  <c r="N311" i="1"/>
  <c r="O311" i="1"/>
  <c r="J312" i="1"/>
  <c r="N312" i="1"/>
  <c r="O312" i="1"/>
  <c r="K311" i="1"/>
  <c r="K312" i="1"/>
  <c r="O354" i="1"/>
  <c r="O353" i="1"/>
  <c r="K353" i="1"/>
  <c r="K354" i="1"/>
  <c r="D34" i="4"/>
  <c r="O362" i="1"/>
  <c r="O363" i="1"/>
  <c r="K362" i="1"/>
  <c r="K363" i="1"/>
  <c r="K330" i="1"/>
  <c r="O330" i="1"/>
  <c r="D33" i="4"/>
  <c r="O327" i="1"/>
  <c r="K327" i="1"/>
  <c r="O317" i="1"/>
  <c r="K317" i="1"/>
  <c r="O310" i="1"/>
  <c r="K310" i="1"/>
  <c r="K269" i="1"/>
  <c r="O269" i="1"/>
  <c r="J257" i="1"/>
  <c r="K257" i="1"/>
  <c r="K255" i="1"/>
  <c r="O255" i="1"/>
  <c r="K247" i="1"/>
  <c r="O247" i="1"/>
  <c r="K251" i="1"/>
  <c r="D32" i="4"/>
  <c r="D31" i="4"/>
  <c r="K200" i="1"/>
  <c r="O200" i="1"/>
  <c r="O120" i="1"/>
  <c r="K120" i="1"/>
  <c r="O179" i="1"/>
  <c r="K179" i="1"/>
  <c r="D30" i="4"/>
  <c r="O203" i="1"/>
  <c r="K203" i="1"/>
  <c r="O204" i="1"/>
  <c r="K204" i="1"/>
  <c r="O205" i="1"/>
  <c r="K205" i="1"/>
  <c r="O122" i="1"/>
  <c r="K122" i="1"/>
  <c r="K121" i="1"/>
  <c r="O121" i="1"/>
  <c r="O119" i="1"/>
  <c r="O118" i="1"/>
  <c r="K119" i="1"/>
  <c r="K118" i="1"/>
  <c r="D29" i="4"/>
  <c r="K117" i="1"/>
  <c r="K124" i="1"/>
  <c r="K125" i="1"/>
  <c r="O124" i="1"/>
  <c r="O117" i="1"/>
  <c r="O165" i="1"/>
  <c r="K165" i="1"/>
  <c r="D28" i="4"/>
  <c r="G2" i="4"/>
  <c r="J2" i="2"/>
  <c r="J5" i="1"/>
  <c r="N5" i="1"/>
  <c r="R5" i="1"/>
  <c r="J3" i="1"/>
  <c r="N3" i="1"/>
  <c r="R3" i="1"/>
  <c r="J6" i="1"/>
  <c r="N6" i="1"/>
  <c r="R6" i="1"/>
  <c r="J4" i="1"/>
  <c r="N4" i="1"/>
  <c r="R4" i="1"/>
  <c r="J8" i="1"/>
  <c r="N8" i="1"/>
  <c r="R8" i="1"/>
  <c r="U3" i="1"/>
  <c r="B4" i="2"/>
  <c r="B5" i="2"/>
  <c r="D27" i="4"/>
  <c r="K111" i="1"/>
  <c r="K112" i="1"/>
  <c r="K113" i="1"/>
  <c r="K114" i="1"/>
  <c r="K115" i="1"/>
  <c r="K116" i="1"/>
  <c r="O114" i="1"/>
  <c r="O115" i="1"/>
  <c r="O116" i="1"/>
  <c r="O113" i="1"/>
  <c r="O112" i="1"/>
  <c r="O111" i="1"/>
  <c r="D21" i="4"/>
  <c r="D22" i="4"/>
  <c r="D23" i="4"/>
  <c r="D24" i="4"/>
  <c r="D25" i="4"/>
  <c r="D26" i="4"/>
  <c r="E3" i="2"/>
  <c r="D2" i="4"/>
  <c r="D3" i="4"/>
  <c r="D4" i="4"/>
  <c r="D5" i="4"/>
  <c r="D6" i="4"/>
  <c r="D7" i="4"/>
  <c r="D8" i="4"/>
  <c r="D9" i="4"/>
  <c r="D10" i="4"/>
  <c r="D11" i="4"/>
  <c r="D12" i="4"/>
  <c r="D13" i="4"/>
  <c r="D14" i="4"/>
  <c r="D15" i="4"/>
  <c r="D16" i="4"/>
  <c r="D17" i="4"/>
  <c r="D18" i="4"/>
  <c r="D19" i="4"/>
  <c r="D20" i="4"/>
  <c r="O98" i="1"/>
  <c r="K98" i="1"/>
  <c r="K40" i="1"/>
  <c r="K38" i="1"/>
  <c r="K39" i="1"/>
  <c r="O40" i="1"/>
  <c r="O38" i="1"/>
  <c r="O39" i="1"/>
  <c r="O37" i="1"/>
  <c r="K37" i="1"/>
  <c r="K5" i="1"/>
  <c r="M5" i="1"/>
  <c r="O5" i="1"/>
  <c r="K88" i="1"/>
  <c r="O88" i="1"/>
  <c r="O81" i="1"/>
  <c r="K81" i="1"/>
  <c r="O60" i="1"/>
  <c r="K60" i="1"/>
  <c r="K59" i="1"/>
  <c r="O59" i="1"/>
  <c r="K58" i="1"/>
  <c r="O58" i="1"/>
  <c r="K4" i="1"/>
  <c r="M4" i="1"/>
  <c r="O4"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41" i="1"/>
  <c r="K42" i="1"/>
  <c r="K43" i="1"/>
  <c r="K44" i="1"/>
  <c r="K45" i="1"/>
  <c r="K46" i="1"/>
  <c r="K47" i="1"/>
  <c r="K48" i="1"/>
  <c r="K49" i="1"/>
  <c r="K50" i="1"/>
  <c r="K51" i="1"/>
  <c r="K52" i="1"/>
  <c r="K53" i="1"/>
  <c r="K54" i="1"/>
  <c r="K55" i="1"/>
  <c r="K56" i="1"/>
  <c r="K57" i="1"/>
  <c r="K61" i="1"/>
  <c r="K62" i="1"/>
  <c r="K63" i="1"/>
  <c r="K64" i="1"/>
  <c r="K65" i="1"/>
  <c r="K66" i="1"/>
  <c r="K67" i="1"/>
  <c r="K68" i="1"/>
  <c r="K69" i="1"/>
  <c r="K70" i="1"/>
  <c r="K71" i="1"/>
  <c r="K72" i="1"/>
  <c r="K73" i="1"/>
  <c r="K74" i="1"/>
  <c r="K75" i="1"/>
  <c r="K76" i="1"/>
  <c r="K77" i="1"/>
  <c r="K78" i="1"/>
  <c r="K79" i="1"/>
  <c r="K80" i="1"/>
  <c r="K82" i="1"/>
  <c r="K83" i="1"/>
  <c r="K84" i="1"/>
  <c r="K85" i="1"/>
  <c r="K86" i="1"/>
  <c r="K87" i="1"/>
  <c r="K89" i="1"/>
  <c r="K90" i="1"/>
  <c r="K91" i="1"/>
  <c r="K92" i="1"/>
  <c r="K93" i="1"/>
  <c r="K94" i="1"/>
  <c r="K95" i="1"/>
  <c r="K96" i="1"/>
  <c r="K97" i="1"/>
  <c r="K99" i="1"/>
  <c r="K100" i="1"/>
  <c r="K101" i="1"/>
  <c r="K102" i="1"/>
  <c r="K103" i="1"/>
  <c r="K104" i="1"/>
  <c r="K105" i="1"/>
  <c r="K106" i="1"/>
  <c r="K107" i="1"/>
  <c r="K108" i="1"/>
  <c r="K109" i="1"/>
  <c r="K123" i="1"/>
  <c r="K110"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6" i="1"/>
  <c r="K167" i="1"/>
  <c r="K168" i="1"/>
  <c r="K169" i="1"/>
  <c r="K170" i="1"/>
  <c r="K171" i="1"/>
  <c r="K172" i="1"/>
  <c r="K173" i="1"/>
  <c r="K174" i="1"/>
  <c r="K175" i="1"/>
  <c r="K176" i="1"/>
  <c r="K177" i="1"/>
  <c r="K178" i="1"/>
  <c r="K180" i="1"/>
  <c r="K181" i="1"/>
  <c r="K182" i="1"/>
  <c r="K183" i="1"/>
  <c r="K184" i="1"/>
  <c r="K185" i="1"/>
  <c r="K186" i="1"/>
  <c r="K187" i="1"/>
  <c r="K188" i="1"/>
  <c r="K189" i="1"/>
  <c r="K190" i="1"/>
  <c r="K191" i="1"/>
  <c r="K192" i="1"/>
  <c r="K193" i="1"/>
  <c r="K194" i="1"/>
  <c r="K195" i="1"/>
  <c r="K196" i="1"/>
  <c r="K197" i="1"/>
  <c r="K198" i="1"/>
  <c r="K199" i="1"/>
  <c r="K201" i="1"/>
  <c r="K202"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8" i="1"/>
  <c r="K249" i="1"/>
  <c r="K250" i="1"/>
  <c r="K252" i="1"/>
  <c r="K253" i="1"/>
  <c r="K254" i="1"/>
  <c r="K256" i="1"/>
  <c r="K258" i="1"/>
  <c r="K259" i="1"/>
  <c r="K260" i="1"/>
  <c r="K261" i="1"/>
  <c r="K262" i="1"/>
  <c r="K263" i="1"/>
  <c r="K264" i="1"/>
  <c r="K265" i="1"/>
  <c r="K266" i="1"/>
  <c r="K267" i="1"/>
  <c r="K268"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14" i="1"/>
  <c r="K315" i="1"/>
  <c r="K313" i="1"/>
  <c r="K308" i="1"/>
  <c r="K309" i="1"/>
  <c r="K316" i="1"/>
  <c r="K318" i="1"/>
  <c r="K319" i="1"/>
  <c r="K320" i="1"/>
  <c r="K321" i="1"/>
  <c r="K322" i="1"/>
  <c r="K323" i="1"/>
  <c r="K324" i="1"/>
  <c r="K325" i="1"/>
  <c r="K326" i="1"/>
  <c r="K328" i="1"/>
  <c r="K329" i="1"/>
  <c r="K331" i="1"/>
  <c r="K332" i="1"/>
  <c r="K333" i="1"/>
  <c r="K334" i="1"/>
  <c r="K335" i="1"/>
  <c r="K336" i="1"/>
  <c r="K337" i="1"/>
  <c r="K338" i="1"/>
  <c r="K339" i="1"/>
  <c r="K340" i="1"/>
  <c r="K341" i="1"/>
  <c r="K342" i="1"/>
  <c r="K343" i="1"/>
  <c r="K344" i="1"/>
  <c r="K345" i="1"/>
  <c r="K346" i="1"/>
  <c r="K347" i="1"/>
  <c r="K348" i="1"/>
  <c r="K349" i="1"/>
  <c r="K350" i="1"/>
  <c r="K351" i="1"/>
  <c r="K352" i="1"/>
  <c r="K355" i="1"/>
  <c r="K356" i="1"/>
  <c r="K357" i="1"/>
  <c r="K358" i="1"/>
  <c r="K359" i="1"/>
  <c r="K360" i="1"/>
  <c r="K361"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3" i="1"/>
  <c r="K464" i="1"/>
  <c r="K465" i="1"/>
  <c r="K466" i="1"/>
  <c r="K467" i="1"/>
  <c r="K469" i="1"/>
  <c r="K471" i="1"/>
  <c r="K472" i="1"/>
  <c r="K475" i="1"/>
  <c r="K476" i="1"/>
  <c r="K477" i="1"/>
  <c r="K478" i="1"/>
  <c r="K481" i="1"/>
  <c r="K482" i="1"/>
  <c r="K483" i="1"/>
  <c r="K484" i="1"/>
  <c r="K485" i="1"/>
  <c r="K554" i="1"/>
  <c r="K555" i="1"/>
  <c r="K556" i="1"/>
  <c r="K557" i="1"/>
  <c r="K558" i="1"/>
  <c r="K560" i="1"/>
  <c r="K561" i="1"/>
  <c r="K562" i="1"/>
  <c r="K565" i="1"/>
  <c r="K566" i="1"/>
  <c r="K563" i="1"/>
  <c r="K564" i="1"/>
  <c r="K506" i="1"/>
  <c r="K507" i="1"/>
  <c r="K508" i="1"/>
  <c r="K509" i="1"/>
  <c r="K510" i="1"/>
  <c r="K511" i="1"/>
  <c r="K512" i="1"/>
  <c r="K513" i="1"/>
  <c r="K514" i="1"/>
  <c r="K515" i="1"/>
  <c r="K516" i="1"/>
  <c r="K517" i="1"/>
  <c r="K518" i="1"/>
  <c r="K519" i="1"/>
  <c r="K520" i="1"/>
  <c r="K521" i="1"/>
  <c r="K522" i="1"/>
  <c r="K493" i="1"/>
  <c r="K494" i="1"/>
  <c r="K495" i="1"/>
  <c r="K486" i="1"/>
  <c r="K487" i="1"/>
  <c r="K491" i="1"/>
  <c r="K492" i="1"/>
  <c r="K523" i="1"/>
  <c r="K524" i="1"/>
  <c r="K525" i="1"/>
  <c r="K526" i="1"/>
  <c r="K535" i="1"/>
  <c r="K536" i="1"/>
  <c r="K503" i="1"/>
  <c r="K505" i="1"/>
  <c r="K538" i="1"/>
  <c r="K539" i="1"/>
  <c r="K540" i="1"/>
  <c r="K541" i="1"/>
  <c r="K547" i="1"/>
  <c r="K548" i="1"/>
  <c r="K550" i="1"/>
  <c r="K551" i="1"/>
  <c r="K575" i="1"/>
  <c r="K576" i="1"/>
  <c r="K577" i="1"/>
  <c r="K578" i="1"/>
  <c r="K579" i="1"/>
  <c r="K580" i="1"/>
  <c r="K581" i="1"/>
  <c r="K582" i="1"/>
  <c r="K583" i="1"/>
  <c r="K584" i="1"/>
  <c r="K585" i="1"/>
  <c r="K586" i="1"/>
  <c r="K592" i="1"/>
  <c r="K570" i="1"/>
  <c r="K571" i="1"/>
  <c r="K572" i="1"/>
  <c r="K573" i="1"/>
  <c r="K574" i="1"/>
  <c r="K593" i="1"/>
  <c r="K594" i="1"/>
  <c r="K595" i="1"/>
  <c r="K602" i="1"/>
  <c r="K603" i="1"/>
  <c r="K604" i="1"/>
  <c r="K606" i="1"/>
  <c r="K607" i="1"/>
  <c r="K608" i="1"/>
  <c r="K609" i="1"/>
  <c r="K610" i="1"/>
  <c r="K611" i="1"/>
  <c r="K612" i="1"/>
  <c r="K613" i="1"/>
  <c r="K614" i="1"/>
  <c r="K615" i="1"/>
  <c r="K616" i="1"/>
  <c r="K617" i="1"/>
  <c r="K618" i="1"/>
  <c r="K619" i="1"/>
  <c r="K622" i="1"/>
  <c r="K623" i="1"/>
  <c r="K624" i="1"/>
  <c r="K625" i="1"/>
  <c r="K626" i="1"/>
  <c r="K627" i="1"/>
  <c r="K628" i="1"/>
  <c r="K629" i="1"/>
  <c r="K632" i="1"/>
  <c r="K633" i="1"/>
  <c r="K634" i="1"/>
  <c r="K635" i="1"/>
  <c r="K636" i="1"/>
  <c r="K637" i="1"/>
  <c r="K638" i="1"/>
  <c r="K640" i="1"/>
  <c r="K641" i="1"/>
  <c r="K642" i="1"/>
  <c r="K643" i="1"/>
  <c r="K644" i="1"/>
  <c r="K645" i="1"/>
  <c r="K646"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705" i="1"/>
  <c r="K706" i="1"/>
  <c r="K707" i="1"/>
  <c r="K708" i="1"/>
  <c r="K709" i="1"/>
  <c r="K710" i="1"/>
  <c r="K711" i="1"/>
  <c r="K712" i="1"/>
  <c r="K713" i="1"/>
  <c r="K714" i="1"/>
  <c r="K715" i="1"/>
  <c r="K725" i="1"/>
  <c r="K726" i="1"/>
  <c r="K727" i="1"/>
  <c r="K728" i="1"/>
  <c r="K729" i="1"/>
  <c r="K730" i="1"/>
  <c r="K731" i="1"/>
  <c r="K732" i="1"/>
  <c r="K733" i="1"/>
  <c r="K762" i="1"/>
  <c r="K763" i="1"/>
  <c r="K764" i="1"/>
  <c r="K765" i="1"/>
  <c r="K766" i="1"/>
  <c r="K767" i="1"/>
  <c r="K768" i="1"/>
  <c r="K769" i="1"/>
  <c r="K770" i="1"/>
  <c r="K771" i="1"/>
  <c r="K772" i="1"/>
  <c r="K773" i="1"/>
  <c r="K774" i="1"/>
  <c r="K775" i="1"/>
  <c r="K776" i="1"/>
  <c r="K777" i="1"/>
  <c r="K778" i="1"/>
  <c r="K812" i="1"/>
  <c r="K779" i="1"/>
  <c r="K780" i="1"/>
  <c r="K781" i="1"/>
  <c r="K782" i="1"/>
  <c r="K783" i="1"/>
  <c r="K784" i="1"/>
  <c r="K785" i="1"/>
  <c r="K786" i="1"/>
  <c r="K815" i="1"/>
  <c r="K790" i="1"/>
  <c r="K791" i="1"/>
  <c r="K792" i="1"/>
  <c r="K793" i="1"/>
  <c r="K794" i="1"/>
  <c r="K795" i="1"/>
  <c r="K796" i="1"/>
  <c r="K797" i="1"/>
  <c r="K798" i="1"/>
  <c r="K799" i="1"/>
  <c r="K800" i="1"/>
  <c r="K801" i="1"/>
  <c r="K802" i="1"/>
  <c r="K803" i="1"/>
  <c r="K804" i="1"/>
  <c r="K805" i="1"/>
  <c r="K806" i="1"/>
  <c r="K807" i="1"/>
  <c r="K808" i="1"/>
  <c r="K809" i="1"/>
  <c r="K833" i="1"/>
  <c r="K834" i="1"/>
  <c r="K835" i="1"/>
  <c r="K837" i="1"/>
  <c r="K823" i="1"/>
  <c r="K824" i="1"/>
  <c r="K825" i="1"/>
  <c r="K826" i="1"/>
  <c r="K827" i="1"/>
  <c r="K828" i="1"/>
  <c r="K829" i="1"/>
  <c r="K830" i="1"/>
  <c r="K831" i="1"/>
  <c r="K832" i="1"/>
  <c r="K838" i="1"/>
  <c r="K839" i="1"/>
  <c r="K840" i="1"/>
  <c r="K841" i="1"/>
  <c r="K842" i="1"/>
  <c r="K843" i="1"/>
  <c r="K844" i="1"/>
  <c r="K845" i="1"/>
  <c r="K846" i="1"/>
  <c r="K847" i="1"/>
  <c r="K848" i="1"/>
  <c r="K849" i="1"/>
  <c r="K850" i="1"/>
  <c r="K851" i="1"/>
  <c r="K852" i="1"/>
  <c r="K853" i="1"/>
  <c r="K860" i="1"/>
  <c r="K861" i="1"/>
  <c r="K862" i="1"/>
  <c r="K863" i="1"/>
  <c r="K865" i="1"/>
  <c r="K866" i="1"/>
  <c r="K867" i="1"/>
  <c r="K868" i="1"/>
  <c r="K871" i="1"/>
  <c r="K872" i="1"/>
  <c r="K873" i="1"/>
  <c r="K874" i="1"/>
  <c r="K875" i="1"/>
  <c r="K876" i="1"/>
  <c r="K877" i="1"/>
  <c r="K878" i="1"/>
  <c r="K879" i="1"/>
  <c r="K880" i="1"/>
  <c r="K881" i="1"/>
  <c r="K882" i="1"/>
  <c r="K887" i="1"/>
  <c r="K888" i="1"/>
  <c r="K889" i="1"/>
  <c r="K890" i="1"/>
  <c r="K891" i="1"/>
  <c r="K892" i="1"/>
  <c r="K893" i="1"/>
  <c r="K894" i="1"/>
  <c r="K895" i="1"/>
  <c r="K896" i="1"/>
  <c r="K897" i="1"/>
  <c r="K898" i="1"/>
  <c r="K899" i="1"/>
  <c r="K900" i="1"/>
  <c r="K901" i="1"/>
  <c r="K902" i="1"/>
  <c r="K903" i="1"/>
  <c r="K904" i="1"/>
  <c r="K905"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E2" i="2"/>
  <c r="E1" i="2"/>
  <c r="B2" i="2"/>
  <c r="B3" i="2"/>
  <c r="B1" i="2"/>
  <c r="C13" i="3"/>
  <c r="C12" i="3"/>
  <c r="C11" i="3"/>
  <c r="C10" i="3"/>
  <c r="C9" i="3"/>
  <c r="C8" i="3"/>
  <c r="C7" i="3"/>
  <c r="C6" i="3"/>
  <c r="C5" i="3"/>
  <c r="C4" i="3"/>
  <c r="C3" i="3"/>
  <c r="B13" i="3"/>
  <c r="B12" i="3"/>
  <c r="B11" i="3"/>
  <c r="B10" i="3"/>
  <c r="B9" i="3"/>
  <c r="B8" i="3"/>
  <c r="B7" i="3"/>
  <c r="B6" i="3"/>
  <c r="B5" i="3"/>
  <c r="B4" i="3"/>
  <c r="B3" i="3"/>
  <c r="K3" i="1"/>
  <c r="M3" i="1"/>
  <c r="O3" i="1"/>
  <c r="K6" i="1"/>
  <c r="M6" i="1"/>
  <c r="O6" i="1"/>
  <c r="K8" i="1"/>
  <c r="M8" i="1"/>
  <c r="O8" i="1"/>
  <c r="G2" i="2"/>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41" i="1"/>
  <c r="O42" i="1"/>
  <c r="O43" i="1"/>
  <c r="O44" i="1"/>
  <c r="O45" i="1"/>
  <c r="O46" i="1"/>
  <c r="O47" i="1"/>
  <c r="O48" i="1"/>
  <c r="O49" i="1"/>
  <c r="O50" i="1"/>
  <c r="O51" i="1"/>
  <c r="O52" i="1"/>
  <c r="O53" i="1"/>
  <c r="O54" i="1"/>
  <c r="O55" i="1"/>
  <c r="O56" i="1"/>
  <c r="O57" i="1"/>
  <c r="O61" i="1"/>
  <c r="O62" i="1"/>
  <c r="O63" i="1"/>
  <c r="O64" i="1"/>
  <c r="O65" i="1"/>
  <c r="O66" i="1"/>
  <c r="O67" i="1"/>
  <c r="O68" i="1"/>
  <c r="O69" i="1"/>
  <c r="O70" i="1"/>
  <c r="O71" i="1"/>
  <c r="O72" i="1"/>
  <c r="O73" i="1"/>
  <c r="O74" i="1"/>
  <c r="O75" i="1"/>
  <c r="O76" i="1"/>
  <c r="O77" i="1"/>
  <c r="O78" i="1"/>
  <c r="O79" i="1"/>
  <c r="O80" i="1"/>
  <c r="O82" i="1"/>
  <c r="O83" i="1"/>
  <c r="O84" i="1"/>
  <c r="O85" i="1"/>
  <c r="O86" i="1"/>
  <c r="O87" i="1"/>
  <c r="O89" i="1"/>
  <c r="O90" i="1"/>
  <c r="O91" i="1"/>
  <c r="O92" i="1"/>
  <c r="O93" i="1"/>
  <c r="O94" i="1"/>
  <c r="O95" i="1"/>
  <c r="O96" i="1"/>
  <c r="O97" i="1"/>
  <c r="O99" i="1"/>
  <c r="O100" i="1"/>
  <c r="O101" i="1"/>
  <c r="O102" i="1"/>
  <c r="O103" i="1"/>
  <c r="O104" i="1"/>
  <c r="O105" i="1"/>
  <c r="O106" i="1"/>
  <c r="O107" i="1"/>
  <c r="O108" i="1"/>
  <c r="O109" i="1"/>
  <c r="O123" i="1"/>
  <c r="O110"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6" i="1"/>
  <c r="O167" i="1"/>
  <c r="O168" i="1"/>
  <c r="O169" i="1"/>
  <c r="O170" i="1"/>
  <c r="O171" i="1"/>
  <c r="O172" i="1"/>
  <c r="O173" i="1"/>
  <c r="O174" i="1"/>
  <c r="O175" i="1"/>
  <c r="O176" i="1"/>
  <c r="O177" i="1"/>
  <c r="O178" i="1"/>
  <c r="O180" i="1"/>
  <c r="O181" i="1"/>
  <c r="O182" i="1"/>
  <c r="O183" i="1"/>
  <c r="O184" i="1"/>
  <c r="O185" i="1"/>
  <c r="O186" i="1"/>
  <c r="O187" i="1"/>
  <c r="O188" i="1"/>
  <c r="O189" i="1"/>
  <c r="O190" i="1"/>
  <c r="O191" i="1"/>
  <c r="O192" i="1"/>
  <c r="O193" i="1"/>
  <c r="O194" i="1"/>
  <c r="O195" i="1"/>
  <c r="O196" i="1"/>
  <c r="O197" i="1"/>
  <c r="O198" i="1"/>
  <c r="O199" i="1"/>
  <c r="O201" i="1"/>
  <c r="O202"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8" i="1"/>
  <c r="O249" i="1"/>
  <c r="O250" i="1"/>
  <c r="O251" i="1"/>
  <c r="O252" i="1"/>
  <c r="O253" i="1"/>
  <c r="O254" i="1"/>
  <c r="O256" i="1"/>
  <c r="O258" i="1"/>
  <c r="O259" i="1"/>
  <c r="O260" i="1"/>
  <c r="O261" i="1"/>
  <c r="O262" i="1"/>
  <c r="O263" i="1"/>
  <c r="O264" i="1"/>
  <c r="O265" i="1"/>
  <c r="O266" i="1"/>
  <c r="O267" i="1"/>
  <c r="O268"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14" i="1"/>
  <c r="O315" i="1"/>
  <c r="O313" i="1"/>
  <c r="O308" i="1"/>
  <c r="O309" i="1"/>
  <c r="O316" i="1"/>
  <c r="O318" i="1"/>
  <c r="O319" i="1"/>
  <c r="O320" i="1"/>
  <c r="O321" i="1"/>
  <c r="O322" i="1"/>
  <c r="O323" i="1"/>
  <c r="O324" i="1"/>
  <c r="O325" i="1"/>
  <c r="O326" i="1"/>
  <c r="O328" i="1"/>
  <c r="O329" i="1"/>
  <c r="O331" i="1"/>
  <c r="O332" i="1"/>
  <c r="O333" i="1"/>
  <c r="O334" i="1"/>
  <c r="O335" i="1"/>
  <c r="O336" i="1"/>
  <c r="O337" i="1"/>
  <c r="O338" i="1"/>
  <c r="O339" i="1"/>
  <c r="O340" i="1"/>
  <c r="O341" i="1"/>
  <c r="O342" i="1"/>
  <c r="O343" i="1"/>
  <c r="O344" i="1"/>
  <c r="O345" i="1"/>
  <c r="O346" i="1"/>
  <c r="O347" i="1"/>
  <c r="O348" i="1"/>
  <c r="O349" i="1"/>
  <c r="O350" i="1"/>
  <c r="O351" i="1"/>
  <c r="O352" i="1"/>
  <c r="O355" i="1"/>
  <c r="O356" i="1"/>
  <c r="O357" i="1"/>
  <c r="O358" i="1"/>
  <c r="O359" i="1"/>
  <c r="O360" i="1"/>
  <c r="O361"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3" i="1"/>
  <c r="O464" i="1"/>
  <c r="O465" i="1"/>
  <c r="O466" i="1"/>
  <c r="O467" i="1"/>
  <c r="O469" i="1"/>
  <c r="O471" i="1"/>
  <c r="O472" i="1"/>
  <c r="O475" i="1"/>
  <c r="O476" i="1"/>
  <c r="O477" i="1"/>
  <c r="O478" i="1"/>
  <c r="O481" i="1"/>
  <c r="O482" i="1"/>
  <c r="O483" i="1"/>
  <c r="O484" i="1"/>
  <c r="O485" i="1"/>
  <c r="O554" i="1"/>
  <c r="O555" i="1"/>
  <c r="O556" i="1"/>
  <c r="O557" i="1"/>
  <c r="O558" i="1"/>
  <c r="O560" i="1"/>
  <c r="O561" i="1"/>
  <c r="O562" i="1"/>
  <c r="O565" i="1"/>
  <c r="O566" i="1"/>
  <c r="O563" i="1"/>
  <c r="O564" i="1"/>
  <c r="O506" i="1"/>
  <c r="O507" i="1"/>
  <c r="O508" i="1"/>
  <c r="O509" i="1"/>
  <c r="O510" i="1"/>
  <c r="O511" i="1"/>
  <c r="O512" i="1"/>
  <c r="O513" i="1"/>
  <c r="O514" i="1"/>
  <c r="O515" i="1"/>
  <c r="O516" i="1"/>
  <c r="O517" i="1"/>
  <c r="O518" i="1"/>
  <c r="O519" i="1"/>
  <c r="O520" i="1"/>
  <c r="O521" i="1"/>
  <c r="O522" i="1"/>
  <c r="O493" i="1"/>
  <c r="O494" i="1"/>
  <c r="O495" i="1"/>
  <c r="O486" i="1"/>
  <c r="O487" i="1"/>
  <c r="O491" i="1"/>
  <c r="O492" i="1"/>
  <c r="O523" i="1"/>
  <c r="O524" i="1"/>
  <c r="O525" i="1"/>
  <c r="O526" i="1"/>
  <c r="O535" i="1"/>
  <c r="O536" i="1"/>
  <c r="O503" i="1"/>
  <c r="O505" i="1"/>
  <c r="O538" i="1"/>
  <c r="O539" i="1"/>
  <c r="O540" i="1"/>
  <c r="O541" i="1"/>
  <c r="O547" i="1"/>
  <c r="O548" i="1"/>
  <c r="O550" i="1"/>
  <c r="O551" i="1"/>
  <c r="O575" i="1"/>
  <c r="O576" i="1"/>
  <c r="O577" i="1"/>
  <c r="O578" i="1"/>
  <c r="O579" i="1"/>
  <c r="O580" i="1"/>
  <c r="O581" i="1"/>
  <c r="O582" i="1"/>
  <c r="O583" i="1"/>
  <c r="O584" i="1"/>
  <c r="O585" i="1"/>
  <c r="O586" i="1"/>
  <c r="O592" i="1"/>
  <c r="O570" i="1"/>
  <c r="O571" i="1"/>
  <c r="O572" i="1"/>
  <c r="O573" i="1"/>
  <c r="O574" i="1"/>
  <c r="O593" i="1"/>
  <c r="O594" i="1"/>
  <c r="O595" i="1"/>
  <c r="O602" i="1"/>
  <c r="O603" i="1"/>
  <c r="O604" i="1"/>
  <c r="O606" i="1"/>
  <c r="O607" i="1"/>
  <c r="O608" i="1"/>
  <c r="O609" i="1"/>
  <c r="O610" i="1"/>
  <c r="O611" i="1"/>
  <c r="O612" i="1"/>
  <c r="O613" i="1"/>
  <c r="O614" i="1"/>
  <c r="O615" i="1"/>
  <c r="O616" i="1"/>
  <c r="O617" i="1"/>
  <c r="O618" i="1"/>
  <c r="O619" i="1"/>
  <c r="O622" i="1"/>
  <c r="O623" i="1"/>
  <c r="O624" i="1"/>
  <c r="O625" i="1"/>
  <c r="O626" i="1"/>
  <c r="O627" i="1"/>
  <c r="O628" i="1"/>
  <c r="O629" i="1"/>
  <c r="O631" i="1"/>
  <c r="O632" i="1"/>
  <c r="O633" i="1"/>
  <c r="O634" i="1"/>
  <c r="O635" i="1"/>
  <c r="O636" i="1"/>
  <c r="O637" i="1"/>
  <c r="O638" i="1"/>
  <c r="O640" i="1"/>
  <c r="O641" i="1"/>
  <c r="O642" i="1"/>
  <c r="O643" i="1"/>
  <c r="O644" i="1"/>
  <c r="O645" i="1"/>
  <c r="O646"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705" i="1"/>
  <c r="O706" i="1"/>
  <c r="O707" i="1"/>
  <c r="O708" i="1"/>
  <c r="O709" i="1"/>
  <c r="O710" i="1"/>
  <c r="O711" i="1"/>
  <c r="O712" i="1"/>
  <c r="O713" i="1"/>
  <c r="O714" i="1"/>
  <c r="O715" i="1"/>
  <c r="O725" i="1"/>
  <c r="O726" i="1"/>
  <c r="O727" i="1"/>
  <c r="O728" i="1"/>
  <c r="O729" i="1"/>
  <c r="O730" i="1"/>
  <c r="O731" i="1"/>
  <c r="O732" i="1"/>
  <c r="O733" i="1"/>
  <c r="O762" i="1"/>
  <c r="O763" i="1"/>
  <c r="O764" i="1"/>
  <c r="O765" i="1"/>
  <c r="O766" i="1"/>
  <c r="O767" i="1"/>
  <c r="O768" i="1"/>
  <c r="O769" i="1"/>
  <c r="O770" i="1"/>
  <c r="O771" i="1"/>
  <c r="O772" i="1"/>
  <c r="O773" i="1"/>
  <c r="O774" i="1"/>
  <c r="O775" i="1"/>
  <c r="O776" i="1"/>
  <c r="O777" i="1"/>
  <c r="O778" i="1"/>
  <c r="O812" i="1"/>
  <c r="O779" i="1"/>
  <c r="O780" i="1"/>
  <c r="O781" i="1"/>
  <c r="O782" i="1"/>
  <c r="O783" i="1"/>
  <c r="O784" i="1"/>
  <c r="O785" i="1"/>
  <c r="O786" i="1"/>
  <c r="O815" i="1"/>
  <c r="O790" i="1"/>
  <c r="O791" i="1"/>
  <c r="O792" i="1"/>
  <c r="O793" i="1"/>
  <c r="O794" i="1"/>
  <c r="O795" i="1"/>
  <c r="O796" i="1"/>
  <c r="O797" i="1"/>
  <c r="O798" i="1"/>
  <c r="O799" i="1"/>
  <c r="O800" i="1"/>
  <c r="O801" i="1"/>
  <c r="O802" i="1"/>
  <c r="O803" i="1"/>
  <c r="O804" i="1"/>
  <c r="O805" i="1"/>
  <c r="O806" i="1"/>
  <c r="O807" i="1"/>
  <c r="O808" i="1"/>
  <c r="O809" i="1"/>
  <c r="O833" i="1"/>
  <c r="O834" i="1"/>
  <c r="O835" i="1"/>
  <c r="O837" i="1"/>
  <c r="O823" i="1"/>
  <c r="O824" i="1"/>
  <c r="O825" i="1"/>
  <c r="O826" i="1"/>
  <c r="O827" i="1"/>
  <c r="O828" i="1"/>
  <c r="O829" i="1"/>
  <c r="O830" i="1"/>
  <c r="O831" i="1"/>
  <c r="O832" i="1"/>
  <c r="O838" i="1"/>
  <c r="O839" i="1"/>
  <c r="O840" i="1"/>
  <c r="O841" i="1"/>
  <c r="O842" i="1"/>
  <c r="O843" i="1"/>
  <c r="O844" i="1"/>
  <c r="O845" i="1"/>
  <c r="O846" i="1"/>
  <c r="O847" i="1"/>
  <c r="O848" i="1"/>
  <c r="O849" i="1"/>
  <c r="O850" i="1"/>
  <c r="O851" i="1"/>
  <c r="O852" i="1"/>
  <c r="O853" i="1"/>
  <c r="O860" i="1"/>
  <c r="O861" i="1"/>
  <c r="O862" i="1"/>
  <c r="O863" i="1"/>
  <c r="O865" i="1"/>
  <c r="O866" i="1"/>
  <c r="O867" i="1"/>
  <c r="O868" i="1"/>
  <c r="O871" i="1"/>
  <c r="O872" i="1"/>
  <c r="O873" i="1"/>
  <c r="O874" i="1"/>
  <c r="O875" i="1"/>
  <c r="O876" i="1"/>
  <c r="O877" i="1"/>
  <c r="O878" i="1"/>
  <c r="O879" i="1"/>
  <c r="O880" i="1"/>
  <c r="O881" i="1"/>
  <c r="O882" i="1"/>
  <c r="O887" i="1"/>
  <c r="O888" i="1"/>
  <c r="O889" i="1"/>
  <c r="O890" i="1"/>
  <c r="O891" i="1"/>
  <c r="O892" i="1"/>
  <c r="O893" i="1"/>
  <c r="O894" i="1"/>
  <c r="O895" i="1"/>
  <c r="O896" i="1"/>
  <c r="O897" i="1"/>
  <c r="O898" i="1"/>
  <c r="O899" i="1"/>
  <c r="O900" i="1"/>
  <c r="O901" i="1"/>
  <c r="O902" i="1"/>
  <c r="O903" i="1"/>
  <c r="O904" i="1"/>
  <c r="O905"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C2" i="3"/>
</calcChain>
</file>

<file path=xl/sharedStrings.xml><?xml version="1.0" encoding="utf-8"?>
<sst xmlns="http://schemas.openxmlformats.org/spreadsheetml/2006/main" count="5035" uniqueCount="1103">
  <si>
    <t>德国完美购销售管理</t>
  </si>
  <si>
    <t>订单编号</t>
    <phoneticPr fontId="3" type="noConversion"/>
  </si>
  <si>
    <t>重要信息！</t>
    <phoneticPr fontId="3" type="noConversion"/>
  </si>
  <si>
    <t>客户</t>
  </si>
  <si>
    <t>采购日期</t>
    <phoneticPr fontId="3" type="noConversion"/>
  </si>
  <si>
    <t>销售日期</t>
    <phoneticPr fontId="3" type="noConversion"/>
  </si>
  <si>
    <t>产品名称</t>
  </si>
  <si>
    <t>采购单价</t>
  </si>
  <si>
    <t>数量</t>
  </si>
  <si>
    <t>采购汇率</t>
    <phoneticPr fontId="3" type="noConversion"/>
  </si>
  <si>
    <t>采购总价</t>
  </si>
  <si>
    <t>销售单价</t>
  </si>
  <si>
    <t>销售总价</t>
  </si>
  <si>
    <t>利润</t>
  </si>
  <si>
    <t>利润率</t>
  </si>
  <si>
    <t>客户已付款</t>
  </si>
  <si>
    <t>客户欠款</t>
  </si>
  <si>
    <t>我的利润</t>
  </si>
  <si>
    <t>状态</t>
  </si>
  <si>
    <t>是否发货</t>
  </si>
  <si>
    <t>物流信息2</t>
  </si>
  <si>
    <t>备注</t>
  </si>
  <si>
    <t>包装材料     利润总计</t>
    <phoneticPr fontId="3" type="noConversion"/>
  </si>
  <si>
    <t>包装材料零售</t>
    <phoneticPr fontId="3" type="noConversion"/>
  </si>
  <si>
    <t>纸箱403020</t>
  </si>
  <si>
    <t>已发货</t>
  </si>
  <si>
    <t>纸箱403530</t>
  </si>
  <si>
    <t>纸箱503030</t>
    <phoneticPr fontId="3" type="noConversion"/>
  </si>
  <si>
    <t>胶带</t>
  </si>
  <si>
    <t>保鲜膜</t>
  </si>
  <si>
    <t>气柱</t>
  </si>
  <si>
    <t>王琴</t>
    <phoneticPr fontId="3" type="noConversion"/>
  </si>
  <si>
    <t>许颖</t>
    <phoneticPr fontId="3" type="noConversion"/>
  </si>
  <si>
    <t>Toepfer Bio 2 600g</t>
  </si>
  <si>
    <t>cargo（国际）</t>
  </si>
  <si>
    <t>王晨曦</t>
    <phoneticPr fontId="3" type="noConversion"/>
  </si>
  <si>
    <t>HippBio（2段）</t>
  </si>
  <si>
    <t>HippCombiotik（2段）</t>
  </si>
  <si>
    <t>HippBio（3段）</t>
  </si>
  <si>
    <t>HippReisflocken（4）</t>
  </si>
  <si>
    <t>HippFeineHirse(4)</t>
  </si>
  <si>
    <t>Hipp晚餐小麦香蕉（6）</t>
  </si>
  <si>
    <t>刘宗会</t>
    <phoneticPr fontId="3" type="noConversion"/>
  </si>
  <si>
    <t>Hipp Combiotik 1+</t>
  </si>
  <si>
    <t>崔津楠</t>
    <phoneticPr fontId="3" type="noConversion"/>
  </si>
  <si>
    <t>周献芳</t>
    <phoneticPr fontId="3" type="noConversion"/>
  </si>
  <si>
    <t>Hipp 7Korn（6）</t>
  </si>
  <si>
    <t>HippReisflocken（6）</t>
  </si>
  <si>
    <t>混合水果</t>
    <phoneticPr fontId="3" type="noConversion"/>
  </si>
  <si>
    <t>Hipp Kindergriess （6）</t>
  </si>
  <si>
    <t>混合麦片</t>
    <phoneticPr fontId="3" type="noConversion"/>
  </si>
  <si>
    <t>Aptamil 2段</t>
  </si>
  <si>
    <t>Aptamil2白金版 800g</t>
  </si>
  <si>
    <t>Aptamil 1+ 600g</t>
  </si>
  <si>
    <t>Penaten intensiv pflege</t>
  </si>
  <si>
    <t>Penaten intensiv crème</t>
  </si>
  <si>
    <t>Penaten duschen</t>
  </si>
  <si>
    <t>Braun IRT6020</t>
  </si>
  <si>
    <t>小豆芽</t>
    <phoneticPr fontId="3" type="noConversion"/>
  </si>
  <si>
    <t>未发货</t>
  </si>
  <si>
    <t>自己买包裹单</t>
    <phoneticPr fontId="3" type="noConversion"/>
  </si>
  <si>
    <t>德语哥</t>
    <phoneticPr fontId="3" type="noConversion"/>
  </si>
  <si>
    <t>Aptamil 2+ 600g</t>
  </si>
  <si>
    <t>陈凯俊带回</t>
    <phoneticPr fontId="3" type="noConversion"/>
  </si>
  <si>
    <t>KINDERVITAL Bio mit Calcium und Vitamin D3 Salus 250ML</t>
  </si>
  <si>
    <t>HIPP mama bio-stilltee 20包</t>
  </si>
  <si>
    <t>徐琳</t>
    <phoneticPr fontId="3" type="noConversion"/>
  </si>
  <si>
    <t>D-FLUORETTEN 500 Tabletten 90 I.E.  </t>
  </si>
  <si>
    <t>物流</t>
    <phoneticPr fontId="3" type="noConversion"/>
  </si>
  <si>
    <t>cargo（中国）</t>
  </si>
  <si>
    <t>Toepfer Bio 3 600g</t>
  </si>
  <si>
    <t>孙萌</t>
    <phoneticPr fontId="3" type="noConversion"/>
  </si>
  <si>
    <t>Toepfer Bio pre</t>
  </si>
  <si>
    <t>Toepfer Bio 1 600g</t>
    <phoneticPr fontId="3" type="noConversion"/>
  </si>
  <si>
    <t>Toepfer Bio 2 600g</t>
    <phoneticPr fontId="3" type="noConversion"/>
  </si>
  <si>
    <t>Toepfer Bio 3 600g</t>
    <phoneticPr fontId="3" type="noConversion"/>
  </si>
  <si>
    <t>Toepfer Bio ab12 500g</t>
  </si>
  <si>
    <t>万程键</t>
    <phoneticPr fontId="3" type="noConversion"/>
  </si>
  <si>
    <t>RotWein Osborne Solaz</t>
  </si>
  <si>
    <t>RotWein Chat. La Garenne</t>
  </si>
  <si>
    <t>Bepanthen 100g</t>
  </si>
  <si>
    <t>Bepanthen Narben-Gel 20g</t>
  </si>
  <si>
    <t>蒋红玲</t>
    <phoneticPr fontId="3" type="noConversion"/>
  </si>
  <si>
    <t>Babix Inhalat N 10ml</t>
  </si>
  <si>
    <t>Aptamil pre</t>
  </si>
  <si>
    <t>sebamed antischuppen schampoo</t>
  </si>
  <si>
    <t>Zymafluor D500 90 st N 3</t>
  </si>
  <si>
    <t>Doppel-schutz Zahn 75ml*2</t>
  </si>
  <si>
    <t>TheraMed Original 立式牙膏</t>
  </si>
  <si>
    <t>Hipp Pflegecreme</t>
  </si>
  <si>
    <t>Nurofen Junior</t>
  </si>
  <si>
    <t>Alfi lsolier-trinkflasche</t>
  </si>
  <si>
    <t>高大明</t>
    <phoneticPr fontId="3" type="noConversion"/>
  </si>
  <si>
    <t>姜梦溪</t>
    <phoneticPr fontId="3" type="noConversion"/>
  </si>
  <si>
    <t>张冬莹</t>
    <phoneticPr fontId="3" type="noConversion"/>
  </si>
  <si>
    <t>程吉祥</t>
    <phoneticPr fontId="3" type="noConversion"/>
  </si>
  <si>
    <t>doppelherz Q10</t>
  </si>
  <si>
    <t>（20盒鱼油和3盒HautPlus）张冬莹</t>
    <phoneticPr fontId="3" type="noConversion"/>
  </si>
  <si>
    <t>doppelherz Artischocke 30粒</t>
  </si>
  <si>
    <t>doppelherz Haut plus</t>
  </si>
  <si>
    <t>doppelherz深海鱼油seefischoel 700mg 120粒</t>
  </si>
  <si>
    <t>L'OREAL Revitalift Nacht 晚霜</t>
  </si>
  <si>
    <t>L'OREAL Revitalift Tag 霜</t>
  </si>
  <si>
    <t>L'OREAL Revitalift Erneuernde Reinigung 卸妆乳</t>
  </si>
  <si>
    <t>L'OREAL Revitalift LaserX3 精华液</t>
  </si>
  <si>
    <t>L'OREAL Revitalift Straffendes Gesichtwasser 爽肤水</t>
  </si>
  <si>
    <t>Hipp Bio ab12</t>
  </si>
  <si>
    <t>Aptamil 1段</t>
  </si>
  <si>
    <t>Aptamil 3段</t>
  </si>
  <si>
    <t>许菲</t>
    <phoneticPr fontId="3" type="noConversion"/>
  </si>
  <si>
    <t>Oral-B Stages power欧乐b儿童电动牙刷普通版</t>
  </si>
  <si>
    <t>elemex kinder-zahnpasta</t>
  </si>
  <si>
    <t>汪彦东</t>
    <phoneticPr fontId="3" type="noConversion"/>
  </si>
  <si>
    <t>美美的麻麻</t>
    <phoneticPr fontId="3" type="noConversion"/>
  </si>
  <si>
    <t>HippCombiotik（pre段）</t>
  </si>
  <si>
    <t>HippCombiotik（1段）</t>
  </si>
  <si>
    <t>Hipp Combiotik 2+</t>
  </si>
  <si>
    <t>国内现货</t>
    <phoneticPr fontId="3" type="noConversion"/>
  </si>
  <si>
    <t>Herbacin wuta kamille 75ml</t>
  </si>
  <si>
    <t>张荣兵</t>
    <phoneticPr fontId="3" type="noConversion"/>
  </si>
  <si>
    <t>俞红</t>
    <phoneticPr fontId="3" type="noConversion"/>
  </si>
  <si>
    <t>赵莹莹</t>
    <phoneticPr fontId="3" type="noConversion"/>
  </si>
  <si>
    <t>黄舒拉</t>
    <phoneticPr fontId="3" type="noConversion"/>
  </si>
  <si>
    <t>铁元500ml</t>
  </si>
  <si>
    <t>小绿叶sinuc</t>
  </si>
  <si>
    <t>李娇娇</t>
    <phoneticPr fontId="3" type="noConversion"/>
  </si>
  <si>
    <t>Aptamil HA2 550g</t>
  </si>
  <si>
    <t>章小路</t>
    <phoneticPr fontId="3" type="noConversion"/>
  </si>
  <si>
    <t>Weleda Aufbaukalk morgen</t>
  </si>
  <si>
    <t>Weleda Aufbaukalk abend</t>
    <phoneticPr fontId="3" type="noConversion"/>
  </si>
  <si>
    <t>陈俊</t>
    <phoneticPr fontId="3" type="noConversion"/>
  </si>
  <si>
    <t>Mucosolvan 100ml</t>
  </si>
  <si>
    <t>Schwarzkopf schauma color glanz schampoo 400ml</t>
  </si>
  <si>
    <t>schaebens面膜</t>
  </si>
  <si>
    <t>Heirler Magermilch Pulver 250g</t>
  </si>
  <si>
    <t>balea玻尿酸</t>
  </si>
  <si>
    <t>Chanel N5 Paris EAU DE PARFUM 50ml</t>
  </si>
  <si>
    <t xml:space="preserve">sebamed crème </t>
  </si>
  <si>
    <t>sebamed seifenfreies Waschstuck</t>
  </si>
  <si>
    <t>程万健</t>
    <phoneticPr fontId="3" type="noConversion"/>
  </si>
  <si>
    <t xml:space="preserve">Wella SP Volumize Dosierpumpe </t>
  </si>
  <si>
    <t>Knoppers威化饼干</t>
  </si>
  <si>
    <t>孙珊珊</t>
    <phoneticPr fontId="3" type="noConversion"/>
  </si>
  <si>
    <t>童丹</t>
    <phoneticPr fontId="3" type="noConversion"/>
  </si>
  <si>
    <t>Biolabor Bierhefer 400stk</t>
  </si>
  <si>
    <t>高红英（护手霜15；玻尿酸18；大蒜素15）</t>
    <phoneticPr fontId="3" type="noConversion"/>
  </si>
  <si>
    <t>高红英</t>
    <phoneticPr fontId="3" type="noConversion"/>
  </si>
  <si>
    <t>徐龙宝（玻尿酸32；护手霜15；鱼油10；大蒜素5）</t>
    <phoneticPr fontId="3" type="noConversion"/>
  </si>
  <si>
    <t>doppelherz大蒜素480粒</t>
  </si>
  <si>
    <t>方鸯鸯</t>
    <phoneticPr fontId="3" type="noConversion"/>
  </si>
  <si>
    <t>丫丫</t>
    <phoneticPr fontId="3" type="noConversion"/>
  </si>
  <si>
    <t>已发货</t>
    <phoneticPr fontId="3" type="noConversion"/>
  </si>
  <si>
    <t>李龙飞</t>
    <phoneticPr fontId="3" type="noConversion"/>
  </si>
  <si>
    <t>吴义中</t>
    <phoneticPr fontId="3" type="noConversion"/>
  </si>
  <si>
    <t>许敏</t>
    <phoneticPr fontId="3" type="noConversion"/>
  </si>
  <si>
    <t>HippFruechteJoghurt（8）</t>
  </si>
  <si>
    <t>Hipp Feine Fruchte （6）</t>
  </si>
  <si>
    <t>Hipp Gute Nacht Hafer Apfel(8)</t>
  </si>
  <si>
    <t>Braun IRT6520</t>
  </si>
  <si>
    <t>巴富民</t>
    <phoneticPr fontId="3" type="noConversion"/>
  </si>
  <si>
    <t>Sebamed二合一儿童洗发沐浴露</t>
  </si>
  <si>
    <t>Hipp Pflegecreme Gesicht&amp;Koeper</t>
  </si>
  <si>
    <t>何晓薇</t>
    <phoneticPr fontId="3" type="noConversion"/>
  </si>
  <si>
    <t>史老师</t>
    <phoneticPr fontId="3" type="noConversion"/>
  </si>
  <si>
    <t>balea玻尿酸</t>
    <phoneticPr fontId="3" type="noConversion"/>
  </si>
  <si>
    <t>cargo（国际）</t>
    <phoneticPr fontId="3" type="noConversion"/>
  </si>
  <si>
    <t>铁元绿色500ml</t>
  </si>
  <si>
    <t>朱玲玲</t>
    <phoneticPr fontId="3" type="noConversion"/>
  </si>
  <si>
    <t>Hipp Tee Kamillen（6）</t>
  </si>
  <si>
    <t>王彤</t>
    <phoneticPr fontId="3" type="noConversion"/>
  </si>
  <si>
    <t>Hipp 辅食泥 4个月</t>
  </si>
  <si>
    <t>王竹飞</t>
    <phoneticPr fontId="3" type="noConversion"/>
  </si>
  <si>
    <t>面交</t>
    <phoneticPr fontId="3" type="noConversion"/>
  </si>
  <si>
    <t>张然</t>
    <phoneticPr fontId="3" type="noConversion"/>
  </si>
  <si>
    <t>已付款200欧，抵押1500元人民币，剩下360欧元，下周给。。已清</t>
    <phoneticPr fontId="3" type="noConversion"/>
  </si>
  <si>
    <t>HippCombiotik（3段）</t>
  </si>
  <si>
    <t>陈海琴</t>
    <phoneticPr fontId="3" type="noConversion"/>
  </si>
  <si>
    <t>Wella SP Repair shampoo 1000ml</t>
  </si>
  <si>
    <t>Wella SP Repair mask 400ml</t>
  </si>
  <si>
    <t>苏瑛</t>
    <phoneticPr fontId="3" type="noConversion"/>
  </si>
  <si>
    <t>MM豆 蓝袋 255g</t>
  </si>
  <si>
    <t>Haribo小熊糖 200g</t>
    <phoneticPr fontId="3" type="noConversion"/>
  </si>
  <si>
    <t>Ritter Nugat 100g</t>
  </si>
  <si>
    <t>折扣</t>
  </si>
  <si>
    <t>BIENENWACHSWICKEL Gr.2 Wickel &amp; Co. 1 St</t>
  </si>
  <si>
    <t>阮重阳</t>
    <phoneticPr fontId="3" type="noConversion"/>
  </si>
  <si>
    <t>刘宁</t>
    <phoneticPr fontId="3" type="noConversion"/>
  </si>
  <si>
    <t>张博</t>
    <phoneticPr fontId="3" type="noConversion"/>
  </si>
  <si>
    <t>黄琴宝</t>
    <phoneticPr fontId="3" type="noConversion"/>
  </si>
  <si>
    <t>Hipp Babykeks ab8 150g</t>
  </si>
  <si>
    <t>史云斌</t>
    <phoneticPr fontId="3" type="noConversion"/>
  </si>
  <si>
    <t>TheraMed Original 立式牙膏100ml</t>
  </si>
  <si>
    <t>TheraMed AtemFrisch立式牙膏100ml</t>
  </si>
  <si>
    <t>TheraMed CompletePlus立式牙膏100ml</t>
  </si>
  <si>
    <t>葛峰</t>
    <phoneticPr fontId="3" type="noConversion"/>
  </si>
  <si>
    <t>Floradix Eisen-Folsaeure-Dragees 21*4 Tab.</t>
  </si>
  <si>
    <t>徐露</t>
    <phoneticPr fontId="3" type="noConversion"/>
  </si>
  <si>
    <t xml:space="preserve">岑姚红 </t>
    <phoneticPr fontId="3" type="noConversion"/>
  </si>
  <si>
    <t>陈银芳</t>
    <phoneticPr fontId="3" type="noConversion"/>
  </si>
  <si>
    <t>茅梓成</t>
    <phoneticPr fontId="3" type="noConversion"/>
  </si>
  <si>
    <t>doppelherz A-Z</t>
  </si>
  <si>
    <t>doppelherz Gingko</t>
  </si>
  <si>
    <t>dm泡腾片</t>
  </si>
  <si>
    <t>Herbacin wuta kamille 100ml</t>
  </si>
  <si>
    <t>Cavendish &amp; Harvey 200g</t>
  </si>
  <si>
    <t>cargo（德国）</t>
  </si>
  <si>
    <t>丁鑫蟾</t>
    <phoneticPr fontId="3" type="noConversion"/>
  </si>
  <si>
    <t>俞晓桓</t>
    <phoneticPr fontId="3" type="noConversion"/>
  </si>
  <si>
    <t>郭陈义</t>
    <phoneticPr fontId="3" type="noConversion"/>
  </si>
  <si>
    <t>徐龙宝</t>
    <phoneticPr fontId="3" type="noConversion"/>
  </si>
  <si>
    <t>徐俊</t>
    <phoneticPr fontId="3" type="noConversion"/>
  </si>
  <si>
    <t>Ricola 盒装 50g</t>
  </si>
  <si>
    <t>潘丹</t>
    <phoneticPr fontId="3" type="noConversion"/>
  </si>
  <si>
    <t>宋佳璐</t>
    <phoneticPr fontId="3" type="noConversion"/>
  </si>
  <si>
    <t>人肉带回</t>
    <phoneticPr fontId="3" type="noConversion"/>
  </si>
  <si>
    <t>Braun Series 9090cc</t>
  </si>
  <si>
    <t>balea Frischeohlen S 鞋垫</t>
  </si>
  <si>
    <t>balea Frischeohlen M 鞋垫</t>
  </si>
  <si>
    <t>balea Frischeohlen L 鞋垫</t>
  </si>
  <si>
    <t>balea Beauty effect nachtcreme 晚霜</t>
  </si>
  <si>
    <t>balea Beauty effect tagscreme 日霜</t>
  </si>
  <si>
    <t>balea Beauty effect eye&amp;lip serum 眼霜唇霜</t>
  </si>
  <si>
    <t>balea erfrischendes Waschgel</t>
  </si>
  <si>
    <t>balea blemish balm bb crème</t>
  </si>
  <si>
    <t>严荔</t>
    <phoneticPr fontId="3" type="noConversion"/>
  </si>
  <si>
    <t>崔梦颖</t>
    <phoneticPr fontId="3" type="noConversion"/>
  </si>
  <si>
    <t>Husten und Bronchialtee 100g 止咳茶</t>
  </si>
  <si>
    <t>徐龙宝（国内转福建）</t>
    <phoneticPr fontId="3" type="noConversion"/>
  </si>
  <si>
    <t>林艺</t>
    <phoneticPr fontId="3" type="noConversion"/>
  </si>
  <si>
    <t>zb付款</t>
    <phoneticPr fontId="3" type="noConversion"/>
  </si>
  <si>
    <t>其他</t>
  </si>
  <si>
    <t>zb辛苦费</t>
    <phoneticPr fontId="3" type="noConversion"/>
  </si>
  <si>
    <t>丁冬</t>
    <phoneticPr fontId="3" type="noConversion"/>
  </si>
  <si>
    <t>孙璐</t>
    <phoneticPr fontId="3" type="noConversion"/>
  </si>
  <si>
    <t>郭仙兰</t>
    <phoneticPr fontId="3" type="noConversion"/>
  </si>
  <si>
    <t>清水无鱼</t>
    <phoneticPr fontId="3" type="noConversion"/>
  </si>
  <si>
    <t>elemex kinder-zahnpasta 0-6</t>
  </si>
  <si>
    <t>Lamisil Crème 15g</t>
  </si>
  <si>
    <t>babydream Fingerzahnbuerste 2mal</t>
  </si>
  <si>
    <t>NUK 防漏鸭嘴软嘴训练学饮杯 150ml</t>
  </si>
  <si>
    <t>doppelherz medizinishes Hals-Rachen-spray 30ml</t>
  </si>
  <si>
    <t>Bepanthen Meerwasser spray 20ml</t>
  </si>
  <si>
    <t>sebamed Waschlotion200ml</t>
  </si>
  <si>
    <t xml:space="preserve">Weleda Infludoron Streukuegelchen 50g </t>
  </si>
  <si>
    <t>Chlorhexamed direkt 1% 9g</t>
  </si>
  <si>
    <t>Lactobact baby</t>
  </si>
  <si>
    <t>赵莎</t>
    <phoneticPr fontId="3" type="noConversion"/>
  </si>
  <si>
    <t>Mucosolvan 250ml</t>
  </si>
  <si>
    <t>毛泽努</t>
    <phoneticPr fontId="3" type="noConversion"/>
  </si>
  <si>
    <t>岑姚红</t>
    <phoneticPr fontId="3" type="noConversion"/>
  </si>
  <si>
    <t>胡光</t>
    <phoneticPr fontId="3" type="noConversion"/>
  </si>
  <si>
    <t>付玉萍</t>
    <phoneticPr fontId="3" type="noConversion"/>
  </si>
  <si>
    <t xml:space="preserve">S-quito free spray </t>
  </si>
  <si>
    <t>S-quito kids</t>
  </si>
  <si>
    <t>Zymafluor D500 300st*3 N 3</t>
  </si>
  <si>
    <t>Em-eukal Kinder Lolly Wildkirsche ZFR 80g止咳棒棒糖</t>
  </si>
  <si>
    <t>Hipp Combiotik（2段）</t>
  </si>
  <si>
    <t>周娴扬</t>
    <phoneticPr fontId="3" type="noConversion"/>
  </si>
  <si>
    <t xml:space="preserve">Hipp Bio pre </t>
  </si>
  <si>
    <t>Hipp Bio（1段）</t>
  </si>
  <si>
    <t>Hipp Combiotik（3段）</t>
  </si>
  <si>
    <t>TheraMed Original 立式牙膏100ml</t>
    <phoneticPr fontId="3" type="noConversion"/>
  </si>
  <si>
    <t>其他</t>
    <phoneticPr fontId="3" type="noConversion"/>
  </si>
  <si>
    <t>Hipp Kindergriess （8）</t>
  </si>
  <si>
    <t>一共有56盒，目前只有30盒，先发掉</t>
    <phoneticPr fontId="3" type="noConversion"/>
  </si>
  <si>
    <t>Weleda Calendula Baby&amp;Kind PflegeOel</t>
  </si>
  <si>
    <t>Weleda Calendula Babycreme 护臀霜</t>
  </si>
  <si>
    <t>Weleda Calendula Baby Wachlotion&amp;Shampoo</t>
  </si>
  <si>
    <t>Pampers premium protection active fit 3 21片装 紫邦</t>
  </si>
  <si>
    <t>balea Frischeohlen S 鞋垫</t>
    <phoneticPr fontId="3" type="noConversion"/>
  </si>
  <si>
    <t>小绿叶sinuc</t>
    <phoneticPr fontId="3" type="noConversion"/>
  </si>
  <si>
    <t>TheraMed AtemFrisch立式牙膏100ml</t>
    <phoneticPr fontId="3" type="noConversion"/>
  </si>
  <si>
    <t>黄文侠</t>
    <phoneticPr fontId="3" type="noConversion"/>
  </si>
  <si>
    <t>王伟伟</t>
    <phoneticPr fontId="3" type="noConversion"/>
  </si>
  <si>
    <t>GranoVita frema Reform Magermilchpulver 500g 成人奶粉</t>
  </si>
  <si>
    <t>周隽</t>
    <phoneticPr fontId="3" type="noConversion"/>
  </si>
  <si>
    <t>徐洁</t>
    <phoneticPr fontId="3" type="noConversion"/>
  </si>
  <si>
    <t>facelle 16stk Ultra-Binden Normal mit Fluegeln 3滴水</t>
  </si>
  <si>
    <t>facelle 12stk Ultra-Binden Extra Lang mit Fluegeln 4滴水</t>
  </si>
  <si>
    <t>facelle 10stk Ultra-Binden Nacht-Schutz mit Fluegeln 5滴水</t>
  </si>
  <si>
    <t>Jessa Ultra-Binden Normal+Fluegel 16stk 4滴水</t>
  </si>
  <si>
    <t>Jessa Ultra-Binden Extra Lang+Fluegel 16stk 6滴水</t>
  </si>
  <si>
    <t>always secure night ultra 9滴水</t>
  </si>
  <si>
    <t>always ultra 100%protection 14 stk 4滴水</t>
  </si>
  <si>
    <t>always twist&amp;flex 4滴水</t>
  </si>
  <si>
    <t>always silk collection 16stk 4滴水</t>
  </si>
  <si>
    <t>GeloSitin Nasenpflege</t>
  </si>
  <si>
    <t>elemex 组合牙膏 两只装</t>
  </si>
  <si>
    <t>Hipp FruechteJoghurt（8）</t>
  </si>
  <si>
    <t>王琪琪</t>
    <phoneticPr fontId="3" type="noConversion"/>
  </si>
  <si>
    <t>balea玻尿酸蓝</t>
  </si>
  <si>
    <t>balea玻尿酸粉</t>
  </si>
  <si>
    <t>balea玻尿酸紫</t>
  </si>
  <si>
    <t>Hipp mama Bio-Stilltee</t>
  </si>
  <si>
    <t>冬莹</t>
    <phoneticPr fontId="3" type="noConversion"/>
  </si>
  <si>
    <t>doppelherz Augen Vital kapseln</t>
  </si>
  <si>
    <t>doppelherz C-Zink-E 400</t>
  </si>
  <si>
    <t>L'OREAL Revitalift LaserX3 Tag 精华液</t>
  </si>
  <si>
    <t>L'OREAL Revitalift LaserX3 Nacht 精华液</t>
  </si>
  <si>
    <t>L'OREAL Revitalift Gesichtspflege Tag 日霜</t>
  </si>
  <si>
    <t>L'OREAL Revitalift Gesichtspflege Nacht 晚霜</t>
  </si>
  <si>
    <t>范璐</t>
    <phoneticPr fontId="3" type="noConversion"/>
  </si>
  <si>
    <t>蒋达</t>
    <phoneticPr fontId="3" type="noConversion"/>
  </si>
  <si>
    <t>自提</t>
    <phoneticPr fontId="3" type="noConversion"/>
  </si>
  <si>
    <t>dd学生</t>
    <phoneticPr fontId="3" type="noConversion"/>
  </si>
  <si>
    <t>地址见淘宝</t>
    <phoneticPr fontId="3" type="noConversion"/>
  </si>
  <si>
    <t>picale</t>
    <phoneticPr fontId="3" type="noConversion"/>
  </si>
  <si>
    <t>标记 P</t>
    <phoneticPr fontId="3" type="noConversion"/>
  </si>
  <si>
    <t>莫健聪 13580735042 东莞市桥头镇侨光大道489号光明电器</t>
  </si>
  <si>
    <t>张博</t>
  </si>
  <si>
    <t>apt 3</t>
  </si>
  <si>
    <t>cargo 国际运费</t>
  </si>
  <si>
    <t>闫业香 13864999139 山东省枣庄市薛城区舜耕中学</t>
  </si>
  <si>
    <t>迪木麻麻</t>
  </si>
  <si>
    <t>apt 2 pro</t>
  </si>
  <si>
    <t>河南省平顶山市湛河区新华路南端锦绣星龙小区，王晨曦，15038876565。邮编467000</t>
    <phoneticPr fontId="3" type="noConversion"/>
  </si>
  <si>
    <t>hipp combiotik 1+</t>
  </si>
  <si>
    <t>送面膜</t>
    <phoneticPr fontId="3" type="noConversion"/>
  </si>
  <si>
    <t>hipp bio ab12</t>
  </si>
  <si>
    <t>Hipp Bio 3</t>
  </si>
  <si>
    <t>7月17号 人肉带回</t>
    <phoneticPr fontId="3" type="noConversion"/>
  </si>
  <si>
    <t>winnie</t>
    <phoneticPr fontId="3" type="noConversion"/>
  </si>
  <si>
    <t xml:space="preserve">Schebens Mask Totes Meer </t>
  </si>
  <si>
    <t xml:space="preserve">Schebens Mask Peel-off </t>
  </si>
  <si>
    <t xml:space="preserve">Schebens Mask Luxus </t>
  </si>
  <si>
    <t>Schebens Mask Kleopatra</t>
  </si>
  <si>
    <t xml:space="preserve">Schebens Mask Feuchtigkeits </t>
  </si>
  <si>
    <t>Schebens Mask Erdbeer Peeling</t>
  </si>
  <si>
    <t xml:space="preserve">Schebens Mask Cooling </t>
  </si>
  <si>
    <t>Schebens Mask Augen &amp; Lippen</t>
  </si>
  <si>
    <t xml:space="preserve">Schebens Mask Anti-Falten </t>
  </si>
  <si>
    <t>Schebens Mask Aloe Vera</t>
  </si>
  <si>
    <t>cargo 国内运费</t>
  </si>
  <si>
    <t>包裹1和包裹2</t>
    <phoneticPr fontId="3" type="noConversion"/>
  </si>
  <si>
    <t>马婷</t>
    <phoneticPr fontId="3" type="noConversion"/>
  </si>
  <si>
    <t>hipp combiotik 2</t>
  </si>
  <si>
    <t>裴磊</t>
    <phoneticPr fontId="3" type="noConversion"/>
  </si>
  <si>
    <t>Hipp reisflocken 350g</t>
  </si>
  <si>
    <t>包裹3</t>
    <phoneticPr fontId="3" type="noConversion"/>
  </si>
  <si>
    <t>hipp Feine Hirse 小米350g 4+</t>
  </si>
  <si>
    <t>hipp 7 Korn 6+ 七种谷物 6个月</t>
    <rPh sb="15" eb="16">
      <t>qi'zhong'gu'wu</t>
    </rPh>
    <rPh sb="21" eb="22">
      <t>ge'yue</t>
    </rPh>
    <phoneticPr fontId="8" type="noConversion"/>
  </si>
  <si>
    <t>hipp 胡萝卜泥 reine fruh karotten 4 125</t>
  </si>
  <si>
    <t>hipp kurbis 南瓜泥 4 125</t>
  </si>
  <si>
    <t>Nuk 6-18m first choice 学饮杯 150ml</t>
  </si>
  <si>
    <t>Knoppers10连包</t>
  </si>
  <si>
    <t>Nuk 6-18m first choice+ Flasche mit silikon sauger 300ml 奶瓶</t>
  </si>
  <si>
    <t>李纲</t>
    <phoneticPr fontId="3" type="noConversion"/>
  </si>
  <si>
    <t>danny</t>
    <phoneticPr fontId="3" type="noConversion"/>
  </si>
  <si>
    <t>Sanitas SBM 03 Handgelenk Blutdruckmessgerät 血压仪</t>
  </si>
  <si>
    <t xml:space="preserve">WMF 塑料削皮器 </t>
  </si>
  <si>
    <t>cargo 国际运费</t>
    <phoneticPr fontId="3" type="noConversion"/>
  </si>
  <si>
    <t>britax thunder black</t>
  </si>
  <si>
    <t>国内现货发货到义乌</t>
    <phoneticPr fontId="3" type="noConversion"/>
  </si>
  <si>
    <t xml:space="preserve">spring </t>
    <phoneticPr fontId="3" type="noConversion"/>
  </si>
  <si>
    <t>balea玻尿酸 蓝色</t>
  </si>
  <si>
    <t>cargo 国内运费</t>
    <phoneticPr fontId="3" type="noConversion"/>
  </si>
  <si>
    <t>7月17号 人肉带回 qq号 1447151949 到江苏</t>
    <phoneticPr fontId="3" type="noConversion"/>
  </si>
  <si>
    <t>spring</t>
    <phoneticPr fontId="3" type="noConversion"/>
  </si>
  <si>
    <t>SANOSTOL Lutschtabletten PZN 02038314</t>
  </si>
  <si>
    <t>电话：18739126617。地址 河南省焦作市高新区世纪大道2001号 河南理工大学文苑4#231。朱俊杰收</t>
    <phoneticPr fontId="3" type="noConversion"/>
  </si>
  <si>
    <t>hipp combiotik pre</t>
  </si>
  <si>
    <t>丁慧</t>
    <phoneticPr fontId="3" type="noConversion"/>
  </si>
  <si>
    <t>apt 1+</t>
  </si>
  <si>
    <t>卢晓静，18036022016，江苏省，无锡市，江阴市，澄江街道澄江镇新园路7号，214400, 送小礼品</t>
    <phoneticPr fontId="3" type="noConversion"/>
  </si>
  <si>
    <t>卢晓静</t>
    <phoneticPr fontId="3" type="noConversion"/>
  </si>
  <si>
    <t>hipp combiotik 1</t>
  </si>
  <si>
    <t>Penaten Puder</t>
  </si>
  <si>
    <t>BRITA Marella XL Wasserfilter Blau</t>
  </si>
  <si>
    <t xml:space="preserve">brita滤芯 </t>
  </si>
  <si>
    <t>DERMAPLANT Salbe 皮炎膏 150g</t>
  </si>
  <si>
    <t>S-quito free Baby&amp;kids 止痒膏</t>
  </si>
  <si>
    <t>160713.py.2</t>
    <phoneticPr fontId="3" type="noConversion"/>
  </si>
  <si>
    <t>拼邮包裹，段太坤，18383019481，四川省成都市锦江区柳江街道桂鑫路75路锦馨家园C区，610011</t>
    <phoneticPr fontId="3" type="noConversion"/>
  </si>
  <si>
    <t>段太坤</t>
    <phoneticPr fontId="3" type="noConversion"/>
  </si>
  <si>
    <t>加库存：dm玻尿酸18盒＋s－quito 喷雾1＋s－quito 止痒膏5个＋s－quito乳液1个 收件人 武冬平</t>
    <phoneticPr fontId="3" type="noConversion"/>
  </si>
  <si>
    <t>S-quito spray 喷雾</t>
  </si>
  <si>
    <t>160713.py.4</t>
    <phoneticPr fontId="3" type="noConversion"/>
  </si>
  <si>
    <t>浙江省余姚市四明西路名仕花园44-301 何小薇</t>
    <phoneticPr fontId="3" type="noConversion"/>
  </si>
  <si>
    <t>史老师</t>
  </si>
  <si>
    <t>MUCOSOLVAN Saft 沐舒坦 100ml</t>
  </si>
  <si>
    <t>PROSPAN 小绿叶止咳 100ml</t>
  </si>
  <si>
    <t>S-quito free Baby&amp;kids Insekten Schutz 乳液</t>
  </si>
  <si>
    <t xml:space="preserve">Balea BEAUTY EFFECT CC Creme  </t>
    <phoneticPr fontId="3" type="noConversion"/>
  </si>
  <si>
    <t>Weleda Infludoron 10g</t>
  </si>
  <si>
    <t>Pentofuryl止泻药水 针对宝宝腹泻止泻有奇效 125ml</t>
  </si>
  <si>
    <t>160713.py.5</t>
    <phoneticPr fontId="3" type="noConversion"/>
  </si>
  <si>
    <t>福建朋友</t>
    <phoneticPr fontId="3" type="noConversion"/>
  </si>
  <si>
    <t>Hipp Bio 1</t>
  </si>
  <si>
    <t>Hipp Bio 2</t>
  </si>
  <si>
    <t>工业园区翡翠国际4幢806  蔡永昌，13812783348</t>
  </si>
  <si>
    <t>苏州工业园区胜浦街道圆东新村43-203 彭敏 18362611653</t>
    <phoneticPr fontId="3" type="noConversion"/>
  </si>
  <si>
    <t>hipp Fruechte Joghurt 8+</t>
  </si>
  <si>
    <t>hipp Feine Fruechte 6</t>
  </si>
  <si>
    <t>发DHL 广东佛山顺德区北滘镇美的工业城东区东门电商大楼二楼右侧客服中心 李爱蓉 18029322294</t>
  </si>
  <si>
    <t>开机同学</t>
    <phoneticPr fontId="3" type="noConversion"/>
  </si>
  <si>
    <t>hipp combiotik 2+</t>
  </si>
  <si>
    <t>hipp combiotik 3</t>
  </si>
  <si>
    <t>zymafluor D500 90粒</t>
  </si>
  <si>
    <t>浙江省湖州市安吉县城南社区下郎中心村鸟巢85号 崔梦颖 13967287412 313300</t>
  </si>
  <si>
    <t>apt 1+</t>
    <phoneticPr fontId="3" type="noConversion"/>
  </si>
  <si>
    <t>俞虹</t>
    <phoneticPr fontId="3" type="noConversion"/>
  </si>
  <si>
    <t>apt 2+</t>
    <phoneticPr fontId="3" type="noConversion"/>
  </si>
  <si>
    <t>直邮，江苏省无锡市江阴市澄江街道西横街51号江南华都1-1502，15261600818，谢琳怡</t>
    <phoneticPr fontId="3" type="noConversion"/>
  </si>
  <si>
    <t>Orthomol natal德国孕妇叶酸综合维生素DHA 冲剂与片剂组合装</t>
    <rPh sb="29" eb="30">
      <t>chong'ji</t>
    </rPh>
    <phoneticPr fontId="8" type="noConversion"/>
  </si>
  <si>
    <t>陈文 直邮 再加些其他东西！ 已付500元定金</t>
    <phoneticPr fontId="3" type="noConversion"/>
  </si>
  <si>
    <t xml:space="preserve"> www.staples.de</t>
    <phoneticPr fontId="3" type="noConversion"/>
  </si>
  <si>
    <t>technikdirekt.de</t>
    <phoneticPr fontId="3" type="noConversion"/>
  </si>
  <si>
    <t xml:space="preserve">Balea Milch&amp;Honig Maske </t>
  </si>
  <si>
    <t>Kneipp Naturkosmetik Regeneration Wirkmaske</t>
  </si>
  <si>
    <t>Lavera Intensiv Pflegemaske</t>
  </si>
  <si>
    <t>MERZ FeuchtigkeitsMaske</t>
  </si>
  <si>
    <t>Schebens Mask Reinigende</t>
  </si>
  <si>
    <t>友情帮忙</t>
  </si>
  <si>
    <t>apt 1 pro</t>
  </si>
  <si>
    <t>河南省商丘市昆仑中路 百乐居小区10号楼  朱玲玲收，15090661108。</t>
  </si>
  <si>
    <t xml:space="preserve">winnie </t>
    <phoneticPr fontId="3" type="noConversion"/>
  </si>
  <si>
    <t>balea玻尿酸 蓝色</t>
    <phoneticPr fontId="3" type="noConversion"/>
  </si>
  <si>
    <t>160725.py.0</t>
    <phoneticPr fontId="3" type="noConversion"/>
  </si>
  <si>
    <t xml:space="preserve"> 还有8个月的尿不湿1袋，8个月补钙的一盒，老人骨质酥松的一盒</t>
    <phoneticPr fontId="3" type="noConversion"/>
  </si>
  <si>
    <t>肖红</t>
    <phoneticPr fontId="3" type="noConversion"/>
  </si>
  <si>
    <t>apt 2</t>
  </si>
  <si>
    <t>收件人  高红英 浒畔居 15306729810</t>
    <phoneticPr fontId="3" type="noConversion"/>
  </si>
  <si>
    <t>Doppelherz Calcium+D3 预防骨质酥松</t>
    <phoneticPr fontId="3" type="noConversion"/>
  </si>
  <si>
    <t>Beauty Baby Premium Dry Windeln 6xxl 16-35kg 28stk 婴儿尿不湿</t>
  </si>
  <si>
    <t>160725.py.1</t>
    <phoneticPr fontId="3" type="noConversion"/>
  </si>
  <si>
    <t>brita滤芯xenuodo.de paypalvisa ps108li；braun儿童电动牙刷 amaozn买？</t>
    <phoneticPr fontId="3" type="noConversion"/>
  </si>
  <si>
    <t xml:space="preserve">Hipp 磨牙饼干 ab8 </t>
    <phoneticPr fontId="3" type="noConversion"/>
  </si>
  <si>
    <t>Braun 儿童电动牙刷</t>
  </si>
  <si>
    <t>160725.py.2</t>
    <phoneticPr fontId="3" type="noConversion"/>
  </si>
  <si>
    <t>amazon上买的 ps108xu</t>
    <phoneticPr fontId="3" type="noConversion"/>
  </si>
  <si>
    <t>Lamy Safari 白色</t>
  </si>
  <si>
    <t>160725.py.3</t>
    <phoneticPr fontId="3" type="noConversion"/>
  </si>
  <si>
    <t>www.apotheke-online.de master卡Li 发ps108Li 已发货</t>
    <phoneticPr fontId="3" type="noConversion"/>
  </si>
  <si>
    <t xml:space="preserve">elevit 60stk 孕妇叶酸 </t>
  </si>
  <si>
    <t>160713.py.1</t>
    <phoneticPr fontId="3" type="noConversion"/>
  </si>
  <si>
    <r>
      <t xml:space="preserve">山东省临沂市罗庄区金九路与中丘路交汇北。尚一广告彭荣华收， 153 1855 2377;  </t>
    </r>
    <r>
      <rPr>
        <b/>
        <u/>
        <sz val="14"/>
        <color indexed="8"/>
        <rFont val="微软雅黑"/>
        <charset val="134"/>
      </rPr>
      <t>药和其他东西分开包装</t>
    </r>
    <phoneticPr fontId="3" type="noConversion"/>
  </si>
  <si>
    <t>拼邮包裹  收件人 李伟男 收货地址 步行街 13083922822 ＋备货： 铁元片剂84stk 4+babix小儿通鼻精油4+ apt 1段1＋apt2段1+nurofen诺若芬小儿退烧果汁＊2+mucostan沐舒坦儿童水果口味止咳糖浆＊2</t>
    <phoneticPr fontId="3" type="noConversion"/>
  </si>
  <si>
    <t>Dr. Hauschaka Gesichts Waschcreme Cleansing Cream 德国Dr.Hauschka德国世家律动洗面奶洁面膏</t>
    <phoneticPr fontId="3" type="noConversion"/>
  </si>
  <si>
    <t>Dr. Hauschaka Gesichtstonikum Facial Toner 德国世家Dr.Hauschka律动特殊调理液</t>
  </si>
  <si>
    <t>cargo 德国运费</t>
  </si>
  <si>
    <t>Balea Erfrischendes Gesichtswasser</t>
  </si>
  <si>
    <t>Balea Dunkle Flecken Aufheller 芭乐雅美白祛斑淡斑维他命C精华保湿乳液50ml</t>
    <phoneticPr fontId="3" type="noConversion"/>
  </si>
  <si>
    <t>Balea AQUA FeuchtigkeitsSerum 芭乐雅Balea蓝藻AQUA水凝保湿补水润白保湿乳液30ml</t>
    <phoneticPr fontId="3" type="noConversion"/>
  </si>
  <si>
    <t>Balea Feuchtigkeits Konzentrat mildert Trockenheitsfaltchen Balea芭乐雅维他命橄榄油绿藻保湿精华素7粒胶囊</t>
    <phoneticPr fontId="3" type="noConversion"/>
  </si>
  <si>
    <t>Schebens Nacht Repair Konzentrat 德国Schaebens雪本诗 夜间密集修复保湿抗衰老抗皱精华胶囊 5粒</t>
    <phoneticPr fontId="3" type="noConversion"/>
  </si>
  <si>
    <t>160725.py.4</t>
    <phoneticPr fontId="3" type="noConversion"/>
  </si>
  <si>
    <t>www.apotheke-online.de master卡Li 发ps108Li 已发货</t>
  </si>
  <si>
    <t>歪歪的心事</t>
    <phoneticPr fontId="3" type="noConversion"/>
  </si>
  <si>
    <t>ratiopharm NasenSpary Kinder 2-6Jahre 儿童鼻炎喷雾 2到6岁</t>
    <phoneticPr fontId="3" type="noConversion"/>
  </si>
  <si>
    <t xml:space="preserve">dm das gesunde plus Waldfrucht 森林水果花果茶 </t>
    <phoneticPr fontId="3" type="noConversion"/>
  </si>
  <si>
    <t>Seeberger mango 芒果干</t>
    <phoneticPr fontId="3" type="noConversion"/>
  </si>
  <si>
    <t>Seeberger Blaue Weinbeeren 葡萄干</t>
    <phoneticPr fontId="3" type="noConversion"/>
  </si>
  <si>
    <t>dm Denkmit anti kalt tabs 洗衣机清洁片</t>
    <phoneticPr fontId="3" type="noConversion"/>
  </si>
  <si>
    <t xml:space="preserve">人肉带回 顺丰到付 微信号：Sakura_zhi  7-26 到北京     </t>
    <phoneticPr fontId="3" type="noConversion"/>
  </si>
  <si>
    <t>特福芬邮寄地址:江苏省盐城市 希望大道 绿地商务城 一期3号楼1102.王琴，15161977892.</t>
    <phoneticPr fontId="3" type="noConversion"/>
  </si>
  <si>
    <t>toepfer ab12</t>
  </si>
  <si>
    <t>Lamotte Lebertran 250ml 小儿成人鱼肝油 pzn 01484313</t>
  </si>
  <si>
    <t>刘丽黛娜</t>
    <phoneticPr fontId="3" type="noConversion"/>
  </si>
  <si>
    <t>britax envolva plus 123 rot</t>
  </si>
  <si>
    <t>Babix宝宝鼻塞通鼻精油10ml</t>
  </si>
  <si>
    <t>hipp 李子梨泥 Pflaume mit Birne 4 190</t>
  </si>
  <si>
    <t>hipp 苹果泥 bio apfel 4 125</t>
  </si>
  <si>
    <t>hipp 夏季味道 sommer gnuess 6 190</t>
  </si>
  <si>
    <t>hipp 梨苹果泥 williams christ birne in apfel 8 190</t>
  </si>
  <si>
    <t>国内现货发宁波 申通888679867091</t>
    <phoneticPr fontId="3" type="noConversion"/>
  </si>
  <si>
    <t>吕一波</t>
    <phoneticPr fontId="3" type="noConversion"/>
  </si>
  <si>
    <t>刘志亚</t>
    <phoneticPr fontId="3" type="noConversion"/>
  </si>
  <si>
    <t>apt pre pro</t>
  </si>
  <si>
    <t>邵攀</t>
    <phoneticPr fontId="3" type="noConversion"/>
  </si>
  <si>
    <t>江苏省宜兴市丁蜀镇川江汽修厂西50米 福满楼 214200 盛薇 13771396147</t>
    <phoneticPr fontId="3" type="noConversion"/>
  </si>
  <si>
    <t>NUK 奶瓶刷</t>
  </si>
  <si>
    <t>NUK 奶瓶清洗剂 500ml 塑料瓶</t>
  </si>
  <si>
    <t>NUK 优选 6-18个月 奶嘴白色 两只装</t>
  </si>
  <si>
    <t>nuk freestyle 18-36m 安慰奶嘴</t>
  </si>
  <si>
    <t>Nuk 0-6m first choice flasche 240ml 玻璃</t>
  </si>
  <si>
    <t>NUK 0-6m first choice flasche 120ml 玻璃</t>
  </si>
  <si>
    <t xml:space="preserve">Dolormin 小儿退烧果汁 100ml
</t>
  </si>
  <si>
    <t>lberogast 胃药20ml</t>
  </si>
  <si>
    <t>elmex junior 6-12岁 牙膏</t>
  </si>
  <si>
    <t>Blanx white shock 牙齿美白剂</t>
  </si>
  <si>
    <t>Domol wc reiniger tabs 马桶清洁片 15片</t>
  </si>
  <si>
    <t>victorinox 瑞士军刀classic 2016 特别版</t>
  </si>
  <si>
    <t>Philips 飞利浦 pt860剃须刀</t>
  </si>
  <si>
    <t>需要采购视频 验证 王剑彪 18367955007 浙江省,金华市,东阳市,画水镇画溪村五村画溪初中圆盘处丫丫休闲西餐厅,322100</t>
    <phoneticPr fontId="3" type="noConversion"/>
  </si>
  <si>
    <t>浙江省宁波市北仑区新碶庐山东路泰河康园6幢504 李娇娇13586699436</t>
    <phoneticPr fontId="3" type="noConversion"/>
  </si>
  <si>
    <t>李小娇</t>
    <phoneticPr fontId="3" type="noConversion"/>
  </si>
  <si>
    <t>hipp Heidelbeer Reiswaffeln</t>
  </si>
  <si>
    <t>hipp combiotik 1+</t>
    <phoneticPr fontId="3" type="noConversion"/>
  </si>
  <si>
    <t>现货卖掉</t>
    <phoneticPr fontId="3" type="noConversion"/>
  </si>
  <si>
    <t>深圳市宝安区石岩应人石新村6巷11栋402 13312845562 杨欢 apo-in.de已采购10+5+祛茧膏 发lips126； ventalis.de5ps126li</t>
    <phoneticPr fontId="3" type="noConversion"/>
  </si>
  <si>
    <t>蝴蝶</t>
    <phoneticPr fontId="3" type="noConversion"/>
  </si>
  <si>
    <t xml:space="preserve">ratiopharm NasenSpary Erwachsen 成人鼻炎喷雾 </t>
    <phoneticPr fontId="3" type="noConversion"/>
  </si>
  <si>
    <t>ratiopharm NasenSpary Kinder 2-6Jahre 儿童鼻炎喷雾 2到6岁</t>
  </si>
  <si>
    <t>hipp combiotik pre</t>
    <phoneticPr fontId="3" type="noConversion"/>
  </si>
  <si>
    <t>Gehwol med HornhautCreme 祛茧膏 75ml</t>
  </si>
  <si>
    <t>PENATEN CRÈME 万用膏50ml</t>
  </si>
  <si>
    <t>dm das gesunde plus 泡腾片 20片</t>
  </si>
  <si>
    <t>要求超市小票 发货前 拍照！地址是 刘芳，15910884580，北京市昌平区北七家镇羊各庄新村26栋3单元202</t>
    <phoneticPr fontId="3" type="noConversion"/>
  </si>
  <si>
    <t>toepfer ab12</t>
    <phoneticPr fontId="3" type="noConversion"/>
  </si>
  <si>
    <t>米粉要新鲜一点的</t>
    <phoneticPr fontId="3" type="noConversion"/>
  </si>
  <si>
    <t>黄琪</t>
    <phoneticPr fontId="3" type="noConversion"/>
  </si>
  <si>
    <t>WMF mix and go 搅拌机</t>
  </si>
  <si>
    <t>hipp Shampoo &amp; Dusche sensitiv Baby Sanft</t>
  </si>
  <si>
    <t>Nuk Vollwaschmittel 750ml</t>
  </si>
  <si>
    <t>apt 1</t>
    <phoneticPr fontId="3" type="noConversion"/>
  </si>
  <si>
    <t>发给徐秋霞</t>
    <phoneticPr fontId="3" type="noConversion"/>
  </si>
  <si>
    <t xml:space="preserve"> </t>
    <phoneticPr fontId="3" type="noConversion"/>
  </si>
  <si>
    <t xml:space="preserve">winnie  </t>
    <phoneticPr fontId="3" type="noConversion"/>
  </si>
  <si>
    <t>Doppelherz Ginkgo 银杏叶</t>
    <phoneticPr fontId="3" type="noConversion"/>
  </si>
  <si>
    <t>第三批人肉带回 手机号017621190439 8月17号到上海 可能上海发 也可能安徽池州发</t>
    <phoneticPr fontId="3" type="noConversion"/>
  </si>
  <si>
    <t>Balea Feuchtigkeits Konzentrat mildert Trockenheitsfaltchen</t>
  </si>
  <si>
    <t>Kneipp Naturkosmetik Regeneration Wirkmaske</t>
    <phoneticPr fontId="8" type="noConversion"/>
  </si>
  <si>
    <t>MERZ Entspannung Deluxe Maske</t>
    <phoneticPr fontId="8" type="noConversion"/>
  </si>
  <si>
    <t>MERZ Strahlende Haut</t>
  </si>
  <si>
    <t>MERZ Schlaf dich schoen</t>
  </si>
  <si>
    <t>MERZ ReinigendeMaske</t>
  </si>
  <si>
    <t>Balea BEAUTY EFFECT Falten Filler</t>
  </si>
  <si>
    <t xml:space="preserve">Balea BEAUTY EFFECT Hyaluron Booster  </t>
  </si>
  <si>
    <t>王晓燕 河南省安阳市内黄县党校路实验幼儿园向南50米路东瑞贝格尔经典橱柜 456300 18623721370</t>
    <phoneticPr fontId="3" type="noConversion"/>
  </si>
  <si>
    <t>王晓燕</t>
    <phoneticPr fontId="3" type="noConversion"/>
  </si>
  <si>
    <t>两个地址，往下翻：戴磊 15318035000 山东省枣庄市薛城区奚仲花园5号楼
苏龙 13963243878 山东省枣庄市薛城区湖景花园5号楼</t>
    <phoneticPr fontId="3" type="noConversion"/>
  </si>
  <si>
    <t>迪迪麻麻</t>
  </si>
  <si>
    <t>无运费，不需要买包裹单</t>
  </si>
  <si>
    <t>开机同学</t>
  </si>
  <si>
    <t>apt 2+</t>
  </si>
  <si>
    <t>第四批人肉带回 郑海涛</t>
    <phoneticPr fontId="3" type="noConversion"/>
  </si>
  <si>
    <t>Balea Vital sanftes Gesichtswasser</t>
  </si>
  <si>
    <t>Balea Dunkle Flecken Aufheller</t>
  </si>
  <si>
    <t xml:space="preserve">Balea BEAUTY EFFECT Tagscreme </t>
  </si>
  <si>
    <t xml:space="preserve">Balea BEAUTY EFFECT Nachtcreme </t>
  </si>
  <si>
    <t>Balea AQUA Feuchtigkeits SERUM feutigkeitsarme Haut</t>
  </si>
  <si>
    <t>吉林省大安市安北街北部明珠A区1栋2单元602 王娟 13204459802  131300</t>
    <phoneticPr fontId="3" type="noConversion"/>
  </si>
  <si>
    <t>Hipp Kindergriess 500g 6+</t>
  </si>
  <si>
    <t>Seba med waschlotion haut and haar 沐浴洗发2合1</t>
  </si>
  <si>
    <t xml:space="preserve">Lactrase 6000 60 kapseln 乳糖酶 </t>
  </si>
  <si>
    <t>D-Fluoretten 500 IE 90粒装</t>
  </si>
  <si>
    <t>160802 &amp; 160803</t>
    <phoneticPr fontId="3" type="noConversion"/>
  </si>
  <si>
    <t>pre 山西太原万柏林区旧晋祠路南屯93号 姚岚 13803463710
2+ 山西太原万柏林区义井西路22号紫荆假日小区 姚芳15934136868 4.6</t>
    <phoneticPr fontId="3" type="noConversion"/>
  </si>
  <si>
    <t>伊森麻麻</t>
    <phoneticPr fontId="3" type="noConversion"/>
  </si>
  <si>
    <t>apt pre</t>
  </si>
  <si>
    <t>160804.py0</t>
    <phoneticPr fontId="3" type="noConversion"/>
  </si>
  <si>
    <t>安吉 李伟男 15553000028   徐琳手机</t>
    <phoneticPr fontId="3" type="noConversion"/>
  </si>
  <si>
    <t>Doppelherz Calcium+D3 预防骨质酥松</t>
  </si>
  <si>
    <t>Doppelherz Knoblauch 480粒 双心大蒜素</t>
    <phoneticPr fontId="3" type="noConversion"/>
  </si>
  <si>
    <t>益生菌粉www.die-beraterapotheke.de~ps108xj1066</t>
    <phoneticPr fontId="3" type="noConversion"/>
  </si>
  <si>
    <t>Lactobact baby 0-3岁益生菌粉 60g</t>
  </si>
  <si>
    <t>160804.py1</t>
    <phoneticPr fontId="3" type="noConversion"/>
  </si>
  <si>
    <t>Sinuc小绿叶 06958810</t>
  </si>
  <si>
    <t>160804.py2</t>
    <phoneticPr fontId="3" type="noConversion"/>
  </si>
  <si>
    <t>拼邮：杨欢 13312845562 广东省深圳市宝安区石岩街道塘头应人石新村6巷11栋402，518101</t>
  </si>
  <si>
    <t>蝴蝶</t>
  </si>
  <si>
    <t xml:space="preserve">Hipp 磨牙饼干 ab8 </t>
  </si>
  <si>
    <t>hipp 零食 棒 1-3 岁20G</t>
  </si>
  <si>
    <t>hipp 吸食类果泥 90g 多种</t>
  </si>
  <si>
    <t>hipp 酸奶系列 4瓶装 4*100g</t>
  </si>
  <si>
    <t>hipp 袋装零食 膨化食品 30g 或者25g</t>
  </si>
  <si>
    <t>dm das gesunde plus cranberry kapseln mit vitamin C 60 st</t>
  </si>
  <si>
    <t>8月10号发货！！国内现货</t>
    <phoneticPr fontId="3" type="noConversion"/>
  </si>
  <si>
    <t>Floradix mit Eisen-Folsaure 成人铁元片剂 84粒 01179509</t>
    <phoneticPr fontId="3" type="noConversion"/>
  </si>
  <si>
    <t>戚小玲 13566301851 浙江省宁波市慈溪市匡堰镇龙蛇村茹家75号， 315333 5.9</t>
    <phoneticPr fontId="3" type="noConversion"/>
  </si>
  <si>
    <t>邻家小妞</t>
    <phoneticPr fontId="3" type="noConversion"/>
  </si>
  <si>
    <t>打包暂时不要封箱，邮单买家自买</t>
    <phoneticPr fontId="3" type="noConversion"/>
  </si>
  <si>
    <t>apt 1</t>
  </si>
  <si>
    <t xml:space="preserve">    dm泡腾片要红橙紫三种                     MM豆要蓝色225g版                                   河南省郑州市 郑东新区 康平路 奥兰花园2号楼一单元1604 许颖 13733187729</t>
    <phoneticPr fontId="3" type="noConversion"/>
  </si>
  <si>
    <t>hipp combiotik 2+</t>
    <phoneticPr fontId="3" type="noConversion"/>
  </si>
  <si>
    <t>TheraMed牙膏Original 100ml</t>
  </si>
  <si>
    <t xml:space="preserve">Schebens Mask Luxus </t>
    <phoneticPr fontId="3" type="noConversion"/>
  </si>
  <si>
    <t xml:space="preserve">Schebens Mask Anti-Pickel </t>
  </si>
  <si>
    <t>施巴 成人洗发水 every-day shampoo 200ml</t>
  </si>
  <si>
    <t>M&amp;M豆1</t>
  </si>
  <si>
    <t>陈俊13806863036浙江省乐清市北白象镇沿河路175号</t>
    <phoneticPr fontId="3" type="noConversion"/>
  </si>
  <si>
    <t>黄文海15267775050江苏省昆山市陆杨友谊北路118号 江苏的地址发两箱</t>
    <phoneticPr fontId="3" type="noConversion"/>
  </si>
  <si>
    <t>黄文侠13695713142浙江省乐清市北白象镇开创路15号</t>
    <phoneticPr fontId="3" type="noConversion"/>
  </si>
  <si>
    <t>江苏徐州鼓楼区奔腾大道西锦绣山水南区5-1-402 白露，18952155155</t>
    <phoneticPr fontId="3" type="noConversion"/>
  </si>
  <si>
    <t>A伊麻麻</t>
  </si>
  <si>
    <t>泡腾片 橙色6 白3 绿1 红2 紫4 蓝4</t>
  </si>
  <si>
    <t>dm das gesunde plus 泡腾片 20片</t>
    <phoneticPr fontId="3" type="noConversion"/>
  </si>
  <si>
    <t>hipp 小黄鸭洗手液</t>
  </si>
  <si>
    <t>江苏省徐州市泉山区苏堤北路付5号邮政储蓄银行 袁威 18751515656</t>
    <phoneticPr fontId="3" type="noConversion"/>
  </si>
  <si>
    <t>上海市陆家嘴环路900号11楼 林启程 13761091509</t>
  </si>
  <si>
    <t>我叫阿伊土鳖</t>
  </si>
  <si>
    <t>放两个小奶瓶</t>
  </si>
  <si>
    <t>danny</t>
  </si>
  <si>
    <t xml:space="preserve">Doppelherz system OMGA-3 junior </t>
  </si>
  <si>
    <t xml:space="preserve">Voltaren Schmerzgel farte 蓝色100g </t>
  </si>
  <si>
    <t xml:space="preserve">Bepanthen Narben-Gel 20g </t>
  </si>
  <si>
    <t>Hape E0409A 积木50st</t>
  </si>
  <si>
    <t>NIDO 雀巢奶粉  400g</t>
  </si>
  <si>
    <t>Perl weiss Raucher Zahnweiss 香烟牙齿美白</t>
  </si>
  <si>
    <t>Perl weiss schonheits Zahnweiss 牙齿美白</t>
  </si>
  <si>
    <t>Silit Geruchsvertilger anti-smell 除味器</t>
  </si>
  <si>
    <t>Beauty sweeties susse kronen软糖</t>
  </si>
  <si>
    <t>Beauty sweeties fruchtgummi himbeere软糖</t>
    <phoneticPr fontId="3" type="noConversion"/>
  </si>
  <si>
    <t>WMF 去味皂  扁平 磨砂</t>
  </si>
  <si>
    <t>上海市青浦区徐泾镇双联路168号崇丰 李巍 18616363457</t>
    <phoneticPr fontId="3" type="noConversion"/>
  </si>
  <si>
    <t>河南省商丘市睢阳大道海之畔左岸春天 郭陈义 18103709789 5.9kg</t>
    <phoneticPr fontId="3" type="noConversion"/>
  </si>
  <si>
    <t>河南省平顶山市湛河区湛南路供电公司家属院7号楼李万伟 15937547266 7.1kg</t>
    <phoneticPr fontId="3" type="noConversion"/>
  </si>
  <si>
    <t>hipp bio ab12</t>
    <phoneticPr fontId="3" type="noConversion"/>
  </si>
  <si>
    <t>浙江省湖州市安吉县阳光工业园二区浙江和也健康科技有限公司 潘丹 137-3824-1399 5.9kg</t>
    <phoneticPr fontId="3" type="noConversion"/>
  </si>
  <si>
    <t>朱玲玲 河南省商丘市昆仑中路百乐居小区10号楼 15090661108 6.5kg</t>
    <phoneticPr fontId="3" type="noConversion"/>
  </si>
  <si>
    <t>范新华 113008 13324137538 辽宁省抚顺市新抚区西一路2-1交通银行抚顺分行授信部</t>
  </si>
  <si>
    <t>保税路线，不需要邮费</t>
  </si>
  <si>
    <t>Pure Woman Caviar Collagen Kapseln 120kap. 胶原蛋白胶囊</t>
  </si>
  <si>
    <t>万成建 家</t>
    <phoneticPr fontId="3" type="noConversion"/>
  </si>
  <si>
    <t>Hipp UltraSensitive Feuchttuecher ohne Parfum 喜宝湿巾52抽*4</t>
    <phoneticPr fontId="3" type="noConversion"/>
  </si>
  <si>
    <t>Weleda Ratanhia Mundwasser 50ml 秘鲁漱口水</t>
    <phoneticPr fontId="3" type="noConversion"/>
  </si>
  <si>
    <t>Jessa 夜用6滴水 10片</t>
    <phoneticPr fontId="3" type="noConversion"/>
  </si>
  <si>
    <t>Doppelherz Knoblauch 480粒 双心大蒜素</t>
  </si>
  <si>
    <t>国内已采购</t>
    <phoneticPr fontId="3" type="noConversion"/>
  </si>
  <si>
    <t>Braun IRT 6520</t>
  </si>
  <si>
    <t>Weleda Calendula Babycreme, 75 ml 宝宝霜</t>
    <phoneticPr fontId="3" type="noConversion"/>
  </si>
  <si>
    <t>Nuk Spülreiniger 500ml 奶瓶清洗液</t>
    <phoneticPr fontId="3" type="noConversion"/>
  </si>
  <si>
    <t>刘海明</t>
    <phoneticPr fontId="3" type="noConversion"/>
  </si>
  <si>
    <t>apt pre</t>
    <phoneticPr fontId="3" type="noConversion"/>
  </si>
  <si>
    <t>徐秋霞 易欧洲包税</t>
    <phoneticPr fontId="3" type="noConversion"/>
  </si>
  <si>
    <t>浙江省湖州市安吉县递铺镇翠柳苑103号。收件人：孙晋娟（18605723766）</t>
    <phoneticPr fontId="3" type="noConversion"/>
  </si>
  <si>
    <t>浙江省湖州市安吉塘浦富技机械有限公司（麦吉士食品厂斜对面）俞虹13665711435</t>
    <phoneticPr fontId="3" type="noConversion"/>
  </si>
  <si>
    <t>纽扣用胶带粘上，封箱前牌照，江苏省徐州市铜山区利国镇矿医院 杨琳 15895235885</t>
  </si>
  <si>
    <t>纽扣用胶带粘上，封箱前牌照，江苏省徐州市铜山区利国镇政府后金磨小区 杨慧 15852311611</t>
  </si>
  <si>
    <t>杨平生， 13676213446，广东省广州市海珠区南洲街道洛溪桥脚南天商业城26栋14号，510220</t>
    <phoneticPr fontId="3" type="noConversion"/>
  </si>
  <si>
    <t>Bullrich Säure-Basen-Balance Basentabletten, 450st</t>
  </si>
  <si>
    <t>收件人 许菲</t>
    <phoneticPr fontId="3" type="noConversion"/>
  </si>
  <si>
    <t>收件人 王剑彪</t>
    <phoneticPr fontId="3" type="noConversion"/>
  </si>
  <si>
    <t>160836.py0</t>
    <phoneticPr fontId="3" type="noConversion"/>
  </si>
  <si>
    <t>拼邮：上海市陆家嘴环路900号11楼 林启程 13761091509</t>
    <phoneticPr fontId="3" type="noConversion"/>
  </si>
  <si>
    <t>收件人 徐琳 绿城诚园</t>
    <phoneticPr fontId="3" type="noConversion"/>
  </si>
  <si>
    <t>MOBIFORTE mit Collagen-Hydrolysat Pulver 300g</t>
  </si>
  <si>
    <t>160836.py1</t>
    <phoneticPr fontId="3" type="noConversion"/>
  </si>
  <si>
    <t>国内运费未付！！！！</t>
    <phoneticPr fontId="3" type="noConversion"/>
  </si>
  <si>
    <t>许冬霞</t>
    <phoneticPr fontId="3" type="noConversion"/>
  </si>
  <si>
    <t>alverde Men anti-glanz cremefluid 50ml</t>
    <phoneticPr fontId="3" type="noConversion"/>
  </si>
  <si>
    <t>Balea Lippen Pflege Intensiv mit Sheabutter&amp;Arganoel 唇膏 4.8g</t>
    <phoneticPr fontId="3" type="noConversion"/>
  </si>
  <si>
    <t>dm Profissimo allzwecktuecher 抹布 6stk</t>
    <phoneticPr fontId="3" type="noConversion"/>
  </si>
  <si>
    <t>160836.备货</t>
    <phoneticPr fontId="3" type="noConversion"/>
  </si>
  <si>
    <t>备货</t>
    <phoneticPr fontId="3" type="noConversion"/>
  </si>
  <si>
    <t>Zinkletten Verla儿童水果味补锌片 Oragne 50片</t>
  </si>
  <si>
    <t>万桑桑 递铺镇胜利东路223号安吉农行 13738229380</t>
    <phoneticPr fontId="3" type="noConversion"/>
  </si>
  <si>
    <t>Holle 4 泓乐 4段 牛奶</t>
  </si>
  <si>
    <t>奶粉上做标记 苏州市常熟市虞山镇海虞北路288号汽车饰件股份有限公司 朱晓蕾 215500</t>
    <phoneticPr fontId="3" type="noConversion"/>
  </si>
  <si>
    <t>陈茂芬 13968507677 317100 浙江省台州市三门县 亭旁镇 外陈村2号</t>
    <phoneticPr fontId="3" type="noConversion"/>
  </si>
  <si>
    <t>apt pre pro</t>
    <phoneticPr fontId="3" type="noConversion"/>
  </si>
  <si>
    <t>160905.py0</t>
    <phoneticPr fontId="3" type="noConversion"/>
  </si>
  <si>
    <t>Dr. Wolz KinderImmun</t>
  </si>
  <si>
    <t>收件人 史杰凡</t>
    <phoneticPr fontId="3" type="noConversion"/>
  </si>
  <si>
    <t>Hipp Kindergriess 500g 6+</t>
    <phoneticPr fontId="3" type="noConversion"/>
  </si>
  <si>
    <t>hipp 5 Korn 6+ 七种谷物 6个月</t>
    <rPh sb="15" eb="16">
      <t>qi'zhong'gu'wu</t>
    </rPh>
    <rPh sb="21" eb="22">
      <t>ge'yue</t>
    </rPh>
    <phoneticPr fontId="8" type="noConversion"/>
  </si>
  <si>
    <t>hipp baby zwieback ab 6 100g</t>
    <phoneticPr fontId="3" type="noConversion"/>
  </si>
  <si>
    <t>Hipp Guten Morgen Bircher-Muesli ab6 250g</t>
  </si>
  <si>
    <t>Lamotte Lebertran 250ml 小儿成人鱼肝油 pzn 01484313</t>
    <phoneticPr fontId="3" type="noConversion"/>
  </si>
  <si>
    <t>邮费自付</t>
  </si>
  <si>
    <t>Orlistat HEXAL 奥利司他 控脂瘦身胶囊 60mg 84粒</t>
  </si>
  <si>
    <t>Agiolax Madaus马博士艾者思 治便秘排毒养颜</t>
  </si>
  <si>
    <t>Kamistad Gel口腔溃疡缓解疼痛/愈合凝胶 10g</t>
  </si>
  <si>
    <t>WMF 去味皂 钢皂</t>
  </si>
  <si>
    <t>Persil UNIVERSAL MEGAPERLS kalt activ 洗衣粉 1.48KG</t>
  </si>
  <si>
    <t>Voltaren Scherzgel fort 关节止痛膏100g</t>
  </si>
  <si>
    <t>LAMISIL ONCE 脚气膏 4g</t>
  </si>
  <si>
    <t>NUK 优选 6-18个月 奶嘴黄色m号 两只装</t>
  </si>
  <si>
    <t>Weleda Waschlostion  &amp; Shampoo  洗头 洗澡 2和1</t>
  </si>
  <si>
    <t>GARNIER color Intense 染发剂  老版 颜色 6.0</t>
  </si>
  <si>
    <t>GARNIER color Intense 染发剂  老版 颜色 4.15</t>
  </si>
  <si>
    <t>GARNIER color Intense 染发剂  老版 颜色 1.0</t>
  </si>
  <si>
    <t>收件人 李菲</t>
    <phoneticPr fontId="3" type="noConversion"/>
  </si>
  <si>
    <t>大胖胖胖子</t>
    <phoneticPr fontId="3" type="noConversion"/>
  </si>
  <si>
    <t>Annemarie Boerlind Augen Faltchen Crème</t>
  </si>
  <si>
    <t>地址：河南省商丘市 柘城县 县二高南门   王子扬    收  15539075433</t>
    <phoneticPr fontId="3" type="noConversion"/>
  </si>
  <si>
    <t>客户下单日期</t>
    <phoneticPr fontId="3" type="noConversion"/>
  </si>
  <si>
    <t>产品</t>
    <phoneticPr fontId="3" type="noConversion"/>
  </si>
  <si>
    <t>数量</t>
    <phoneticPr fontId="3" type="noConversion"/>
  </si>
  <si>
    <t>单价</t>
    <phoneticPr fontId="3" type="noConversion"/>
  </si>
  <si>
    <t>总价</t>
    <phoneticPr fontId="3" type="noConversion"/>
  </si>
  <si>
    <t>状态</t>
    <phoneticPr fontId="3" type="noConversion"/>
  </si>
  <si>
    <t>哪家店</t>
    <phoneticPr fontId="3" type="noConversion"/>
  </si>
  <si>
    <t xml:space="preserve">ratiopharm NasenSpary Erwachsen 成人鼻炎喷雾 </t>
  </si>
  <si>
    <t>取款时间</t>
    <phoneticPr fontId="3" type="noConversion"/>
  </si>
  <si>
    <t>今日汇率</t>
    <phoneticPr fontId="3" type="noConversion"/>
  </si>
  <si>
    <t>取款金额（欧元）</t>
    <phoneticPr fontId="3" type="noConversion"/>
  </si>
  <si>
    <t>等额人民币</t>
    <phoneticPr fontId="3" type="noConversion"/>
  </si>
  <si>
    <t>平均汇率</t>
    <phoneticPr fontId="3" type="noConversion"/>
  </si>
  <si>
    <t>商品</t>
  </si>
  <si>
    <t>毛重(g)</t>
    <phoneticPr fontId="8" type="noConversion"/>
  </si>
  <si>
    <t>AAGAARD Propolis 蜂胶 60粒</t>
    <phoneticPr fontId="8" type="noConversion"/>
  </si>
  <si>
    <t>Agiolax Madaus马博士艾者思 治便秘排毒养颜</t>
    <phoneticPr fontId="8" type="noConversion"/>
  </si>
  <si>
    <t>Agnus castus AL 圣洁莓 100st</t>
    <phoneticPr fontId="8" type="noConversion"/>
  </si>
  <si>
    <t>Agnus castus STADA 4mg Filmtabletten 30</t>
    <phoneticPr fontId="8" type="noConversion"/>
  </si>
  <si>
    <t>Agnus castus STADA 4mg Filmtabletten 60</t>
    <phoneticPr fontId="8" type="noConversion"/>
  </si>
  <si>
    <t>Alpecin C1 洗发水</t>
  </si>
  <si>
    <t>altapharma rossmann 泡腾片 芒果</t>
    <phoneticPr fontId="8" type="noConversion"/>
  </si>
  <si>
    <t>altapharma rossmann 泡腾片 柠檬 vc</t>
    <phoneticPr fontId="8" type="noConversion"/>
  </si>
  <si>
    <t>altapharma rossmann 泡腾片 香橙 多维</t>
    <phoneticPr fontId="8" type="noConversion"/>
  </si>
  <si>
    <t>altapharma rossmann 泡腾片 樱桃</t>
    <phoneticPr fontId="8" type="noConversion"/>
  </si>
  <si>
    <t>alverde Gesichtswasser wildrose</t>
    <phoneticPr fontId="8" type="noConversion"/>
  </si>
  <si>
    <t>alverde naturkosmetik 睫毛增长液</t>
    <phoneticPr fontId="8" type="noConversion"/>
  </si>
  <si>
    <t>always 日用ultra系列 四滴水 14片</t>
    <phoneticPr fontId="8" type="noConversion"/>
  </si>
  <si>
    <t>未发货</t>
    <phoneticPr fontId="3" type="noConversion"/>
  </si>
  <si>
    <t>always 日用ultra系列 四滴水 26片</t>
    <phoneticPr fontId="8" type="noConversion"/>
  </si>
  <si>
    <t>always 夜用ultranight 9滴水 9片</t>
    <phoneticPr fontId="8" type="noConversion"/>
  </si>
  <si>
    <t>anabox一天量药盒·白色</t>
    <phoneticPr fontId="8" type="noConversion"/>
  </si>
  <si>
    <t>anabox一天量药盒·大红色</t>
    <phoneticPr fontId="8" type="noConversion"/>
  </si>
  <si>
    <t>anabox一天量药盒·淡红色</t>
    <phoneticPr fontId="8" type="noConversion"/>
  </si>
  <si>
    <t>anabox一天量药盒·黄色</t>
    <phoneticPr fontId="8" type="noConversion"/>
  </si>
  <si>
    <t>anabox一天量药盒·墨绿色</t>
    <phoneticPr fontId="8" type="noConversion"/>
  </si>
  <si>
    <t>anabox一天量药盒·浅绿色</t>
    <phoneticPr fontId="8" type="noConversion"/>
  </si>
  <si>
    <t>anabox一天量药盒·深红色</t>
    <phoneticPr fontId="8" type="noConversion"/>
  </si>
  <si>
    <t>anabox一天量药盒·深蓝色</t>
    <phoneticPr fontId="8" type="noConversion"/>
  </si>
  <si>
    <t>Annemarie Boerlind Augen Faltchen Crème</t>
    <phoneticPr fontId="8" type="noConversion"/>
  </si>
  <si>
    <t>apt 1</t>
    <phoneticPr fontId="8" type="noConversion"/>
  </si>
  <si>
    <t>apt 1 pro</t>
    <phoneticPr fontId="8" type="noConversion"/>
  </si>
  <si>
    <t>apt 2</t>
    <phoneticPr fontId="8" type="noConversion"/>
  </si>
  <si>
    <t>apt 3 pro</t>
    <phoneticPr fontId="8" type="noConversion"/>
  </si>
  <si>
    <t xml:space="preserve">Apt HA1 </t>
  </si>
  <si>
    <t>Apt HA2</t>
  </si>
  <si>
    <t>Apt HA3</t>
  </si>
  <si>
    <t>apt pre</t>
    <phoneticPr fontId="8" type="noConversion"/>
  </si>
  <si>
    <t>AXE bodywash black night 沐浴露</t>
    <phoneticPr fontId="8" type="noConversion"/>
  </si>
  <si>
    <t>Babix-Inhalat N 通鼻精油 5ml</t>
  </si>
  <si>
    <t>Babix宝宝鼻塞通鼻精油10ml</t>
    <phoneticPr fontId="8" type="noConversion"/>
  </si>
  <si>
    <t xml:space="preserve">Bad Heilbrunner Einschlaf Tee </t>
    <phoneticPr fontId="8" type="noConversion"/>
  </si>
  <si>
    <t xml:space="preserve">Bad Heilbrunner Hals- und Rachen Tee </t>
    <phoneticPr fontId="8" type="noConversion"/>
  </si>
  <si>
    <t xml:space="preserve">Bad Heilbrunner Schlaf- und Nerven Tee </t>
    <phoneticPr fontId="8" type="noConversion"/>
  </si>
  <si>
    <t xml:space="preserve">Bad Heilbrunner Weissdorn Tee </t>
    <phoneticPr fontId="8" type="noConversion"/>
  </si>
  <si>
    <t xml:space="preserve">Balea Augen Konzentrat </t>
    <phoneticPr fontId="8" type="noConversion"/>
  </si>
  <si>
    <t xml:space="preserve">Balea BEAUTY EFFECT CC Creme  </t>
    <phoneticPr fontId="8" type="noConversion"/>
  </si>
  <si>
    <t>Balea BEAUTY EFFECT Eye Lift Serum</t>
    <phoneticPr fontId="8" type="noConversion"/>
  </si>
  <si>
    <t>Balea BEAUTY EFFECT Falten Filler</t>
    <phoneticPr fontId="8" type="noConversion"/>
  </si>
  <si>
    <t xml:space="preserve">Balea BEAUTY EFFECT Hyaluron Booster  </t>
    <phoneticPr fontId="8" type="noConversion"/>
  </si>
  <si>
    <t xml:space="preserve">Balea BEAUTY EFFECT Nachtcreme </t>
    <phoneticPr fontId="8" type="noConversion"/>
  </si>
  <si>
    <t xml:space="preserve">Balea BEAUTY EFFECT Tagscreme </t>
    <phoneticPr fontId="8" type="noConversion"/>
  </si>
  <si>
    <t>Balea Erfrischendes Gesichtswasser 保湿补水 200ml</t>
    <phoneticPr fontId="8" type="noConversion"/>
  </si>
  <si>
    <t>Balea Feuchtigkeits Konzentrat mildert Trockenheitsfaltchen Balea芭乐雅维他命橄榄油绿藻保湿精华素7粒胶囊</t>
    <phoneticPr fontId="8" type="noConversion"/>
  </si>
  <si>
    <t xml:space="preserve">Balea Feuchtigkeits Spendende Nachtcreme 50ml    </t>
    <phoneticPr fontId="8" type="noConversion"/>
  </si>
  <si>
    <t xml:space="preserve">Balea Feuchtigkeits Spendende Tagescreme 50ml </t>
    <phoneticPr fontId="8" type="noConversion"/>
  </si>
  <si>
    <t xml:space="preserve">Balea Milch&amp;Honig Maske </t>
    <phoneticPr fontId="8" type="noConversion"/>
  </si>
  <si>
    <t>Balea Milder ReinigungsSchaum</t>
    <phoneticPr fontId="8" type="noConversion"/>
  </si>
  <si>
    <t xml:space="preserve">Balea Q10 Anti-Falten Konzentrat </t>
    <phoneticPr fontId="8" type="noConversion"/>
  </si>
  <si>
    <t xml:space="preserve">Balea Reichhaltige Nachtcreme 50ml </t>
    <phoneticPr fontId="8" type="noConversion"/>
  </si>
  <si>
    <t xml:space="preserve">Balea Reichhaltige Tagescreme  50ml </t>
    <phoneticPr fontId="8" type="noConversion"/>
  </si>
  <si>
    <t>balea sanfterholung Badsalz 浴盐</t>
    <phoneticPr fontId="8" type="noConversion"/>
  </si>
  <si>
    <t>balea Tiefe Entspannung浴盐</t>
    <phoneticPr fontId="8" type="noConversion"/>
  </si>
  <si>
    <t>Balea urea fusscreme脚霜</t>
    <phoneticPr fontId="8" type="noConversion"/>
  </si>
  <si>
    <t>Balea Vital sanftes Gesichtswasser</t>
    <phoneticPr fontId="8" type="noConversion"/>
  </si>
  <si>
    <t xml:space="preserve">Balea wasser spray </t>
    <phoneticPr fontId="8" type="noConversion"/>
  </si>
  <si>
    <t>Balea Zarter Reinigungsschaum</t>
    <phoneticPr fontId="8" type="noConversion"/>
  </si>
  <si>
    <t>Balea 鞋垫 40</t>
    <phoneticPr fontId="8" type="noConversion"/>
  </si>
  <si>
    <t>Balea 鞋垫 41</t>
  </si>
  <si>
    <t>Balea 鞋垫 42</t>
  </si>
  <si>
    <t>Balea 鞋垫 43</t>
  </si>
  <si>
    <t>balea玻尿酸 红色</t>
    <phoneticPr fontId="8" type="noConversion"/>
  </si>
  <si>
    <t>balea玻尿酸 蓝色</t>
    <phoneticPr fontId="8" type="noConversion"/>
  </si>
  <si>
    <t>Beauty Baby Premium Dry Windeln 6xxl 16-35kg 28stk 婴儿尿不湿</t>
    <phoneticPr fontId="3" type="noConversion"/>
  </si>
  <si>
    <t>Beauty sweeties fruchtgummi himbeere软糖</t>
    <phoneticPr fontId="8" type="noConversion"/>
  </si>
  <si>
    <t>Beauty sweeties fruchtgummi 普通 软糖</t>
    <phoneticPr fontId="8" type="noConversion"/>
  </si>
  <si>
    <t>Beauty sweeties saure katzen 软糖</t>
    <phoneticPr fontId="8" type="noConversion"/>
  </si>
  <si>
    <t>Beauty sweeties susse kronen软糖</t>
    <phoneticPr fontId="8" type="noConversion"/>
  </si>
  <si>
    <t>Bevita 1+</t>
    <phoneticPr fontId="8" type="noConversion"/>
  </si>
  <si>
    <t>Blanx white shock 牙齿美白剂</t>
    <phoneticPr fontId="3" type="noConversion"/>
  </si>
  <si>
    <t>Braun IRT 3020</t>
    <phoneticPr fontId="8" type="noConversion"/>
  </si>
  <si>
    <t>Braun IRT 6520</t>
    <phoneticPr fontId="8" type="noConversion"/>
  </si>
  <si>
    <t>Braun 儿童电动牙刷</t>
    <phoneticPr fontId="3" type="noConversion"/>
  </si>
  <si>
    <t>Brita Marella Cool blau 2.5L</t>
    <phoneticPr fontId="8" type="noConversion"/>
  </si>
  <si>
    <t>BRITA Marella XL Wasserfilter Blau</t>
    <phoneticPr fontId="8" type="noConversion"/>
  </si>
  <si>
    <t>britax envolva plus 123 rot</t>
    <phoneticPr fontId="3" type="noConversion"/>
  </si>
  <si>
    <t>britax thunder black</t>
    <phoneticPr fontId="8" type="noConversion"/>
  </si>
  <si>
    <t>britax thunder chili pepper</t>
    <phoneticPr fontId="8" type="noConversion"/>
  </si>
  <si>
    <t xml:space="preserve">brita滤芯 </t>
    <phoneticPr fontId="8" type="noConversion"/>
  </si>
  <si>
    <t>Calcium-dura Filmtabletten pzn 04970959 预防骨质酥松</t>
    <phoneticPr fontId="3" type="noConversion"/>
  </si>
  <si>
    <t>Canesten Extra Crème 足部膏 20g</t>
  </si>
  <si>
    <t>cargo 德国运费</t>
    <phoneticPr fontId="3" type="noConversion"/>
  </si>
  <si>
    <t>cargo 国际运费</t>
    <phoneticPr fontId="8" type="noConversion"/>
  </si>
  <si>
    <t>Cavendish &amp; Harvey 200g 20盒套装</t>
    <phoneticPr fontId="8" type="noConversion"/>
  </si>
  <si>
    <t>Cavendish &amp; Harvey 200g 冰糖</t>
    <phoneticPr fontId="8" type="noConversion"/>
  </si>
  <si>
    <t>Cavendish &amp; Harvey 200g 草莓味</t>
    <phoneticPr fontId="8" type="noConversion"/>
  </si>
  <si>
    <t>Cavendish &amp; Harvey 200g 车厘子</t>
    <phoneticPr fontId="8" type="noConversion"/>
  </si>
  <si>
    <t>Cavendish &amp; Harvey 200g 大黄香草</t>
    <phoneticPr fontId="8" type="noConversion"/>
  </si>
  <si>
    <t>Cavendish &amp; Harvey 200g 多种维他命</t>
    <phoneticPr fontId="8" type="noConversion"/>
  </si>
  <si>
    <t>Cavendish &amp; Harvey 200g 混合水果</t>
    <phoneticPr fontId="8" type="noConversion"/>
  </si>
  <si>
    <t>Cavendish &amp; Harvey 200g 梨黑莓</t>
    <phoneticPr fontId="8" type="noConversion"/>
  </si>
  <si>
    <t>Cavendish &amp; Harvey 200g 芒果猕猴桃</t>
    <phoneticPr fontId="8" type="noConversion"/>
  </si>
  <si>
    <t>Cavendish &amp; Harvey 200g 柠檬</t>
    <phoneticPr fontId="8" type="noConversion"/>
  </si>
  <si>
    <t>Cavendish &amp; Harvey 200g 苹果</t>
    <phoneticPr fontId="8" type="noConversion"/>
  </si>
  <si>
    <t>Cavendish &amp; Harvey 200g 清爽薄荷</t>
    <phoneticPr fontId="8" type="noConversion"/>
  </si>
  <si>
    <t>Cavendish &amp; Harvey 200g 热带水果</t>
    <phoneticPr fontId="8" type="noConversion"/>
  </si>
  <si>
    <t>Cavendish &amp; Harvey 200g 无糖混合水果</t>
    <phoneticPr fontId="8" type="noConversion"/>
  </si>
  <si>
    <t>Cavendish &amp; Harvey 200g 香橙</t>
    <phoneticPr fontId="8" type="noConversion"/>
  </si>
  <si>
    <t>Cavendish &amp; Harvey 200g 野生莓</t>
    <phoneticPr fontId="8" type="noConversion"/>
  </si>
  <si>
    <t>Clearasil 4 小时超强祛痘膏霜 15ml</t>
  </si>
  <si>
    <t>Clearasil 4 小时超强祛痘啫喱膏 淡化痘印 15ml</t>
  </si>
  <si>
    <t>dennree Buchstaben 有机字母面</t>
    <phoneticPr fontId="8" type="noConversion"/>
  </si>
  <si>
    <t>D-Fluoretten 500 IE 90粒装</t>
    <phoneticPr fontId="3" type="noConversion"/>
  </si>
  <si>
    <t>dm Calcium + D3 Tabletten, 300 St</t>
    <phoneticPr fontId="8" type="noConversion"/>
  </si>
  <si>
    <t>dm das gesunde plus multivitamin fur kinder 多维咀嚼片</t>
    <phoneticPr fontId="8" type="noConversion"/>
  </si>
  <si>
    <t xml:space="preserve">dm das gesunde plus Waldfrucht 森林水果花果茶 </t>
    <phoneticPr fontId="8" type="noConversion"/>
  </si>
  <si>
    <t>dm das gesunde plus 钙片 300stk</t>
    <phoneticPr fontId="8" type="noConversion"/>
  </si>
  <si>
    <t>dm das gesunde plus 泡腾片 20片</t>
    <phoneticPr fontId="8" type="noConversion"/>
  </si>
  <si>
    <t>dm dddd</t>
    <phoneticPr fontId="8" type="noConversion"/>
  </si>
  <si>
    <t>DM DONTO 儿童牙膏</t>
  </si>
  <si>
    <t>dm Profissimo 抹布 5stk</t>
    <phoneticPr fontId="8" type="noConversion"/>
  </si>
  <si>
    <t>dm sundance sonnen crème 50hoch 100ml</t>
    <phoneticPr fontId="8" type="noConversion"/>
  </si>
  <si>
    <t>dm test</t>
    <phoneticPr fontId="8" type="noConversion"/>
  </si>
  <si>
    <t xml:space="preserve">Dolormin 小儿退烧果汁 100ml
</t>
    <phoneticPr fontId="8" type="noConversion"/>
  </si>
  <si>
    <t>Domol wc reiniger tabs 马桶清洁片 15片</t>
    <phoneticPr fontId="3" type="noConversion"/>
  </si>
  <si>
    <t>Doppelherz aktiv Aktiv-Meno Soja-Isoflavone</t>
    <phoneticPr fontId="8" type="noConversion"/>
  </si>
  <si>
    <t>Doppelherz Augenvital 叶黄素 30粒</t>
    <phoneticPr fontId="8" type="noConversion"/>
  </si>
  <si>
    <t>Doppelherz Ginkgo 银杏叶</t>
    <phoneticPr fontId="8" type="noConversion"/>
  </si>
  <si>
    <t>Doppelherz Knoblauch 480粒 双心大蒜素</t>
    <phoneticPr fontId="8" type="noConversion"/>
  </si>
  <si>
    <t>Doppelherz Seefisch Ol 700mg 120粒</t>
    <phoneticPr fontId="8" type="noConversion"/>
  </si>
  <si>
    <t>Doppelherz system Kollagen 11000 Plus</t>
    <phoneticPr fontId="8" type="noConversion"/>
  </si>
  <si>
    <t xml:space="preserve">Doppelherz system OMGA-3 junior </t>
    <phoneticPr fontId="8" type="noConversion"/>
  </si>
  <si>
    <t>Dr. Bechmann Farb and Schmutz Fanger 24 Tucher</t>
    <phoneticPr fontId="8" type="noConversion"/>
  </si>
  <si>
    <t>Dr. Hauschaka Gesichtstonikum Facial Toner 德国世家Dr.Hauschka律动特殊调理液</t>
    <phoneticPr fontId="3" type="noConversion"/>
  </si>
  <si>
    <t>Dr. Hauschaka Nachtkur 甘露 夜用 50stk</t>
    <rPh sb="23" eb="24">
      <t>gan'lu</t>
    </rPh>
    <rPh sb="26" eb="27">
      <t>ye'yong</t>
    </rPh>
    <phoneticPr fontId="8" type="noConversion"/>
  </si>
  <si>
    <t>Dr. Wolz KinderImmun</t>
    <phoneticPr fontId="8" type="noConversion"/>
  </si>
  <si>
    <t>Dresdener essenz amazonas 浴盐</t>
    <phoneticPr fontId="8" type="noConversion"/>
  </si>
  <si>
    <t>Dresdener essenz Japannische kirschblute浴盐</t>
    <phoneticPr fontId="8" type="noConversion"/>
  </si>
  <si>
    <t>Dresdener essenz sprudelbad entspannung und balanc 浴盐</t>
    <phoneticPr fontId="8" type="noConversion"/>
  </si>
  <si>
    <t>Dresdener essenz sprudelbad sinnlichkeit und wohlgefuhl浴盐</t>
    <phoneticPr fontId="8" type="noConversion"/>
  </si>
  <si>
    <t>elevit 30stk 孕妇叶酸</t>
    <phoneticPr fontId="8" type="noConversion"/>
  </si>
  <si>
    <t xml:space="preserve">elevit 60stk 孕妇叶酸 </t>
    <phoneticPr fontId="8" type="noConversion"/>
  </si>
  <si>
    <t>elmex氟化胺宝宝儿童0-6岁乳牙护洁齿可吞咽牙膏50ml</t>
    <phoneticPr fontId="8" type="noConversion"/>
  </si>
  <si>
    <t>Em-eukal止咳棒棒糖</t>
    <phoneticPr fontId="8" type="noConversion"/>
  </si>
  <si>
    <t>EUMINZ 外用抗头痛 10ml</t>
  </si>
  <si>
    <t>facelle无香型卫生巾3滴水 16片</t>
    <phoneticPr fontId="8" type="noConversion"/>
  </si>
  <si>
    <t>facelle无香型卫生巾4滴水 12片</t>
    <phoneticPr fontId="8" type="noConversion"/>
  </si>
  <si>
    <t>facelle无香型卫生巾5滴水 10片</t>
    <phoneticPr fontId="8" type="noConversion"/>
  </si>
  <si>
    <t>femibion 1段 60stk pzn 10933715孕妇叶酸</t>
    <phoneticPr fontId="8" type="noConversion"/>
  </si>
  <si>
    <t>femibion 2段 2*96stk pzn 10933684孕妇叶酸</t>
    <phoneticPr fontId="8" type="noConversion"/>
  </si>
  <si>
    <t>Floradix Kindervital mit Calcium und vitamin D3, 儿童铁元250 ml</t>
    <phoneticPr fontId="8" type="noConversion"/>
  </si>
  <si>
    <t>Floradix mit Eisen 成人铁元 500ml 红瓶</t>
    <phoneticPr fontId="8" type="noConversion"/>
  </si>
  <si>
    <t>Floradix mit Eisen 成人铁元 500ml 绿瓶</t>
    <phoneticPr fontId="8" type="noConversion"/>
  </si>
  <si>
    <t>Floradix mit Eisen 成人铁元 700ml</t>
    <phoneticPr fontId="8" type="noConversion"/>
  </si>
  <si>
    <t>Floradix mit Eisen-Folsaure 成人铁元片剂 84粒 01179509</t>
    <phoneticPr fontId="8" type="noConversion"/>
  </si>
  <si>
    <t>Gehwol med HornhautCreme 祛茧膏 75ml</t>
    <phoneticPr fontId="3" type="noConversion"/>
  </si>
  <si>
    <t>Gehwol med. Nagel- und Haut- Schutz-ol 灰指甲</t>
    <phoneticPr fontId="8" type="noConversion"/>
  </si>
  <si>
    <t>Haribo软糖 加果汁</t>
    <phoneticPr fontId="8" type="noConversion"/>
  </si>
  <si>
    <t>Haribo软糖 普通</t>
    <phoneticPr fontId="8" type="noConversion"/>
  </si>
  <si>
    <t>Haribo软糖带小包装1</t>
    <phoneticPr fontId="8" type="noConversion"/>
  </si>
  <si>
    <t>Haribo软糖带小包装2</t>
  </si>
  <si>
    <t>Herbacin wuta kamile护手霜 75ml</t>
    <phoneticPr fontId="8" type="noConversion"/>
  </si>
  <si>
    <t>Herbacin wuta kamille 75ml 贺本清小甘菊护手霜</t>
    <phoneticPr fontId="8" type="noConversion"/>
  </si>
  <si>
    <t>Hexal Paracetamol 125mg婴儿止痛退烧栓</t>
    <phoneticPr fontId="8" type="noConversion"/>
  </si>
  <si>
    <t>Hipp Bio 1</t>
    <phoneticPr fontId="8" type="noConversion"/>
  </si>
  <si>
    <t>hipp bio ab12</t>
    <phoneticPr fontId="8" type="noConversion"/>
  </si>
  <si>
    <t>hipp combiotik 1</t>
    <phoneticPr fontId="8" type="noConversion"/>
  </si>
  <si>
    <t>hipp combiotik 1+</t>
    <phoneticPr fontId="8" type="noConversion"/>
  </si>
  <si>
    <t>hipp combiotik 2+</t>
    <phoneticPr fontId="8" type="noConversion"/>
  </si>
  <si>
    <t>hipp combiotik pre</t>
    <phoneticPr fontId="8" type="noConversion"/>
  </si>
  <si>
    <t>hipp Feine Fruechte 6</t>
    <phoneticPr fontId="3" type="noConversion"/>
  </si>
  <si>
    <t>hipp Feine Hirse 小米350g 4+</t>
    <phoneticPr fontId="8" type="noConversion"/>
  </si>
  <si>
    <t>hipp Fruechte Joghurt 8+</t>
    <phoneticPr fontId="8" type="noConversion"/>
  </si>
  <si>
    <t>Hipp Guten Morgen Bircher-Muesli ab6 250g</t>
    <phoneticPr fontId="3" type="noConversion"/>
  </si>
  <si>
    <t>hipp Heidelbeer Reiswaffeln</t>
    <phoneticPr fontId="3" type="noConversion"/>
  </si>
  <si>
    <t>Hipp kinderkeks ab 5 500g 晚安米粉</t>
    <phoneticPr fontId="8" type="noConversion"/>
  </si>
  <si>
    <t>hipp kurbis 南瓜泥 4 125</t>
    <phoneticPr fontId="8" type="noConversion"/>
  </si>
  <si>
    <t>Hipp reisflocken 350g</t>
    <phoneticPr fontId="3" type="noConversion"/>
  </si>
  <si>
    <t xml:space="preserve">Hipp reisflocken 400g </t>
  </si>
  <si>
    <t>hipp Shampoo &amp; Dusche sensitiv Baby Sanft</t>
    <phoneticPr fontId="3" type="noConversion"/>
  </si>
  <si>
    <t>hipp williams 梨 williams christ birnen 4 190</t>
    <phoneticPr fontId="8" type="noConversion"/>
  </si>
  <si>
    <t>hipp 菠菜土豆泥 rahm-spinat mit kartoffeln 4 190</t>
    <phoneticPr fontId="8" type="noConversion"/>
  </si>
  <si>
    <t>hipp 菜园蔬菜混合泥 zartes gartengemuse 4 190</t>
    <phoneticPr fontId="8" type="noConversion"/>
  </si>
  <si>
    <t>hipp 草莓山梅苹果泥 erdbeere mit himbeere in apfel 4 190</t>
    <phoneticPr fontId="8" type="noConversion"/>
  </si>
  <si>
    <t>hipp 大米400g 4+</t>
    <phoneticPr fontId="8" type="noConversion"/>
  </si>
  <si>
    <t>hipp 地中海蔬菜泥 mediterranes gemuse 6 190</t>
    <phoneticPr fontId="8" type="noConversion"/>
  </si>
  <si>
    <t>hipp 胡萝卜泥 reine fruh karotten 4 125</t>
    <phoneticPr fontId="8" type="noConversion"/>
  </si>
  <si>
    <t>hipp 胡萝卜土豆还有牛肉 karotten mit kartoffeln und bio rind 4 190</t>
    <phoneticPr fontId="8" type="noConversion"/>
  </si>
  <si>
    <t>hipp 胡萝卜土豆泥 fruh-karotten mit kartoffeln 4 190</t>
    <phoneticPr fontId="8" type="noConversion"/>
  </si>
  <si>
    <t>hipp 黄油蔬菜地瓜泥 buttergemuse mit susskartoffeln 6 190</t>
    <phoneticPr fontId="8" type="noConversion"/>
  </si>
  <si>
    <t>hipp 火鸡肉泥 bio-putenfleisch 4 125</t>
    <phoneticPr fontId="8" type="noConversion"/>
  </si>
  <si>
    <t>hipp 鸡肉泥 Bio-Huhnchenfleisch 4 125</t>
    <phoneticPr fontId="8" type="noConversion"/>
  </si>
  <si>
    <t>hipp 茭瓜土豆泥 zucchini mit kartoffeln 4 190</t>
    <phoneticPr fontId="8" type="noConversion"/>
  </si>
  <si>
    <t>hipp 蓝莓苹果泥 heidelbeeren in apfel 4 190</t>
    <phoneticPr fontId="8" type="noConversion"/>
  </si>
  <si>
    <t>hipp 梨 bio birne 4 125</t>
    <phoneticPr fontId="8" type="noConversion"/>
  </si>
  <si>
    <t>hipp 梨苹果泥 8 190</t>
    <phoneticPr fontId="8" type="noConversion"/>
  </si>
  <si>
    <t>hipp 梨苹果泥 williams christ birne in apfel 8 190</t>
    <phoneticPr fontId="8" type="noConversion"/>
  </si>
  <si>
    <t>hipp 李子梨泥 Pflaume mit Birne 4 190</t>
    <phoneticPr fontId="3" type="noConversion"/>
  </si>
  <si>
    <t>hipp 芒果香蕉苹果泥 mango-banana in apfel 4 190</t>
    <phoneticPr fontId="3" type="noConversion"/>
  </si>
  <si>
    <t>HIPP 米粉 四个月  白 黑</t>
  </si>
  <si>
    <t xml:space="preserve">Hipp 磨牙饼干 ab8 </t>
    <phoneticPr fontId="8" type="noConversion"/>
  </si>
  <si>
    <t>hipp 南瓜土豆泥 kurbis mit kartoffeln 4 190</t>
    <phoneticPr fontId="8" type="noConversion"/>
  </si>
  <si>
    <t>hipp 牛肉泥 bio rindfleisch 4 125</t>
    <phoneticPr fontId="8" type="noConversion"/>
  </si>
  <si>
    <t>hipp 苹果泥 bio apfel 4 125</t>
    <phoneticPr fontId="8" type="noConversion"/>
  </si>
  <si>
    <t>hipp 蔬菜混合泥 土豆花椰菜豌豆泥 gemuse allerlei 4 190</t>
    <phoneticPr fontId="8" type="noConversion"/>
  </si>
  <si>
    <t>hipp 水果沙拉 fruchte-salate 8 190</t>
    <phoneticPr fontId="8" type="noConversion"/>
  </si>
  <si>
    <t>hipp 桃苹果泥 pfirsich mit apfel 4 190</t>
    <phoneticPr fontId="8" type="noConversion"/>
  </si>
  <si>
    <t>hipp 土豆胡萝卜三文鱼 Fruh-karotten mit kartoffeln und wild lach 4 190</t>
    <phoneticPr fontId="8" type="noConversion"/>
  </si>
  <si>
    <t>hipp 夏季味道 sommer gnuess 6 190</t>
    <phoneticPr fontId="3" type="noConversion"/>
  </si>
  <si>
    <t>Hipp 香草杂粮米粉 ab6 kindergriess  500g</t>
    <phoneticPr fontId="8" type="noConversion"/>
  </si>
  <si>
    <t>hipp 香蕉泥 bio banane 4 190</t>
    <phoneticPr fontId="8" type="noConversion"/>
  </si>
  <si>
    <t>hipp 香蕉桃苹果泥 banane und Pfirsch in apfel 4 190</t>
    <phoneticPr fontId="8" type="noConversion"/>
  </si>
  <si>
    <t>hipp 小黄鸭洗手液</t>
    <phoneticPr fontId="8" type="noConversion"/>
  </si>
  <si>
    <t>Hipp 益生菌 2段</t>
  </si>
  <si>
    <t>hipp 有机香蕉面包晚安500g 4+</t>
    <phoneticPr fontId="8" type="noConversion"/>
  </si>
  <si>
    <t>hipp 有机香蕉牛奶500g 4+</t>
    <phoneticPr fontId="8" type="noConversion"/>
  </si>
  <si>
    <t>hipp 早餐 水果酸奶麦片 fruchte joghurt muesli 160</t>
    <phoneticPr fontId="8" type="noConversion"/>
  </si>
  <si>
    <t>hipp 早餐系列 草莓酸奶麦片 erdbeere joghurt muesli 10 160</t>
    <phoneticPr fontId="8" type="noConversion"/>
  </si>
  <si>
    <t>hipp米粉 4个月</t>
    <phoneticPr fontId="8" type="noConversion"/>
  </si>
  <si>
    <t>Holle 4 泓乐 4段 牛奶</t>
    <phoneticPr fontId="3" type="noConversion"/>
  </si>
  <si>
    <t>ISANA 化妆棉 140片</t>
    <phoneticPr fontId="8" type="noConversion"/>
  </si>
  <si>
    <t>jessa Ultra Binden ExtraLang 6滴水 卫生巾</t>
    <phoneticPr fontId="8" type="noConversion"/>
  </si>
  <si>
    <t>Jessa 日用4滴水 16片</t>
    <phoneticPr fontId="8" type="noConversion"/>
  </si>
  <si>
    <t>Jessa 夜用6滴水 10片</t>
    <phoneticPr fontId="8" type="noConversion"/>
  </si>
  <si>
    <t>Kamil 护手霜</t>
    <phoneticPr fontId="8" type="noConversion"/>
  </si>
  <si>
    <t>Kinder Em Eukal Bonbons 儿童止咳糖75 g</t>
    <phoneticPr fontId="8" type="noConversion"/>
  </si>
  <si>
    <t>Knoppers10连包</t>
    <phoneticPr fontId="8" type="noConversion"/>
  </si>
  <si>
    <t>Lactobact baby 0-3岁益生菌粉 60g</t>
    <phoneticPr fontId="8" type="noConversion"/>
  </si>
  <si>
    <t>LACTOBACT Baby Pulver 婴儿益生菌粉 60g</t>
    <phoneticPr fontId="3" type="noConversion"/>
  </si>
  <si>
    <t xml:space="preserve">Lactrase 6000 60 kapseln 乳糖酶 </t>
    <phoneticPr fontId="3" type="noConversion"/>
  </si>
  <si>
    <t>Lamotte Lebertran 250ml 小儿成人鱼肝油 pzn 01484313</t>
    <phoneticPr fontId="8" type="noConversion"/>
  </si>
  <si>
    <t>Lamy AL－Star 橙色</t>
    <phoneticPr fontId="8" type="noConversion"/>
  </si>
  <si>
    <t>Lamy AL－Star 绿色</t>
    <phoneticPr fontId="8" type="noConversion"/>
  </si>
  <si>
    <t>Lamy AL－Star 紫色</t>
    <phoneticPr fontId="8" type="noConversion"/>
  </si>
  <si>
    <t>Lamy Safari 白色</t>
    <phoneticPr fontId="3" type="noConversion"/>
  </si>
  <si>
    <t>Lamy Studio-67-F-BK</t>
    <phoneticPr fontId="8" type="noConversion"/>
  </si>
  <si>
    <t>Lamy 黑色墨囊 盒装5支</t>
    <phoneticPr fontId="8" type="noConversion"/>
  </si>
  <si>
    <t>Lavera FeuchtigkeitsMaske Bio-acaibeere&amp;Weisser bio-tee</t>
    <phoneticPr fontId="8" type="noConversion"/>
  </si>
  <si>
    <t>Lavera Intensiv Pflegemaske</t>
    <phoneticPr fontId="8" type="noConversion"/>
  </si>
  <si>
    <t>Lavera Straffend</t>
    <phoneticPr fontId="8" type="noConversion"/>
  </si>
  <si>
    <t>Lavera Straffende PflegeMaske</t>
    <phoneticPr fontId="8" type="noConversion"/>
  </si>
  <si>
    <t>Lavera TiefenreinigungsMaske Totes Meer Salz&amp;Bio-Limone</t>
    <phoneticPr fontId="8" type="noConversion"/>
  </si>
  <si>
    <t>lberogast 胃药20ml</t>
    <phoneticPr fontId="3" type="noConversion"/>
  </si>
  <si>
    <t>Leibniz zoo original</t>
    <phoneticPr fontId="8" type="noConversion"/>
  </si>
  <si>
    <t>Leibniz黄油饼干</t>
    <phoneticPr fontId="8" type="noConversion"/>
  </si>
  <si>
    <t>M&amp;M豆1</t>
    <phoneticPr fontId="8" type="noConversion"/>
  </si>
  <si>
    <t>M&amp;M豆2</t>
  </si>
  <si>
    <t>M&amp;M豆3</t>
  </si>
  <si>
    <t>madaus Agiolax便秘排毒养颜 250g</t>
    <phoneticPr fontId="8" type="noConversion"/>
  </si>
  <si>
    <t>medela swing 2 phase</t>
    <phoneticPr fontId="8" type="noConversion"/>
  </si>
  <si>
    <t>MERZ FeuchtigkeitsMaske</t>
    <phoneticPr fontId="8" type="noConversion"/>
  </si>
  <si>
    <t>MERZ ReinigendeMaske</t>
    <phoneticPr fontId="8" type="noConversion"/>
  </si>
  <si>
    <t>MERZ Schlaf dich schoen</t>
    <phoneticPr fontId="8" type="noConversion"/>
  </si>
  <si>
    <t>MERZ Strahlende Haut</t>
    <phoneticPr fontId="8" type="noConversion"/>
  </si>
  <si>
    <t>MOBIFORTE mit Collagen-Hydrolysat Pulver 300g</t>
    <phoneticPr fontId="8" type="noConversion"/>
  </si>
  <si>
    <t>MUCOSOLVAN Saft 沐舒坦  250ml</t>
    <phoneticPr fontId="8" type="noConversion"/>
  </si>
  <si>
    <t>MUCOSOLVAN Saft 沐舒坦 100ml</t>
    <phoneticPr fontId="8" type="noConversion"/>
  </si>
  <si>
    <t>NIDO 雀巢奶粉  400g</t>
    <phoneticPr fontId="8" type="noConversion"/>
  </si>
  <si>
    <t>NUK 0-6m first choice flasche 120ml 玻璃</t>
    <phoneticPr fontId="3" type="noConversion"/>
  </si>
  <si>
    <t>Nuk 0-6m first choice flasche 240ml 玻璃</t>
    <phoneticPr fontId="3" type="noConversion"/>
  </si>
  <si>
    <t>Nuk 6-18m first choice 学饮杯 150ml</t>
    <phoneticPr fontId="3" type="noConversion"/>
  </si>
  <si>
    <t>Nuk 6-18m first choice+ Flasche mit silikon sauger 300ml 奶瓶</t>
    <phoneticPr fontId="3" type="noConversion"/>
  </si>
  <si>
    <t>nuk freestyle 18-36m 安慰奶嘴</t>
    <phoneticPr fontId="3" type="noConversion"/>
  </si>
  <si>
    <t>Nuk Vollwaschmittel 750ml</t>
    <phoneticPr fontId="3" type="noConversion"/>
  </si>
  <si>
    <t>NUK 奶瓶清洗剂 500ml 塑料瓶</t>
    <phoneticPr fontId="3" type="noConversion"/>
  </si>
  <si>
    <t>NUK 奶瓶刷</t>
    <phoneticPr fontId="3" type="noConversion"/>
  </si>
  <si>
    <t>NUK 优选 6-18个月 奶嘴白色 两只装</t>
    <phoneticPr fontId="3" type="noConversion"/>
  </si>
  <si>
    <t>NUROFEN fiebersagt ab 8kg</t>
    <phoneticPr fontId="8" type="noConversion"/>
  </si>
  <si>
    <t>Nurofen Junior Fieber-u.Schmerzsaft Erdbe.40 mg/ml PZN 07776471 ab 5kg        ab 6 Monate</t>
    <phoneticPr fontId="8" type="noConversion"/>
  </si>
  <si>
    <t>Octenisept wund Disinfecktion 液体喷雾创可贴</t>
    <phoneticPr fontId="8" type="noConversion"/>
  </si>
  <si>
    <t>Oral-B 儿童电动牙刷</t>
    <phoneticPr fontId="8" type="noConversion"/>
  </si>
  <si>
    <t>organic Farm Kid's Pasta</t>
    <phoneticPr fontId="8" type="noConversion"/>
  </si>
  <si>
    <t>Orthomol natal德国孕妇叶酸综合维生素DHA 片剂</t>
    <phoneticPr fontId="8" type="noConversion"/>
  </si>
  <si>
    <t>PARACETAMOL HEXAL退烧栓（125mg）07524663</t>
    <phoneticPr fontId="8" type="noConversion"/>
  </si>
  <si>
    <t>Penaten Puder</t>
    <phoneticPr fontId="8" type="noConversion"/>
  </si>
  <si>
    <t>PENATEN 儿童保湿面霜 intensive crème 75ml白盖无香</t>
    <phoneticPr fontId="8" type="noConversion"/>
  </si>
  <si>
    <t>PENATEN 儿童保湿面霜 intensive crème 75ml绿盖</t>
    <phoneticPr fontId="8" type="noConversion"/>
  </si>
  <si>
    <t>PENATEN 沐浴洗发2和1 400ML</t>
    <phoneticPr fontId="8" type="noConversion"/>
  </si>
  <si>
    <t>Pentofuryl止泻药水 针对宝宝腹泻止泻有奇效 125ml</t>
    <phoneticPr fontId="8" type="noConversion"/>
  </si>
  <si>
    <t>Pferdesalbe Ensbona, 50 ml ，马牌药膏</t>
  </si>
  <si>
    <t>Philips 飞利浦 pt860剃须刀</t>
    <phoneticPr fontId="3" type="noConversion"/>
  </si>
  <si>
    <t>Posterisan akut salbe 痔疮膏 25g</t>
  </si>
  <si>
    <t>PROSPAN 小绿叶止咳 100ml</t>
    <phoneticPr fontId="8" type="noConversion"/>
  </si>
  <si>
    <t>Pure Woman Caviar Collagen Kapseln 120kap. 胶原蛋白胶囊</t>
    <phoneticPr fontId="3" type="noConversion"/>
  </si>
  <si>
    <t>Rapunzel Buchstaben 字母面 250g</t>
    <phoneticPr fontId="8" type="noConversion"/>
  </si>
  <si>
    <t>Rapunzel Fadennudeln vollkorn suppennuddeln 全麦细面</t>
    <phoneticPr fontId="8" type="noConversion"/>
  </si>
  <si>
    <t>Ritter巧克力</t>
    <phoneticPr fontId="8" type="noConversion"/>
  </si>
  <si>
    <t>Rossman isana 化妆棉</t>
    <phoneticPr fontId="8" type="noConversion"/>
  </si>
  <si>
    <t>SALTHOUSE Totes Meer Premium-maske</t>
    <phoneticPr fontId="8" type="noConversion"/>
  </si>
  <si>
    <t>Sanitas SBM 03 Handgelenk Blutdruckmessgerät 血压仪</t>
    <phoneticPr fontId="3" type="noConversion"/>
  </si>
  <si>
    <t>SANOSTOL Lutschtabletten PZN 02038314</t>
    <phoneticPr fontId="3" type="noConversion"/>
  </si>
  <si>
    <t>Schebens Mask Aloe Vera</t>
    <phoneticPr fontId="8" type="noConversion"/>
  </si>
  <si>
    <t xml:space="preserve">Schebens Mask Anti-Falten </t>
    <phoneticPr fontId="8" type="noConversion"/>
  </si>
  <si>
    <t xml:space="preserve">Schebens Mask Anti-Pickel </t>
    <phoneticPr fontId="8" type="noConversion"/>
  </si>
  <si>
    <t>Schebens Mask Augen &amp; Lippen</t>
    <phoneticPr fontId="8" type="noConversion"/>
  </si>
  <si>
    <t xml:space="preserve">Schebens Mask Cooling </t>
    <phoneticPr fontId="8" type="noConversion"/>
  </si>
  <si>
    <t>Schebens Mask Erdbeer Peeling</t>
    <phoneticPr fontId="8" type="noConversion"/>
  </si>
  <si>
    <t xml:space="preserve">Schebens Mask Feuchtigkeits </t>
    <phoneticPr fontId="8" type="noConversion"/>
  </si>
  <si>
    <t>Schebens Mask Kleopatra</t>
    <phoneticPr fontId="8" type="noConversion"/>
  </si>
  <si>
    <t xml:space="preserve">Schebens Mask Luxus </t>
    <phoneticPr fontId="8" type="noConversion"/>
  </si>
  <si>
    <t xml:space="preserve">Schebens Mask Peel-off </t>
    <phoneticPr fontId="8" type="noConversion"/>
  </si>
  <si>
    <t>Schebens Mask Reinigende</t>
    <phoneticPr fontId="8" type="noConversion"/>
  </si>
  <si>
    <t xml:space="preserve">Schebens Mask Thalasso </t>
    <phoneticPr fontId="8" type="noConversion"/>
  </si>
  <si>
    <t xml:space="preserve">Schebens Mask Totes Meer </t>
    <phoneticPr fontId="8" type="noConversion"/>
  </si>
  <si>
    <t>Seba med waschlotion haut and haar 沐浴洗发2合1</t>
    <phoneticPr fontId="3" type="noConversion"/>
  </si>
  <si>
    <t>Sinuc小绿叶 06958810</t>
    <phoneticPr fontId="8" type="noConversion"/>
  </si>
  <si>
    <t>S-quito free Baby&amp;kids Insekten Schutz 乳液</t>
    <phoneticPr fontId="8" type="noConversion"/>
  </si>
  <si>
    <t>S-quito free Baby&amp;kids 止痒膏</t>
    <phoneticPr fontId="8" type="noConversion"/>
  </si>
  <si>
    <t>S-quito spray 喷雾</t>
    <phoneticPr fontId="8" type="noConversion"/>
  </si>
  <si>
    <t>Tasty Donut from bilou沐浴露</t>
    <phoneticPr fontId="8" type="noConversion"/>
  </si>
  <si>
    <t>tetesept eine portion freud 浴盐</t>
    <phoneticPr fontId="8" type="noConversion"/>
  </si>
  <si>
    <t>tetesept eine portion gluck 浴盐</t>
    <phoneticPr fontId="8" type="noConversion"/>
  </si>
  <si>
    <t>tetesept eine portion liebe 浴盐</t>
    <phoneticPr fontId="8" type="noConversion"/>
  </si>
  <si>
    <t>the canilla moment korperpeeling treaclemoon</t>
    <phoneticPr fontId="8" type="noConversion"/>
  </si>
  <si>
    <t>TheraMed牙膏AtemFrisch 100ml</t>
    <phoneticPr fontId="8" type="noConversion"/>
  </si>
  <si>
    <t>TheraMed牙膏Complete Plus100ml</t>
    <phoneticPr fontId="8" type="noConversion"/>
  </si>
  <si>
    <t>TheraMed牙膏Naturweiss 100ml</t>
    <phoneticPr fontId="8" type="noConversion"/>
  </si>
  <si>
    <t>TheraMed牙膏Original 100ml</t>
    <phoneticPr fontId="8" type="noConversion"/>
  </si>
  <si>
    <t>toepfer 3</t>
  </si>
  <si>
    <t>victorinox 瑞士军刀classic 2016 特别版</t>
    <phoneticPr fontId="3" type="noConversion"/>
  </si>
  <si>
    <t>Vita-horm 儿童湿疹膏 30ml</t>
  </si>
  <si>
    <t>Weleda baby&amp;kind Calendula Pflegeol</t>
    <phoneticPr fontId="8" type="noConversion"/>
  </si>
  <si>
    <t>Weleda Calendula Baby Pflegecreme, 75 ml 护臀霜</t>
    <phoneticPr fontId="3" type="noConversion"/>
  </si>
  <si>
    <t xml:space="preserve">Weleda Infludoron 10g
</t>
    <phoneticPr fontId="8" type="noConversion"/>
  </si>
  <si>
    <t>weleda Kinderzahncgel</t>
    <phoneticPr fontId="8" type="noConversion"/>
  </si>
  <si>
    <t>weleda Schwangerschaftspflegeol 100ml</t>
    <phoneticPr fontId="8" type="noConversion"/>
  </si>
  <si>
    <t>Wella SP Balance Scalp shampoo</t>
    <phoneticPr fontId="8" type="noConversion"/>
  </si>
  <si>
    <t>WMF mix and go 搅拌机</t>
    <phoneticPr fontId="8" type="noConversion"/>
  </si>
  <si>
    <t xml:space="preserve">WMF 塑料削皮器 </t>
    <phoneticPr fontId="3" type="noConversion"/>
  </si>
  <si>
    <t>Zinkletten Verla儿童水果味补锌片 100片</t>
    <phoneticPr fontId="8" type="noConversion"/>
  </si>
  <si>
    <t>Zinkletten Verla儿童水果味补锌片 Himbeere 50片</t>
    <phoneticPr fontId="8" type="noConversion"/>
  </si>
  <si>
    <t>Zinkletten Verla儿童水果味补锌片 Oragne 50片</t>
    <phoneticPr fontId="8" type="noConversion"/>
  </si>
  <si>
    <t>zymafluor D500 90粒</t>
    <phoneticPr fontId="8" type="noConversion"/>
  </si>
  <si>
    <t>安全座椅（客户自己采购，我们负责转运）</t>
    <phoneticPr fontId="8" type="noConversion"/>
  </si>
  <si>
    <t>保鲜膜</t>
    <phoneticPr fontId="3" type="noConversion"/>
  </si>
  <si>
    <t>补运费</t>
    <phoneticPr fontId="8" type="noConversion"/>
  </si>
  <si>
    <t>大号纸箱</t>
  </si>
  <si>
    <t>扶他林 风湿关节炎止痛膏 100g</t>
  </si>
  <si>
    <t>辅食面</t>
    <phoneticPr fontId="8" type="noConversion"/>
  </si>
  <si>
    <t>诺华兰美抒Lamisil 盐酸特比萘芬膏 脚气 15g</t>
    <phoneticPr fontId="8" type="noConversion"/>
  </si>
  <si>
    <t>施巴  护臀霜 75ml</t>
  </si>
  <si>
    <t>施巴 成人洗发水 every-day shampoo 200ml</t>
    <phoneticPr fontId="3" type="noConversion"/>
  </si>
  <si>
    <t xml:space="preserve">施巴 儿童 沐浴 洗发 二合一 200ml </t>
    <phoneticPr fontId="3" type="noConversion"/>
  </si>
  <si>
    <t>施巴 面霜 皮肤霜 75ml</t>
    <phoneticPr fontId="3" type="noConversion"/>
  </si>
  <si>
    <t>施巴 润肤乳液 体乳 100ml</t>
  </si>
  <si>
    <t>雪本诗面膜</t>
    <phoneticPr fontId="8" type="noConversion"/>
  </si>
  <si>
    <t>雪本诗面膜（赠送）</t>
    <phoneticPr fontId="8" type="noConversion"/>
  </si>
  <si>
    <t>赠送</t>
    <phoneticPr fontId="8" type="noConversion"/>
  </si>
  <si>
    <t>月份</t>
  </si>
  <si>
    <t>销售额</t>
  </si>
  <si>
    <t>采购额</t>
  </si>
  <si>
    <t>总成本：</t>
  </si>
  <si>
    <t>销售额：</t>
    <phoneticPr fontId="3" type="noConversion"/>
  </si>
  <si>
    <t>总利润：</t>
  </si>
  <si>
    <t>加权采购成本：</t>
    <phoneticPr fontId="3" type="noConversion"/>
  </si>
  <si>
    <t>汇率成本盈率</t>
    <phoneticPr fontId="3" type="noConversion"/>
  </si>
  <si>
    <t>今天：</t>
    <phoneticPr fontId="3" type="noConversion"/>
  </si>
  <si>
    <t>销售利润率：</t>
    <phoneticPr fontId="3" type="noConversion"/>
  </si>
  <si>
    <t>加权欧元成本：</t>
    <phoneticPr fontId="3" type="noConversion"/>
  </si>
  <si>
    <t>我的利润：</t>
  </si>
  <si>
    <t xml:space="preserve">月均利润: </t>
    <phoneticPr fontId="3" type="noConversion"/>
  </si>
  <si>
    <t>nurofen 退烧果汁</t>
    <phoneticPr fontId="3" type="noConversion"/>
  </si>
  <si>
    <t>mucousvan 沐舒坦止咳</t>
    <phoneticPr fontId="3" type="noConversion"/>
  </si>
  <si>
    <t>合计</t>
    <phoneticPr fontId="3" type="noConversion"/>
  </si>
  <si>
    <t>徐琳</t>
    <phoneticPr fontId="3" type="noConversion"/>
  </si>
  <si>
    <t>apt 2+</t>
    <phoneticPr fontId="3" type="noConversion"/>
  </si>
  <si>
    <t>cargo 国际运费</t>
    <phoneticPr fontId="3" type="noConversion"/>
  </si>
  <si>
    <t>徐琳</t>
    <phoneticPr fontId="3" type="noConversion"/>
  </si>
  <si>
    <t>apt 1+</t>
    <phoneticPr fontId="3" type="noConversion"/>
  </si>
  <si>
    <t>安吉县交通局交通局 阮重阳收 18757271525</t>
    <phoneticPr fontId="3" type="noConversion"/>
  </si>
  <si>
    <t>cargo 国际运费</t>
    <phoneticPr fontId="3" type="noConversion"/>
  </si>
  <si>
    <t>Pampers baby-dry 4 30stk</t>
  </si>
  <si>
    <t>Pampers baby-dry 4 30stk</t>
    <phoneticPr fontId="3" type="noConversion"/>
  </si>
  <si>
    <t>许颖</t>
    <phoneticPr fontId="3" type="noConversion"/>
  </si>
  <si>
    <t>江苏王琴</t>
    <phoneticPr fontId="3" type="noConversion"/>
  </si>
  <si>
    <t>收件人 王竹飞 安吉万邦沁河湾15幢1单元702 15868279824 奶粉上写上 王竹飞的名字！拍照发给徐琳</t>
    <phoneticPr fontId="3" type="noConversion"/>
  </si>
  <si>
    <t>徐琳</t>
    <phoneticPr fontId="3" type="noConversion"/>
  </si>
  <si>
    <t>王彤彤</t>
    <phoneticPr fontId="3" type="noConversion"/>
  </si>
  <si>
    <t>cargo 国际运费</t>
    <phoneticPr fontId="3" type="noConversion"/>
  </si>
  <si>
    <t>hipp combiotik 1+</t>
    <phoneticPr fontId="3" type="noConversion"/>
  </si>
  <si>
    <t>hipp bio ab12</t>
    <phoneticPr fontId="3" type="noConversion"/>
  </si>
  <si>
    <t>李小娇</t>
    <phoneticPr fontId="3" type="noConversion"/>
  </si>
  <si>
    <t>周献芳</t>
    <phoneticPr fontId="3" type="noConversion"/>
  </si>
  <si>
    <t>apt 1+</t>
    <phoneticPr fontId="3" type="noConversion"/>
  </si>
  <si>
    <t>cargo 国际运费</t>
    <phoneticPr fontId="3" type="noConversion"/>
  </si>
  <si>
    <t>走包税路线</t>
    <phoneticPr fontId="3" type="noConversion"/>
  </si>
  <si>
    <t>apt pre</t>
    <phoneticPr fontId="3" type="noConversion"/>
  </si>
  <si>
    <t>周献芳</t>
    <phoneticPr fontId="3" type="noConversion"/>
  </si>
  <si>
    <t>开机同学</t>
    <rPh sb="0" eb="1">
      <t>kai'ji</t>
    </rPh>
    <rPh sb="2" eb="3">
      <t>tong'xue</t>
    </rPh>
    <phoneticPr fontId="3" type="noConversion"/>
  </si>
  <si>
    <t>包税路线</t>
    <rPh sb="0" eb="1">
      <t>bao'shui</t>
    </rPh>
    <rPh sb="2" eb="3">
      <t>lu'xian</t>
    </rPh>
    <phoneticPr fontId="3" type="noConversion"/>
  </si>
  <si>
    <t>阿伊土鳖</t>
    <rPh sb="0" eb="1">
      <t>a'yi'tu'bie</t>
    </rPh>
    <phoneticPr fontId="3" type="noConversion"/>
  </si>
  <si>
    <t>上海市松江区文翔路928弄1号602，吴晓敏 13917245392</t>
    <rPh sb="0" eb="1">
      <t>shang'hai'shi</t>
    </rPh>
    <rPh sb="3" eb="4">
      <t>song'jiang'qu</t>
    </rPh>
    <rPh sb="6" eb="7">
      <t>wen'xiang'lu</t>
    </rPh>
    <rPh sb="12" eb="13">
      <t>non</t>
    </rPh>
    <rPh sb="14" eb="15">
      <t>hao</t>
    </rPh>
    <rPh sb="19" eb="20">
      <t>wu</t>
    </rPh>
    <rPh sb="20" eb="21">
      <t>xiao'min</t>
    </rPh>
    <phoneticPr fontId="3" type="noConversion"/>
  </si>
  <si>
    <t>蒋达地址</t>
    <rPh sb="0" eb="1">
      <t>jiagn'da</t>
    </rPh>
    <rPh sb="2" eb="3">
      <t>di'zhi</t>
    </rPh>
    <phoneticPr fontId="3" type="noConversion"/>
  </si>
  <si>
    <t>波神</t>
    <rPh sb="0" eb="1">
      <t>bo'shen</t>
    </rPh>
    <phoneticPr fontId="3" type="noConversion"/>
  </si>
  <si>
    <t>danny</t>
    <phoneticPr fontId="3" type="noConversion"/>
  </si>
  <si>
    <t>开机同学</t>
    <rPh sb="0" eb="1">
      <t>kai'ji</t>
    </rPh>
    <rPh sb="2" eb="3">
      <t>tongt'xue</t>
    </rPh>
    <phoneticPr fontId="3" type="noConversion"/>
  </si>
  <si>
    <t>报税路线</t>
    <rPh sb="0" eb="1">
      <t>bao'shui</t>
    </rPh>
    <rPh sb="2" eb="3">
      <t>lu'xian</t>
    </rPh>
    <phoneticPr fontId="3" type="noConversion"/>
  </si>
  <si>
    <t>寄件人要写：danny jiang, 甘肃省酒泉市肃州区龙行货运部转十号，15101718252， 申娟</t>
    <rPh sb="0" eb="1">
      <t>ji'jian'ren</t>
    </rPh>
    <rPh sb="3" eb="4">
      <t>yao</t>
    </rPh>
    <rPh sb="4" eb="5">
      <t>xie</t>
    </rPh>
    <rPh sb="19" eb="20">
      <t>gan'su'sheng</t>
    </rPh>
    <rPh sb="22" eb="23">
      <t>jiu'quan'shi</t>
    </rPh>
    <rPh sb="25" eb="26">
      <t>su'zhou'qu</t>
    </rPh>
    <rPh sb="28" eb="29">
      <t>long'xing'huo'yun</t>
    </rPh>
    <rPh sb="29" eb="30">
      <t>xing</t>
    </rPh>
    <rPh sb="30" eb="31">
      <t>huo'yun</t>
    </rPh>
    <rPh sb="32" eb="33">
      <t>bu</t>
    </rPh>
    <rPh sb="33" eb="34">
      <t>zhuan</t>
    </rPh>
    <rPh sb="34" eb="35">
      <t>shi'hao</t>
    </rPh>
    <rPh sb="50" eb="51">
      <t>shen</t>
    </rPh>
    <rPh sb="51" eb="52">
      <t>juan</t>
    </rPh>
    <phoneticPr fontId="3" type="noConversion"/>
  </si>
  <si>
    <t>国内买</t>
    <phoneticPr fontId="3" type="noConversion"/>
  </si>
  <si>
    <t>徐琳</t>
    <phoneticPr fontId="3" type="noConversion"/>
  </si>
  <si>
    <t>大胖胖胖子</t>
    <phoneticPr fontId="3" type="noConversion"/>
  </si>
  <si>
    <t>Longchamp Le Pliage Shopping Bag L 1899089556</t>
  </si>
  <si>
    <t>Longchamp Le Pliage Shopping Bag L 1899089556</t>
    <phoneticPr fontId="3" type="noConversion"/>
  </si>
  <si>
    <t>已采购</t>
    <phoneticPr fontId="3" type="noConversion"/>
  </si>
  <si>
    <t>孙丹 安吉县递铺镇宁馨花园65幢2单元303室 15868227082</t>
    <phoneticPr fontId="3" type="noConversion"/>
  </si>
  <si>
    <t>Weleda Calendula Baby Pflegecreme, 75 ml 护臀霜</t>
  </si>
  <si>
    <t>Heirler Bio Magermilch Pulver 250g</t>
  </si>
  <si>
    <t>Heirler Bio Magermilch Pulver 250g</t>
    <phoneticPr fontId="3" type="noConversion"/>
  </si>
  <si>
    <t>许颖</t>
    <phoneticPr fontId="3" type="noConversion"/>
  </si>
  <si>
    <t>apt 2+</t>
    <phoneticPr fontId="3" type="noConversion"/>
  </si>
  <si>
    <t>apt pre</t>
    <phoneticPr fontId="3" type="noConversion"/>
  </si>
  <si>
    <t>北京市 昌平区 北七家镇未来科技城南区兵器项目四号楼 朱雅辉收 18515571110</t>
    <phoneticPr fontId="3" type="noConversion"/>
  </si>
  <si>
    <t>许颖</t>
    <phoneticPr fontId="3" type="noConversion"/>
  </si>
  <si>
    <t>cargo 国际运费</t>
    <phoneticPr fontId="3" type="noConversion"/>
  </si>
  <si>
    <t>apt 2</t>
    <phoneticPr fontId="3" type="noConversion"/>
  </si>
  <si>
    <t>地址：河北省保定市定州市东亭镇元光村。收货人：陆伟   15010298160 每个都要包装一下 送一个面膜</t>
    <phoneticPr fontId="3" type="noConversion"/>
  </si>
  <si>
    <t>徐琳</t>
    <phoneticPr fontId="3" type="noConversion"/>
  </si>
  <si>
    <t>崔梦颖</t>
    <phoneticPr fontId="3" type="noConversion"/>
  </si>
  <si>
    <t>apt 2+</t>
    <phoneticPr fontId="3" type="noConversion"/>
  </si>
  <si>
    <t>cargo 国际运费</t>
    <phoneticPr fontId="3" type="noConversion"/>
  </si>
  <si>
    <t>网上买 已采购</t>
    <phoneticPr fontId="3" type="noConversion"/>
  </si>
  <si>
    <t>160905.备货</t>
    <phoneticPr fontId="3" type="noConversion"/>
  </si>
  <si>
    <t>apt 1+</t>
    <phoneticPr fontId="3" type="noConversion"/>
  </si>
  <si>
    <t>德村知青</t>
    <phoneticPr fontId="3" type="noConversion"/>
  </si>
  <si>
    <t>波波人肉带回</t>
    <phoneticPr fontId="3" type="noConversion"/>
  </si>
  <si>
    <t>cargo 国内运费</t>
    <phoneticPr fontId="3" type="noConversion"/>
  </si>
  <si>
    <t xml:space="preserve">陈雅芳 18969271926   地址，安吉县递铺镇生态广场对面 浦源大道641号 爱家宾馆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</si>
</sst>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804]#,##0.00"/>
    <numFmt numFmtId="177" formatCode="0_ "/>
    <numFmt numFmtId="178" formatCode="\¥#,##0.00;\¥\-#,##0.00"/>
    <numFmt numFmtId="179" formatCode="yyyy&quot;年&quot;m&quot;月&quot;;@"/>
    <numFmt numFmtId="180" formatCode="0.0000_ "/>
    <numFmt numFmtId="181" formatCode="&quot;€&quot;#,##0.00"/>
    <numFmt numFmtId="182" formatCode="yyyy&quot;年&quot;m&quot;月&quot;d&quot;日&quot;;@"/>
    <numFmt numFmtId="183" formatCode="[$-F800]dddd\,\ mmmm\ dd\,\ yyyy"/>
    <numFmt numFmtId="184" formatCode="&quot;¥&quot;\ #,##0.00"/>
    <numFmt numFmtId="185" formatCode="[$€-2]\ #,##0.00"/>
    <numFmt numFmtId="186" formatCode="0.00_ "/>
  </numFmts>
  <fonts count="22" x14ac:knownFonts="1">
    <font>
      <sz val="12"/>
      <color indexed="8"/>
      <name val="宋体"/>
      <charset val="134"/>
    </font>
    <font>
      <sz val="12"/>
      <color indexed="10"/>
      <name val="宋体"/>
      <family val="3"/>
      <charset val="134"/>
    </font>
    <font>
      <sz val="12"/>
      <name val="宋体"/>
      <family val="3"/>
      <charset val="134"/>
    </font>
    <font>
      <sz val="9"/>
      <name val="宋体"/>
      <family val="3"/>
      <charset val="134"/>
    </font>
    <font>
      <sz val="12"/>
      <color indexed="8"/>
      <name val="宋体"/>
      <family val="3"/>
      <charset val="134"/>
    </font>
    <font>
      <u/>
      <sz val="12"/>
      <color theme="11"/>
      <name val="宋体"/>
      <family val="3"/>
      <charset val="134"/>
    </font>
    <font>
      <u/>
      <sz val="12"/>
      <color theme="10"/>
      <name val="宋体"/>
      <family val="3"/>
      <charset val="134"/>
    </font>
    <font>
      <sz val="12"/>
      <color rgb="FFFF0000"/>
      <name val="宋体"/>
      <family val="3"/>
      <charset val="134"/>
    </font>
    <font>
      <sz val="9"/>
      <name val="宋体"/>
      <family val="2"/>
      <charset val="134"/>
      <scheme val="minor"/>
    </font>
    <font>
      <sz val="12"/>
      <color rgb="FF000000"/>
      <name val="宋体"/>
      <family val="3"/>
      <charset val="134"/>
      <scheme val="minor"/>
    </font>
    <font>
      <b/>
      <sz val="12"/>
      <color rgb="FF000000"/>
      <name val="宋体"/>
      <family val="3"/>
      <charset val="134"/>
      <scheme val="minor"/>
    </font>
    <font>
      <sz val="14"/>
      <color rgb="FFFF0000"/>
      <name val="微软雅黑"/>
      <charset val="134"/>
    </font>
    <font>
      <sz val="14"/>
      <color indexed="8"/>
      <name val="微软雅黑"/>
      <charset val="134"/>
    </font>
    <font>
      <sz val="14"/>
      <color indexed="10"/>
      <name val="微软雅黑"/>
      <charset val="134"/>
    </font>
    <font>
      <sz val="14"/>
      <name val="微软雅黑"/>
      <charset val="134"/>
    </font>
    <font>
      <b/>
      <sz val="14"/>
      <color rgb="FFFF0000"/>
      <name val="微软雅黑"/>
      <charset val="134"/>
    </font>
    <font>
      <sz val="14"/>
      <color indexed="16"/>
      <name val="微软雅黑"/>
      <charset val="134"/>
    </font>
    <font>
      <sz val="14"/>
      <color rgb="FFDD0806"/>
      <name val="微软雅黑"/>
      <charset val="134"/>
    </font>
    <font>
      <b/>
      <u/>
      <sz val="14"/>
      <color indexed="8"/>
      <name val="微软雅黑"/>
      <charset val="134"/>
    </font>
    <font>
      <b/>
      <sz val="14"/>
      <color indexed="10"/>
      <name val="微软雅黑"/>
      <charset val="134"/>
    </font>
    <font>
      <sz val="14"/>
      <color rgb="FF000000"/>
      <name val="微软雅黑"/>
      <family val="3"/>
      <charset val="134"/>
    </font>
    <font>
      <sz val="12"/>
      <color rgb="FF000000"/>
      <name val="宋体"/>
      <family val="3"/>
      <charset val="134"/>
    </font>
  </fonts>
  <fills count="11">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theme="6"/>
        <bgColor rgb="FF000000"/>
      </patternFill>
    </fill>
    <fill>
      <patternFill patternType="solid">
        <fgColor theme="0"/>
        <bgColor rgb="FF000000"/>
      </patternFill>
    </fill>
    <fill>
      <patternFill patternType="solid">
        <fgColor rgb="FFFFFF00"/>
        <bgColor rgb="FF000000"/>
      </patternFill>
    </fill>
    <fill>
      <patternFill patternType="solid">
        <fgColor rgb="FF9BBB59"/>
        <bgColor rgb="FF000000"/>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medium">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style="thin">
        <color auto="1"/>
      </left>
      <right style="thin">
        <color auto="1"/>
      </right>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rgb="FF000000"/>
      </top>
      <bottom/>
      <diagonal/>
    </border>
  </borders>
  <cellStyleXfs count="2559">
    <xf numFmtId="0" fontId="0" fillId="0" borderId="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347">
    <xf numFmtId="0" fontId="0" fillId="0" borderId="0" xfId="0" applyAlignment="1"/>
    <xf numFmtId="179" fontId="0" fillId="0" borderId="0" xfId="0" applyNumberFormat="1" applyAlignment="1">
      <alignment horizontal="center" vertical="center"/>
    </xf>
    <xf numFmtId="178" fontId="0" fillId="0" borderId="0" xfId="0" applyNumberFormat="1" applyAlignment="1"/>
    <xf numFmtId="178" fontId="0" fillId="0" borderId="0" xfId="0" applyNumberFormat="1" applyAlignment="1">
      <alignment horizontal="center" vertical="center"/>
    </xf>
    <xf numFmtId="0" fontId="0" fillId="0" borderId="0" xfId="0" applyAlignment="1">
      <alignment horizontal="right"/>
    </xf>
    <xf numFmtId="176" fontId="0" fillId="0" borderId="0" xfId="0" applyNumberFormat="1" applyAlignment="1">
      <alignment horizontal="right"/>
    </xf>
    <xf numFmtId="178" fontId="2" fillId="0" borderId="0" xfId="0" applyNumberFormat="1" applyFont="1" applyAlignment="1">
      <alignment wrapText="1"/>
    </xf>
    <xf numFmtId="10" fontId="0" fillId="0" borderId="0" xfId="0" applyNumberFormat="1" applyAlignment="1">
      <alignment horizontal="right"/>
    </xf>
    <xf numFmtId="177" fontId="2" fillId="0" borderId="0" xfId="0" applyNumberFormat="1" applyFont="1" applyAlignment="1">
      <alignment horizontal="right"/>
    </xf>
    <xf numFmtId="180" fontId="0" fillId="0" borderId="0" xfId="0" applyNumberFormat="1" applyFont="1" applyAlignment="1">
      <alignment horizontal="right" wrapText="1"/>
    </xf>
    <xf numFmtId="181" fontId="1" fillId="0" borderId="1" xfId="0" applyNumberFormat="1" applyFont="1" applyBorder="1" applyAlignment="1">
      <alignment horizontal="center" wrapText="1"/>
    </xf>
    <xf numFmtId="177" fontId="1" fillId="0" borderId="1" xfId="0" applyNumberFormat="1" applyFont="1" applyBorder="1" applyAlignment="1">
      <alignment horizontal="center" wrapText="1"/>
    </xf>
    <xf numFmtId="180" fontId="1" fillId="0" borderId="1" xfId="0" applyNumberFormat="1" applyFont="1" applyBorder="1" applyAlignment="1">
      <alignment horizontal="center" wrapText="1"/>
    </xf>
    <xf numFmtId="176" fontId="1" fillId="0" borderId="1" xfId="0" applyNumberFormat="1" applyFont="1" applyBorder="1" applyAlignment="1">
      <alignment horizontal="center" wrapText="1"/>
    </xf>
    <xf numFmtId="0" fontId="0" fillId="0" borderId="1" xfId="0" applyBorder="1" applyAlignment="1"/>
    <xf numFmtId="0" fontId="0" fillId="0" borderId="1" xfId="0" applyBorder="1" applyAlignment="1">
      <alignment horizontal="right"/>
    </xf>
    <xf numFmtId="0" fontId="4" fillId="0" borderId="0" xfId="0" applyFont="1" applyAlignment="1">
      <alignment horizontal="right"/>
    </xf>
    <xf numFmtId="182" fontId="0" fillId="0" borderId="0" xfId="0" applyNumberFormat="1" applyAlignment="1">
      <alignment horizontal="center" vertical="center"/>
    </xf>
    <xf numFmtId="180" fontId="0" fillId="0" borderId="0" xfId="0" applyNumberFormat="1" applyAlignment="1">
      <alignment horizontal="center" vertical="center"/>
    </xf>
    <xf numFmtId="185" fontId="0" fillId="0" borderId="0" xfId="0" applyNumberFormat="1" applyAlignment="1">
      <alignment horizontal="center" vertical="center"/>
    </xf>
    <xf numFmtId="184" fontId="0" fillId="0" borderId="0" xfId="0" applyNumberFormat="1" applyAlignment="1">
      <alignment horizontal="center" vertical="center"/>
    </xf>
    <xf numFmtId="0" fontId="0" fillId="0" borderId="0" xfId="0" applyAlignment="1">
      <alignment horizontal="center" vertical="center"/>
    </xf>
    <xf numFmtId="185" fontId="0" fillId="0" borderId="0" xfId="0" applyNumberFormat="1" applyAlignment="1">
      <alignment horizontal="right" vertical="center"/>
    </xf>
    <xf numFmtId="184" fontId="0" fillId="0" borderId="0" xfId="0" applyNumberFormat="1" applyAlignment="1">
      <alignment horizontal="right" vertical="center"/>
    </xf>
    <xf numFmtId="180" fontId="0" fillId="0" borderId="0" xfId="0" applyNumberFormat="1" applyAlignment="1">
      <alignment horizontal="right"/>
    </xf>
    <xf numFmtId="176" fontId="0" fillId="0" borderId="1" xfId="0" applyNumberFormat="1" applyBorder="1" applyAlignment="1">
      <alignment horizontal="center" wrapText="1"/>
    </xf>
    <xf numFmtId="10" fontId="0" fillId="0" borderId="1" xfId="0" applyNumberFormat="1" applyBorder="1" applyAlignment="1">
      <alignment horizontal="center" wrapText="1"/>
    </xf>
    <xf numFmtId="0" fontId="0" fillId="0" borderId="1" xfId="0" applyBorder="1" applyAlignment="1">
      <alignment horizontal="center" vertical="center" wrapText="1"/>
    </xf>
    <xf numFmtId="176" fontId="0" fillId="0" borderId="0" xfId="0" applyNumberFormat="1" applyAlignment="1"/>
    <xf numFmtId="0" fontId="0" fillId="0" borderId="1" xfId="0" applyBorder="1" applyAlignment="1">
      <alignment horizont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82" fontId="7" fillId="0" borderId="1" xfId="0" applyNumberFormat="1" applyFont="1" applyBorder="1" applyAlignment="1">
      <alignment horizontal="center" vertical="center" wrapText="1"/>
    </xf>
    <xf numFmtId="0" fontId="7" fillId="0" borderId="1" xfId="0" applyFont="1" applyBorder="1" applyAlignment="1">
      <alignment horizontal="center" wrapText="1"/>
    </xf>
    <xf numFmtId="0" fontId="0" fillId="5" borderId="1" xfId="0" applyFill="1" applyBorder="1" applyAlignment="1"/>
    <xf numFmtId="0" fontId="0" fillId="5" borderId="0" xfId="0" applyFill="1" applyAlignment="1"/>
    <xf numFmtId="0" fontId="7" fillId="5" borderId="1" xfId="0" applyFont="1" applyFill="1" applyBorder="1" applyAlignment="1"/>
    <xf numFmtId="0" fontId="7" fillId="5" borderId="0" xfId="0" applyFont="1" applyFill="1" applyAlignment="1"/>
    <xf numFmtId="0" fontId="2" fillId="5" borderId="1" xfId="0" applyFont="1" applyFill="1" applyBorder="1" applyAlignment="1"/>
    <xf numFmtId="0" fontId="2" fillId="5" borderId="0" xfId="0" applyFont="1" applyFill="1" applyAlignment="1"/>
    <xf numFmtId="0" fontId="0" fillId="4" borderId="1" xfId="0" applyFill="1" applyBorder="1" applyAlignment="1">
      <alignment vertical="center"/>
    </xf>
    <xf numFmtId="0" fontId="0" fillId="0" borderId="1" xfId="0" applyBorder="1" applyAlignment="1">
      <alignment horizontal="center" vertical="center"/>
    </xf>
    <xf numFmtId="0" fontId="0" fillId="4" borderId="1" xfId="0" applyFill="1" applyBorder="1" applyAlignment="1">
      <alignment vertical="center" wrapText="1"/>
    </xf>
    <xf numFmtId="0" fontId="9" fillId="4" borderId="1" xfId="0" applyFont="1" applyFill="1" applyBorder="1" applyAlignment="1">
      <alignment vertical="center" wrapText="1"/>
    </xf>
    <xf numFmtId="0" fontId="10" fillId="4" borderId="1" xfId="0" applyFont="1" applyFill="1" applyBorder="1" applyAlignment="1">
      <alignment vertical="center" wrapText="1"/>
    </xf>
    <xf numFmtId="0" fontId="0" fillId="4" borderId="1" xfId="0" applyFill="1" applyBorder="1" applyAlignment="1">
      <alignment horizontal="left" vertical="top" wrapText="1"/>
    </xf>
    <xf numFmtId="0" fontId="0" fillId="0" borderId="1" xfId="0" applyFill="1" applyBorder="1" applyAlignment="1">
      <alignment horizontal="center" vertical="center"/>
    </xf>
    <xf numFmtId="0" fontId="9" fillId="0" borderId="1" xfId="0" applyFont="1" applyBorder="1" applyAlignment="1"/>
    <xf numFmtId="177" fontId="0" fillId="4" borderId="1" xfId="0" applyNumberFormat="1" applyFill="1" applyBorder="1" applyAlignment="1"/>
    <xf numFmtId="0" fontId="11" fillId="0" borderId="1" xfId="0" applyFont="1" applyBorder="1" applyAlignment="1">
      <alignment horizontal="center" vertical="center"/>
    </xf>
    <xf numFmtId="177" fontId="12" fillId="4" borderId="1" xfId="0" applyNumberFormat="1" applyFont="1" applyFill="1" applyBorder="1" applyAlignment="1">
      <alignment horizontal="center"/>
    </xf>
    <xf numFmtId="0" fontId="12" fillId="0" borderId="1" xfId="0" applyFont="1" applyBorder="1" applyAlignment="1">
      <alignment horizont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182" fontId="11" fillId="0" borderId="1" xfId="0" applyNumberFormat="1" applyFont="1" applyBorder="1" applyAlignment="1">
      <alignment horizontal="center" vertical="center" wrapText="1"/>
    </xf>
    <xf numFmtId="0" fontId="11" fillId="0" borderId="1" xfId="0" applyFont="1" applyBorder="1" applyAlignment="1">
      <alignment horizontal="center" wrapText="1"/>
    </xf>
    <xf numFmtId="181" fontId="13" fillId="0" borderId="1" xfId="0" applyNumberFormat="1" applyFont="1" applyBorder="1" applyAlignment="1">
      <alignment horizontal="center" wrapText="1"/>
    </xf>
    <xf numFmtId="177" fontId="13" fillId="0" borderId="1" xfId="0" applyNumberFormat="1" applyFont="1" applyBorder="1" applyAlignment="1">
      <alignment horizontal="center" wrapText="1"/>
    </xf>
    <xf numFmtId="180" fontId="13" fillId="0" borderId="1" xfId="0" applyNumberFormat="1" applyFont="1" applyBorder="1" applyAlignment="1">
      <alignment horizontal="center" wrapText="1"/>
    </xf>
    <xf numFmtId="176" fontId="14" fillId="0" borderId="1" xfId="0" applyNumberFormat="1" applyFont="1" applyBorder="1" applyAlignment="1">
      <alignment horizontal="center" wrapText="1"/>
    </xf>
    <xf numFmtId="176" fontId="12" fillId="0" borderId="1" xfId="0" applyNumberFormat="1" applyFont="1" applyBorder="1" applyAlignment="1">
      <alignment horizontal="center" wrapText="1"/>
    </xf>
    <xf numFmtId="176" fontId="13" fillId="0" borderId="1" xfId="0" applyNumberFormat="1" applyFont="1" applyBorder="1" applyAlignment="1">
      <alignment horizontal="center" wrapText="1"/>
    </xf>
    <xf numFmtId="10" fontId="12" fillId="0" borderId="1" xfId="0" applyNumberFormat="1" applyFont="1" applyBorder="1" applyAlignment="1">
      <alignment horizontal="center" wrapText="1"/>
    </xf>
    <xf numFmtId="177" fontId="12" fillId="4" borderId="1" xfId="0" applyNumberFormat="1" applyFont="1" applyFill="1" applyBorder="1" applyAlignment="1">
      <alignment horizontal="center" wrapText="1"/>
    </xf>
    <xf numFmtId="176" fontId="12" fillId="0" borderId="1" xfId="0" applyNumberFormat="1" applyFont="1" applyFill="1" applyBorder="1" applyAlignment="1">
      <alignment horizontal="center" wrapText="1"/>
    </xf>
    <xf numFmtId="176" fontId="12" fillId="0" borderId="1" xfId="0" applyNumberFormat="1" applyFont="1" applyFill="1" applyBorder="1" applyAlignment="1">
      <alignment horizontal="center" vertical="center" wrapText="1"/>
    </xf>
    <xf numFmtId="182" fontId="11" fillId="5" borderId="1" xfId="0" applyNumberFormat="1" applyFont="1" applyFill="1" applyBorder="1" applyAlignment="1">
      <alignment horizontal="center" vertical="center" wrapText="1"/>
    </xf>
    <xf numFmtId="0" fontId="11" fillId="5" borderId="1" xfId="0" applyFont="1" applyFill="1" applyBorder="1" applyAlignment="1">
      <alignment horizontal="center" wrapText="1"/>
    </xf>
    <xf numFmtId="181" fontId="13" fillId="5" borderId="1" xfId="0" applyNumberFormat="1" applyFont="1" applyFill="1" applyBorder="1" applyAlignment="1">
      <alignment horizontal="center" wrapText="1"/>
    </xf>
    <xf numFmtId="177" fontId="13" fillId="5" borderId="1" xfId="0" applyNumberFormat="1" applyFont="1" applyFill="1" applyBorder="1" applyAlignment="1">
      <alignment horizontal="center" wrapText="1"/>
    </xf>
    <xf numFmtId="180" fontId="13" fillId="5" borderId="1" xfId="0" applyNumberFormat="1" applyFont="1" applyFill="1" applyBorder="1" applyAlignment="1">
      <alignment horizontal="center" wrapText="1"/>
    </xf>
    <xf numFmtId="176" fontId="14" fillId="5" borderId="1" xfId="0" applyNumberFormat="1" applyFont="1" applyFill="1" applyBorder="1" applyAlignment="1">
      <alignment horizontal="center" wrapText="1"/>
    </xf>
    <xf numFmtId="176" fontId="12" fillId="5" borderId="1" xfId="0" applyNumberFormat="1" applyFont="1" applyFill="1" applyBorder="1" applyAlignment="1">
      <alignment horizontal="center" wrapText="1"/>
    </xf>
    <xf numFmtId="176" fontId="13" fillId="5" borderId="1" xfId="0" applyNumberFormat="1" applyFont="1" applyFill="1" applyBorder="1" applyAlignment="1">
      <alignment horizontal="center" wrapText="1"/>
    </xf>
    <xf numFmtId="10" fontId="12" fillId="5" borderId="1" xfId="0" applyNumberFormat="1" applyFont="1" applyFill="1" applyBorder="1" applyAlignment="1">
      <alignment horizontal="center" wrapText="1"/>
    </xf>
    <xf numFmtId="177" fontId="16" fillId="4" borderId="1" xfId="0" applyNumberFormat="1" applyFont="1" applyFill="1" applyBorder="1" applyAlignment="1">
      <alignment horizontal="center"/>
    </xf>
    <xf numFmtId="0" fontId="11" fillId="5" borderId="1" xfId="0" applyFont="1" applyFill="1" applyBorder="1" applyAlignment="1">
      <alignment horizontal="center"/>
    </xf>
    <xf numFmtId="180" fontId="17" fillId="5" borderId="1" xfId="0" applyNumberFormat="1" applyFont="1" applyFill="1" applyBorder="1" applyAlignment="1">
      <alignment horizontal="center" wrapText="1"/>
    </xf>
    <xf numFmtId="10" fontId="14" fillId="5" borderId="1" xfId="0" applyNumberFormat="1" applyFont="1" applyFill="1" applyBorder="1" applyAlignment="1">
      <alignment horizontal="center" wrapText="1"/>
    </xf>
    <xf numFmtId="0" fontId="14" fillId="5" borderId="1" xfId="0" applyFont="1" applyFill="1" applyBorder="1" applyAlignment="1">
      <alignment horizontal="center"/>
    </xf>
    <xf numFmtId="0" fontId="12" fillId="5" borderId="4" xfId="0" applyFont="1" applyFill="1" applyBorder="1" applyAlignment="1">
      <alignment vertical="center"/>
    </xf>
    <xf numFmtId="10" fontId="12" fillId="3" borderId="1" xfId="0" applyNumberFormat="1" applyFont="1" applyFill="1" applyBorder="1" applyAlignment="1">
      <alignment horizontal="center" wrapText="1"/>
    </xf>
    <xf numFmtId="0" fontId="12" fillId="0" borderId="1" xfId="0" applyFont="1" applyBorder="1" applyAlignment="1"/>
    <xf numFmtId="177" fontId="16" fillId="5" borderId="1" xfId="0" applyNumberFormat="1" applyFont="1" applyFill="1" applyBorder="1" applyAlignment="1">
      <alignment horizontal="center"/>
    </xf>
    <xf numFmtId="0" fontId="12" fillId="0" borderId="1" xfId="0" applyFont="1" applyBorder="1" applyAlignment="1">
      <alignment horizontal="right"/>
    </xf>
    <xf numFmtId="0" fontId="0" fillId="5" borderId="0" xfId="0" applyFill="1" applyBorder="1" applyAlignment="1"/>
    <xf numFmtId="182" fontId="11" fillId="7" borderId="1" xfId="0" applyNumberFormat="1" applyFont="1" applyFill="1" applyBorder="1" applyAlignment="1">
      <alignment horizontal="center" vertical="center" wrapText="1"/>
    </xf>
    <xf numFmtId="0" fontId="11" fillId="5" borderId="6" xfId="0" applyFont="1" applyFill="1" applyBorder="1" applyAlignment="1">
      <alignment vertical="center" wrapText="1"/>
    </xf>
    <xf numFmtId="0" fontId="11" fillId="5" borderId="6" xfId="0" applyFont="1" applyFill="1" applyBorder="1" applyAlignment="1">
      <alignment horizontal="center" vertical="center"/>
    </xf>
    <xf numFmtId="0" fontId="12" fillId="5" borderId="1" xfId="0" applyFont="1" applyFill="1" applyBorder="1" applyAlignment="1"/>
    <xf numFmtId="0" fontId="0" fillId="5" borderId="5" xfId="0" applyFill="1" applyBorder="1" applyAlignment="1"/>
    <xf numFmtId="0" fontId="0" fillId="4" borderId="1" xfId="0" applyFont="1" applyFill="1" applyBorder="1" applyAlignment="1">
      <alignment vertical="center"/>
    </xf>
    <xf numFmtId="180" fontId="19" fillId="5" borderId="1" xfId="0" applyNumberFormat="1" applyFont="1" applyFill="1" applyBorder="1" applyAlignment="1">
      <alignment horizontal="center" wrapText="1"/>
    </xf>
    <xf numFmtId="0" fontId="11" fillId="5" borderId="2" xfId="0" applyFont="1" applyFill="1" applyBorder="1" applyAlignment="1">
      <alignment horizontal="center" wrapText="1"/>
    </xf>
    <xf numFmtId="181" fontId="13" fillId="5" borderId="2" xfId="0" applyNumberFormat="1" applyFont="1" applyFill="1" applyBorder="1" applyAlignment="1">
      <alignment horizontal="center" wrapText="1"/>
    </xf>
    <xf numFmtId="177" fontId="13" fillId="5" borderId="2" xfId="0" applyNumberFormat="1" applyFont="1" applyFill="1" applyBorder="1" applyAlignment="1">
      <alignment horizontal="center" wrapText="1"/>
    </xf>
    <xf numFmtId="180" fontId="13" fillId="5" borderId="2" xfId="0" applyNumberFormat="1" applyFont="1" applyFill="1" applyBorder="1" applyAlignment="1">
      <alignment horizontal="center" wrapText="1"/>
    </xf>
    <xf numFmtId="176" fontId="14" fillId="5" borderId="2" xfId="0" applyNumberFormat="1" applyFont="1" applyFill="1" applyBorder="1" applyAlignment="1">
      <alignment horizontal="center" wrapText="1"/>
    </xf>
    <xf numFmtId="176" fontId="12" fillId="5" borderId="2" xfId="0" applyNumberFormat="1" applyFont="1" applyFill="1" applyBorder="1" applyAlignment="1">
      <alignment horizontal="center" wrapText="1"/>
    </xf>
    <xf numFmtId="176" fontId="13" fillId="5" borderId="2" xfId="0" applyNumberFormat="1" applyFont="1" applyFill="1" applyBorder="1" applyAlignment="1">
      <alignment horizontal="center" wrapText="1"/>
    </xf>
    <xf numFmtId="10" fontId="12" fillId="5" borderId="2" xfId="0" applyNumberFormat="1" applyFont="1" applyFill="1" applyBorder="1" applyAlignment="1">
      <alignment horizontal="center" wrapText="1"/>
    </xf>
    <xf numFmtId="177" fontId="16" fillId="5" borderId="2" xfId="0" applyNumberFormat="1" applyFont="1" applyFill="1" applyBorder="1" applyAlignment="1">
      <alignment horizontal="center"/>
    </xf>
    <xf numFmtId="0" fontId="12" fillId="5" borderId="2" xfId="0" applyFont="1" applyFill="1" applyBorder="1" applyAlignment="1">
      <alignment horizontal="center"/>
    </xf>
    <xf numFmtId="0" fontId="0" fillId="5" borderId="2" xfId="0" applyFill="1" applyBorder="1" applyAlignment="1"/>
    <xf numFmtId="0" fontId="11" fillId="5" borderId="4" xfId="0" applyFont="1" applyFill="1" applyBorder="1" applyAlignment="1">
      <alignment horizontal="center" wrapText="1"/>
    </xf>
    <xf numFmtId="181" fontId="13" fillId="5" borderId="4" xfId="0" applyNumberFormat="1" applyFont="1" applyFill="1" applyBorder="1" applyAlignment="1">
      <alignment horizontal="center" wrapText="1"/>
    </xf>
    <xf numFmtId="177" fontId="13" fillId="5" borderId="4" xfId="0" applyNumberFormat="1" applyFont="1" applyFill="1" applyBorder="1" applyAlignment="1">
      <alignment horizontal="center" wrapText="1"/>
    </xf>
    <xf numFmtId="180" fontId="13" fillId="5" borderId="4" xfId="0" applyNumberFormat="1" applyFont="1" applyFill="1" applyBorder="1" applyAlignment="1">
      <alignment horizontal="center" wrapText="1"/>
    </xf>
    <xf numFmtId="176" fontId="14" fillId="5" borderId="4" xfId="0" applyNumberFormat="1" applyFont="1" applyFill="1" applyBorder="1" applyAlignment="1">
      <alignment horizontal="center" wrapText="1"/>
    </xf>
    <xf numFmtId="176" fontId="12" fillId="5" borderId="4" xfId="0" applyNumberFormat="1" applyFont="1" applyFill="1" applyBorder="1" applyAlignment="1">
      <alignment horizontal="center" wrapText="1"/>
    </xf>
    <xf numFmtId="176" fontId="13" fillId="5" borderId="4" xfId="0" applyNumberFormat="1" applyFont="1" applyFill="1" applyBorder="1" applyAlignment="1">
      <alignment horizontal="center" wrapText="1"/>
    </xf>
    <xf numFmtId="10" fontId="12" fillId="5" borderId="4" xfId="0" applyNumberFormat="1" applyFont="1" applyFill="1" applyBorder="1" applyAlignment="1">
      <alignment horizontal="center" wrapText="1"/>
    </xf>
    <xf numFmtId="177" fontId="16" fillId="5" borderId="4" xfId="0" applyNumberFormat="1" applyFont="1" applyFill="1" applyBorder="1" applyAlignment="1">
      <alignment horizontal="center"/>
    </xf>
    <xf numFmtId="0" fontId="12" fillId="5" borderId="4" xfId="0" applyFont="1" applyFill="1" applyBorder="1" applyAlignment="1">
      <alignment horizontal="center"/>
    </xf>
    <xf numFmtId="0" fontId="0" fillId="5" borderId="4" xfId="0" applyFill="1" applyBorder="1" applyAlignment="1"/>
    <xf numFmtId="182"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wrapText="1"/>
    </xf>
    <xf numFmtId="181" fontId="13" fillId="5" borderId="10" xfId="0" applyNumberFormat="1" applyFont="1" applyFill="1" applyBorder="1" applyAlignment="1">
      <alignment horizontal="center" wrapText="1"/>
    </xf>
    <xf numFmtId="177" fontId="13" fillId="5" borderId="10" xfId="0" applyNumberFormat="1" applyFont="1" applyFill="1" applyBorder="1" applyAlignment="1">
      <alignment horizontal="center" wrapText="1"/>
    </xf>
    <xf numFmtId="180" fontId="13" fillId="5" borderId="10" xfId="0" applyNumberFormat="1" applyFont="1" applyFill="1" applyBorder="1" applyAlignment="1">
      <alignment horizontal="center" wrapText="1"/>
    </xf>
    <xf numFmtId="176" fontId="14" fillId="5" borderId="10" xfId="0" applyNumberFormat="1" applyFont="1" applyFill="1" applyBorder="1" applyAlignment="1">
      <alignment horizontal="center" wrapText="1"/>
    </xf>
    <xf numFmtId="176" fontId="12" fillId="5" borderId="10" xfId="0" applyNumberFormat="1" applyFont="1" applyFill="1" applyBorder="1" applyAlignment="1">
      <alignment horizontal="center" wrapText="1"/>
    </xf>
    <xf numFmtId="176" fontId="13" fillId="5" borderId="10" xfId="0" applyNumberFormat="1" applyFont="1" applyFill="1" applyBorder="1" applyAlignment="1">
      <alignment horizontal="center" wrapText="1"/>
    </xf>
    <xf numFmtId="10" fontId="12" fillId="5" borderId="10" xfId="0" applyNumberFormat="1" applyFont="1" applyFill="1" applyBorder="1" applyAlignment="1">
      <alignment horizontal="center" wrapText="1"/>
    </xf>
    <xf numFmtId="177" fontId="16" fillId="5" borderId="10" xfId="0" applyNumberFormat="1" applyFont="1" applyFill="1" applyBorder="1" applyAlignment="1">
      <alignment horizontal="center"/>
    </xf>
    <xf numFmtId="0" fontId="12" fillId="5" borderId="10" xfId="0" applyFont="1" applyFill="1" applyBorder="1" applyAlignment="1">
      <alignment horizontal="center"/>
    </xf>
    <xf numFmtId="0" fontId="0" fillId="5" borderId="10" xfId="0" applyFill="1" applyBorder="1" applyAlignment="1"/>
    <xf numFmtId="0" fontId="0" fillId="5" borderId="12" xfId="0" applyFill="1" applyBorder="1" applyAlignment="1"/>
    <xf numFmtId="182" fontId="11" fillId="5" borderId="18" xfId="0" applyNumberFormat="1" applyFont="1" applyFill="1" applyBorder="1" applyAlignment="1">
      <alignment horizontal="center" vertical="center" wrapText="1"/>
    </xf>
    <xf numFmtId="0" fontId="11" fillId="5" borderId="18" xfId="0" applyFont="1" applyFill="1" applyBorder="1" applyAlignment="1">
      <alignment horizontal="center" wrapText="1"/>
    </xf>
    <xf numFmtId="181" fontId="13" fillId="5" borderId="18" xfId="0" applyNumberFormat="1" applyFont="1" applyFill="1" applyBorder="1" applyAlignment="1">
      <alignment horizontal="center" wrapText="1"/>
    </xf>
    <xf numFmtId="177" fontId="13" fillId="5" borderId="18" xfId="0" applyNumberFormat="1" applyFont="1" applyFill="1" applyBorder="1" applyAlignment="1">
      <alignment horizontal="center" wrapText="1"/>
    </xf>
    <xf numFmtId="180" fontId="13" fillId="5" borderId="18" xfId="0" applyNumberFormat="1" applyFont="1" applyFill="1" applyBorder="1" applyAlignment="1">
      <alignment horizontal="center" wrapText="1"/>
    </xf>
    <xf numFmtId="176" fontId="14" fillId="5" borderId="18" xfId="0" applyNumberFormat="1" applyFont="1" applyFill="1" applyBorder="1" applyAlignment="1">
      <alignment horizontal="center" wrapText="1"/>
    </xf>
    <xf numFmtId="176" fontId="12" fillId="5" borderId="18" xfId="0" applyNumberFormat="1" applyFont="1" applyFill="1" applyBorder="1" applyAlignment="1">
      <alignment horizontal="center" wrapText="1"/>
    </xf>
    <xf numFmtId="176" fontId="13" fillId="5" borderId="18" xfId="0" applyNumberFormat="1" applyFont="1" applyFill="1" applyBorder="1" applyAlignment="1">
      <alignment horizontal="center" wrapText="1"/>
    </xf>
    <xf numFmtId="10" fontId="12" fillId="5" borderId="18" xfId="0" applyNumberFormat="1" applyFont="1" applyFill="1" applyBorder="1" applyAlignment="1">
      <alignment horizontal="center" wrapText="1"/>
    </xf>
    <xf numFmtId="177" fontId="16" fillId="5" borderId="18" xfId="0" applyNumberFormat="1" applyFont="1" applyFill="1" applyBorder="1" applyAlignment="1">
      <alignment horizontal="center"/>
    </xf>
    <xf numFmtId="0" fontId="12" fillId="5" borderId="18" xfId="0" applyFont="1" applyFill="1" applyBorder="1" applyAlignment="1">
      <alignment horizontal="center"/>
    </xf>
    <xf numFmtId="0" fontId="0" fillId="5" borderId="18" xfId="0" applyFill="1" applyBorder="1" applyAlignment="1"/>
    <xf numFmtId="0" fontId="0" fillId="5" borderId="19" xfId="0" applyFill="1" applyBorder="1" applyAlignment="1"/>
    <xf numFmtId="0" fontId="11" fillId="8" borderId="1" xfId="0" applyFont="1" applyFill="1" applyBorder="1" applyAlignment="1">
      <alignment horizontal="center" wrapText="1"/>
    </xf>
    <xf numFmtId="182" fontId="0" fillId="0" borderId="1" xfId="0" applyNumberFormat="1" applyBorder="1" applyAlignment="1">
      <alignment horizontal="center" vertical="center"/>
    </xf>
    <xf numFmtId="182" fontId="0" fillId="5" borderId="1" xfId="0" applyNumberFormat="1" applyFill="1" applyBorder="1" applyAlignment="1">
      <alignment horizontal="center" vertical="center"/>
    </xf>
    <xf numFmtId="0" fontId="0" fillId="5" borderId="1" xfId="0" applyFill="1" applyBorder="1" applyAlignment="1">
      <alignment horizontal="center" vertical="center"/>
    </xf>
    <xf numFmtId="176" fontId="17" fillId="5" borderId="1" xfId="0" applyNumberFormat="1" applyFont="1" applyFill="1" applyBorder="1" applyAlignment="1">
      <alignment horizontal="center" wrapText="1"/>
    </xf>
    <xf numFmtId="176" fontId="17" fillId="5" borderId="4" xfId="0" applyNumberFormat="1" applyFont="1" applyFill="1" applyBorder="1" applyAlignment="1">
      <alignment horizontal="center" wrapText="1"/>
    </xf>
    <xf numFmtId="0" fontId="11" fillId="7" borderId="1" xfId="0" applyFont="1" applyFill="1" applyBorder="1" applyAlignment="1">
      <alignment horizontal="center" wrapText="1"/>
    </xf>
    <xf numFmtId="181" fontId="11" fillId="5" borderId="1" xfId="0" applyNumberFormat="1" applyFont="1" applyFill="1" applyBorder="1" applyAlignment="1">
      <alignment horizontal="center" wrapText="1"/>
    </xf>
    <xf numFmtId="177" fontId="11" fillId="5" borderId="1" xfId="0" applyNumberFormat="1" applyFont="1" applyFill="1" applyBorder="1" applyAlignment="1">
      <alignment horizontal="center" wrapText="1"/>
    </xf>
    <xf numFmtId="180" fontId="11" fillId="5" borderId="1" xfId="0" applyNumberFormat="1" applyFont="1" applyFill="1" applyBorder="1" applyAlignment="1">
      <alignment horizontal="center" wrapText="1"/>
    </xf>
    <xf numFmtId="176" fontId="11" fillId="5" borderId="1" xfId="0" applyNumberFormat="1" applyFont="1" applyFill="1" applyBorder="1" applyAlignment="1">
      <alignment horizontal="center" wrapText="1"/>
    </xf>
    <xf numFmtId="10" fontId="11" fillId="5" borderId="1" xfId="0" applyNumberFormat="1" applyFont="1" applyFill="1" applyBorder="1" applyAlignment="1">
      <alignment horizontal="center" wrapText="1"/>
    </xf>
    <xf numFmtId="177" fontId="11" fillId="5" borderId="1" xfId="0" applyNumberFormat="1" applyFont="1" applyFill="1" applyBorder="1" applyAlignment="1">
      <alignment horizontal="center"/>
    </xf>
    <xf numFmtId="0" fontId="11" fillId="5" borderId="6" xfId="0" applyFont="1" applyFill="1" applyBorder="1" applyAlignment="1">
      <alignment horizontal="center" wrapText="1"/>
    </xf>
    <xf numFmtId="181" fontId="17" fillId="5" borderId="6" xfId="0" applyNumberFormat="1" applyFont="1" applyFill="1" applyBorder="1" applyAlignment="1">
      <alignment horizontal="center" wrapText="1"/>
    </xf>
    <xf numFmtId="177" fontId="17" fillId="5" borderId="6" xfId="0" applyNumberFormat="1" applyFont="1" applyFill="1" applyBorder="1" applyAlignment="1">
      <alignment horizontal="center" wrapText="1"/>
    </xf>
    <xf numFmtId="176" fontId="17" fillId="5" borderId="6" xfId="0" applyNumberFormat="1" applyFont="1" applyFill="1" applyBorder="1" applyAlignment="1">
      <alignment horizontal="center" wrapText="1"/>
    </xf>
    <xf numFmtId="0" fontId="20" fillId="5" borderId="6" xfId="0" applyFont="1" applyFill="1" applyBorder="1" applyAlignment="1">
      <alignment horizontal="center"/>
    </xf>
    <xf numFmtId="0" fontId="21" fillId="5" borderId="6" xfId="0" applyFont="1" applyFill="1" applyBorder="1" applyAlignment="1"/>
    <xf numFmtId="0" fontId="21" fillId="5" borderId="0" xfId="0" applyFont="1" applyFill="1" applyAlignment="1"/>
    <xf numFmtId="181" fontId="17" fillId="5" borderId="1" xfId="0" applyNumberFormat="1" applyFont="1" applyFill="1" applyBorder="1" applyAlignment="1">
      <alignment horizontal="center" wrapText="1"/>
    </xf>
    <xf numFmtId="181" fontId="17" fillId="5" borderId="4" xfId="0" applyNumberFormat="1" applyFont="1" applyFill="1" applyBorder="1" applyAlignment="1">
      <alignment horizontal="center" wrapText="1"/>
    </xf>
    <xf numFmtId="0" fontId="11" fillId="5" borderId="21" xfId="0" applyFont="1" applyFill="1" applyBorder="1" applyAlignment="1">
      <alignment horizontal="center" wrapText="1"/>
    </xf>
    <xf numFmtId="181" fontId="17" fillId="5" borderId="21" xfId="0" applyNumberFormat="1" applyFont="1" applyFill="1" applyBorder="1" applyAlignment="1">
      <alignment horizontal="center" wrapText="1"/>
    </xf>
    <xf numFmtId="177" fontId="17" fillId="5" borderId="21" xfId="0" applyNumberFormat="1" applyFont="1" applyFill="1" applyBorder="1" applyAlignment="1">
      <alignment horizontal="center" wrapText="1"/>
    </xf>
    <xf numFmtId="176" fontId="17" fillId="5" borderId="21" xfId="0" applyNumberFormat="1" applyFont="1" applyFill="1" applyBorder="1" applyAlignment="1">
      <alignment horizontal="center" wrapText="1"/>
    </xf>
    <xf numFmtId="0" fontId="20" fillId="5" borderId="21" xfId="0" applyFont="1" applyFill="1" applyBorder="1" applyAlignment="1">
      <alignment horizontal="center"/>
    </xf>
    <xf numFmtId="0" fontId="21" fillId="5" borderId="21" xfId="0" applyFont="1" applyFill="1" applyBorder="1" applyAlignment="1"/>
    <xf numFmtId="182" fontId="11" fillId="7" borderId="21" xfId="0" applyNumberFormat="1" applyFont="1" applyFill="1" applyBorder="1" applyAlignment="1">
      <alignment horizontal="center" vertical="center" wrapText="1"/>
    </xf>
    <xf numFmtId="177" fontId="2" fillId="0" borderId="0" xfId="0" applyNumberFormat="1" applyFont="1" applyAlignment="1">
      <alignment horizontal="right" wrapText="1"/>
    </xf>
    <xf numFmtId="182" fontId="11" fillId="5" borderId="6"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177" fontId="13" fillId="6" borderId="1" xfId="0" applyNumberFormat="1" applyFont="1" applyFill="1" applyBorder="1" applyAlignment="1">
      <alignment horizontal="center" vertical="center" wrapText="1"/>
    </xf>
    <xf numFmtId="176" fontId="13" fillId="6" borderId="1" xfId="0" applyNumberFormat="1" applyFont="1" applyFill="1" applyBorder="1" applyAlignment="1">
      <alignment horizontal="center" vertical="center" wrapText="1"/>
    </xf>
    <xf numFmtId="182" fontId="11" fillId="6" borderId="1" xfId="0" applyNumberFormat="1" applyFont="1" applyFill="1" applyBorder="1" applyAlignment="1">
      <alignment horizontal="center" vertical="center" wrapText="1"/>
    </xf>
    <xf numFmtId="0" fontId="11" fillId="6" borderId="1" xfId="0" applyFont="1" applyFill="1" applyBorder="1" applyAlignment="1">
      <alignment horizontal="center" wrapText="1"/>
    </xf>
    <xf numFmtId="181" fontId="13" fillId="6" borderId="1" xfId="0" applyNumberFormat="1" applyFont="1" applyFill="1" applyBorder="1" applyAlignment="1">
      <alignment horizontal="center" wrapText="1"/>
    </xf>
    <xf numFmtId="177" fontId="13" fillId="6" borderId="1" xfId="0" applyNumberFormat="1" applyFont="1" applyFill="1" applyBorder="1" applyAlignment="1">
      <alignment horizontal="center" wrapText="1"/>
    </xf>
    <xf numFmtId="180" fontId="13" fillId="6" borderId="1" xfId="0" applyNumberFormat="1" applyFont="1" applyFill="1" applyBorder="1" applyAlignment="1">
      <alignment horizontal="center" wrapText="1"/>
    </xf>
    <xf numFmtId="176" fontId="14" fillId="6" borderId="1" xfId="0" applyNumberFormat="1" applyFont="1" applyFill="1" applyBorder="1" applyAlignment="1">
      <alignment horizontal="center" wrapText="1"/>
    </xf>
    <xf numFmtId="176" fontId="12" fillId="6" borderId="1" xfId="0" applyNumberFormat="1" applyFont="1" applyFill="1" applyBorder="1" applyAlignment="1">
      <alignment horizontal="center" wrapText="1"/>
    </xf>
    <xf numFmtId="176" fontId="13" fillId="6" borderId="1" xfId="0" applyNumberFormat="1" applyFont="1" applyFill="1" applyBorder="1" applyAlignment="1">
      <alignment horizontal="center" wrapText="1"/>
    </xf>
    <xf numFmtId="10" fontId="12" fillId="6" borderId="1" xfId="0" applyNumberFormat="1" applyFont="1" applyFill="1" applyBorder="1" applyAlignment="1">
      <alignment horizontal="center" wrapText="1"/>
    </xf>
    <xf numFmtId="177" fontId="16" fillId="6" borderId="1" xfId="0" applyNumberFormat="1" applyFont="1" applyFill="1" applyBorder="1" applyAlignment="1">
      <alignment horizontal="center"/>
    </xf>
    <xf numFmtId="0" fontId="12" fillId="6" borderId="1" xfId="0" applyFont="1" applyFill="1" applyBorder="1" applyAlignment="1">
      <alignment horizontal="center"/>
    </xf>
    <xf numFmtId="0" fontId="0" fillId="6" borderId="1" xfId="0" applyFill="1" applyBorder="1" applyAlignment="1"/>
    <xf numFmtId="0" fontId="0" fillId="6" borderId="0" xfId="0" applyFill="1" applyAlignment="1"/>
    <xf numFmtId="182" fontId="11" fillId="9" borderId="6" xfId="0" applyNumberFormat="1" applyFont="1" applyFill="1" applyBorder="1" applyAlignment="1">
      <alignment horizontal="center" vertical="center" wrapText="1"/>
    </xf>
    <xf numFmtId="180" fontId="17" fillId="7" borderId="21" xfId="0" applyNumberFormat="1" applyFont="1" applyFill="1" applyBorder="1" applyAlignment="1">
      <alignment horizontal="center" wrapText="1"/>
    </xf>
    <xf numFmtId="180" fontId="17" fillId="7" borderId="6" xfId="0" applyNumberFormat="1" applyFont="1" applyFill="1" applyBorder="1" applyAlignment="1">
      <alignment horizontal="center" wrapText="1"/>
    </xf>
    <xf numFmtId="180" fontId="17" fillId="10" borderId="1" xfId="0" applyNumberFormat="1" applyFont="1" applyFill="1" applyBorder="1" applyAlignment="1">
      <alignment horizontal="center" wrapText="1"/>
    </xf>
    <xf numFmtId="0" fontId="20" fillId="10" borderId="1" xfId="0" applyFont="1" applyFill="1" applyBorder="1" applyAlignment="1">
      <alignment horizontal="center"/>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20" xfId="0" applyFont="1" applyFill="1" applyBorder="1" applyAlignment="1">
      <alignment horizontal="center" vertical="center" wrapText="1"/>
    </xf>
    <xf numFmtId="182" fontId="11" fillId="5" borderId="2" xfId="0" applyNumberFormat="1" applyFont="1" applyFill="1" applyBorder="1" applyAlignment="1">
      <alignment horizontal="center" vertical="center" wrapText="1"/>
    </xf>
    <xf numFmtId="182" fontId="11" fillId="5" borderId="4" xfId="0"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0" fontId="0" fillId="0" borderId="0" xfId="0" applyAlignment="1">
      <alignment horizontal="center" vertical="center"/>
    </xf>
    <xf numFmtId="0" fontId="12" fillId="5" borderId="1" xfId="0" applyFont="1" applyFill="1" applyBorder="1" applyAlignment="1">
      <alignment horizontal="center"/>
    </xf>
    <xf numFmtId="0" fontId="12" fillId="5" borderId="1" xfId="0" applyFont="1" applyFill="1" applyBorder="1" applyAlignment="1">
      <alignment horizontal="center" vertical="center" wrapText="1"/>
    </xf>
    <xf numFmtId="0" fontId="12" fillId="5" borderId="1" xfId="0" applyFont="1" applyFill="1" applyBorder="1" applyAlignment="1">
      <alignment horizontal="center"/>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180" fontId="13" fillId="6" borderId="1" xfId="0" applyNumberFormat="1" applyFont="1" applyFill="1" applyBorder="1" applyAlignment="1">
      <alignment horizontal="center" vertical="center" wrapText="1"/>
    </xf>
    <xf numFmtId="182" fontId="11" fillId="4" borderId="1" xfId="0" applyNumberFormat="1" applyFont="1" applyFill="1" applyBorder="1" applyAlignment="1">
      <alignment horizontal="center" vertical="center" wrapText="1"/>
    </xf>
    <xf numFmtId="0" fontId="11" fillId="4" borderId="1" xfId="0" applyFont="1" applyFill="1" applyBorder="1" applyAlignment="1">
      <alignment horizontal="center" wrapText="1"/>
    </xf>
    <xf numFmtId="181" fontId="13" fillId="4" borderId="1" xfId="0" applyNumberFormat="1" applyFont="1" applyFill="1" applyBorder="1" applyAlignment="1">
      <alignment horizontal="center" wrapText="1"/>
    </xf>
    <xf numFmtId="177" fontId="13" fillId="4" borderId="1" xfId="0" applyNumberFormat="1" applyFont="1" applyFill="1" applyBorder="1" applyAlignment="1">
      <alignment horizontal="center" wrapText="1"/>
    </xf>
    <xf numFmtId="180" fontId="13" fillId="4" borderId="1" xfId="0" applyNumberFormat="1" applyFont="1" applyFill="1" applyBorder="1" applyAlignment="1">
      <alignment horizontal="center" wrapText="1"/>
    </xf>
    <xf numFmtId="176" fontId="14" fillId="4" borderId="1" xfId="0" applyNumberFormat="1" applyFont="1" applyFill="1" applyBorder="1" applyAlignment="1">
      <alignment horizontal="center" wrapText="1"/>
    </xf>
    <xf numFmtId="176" fontId="12" fillId="4" borderId="1" xfId="0" applyNumberFormat="1" applyFont="1" applyFill="1" applyBorder="1" applyAlignment="1">
      <alignment horizontal="center" wrapText="1"/>
    </xf>
    <xf numFmtId="176" fontId="13" fillId="4" borderId="1" xfId="0" applyNumberFormat="1" applyFont="1" applyFill="1" applyBorder="1" applyAlignment="1">
      <alignment horizontal="center" wrapText="1"/>
    </xf>
    <xf numFmtId="10" fontId="12" fillId="4" borderId="1" xfId="0" applyNumberFormat="1" applyFont="1" applyFill="1" applyBorder="1" applyAlignment="1">
      <alignment horizontal="center" wrapText="1"/>
    </xf>
    <xf numFmtId="0" fontId="12" fillId="4" borderId="1" xfId="0" applyFont="1" applyFill="1" applyBorder="1" applyAlignment="1">
      <alignment horizontal="center"/>
    </xf>
    <xf numFmtId="0" fontId="0" fillId="4" borderId="1" xfId="0" applyFill="1" applyBorder="1" applyAlignment="1"/>
    <xf numFmtId="181" fontId="13" fillId="5" borderId="1" xfId="0" applyNumberFormat="1" applyFont="1" applyFill="1" applyBorder="1" applyAlignment="1">
      <alignment horizontal="center" vertical="center" wrapText="1"/>
    </xf>
    <xf numFmtId="177" fontId="13" fillId="5" borderId="1" xfId="0" applyNumberFormat="1" applyFont="1" applyFill="1" applyBorder="1" applyAlignment="1">
      <alignment horizontal="center" vertical="center" wrapText="1"/>
    </xf>
    <xf numFmtId="180" fontId="13" fillId="5" borderId="1" xfId="0" applyNumberFormat="1" applyFont="1" applyFill="1" applyBorder="1" applyAlignment="1">
      <alignment horizontal="center" vertical="center" wrapText="1"/>
    </xf>
    <xf numFmtId="176" fontId="14" fillId="5" borderId="1" xfId="0" applyNumberFormat="1" applyFont="1" applyFill="1" applyBorder="1" applyAlignment="1">
      <alignment horizontal="center" vertical="center" wrapText="1"/>
    </xf>
    <xf numFmtId="176" fontId="12" fillId="5" borderId="1" xfId="0" applyNumberFormat="1" applyFont="1" applyFill="1" applyBorder="1" applyAlignment="1">
      <alignment horizontal="center" vertical="center" wrapText="1"/>
    </xf>
    <xf numFmtId="176" fontId="13" fillId="5" borderId="1" xfId="0" applyNumberFormat="1" applyFont="1" applyFill="1" applyBorder="1" applyAlignment="1">
      <alignment horizontal="center" vertical="center" wrapText="1"/>
    </xf>
    <xf numFmtId="10" fontId="12" fillId="5" borderId="1" xfId="0" applyNumberFormat="1" applyFont="1" applyFill="1" applyBorder="1" applyAlignment="1">
      <alignment horizontal="center" vertical="center" wrapText="1"/>
    </xf>
    <xf numFmtId="177" fontId="16" fillId="5" borderId="1" xfId="0" applyNumberFormat="1" applyFont="1" applyFill="1" applyBorder="1" applyAlignment="1">
      <alignment horizontal="center" vertical="center"/>
    </xf>
    <xf numFmtId="0" fontId="0" fillId="5" borderId="1" xfId="0" applyFill="1" applyBorder="1" applyAlignment="1">
      <alignment vertical="center"/>
    </xf>
    <xf numFmtId="0" fontId="0" fillId="5" borderId="0" xfId="0" applyFill="1" applyAlignment="1">
      <alignment vertical="center"/>
    </xf>
    <xf numFmtId="0" fontId="12" fillId="5" borderId="1" xfId="0" applyFont="1" applyFill="1" applyBorder="1" applyAlignment="1">
      <alignment horizontal="center"/>
    </xf>
    <xf numFmtId="182" fontId="11" fillId="5" borderId="4" xfId="0" applyNumberFormat="1" applyFont="1" applyFill="1" applyBorder="1" applyAlignment="1">
      <alignment horizontal="center" vertical="center" wrapText="1"/>
    </xf>
    <xf numFmtId="0" fontId="11"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11" fillId="6" borderId="2" xfId="0" applyFont="1" applyFill="1" applyBorder="1" applyAlignment="1">
      <alignment horizontal="center" wrapText="1"/>
    </xf>
    <xf numFmtId="180" fontId="13" fillId="5" borderId="4" xfId="0" applyNumberFormat="1" applyFont="1" applyFill="1" applyBorder="1" applyAlignment="1">
      <alignment horizontal="center" vertical="center" wrapText="1"/>
    </xf>
    <xf numFmtId="182" fontId="11" fillId="6" borderId="6" xfId="0" applyNumberFormat="1" applyFont="1" applyFill="1" applyBorder="1" applyAlignment="1">
      <alignment horizontal="center" vertical="center" wrapText="1"/>
    </xf>
    <xf numFmtId="182" fontId="11" fillId="6" borderId="2" xfId="0" applyNumberFormat="1" applyFont="1" applyFill="1" applyBorder="1" applyAlignment="1">
      <alignment horizontal="center" vertical="center" wrapText="1"/>
    </xf>
    <xf numFmtId="181" fontId="13" fillId="6" borderId="2" xfId="0" applyNumberFormat="1" applyFont="1" applyFill="1" applyBorder="1" applyAlignment="1">
      <alignment horizontal="center" wrapText="1"/>
    </xf>
    <xf numFmtId="177" fontId="13" fillId="6" borderId="2" xfId="0" applyNumberFormat="1" applyFont="1" applyFill="1" applyBorder="1" applyAlignment="1">
      <alignment horizontal="center" wrapText="1"/>
    </xf>
    <xf numFmtId="180" fontId="13" fillId="6" borderId="2" xfId="0" applyNumberFormat="1" applyFont="1" applyFill="1" applyBorder="1" applyAlignment="1">
      <alignment horizontal="center" wrapText="1"/>
    </xf>
    <xf numFmtId="176" fontId="14" fillId="6" borderId="2" xfId="0" applyNumberFormat="1" applyFont="1" applyFill="1" applyBorder="1" applyAlignment="1">
      <alignment horizontal="center" wrapText="1"/>
    </xf>
    <xf numFmtId="176" fontId="12" fillId="6" borderId="2" xfId="0" applyNumberFormat="1" applyFont="1" applyFill="1" applyBorder="1" applyAlignment="1">
      <alignment horizontal="center" wrapText="1"/>
    </xf>
    <xf numFmtId="176" fontId="13" fillId="6" borderId="2" xfId="0" applyNumberFormat="1" applyFont="1" applyFill="1" applyBorder="1" applyAlignment="1">
      <alignment horizontal="center" wrapText="1"/>
    </xf>
    <xf numFmtId="10" fontId="12" fillId="6" borderId="2" xfId="0" applyNumberFormat="1" applyFont="1" applyFill="1" applyBorder="1" applyAlignment="1">
      <alignment horizontal="center" wrapText="1"/>
    </xf>
    <xf numFmtId="177" fontId="16" fillId="6" borderId="2" xfId="0" applyNumberFormat="1" applyFont="1" applyFill="1" applyBorder="1" applyAlignment="1">
      <alignment horizontal="center"/>
    </xf>
    <xf numFmtId="0" fontId="12" fillId="6" borderId="2" xfId="0" applyFont="1" applyFill="1" applyBorder="1" applyAlignment="1">
      <alignment horizontal="center"/>
    </xf>
    <xf numFmtId="0" fontId="0" fillId="6" borderId="2" xfId="0" applyFill="1" applyBorder="1" applyAlignment="1"/>
    <xf numFmtId="182" fontId="11" fillId="4" borderId="4" xfId="0" applyNumberFormat="1" applyFont="1" applyFill="1" applyBorder="1" applyAlignment="1">
      <alignment horizontal="center" vertical="center" wrapText="1"/>
    </xf>
    <xf numFmtId="0" fontId="11" fillId="4" borderId="4" xfId="0" applyFont="1" applyFill="1" applyBorder="1" applyAlignment="1">
      <alignment horizontal="center" wrapText="1"/>
    </xf>
    <xf numFmtId="181" fontId="13" fillId="4" borderId="4" xfId="0" applyNumberFormat="1" applyFont="1" applyFill="1" applyBorder="1" applyAlignment="1">
      <alignment horizontal="center" wrapText="1"/>
    </xf>
    <xf numFmtId="177" fontId="13" fillId="4" borderId="4" xfId="0" applyNumberFormat="1" applyFont="1" applyFill="1" applyBorder="1" applyAlignment="1">
      <alignment horizontal="center" wrapText="1"/>
    </xf>
    <xf numFmtId="180" fontId="13" fillId="4" borderId="4" xfId="0" applyNumberFormat="1" applyFont="1" applyFill="1" applyBorder="1" applyAlignment="1">
      <alignment horizontal="center" wrapText="1"/>
    </xf>
    <xf numFmtId="176" fontId="14" fillId="4" borderId="4" xfId="0" applyNumberFormat="1" applyFont="1" applyFill="1" applyBorder="1" applyAlignment="1">
      <alignment horizontal="center" wrapText="1"/>
    </xf>
    <xf numFmtId="176" fontId="12" fillId="4" borderId="4" xfId="0" applyNumberFormat="1" applyFont="1" applyFill="1" applyBorder="1" applyAlignment="1">
      <alignment horizontal="center" wrapText="1"/>
    </xf>
    <xf numFmtId="176" fontId="13" fillId="4" borderId="4" xfId="0" applyNumberFormat="1" applyFont="1" applyFill="1" applyBorder="1" applyAlignment="1">
      <alignment horizontal="center" wrapText="1"/>
    </xf>
    <xf numFmtId="10" fontId="12" fillId="4" borderId="4" xfId="0" applyNumberFormat="1" applyFont="1" applyFill="1" applyBorder="1" applyAlignment="1">
      <alignment horizontal="center" wrapText="1"/>
    </xf>
    <xf numFmtId="177" fontId="16" fillId="4" borderId="4" xfId="0" applyNumberFormat="1" applyFont="1" applyFill="1" applyBorder="1" applyAlignment="1">
      <alignment horizontal="center"/>
    </xf>
    <xf numFmtId="0" fontId="12" fillId="4" borderId="4" xfId="0" applyFont="1" applyFill="1" applyBorder="1" applyAlignment="1">
      <alignment horizontal="center"/>
    </xf>
    <xf numFmtId="0" fontId="0" fillId="4" borderId="4" xfId="0" applyFill="1" applyBorder="1" applyAlignment="1"/>
    <xf numFmtId="0" fontId="0" fillId="4" borderId="0" xfId="0" applyFill="1" applyBorder="1" applyAlignment="1"/>
    <xf numFmtId="0" fontId="11" fillId="6" borderId="2" xfId="0" applyFont="1" applyFill="1" applyBorder="1" applyAlignment="1">
      <alignment horizontal="center" vertical="center"/>
    </xf>
    <xf numFmtId="0" fontId="11" fillId="6" borderId="4"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4"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3" xfId="0" applyFont="1" applyFill="1" applyBorder="1" applyAlignment="1">
      <alignment horizontal="center" vertical="center"/>
    </xf>
    <xf numFmtId="0" fontId="12" fillId="6" borderId="3"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0"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12" fillId="5" borderId="2" xfId="0" applyFont="1" applyFill="1" applyBorder="1" applyAlignment="1">
      <alignment horizontal="center" wrapText="1"/>
    </xf>
    <xf numFmtId="0" fontId="12" fillId="5" borderId="3" xfId="0" applyFont="1" applyFill="1" applyBorder="1" applyAlignment="1">
      <alignment horizontal="center" wrapText="1"/>
    </xf>
    <xf numFmtId="0" fontId="12" fillId="5" borderId="4" xfId="0" applyFont="1" applyFill="1" applyBorder="1" applyAlignment="1">
      <alignment horizontal="center" wrapText="1"/>
    </xf>
    <xf numFmtId="182" fontId="11" fillId="5" borderId="2" xfId="0" applyNumberFormat="1" applyFont="1" applyFill="1" applyBorder="1" applyAlignment="1">
      <alignment horizontal="center" vertical="center" wrapText="1"/>
    </xf>
    <xf numFmtId="182" fontId="11" fillId="5" borderId="3" xfId="0" applyNumberFormat="1" applyFont="1" applyFill="1" applyBorder="1" applyAlignment="1">
      <alignment horizontal="center" vertical="center" wrapText="1"/>
    </xf>
    <xf numFmtId="182" fontId="11" fillId="5" borderId="4" xfId="0" applyNumberFormat="1"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7"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5" xfId="0" applyFont="1" applyFill="1" applyBorder="1" applyAlignment="1">
      <alignment horizontal="center" vertical="center"/>
    </xf>
    <xf numFmtId="0" fontId="11" fillId="5" borderId="13" xfId="0" applyFont="1" applyFill="1" applyBorder="1" applyAlignment="1">
      <alignment horizontal="center" vertical="center"/>
    </xf>
    <xf numFmtId="0" fontId="11" fillId="5" borderId="16" xfId="0" applyFont="1" applyFill="1" applyBorder="1" applyAlignment="1">
      <alignment horizontal="center" vertical="center"/>
    </xf>
    <xf numFmtId="0" fontId="12" fillId="5" borderId="10"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1" fillId="5" borderId="9" xfId="0" applyFont="1" applyFill="1" applyBorder="1" applyAlignment="1">
      <alignment horizontal="center" vertical="center"/>
    </xf>
    <xf numFmtId="0" fontId="11" fillId="5" borderId="14" xfId="0" applyFont="1" applyFill="1" applyBorder="1" applyAlignment="1">
      <alignment horizontal="center" vertical="center"/>
    </xf>
    <xf numFmtId="186" fontId="11" fillId="5" borderId="7" xfId="0" applyNumberFormat="1" applyFont="1" applyFill="1" applyBorder="1" applyAlignment="1">
      <alignment horizontal="center" vertical="center" wrapText="1"/>
    </xf>
    <xf numFmtId="186" fontId="11" fillId="5" borderId="8" xfId="0" applyNumberFormat="1" applyFont="1" applyFill="1" applyBorder="1" applyAlignment="1">
      <alignment horizontal="center" vertical="center" wrapText="1"/>
    </xf>
    <xf numFmtId="186" fontId="11" fillId="5" borderId="6" xfId="0" applyNumberFormat="1" applyFont="1" applyFill="1" applyBorder="1" applyAlignment="1">
      <alignment horizontal="center" vertical="center" wrapText="1"/>
    </xf>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183" fontId="12" fillId="2" borderId="1" xfId="0" applyNumberFormat="1" applyFont="1" applyFill="1" applyBorder="1" applyAlignment="1">
      <alignment horizontal="center" vertical="center" wrapText="1"/>
    </xf>
    <xf numFmtId="0" fontId="15" fillId="5"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176" fontId="12" fillId="5" borderId="1" xfId="0" applyNumberFormat="1" applyFont="1" applyFill="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4" borderId="2" xfId="0" applyFont="1" applyFill="1" applyBorder="1" applyAlignment="1">
      <alignment horizontal="center" vertical="center"/>
    </xf>
    <xf numFmtId="0" fontId="11" fillId="4" borderId="4" xfId="0" applyFont="1" applyFill="1" applyBorder="1" applyAlignment="1">
      <alignment horizontal="center" vertical="center"/>
    </xf>
    <xf numFmtId="0" fontId="12" fillId="4" borderId="2"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0" borderId="2" xfId="0" applyFont="1" applyBorder="1" applyAlignment="1">
      <alignment horizontal="center" vertical="center" wrapText="1"/>
    </xf>
    <xf numFmtId="0" fontId="0" fillId="0" borderId="0" xfId="0" applyAlignment="1">
      <alignment horizontal="center" vertical="center"/>
    </xf>
    <xf numFmtId="10" fontId="0" fillId="0" borderId="0" xfId="0" applyNumberFormat="1" applyAlignment="1">
      <alignment horizontal="center" vertical="center"/>
    </xf>
    <xf numFmtId="183" fontId="0" fillId="0" borderId="0" xfId="0" applyNumberFormat="1" applyAlignment="1">
      <alignment horizontal="center" vertical="center"/>
    </xf>
    <xf numFmtId="181" fontId="1" fillId="0" borderId="0" xfId="0" applyNumberFormat="1" applyFont="1" applyAlignment="1">
      <alignment horizontal="center" wrapText="1"/>
    </xf>
    <xf numFmtId="0" fontId="0" fillId="0" borderId="0" xfId="0" applyAlignment="1">
      <alignment horizontal="center"/>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cellXfs>
  <cellStyles count="2559">
    <cellStyle name="普通" xfId="0" builtinId="0"/>
    <cellStyle name="访问过的超链接" xfId="2148" builtinId="9" hidden="1"/>
    <cellStyle name="访问过的超链接" xfId="228" builtinId="9" hidden="1"/>
    <cellStyle name="访问过的超链接" xfId="2212" builtinId="9" hidden="1"/>
    <cellStyle name="访问过的超链接" xfId="1732" builtinId="9" hidden="1"/>
    <cellStyle name="访问过的超链接" xfId="209" builtinId="9" hidden="1"/>
    <cellStyle name="访问过的超链接" xfId="1368" builtinId="9" hidden="1"/>
    <cellStyle name="访问过的超链接" xfId="713" builtinId="9" hidden="1"/>
    <cellStyle name="访问过的超链接" xfId="656" builtinId="9" hidden="1"/>
    <cellStyle name="访问过的超链接" xfId="663" builtinId="9" hidden="1"/>
    <cellStyle name="访问过的超链接" xfId="706" builtinId="9" hidden="1"/>
    <cellStyle name="访问过的超链接" xfId="1684" builtinId="9" hidden="1"/>
    <cellStyle name="访问过的超链接" xfId="500" builtinId="9" hidden="1"/>
    <cellStyle name="访问过的超链接" xfId="498" builtinId="9" hidden="1"/>
    <cellStyle name="访问过的超链接" xfId="870" builtinId="9" hidden="1"/>
    <cellStyle name="访问过的超链接" xfId="2158" builtinId="9" hidden="1"/>
    <cellStyle name="访问过的超链接" xfId="2162" builtinId="9" hidden="1"/>
    <cellStyle name="访问过的超链接" xfId="261" builtinId="9" hidden="1"/>
    <cellStyle name="访问过的超链接" xfId="2000" builtinId="9" hidden="1"/>
    <cellStyle name="访问过的超链接" xfId="200" builtinId="9" hidden="1"/>
    <cellStyle name="访问过的超链接" xfId="1938" builtinId="9" hidden="1"/>
    <cellStyle name="访问过的超链接" xfId="1934" builtinId="9" hidden="1"/>
    <cellStyle name="访问过的超链接" xfId="550" builtinId="9" hidden="1"/>
    <cellStyle name="访问过的超链接" xfId="1580" builtinId="9" hidden="1"/>
    <cellStyle name="访问过的超链接" xfId="840" builtinId="9" hidden="1"/>
    <cellStyle name="访问过的超链接" xfId="575" builtinId="9" hidden="1"/>
    <cellStyle name="访问过的超链接" xfId="182" builtinId="9" hidden="1"/>
    <cellStyle name="访问过的超链接" xfId="1478" builtinId="9" hidden="1"/>
    <cellStyle name="访问过的超链接" xfId="768" builtinId="9" hidden="1"/>
    <cellStyle name="访问过的超链接" xfId="335" builtinId="9" hidden="1"/>
    <cellStyle name="访问过的超链接" xfId="234" builtinId="9" hidden="1"/>
    <cellStyle name="访问过的超链接" xfId="395" builtinId="9" hidden="1"/>
    <cellStyle name="访问过的超链接" xfId="2378" builtinId="9" hidden="1"/>
    <cellStyle name="访问过的超链接" xfId="1007" builtinId="9" hidden="1"/>
    <cellStyle name="访问过的超链接" xfId="1246" builtinId="9" hidden="1"/>
    <cellStyle name="访问过的超链接" xfId="2202" builtinId="9" hidden="1"/>
    <cellStyle name="访问过的超链接" xfId="156" builtinId="9" hidden="1"/>
    <cellStyle name="访问过的超链接" xfId="2272" builtinId="9" hidden="1"/>
    <cellStyle name="访问过的超链接" xfId="374" builtinId="9" hidden="1"/>
    <cellStyle name="访问过的超链接" xfId="684" builtinId="9" hidden="1"/>
    <cellStyle name="访问过的超链接" xfId="428" builtinId="9" hidden="1"/>
    <cellStyle name="访问过的超链接" xfId="1828" builtinId="9" hidden="1"/>
    <cellStyle name="访问过的超链接" xfId="1790" builtinId="9" hidden="1"/>
    <cellStyle name="访问过的超链接" xfId="735" builtinId="9" hidden="1"/>
    <cellStyle name="访问过的超链接" xfId="1412" builtinId="9" hidden="1"/>
    <cellStyle name="访问过的超链接" xfId="1770" builtinId="9" hidden="1"/>
    <cellStyle name="访问过的超链接" xfId="1350" builtinId="9" hidden="1"/>
    <cellStyle name="访问过的超链接" xfId="873" builtinId="9" hidden="1"/>
    <cellStyle name="访问过的超链接" xfId="496" builtinId="9" hidden="1"/>
    <cellStyle name="访问过的超链接" xfId="974" builtinId="9" hidden="1"/>
    <cellStyle name="访问过的超链接" xfId="709" builtinId="9" hidden="1"/>
    <cellStyle name="访问过的超链接" xfId="1034" builtinId="9" hidden="1"/>
    <cellStyle name="访问过的超链接" xfId="376" builtinId="9" hidden="1"/>
    <cellStyle name="访问过的超链接" xfId="2066" builtinId="9" hidden="1"/>
    <cellStyle name="访问过的超链接" xfId="1160" builtinId="9" hidden="1"/>
    <cellStyle name="访问过的超链接" xfId="787" builtinId="9" hidden="1"/>
    <cellStyle name="访问过的超链接" xfId="2092" builtinId="9" hidden="1"/>
    <cellStyle name="访问过的超链接" xfId="1398" builtinId="9" hidden="1"/>
    <cellStyle name="访问过的超链接" xfId="579" builtinId="9" hidden="1"/>
    <cellStyle name="访问过的超链接" xfId="1588" builtinId="9" hidden="1"/>
    <cellStyle name="访问过的超链接" xfId="1618" builtinId="9" hidden="1"/>
    <cellStyle name="访问过的超链接" xfId="1614" builtinId="9" hidden="1"/>
    <cellStyle name="访问过的超链接" xfId="470" builtinId="9" hidden="1"/>
    <cellStyle name="访问过的超链接" xfId="340" builtinId="9" hidden="1"/>
    <cellStyle name="访问过的超链接" xfId="2426" builtinId="9" hidden="1"/>
    <cellStyle name="访问过的超链接" xfId="998" builtinId="9" hidden="1"/>
    <cellStyle name="访问过的超链接" xfId="242" builtinId="9" hidden="1"/>
    <cellStyle name="访问过的超链接" xfId="1240" builtinId="9" hidden="1"/>
    <cellStyle name="访问过的超链接" xfId="2196" builtinId="9" hidden="1"/>
    <cellStyle name="访问过的超链接" xfId="441" builtinId="9" hidden="1"/>
    <cellStyle name="访问过的超链接" xfId="919" builtinId="9" hidden="1"/>
    <cellStyle name="访问过的超链接" xfId="1400" builtinId="9" hidden="1"/>
    <cellStyle name="访问过的超链接" xfId="2276" builtinId="9" hidden="1"/>
    <cellStyle name="访问过的超链接" xfId="1320" builtinId="9" hidden="1"/>
    <cellStyle name="访问过的超链接" xfId="202" builtinId="9" hidden="1"/>
    <cellStyle name="访问过的超链接" xfId="680" builtinId="9" hidden="1"/>
    <cellStyle name="访问过的超链接" xfId="40" builtinId="9" hidden="1"/>
    <cellStyle name="访问过的超链接" xfId="1820" builtinId="9" hidden="1"/>
    <cellStyle name="访问过的超链接" xfId="2470" builtinId="9" hidden="1"/>
    <cellStyle name="访问过的超链接" xfId="305" builtinId="9" hidden="1"/>
    <cellStyle name="访问过的超链接" xfId="1698" builtinId="9" hidden="1"/>
    <cellStyle name="访问过的超链接" xfId="493" builtinId="9" hidden="1"/>
    <cellStyle name="访问过的超链接" xfId="2110" builtinId="9" hidden="1"/>
    <cellStyle name="访问过的超链接" xfId="141" builtinId="9" hidden="1"/>
    <cellStyle name="访问过的超链接" xfId="414" builtinId="9" hidden="1"/>
    <cellStyle name="访问过的超链接" xfId="285" builtinId="9" hidden="1"/>
    <cellStyle name="访问过的超链接" xfId="2244" builtinId="9" hidden="1"/>
    <cellStyle name="访问过的超链接" xfId="1986" builtinId="9" hidden="1"/>
    <cellStyle name="访问过的超链接" xfId="380" builtinId="9" hidden="1"/>
    <cellStyle name="访问过的超链接" xfId="814" builtinId="9" hidden="1"/>
    <cellStyle name="访问过的超链接" xfId="1318" builtinId="9" hidden="1"/>
    <cellStyle name="访问过的超链接" xfId="783" builtinId="9" hidden="1"/>
    <cellStyle name="访问过的超链接" xfId="1796" builtinId="9" hidden="1"/>
    <cellStyle name="访问过的超链接" xfId="833" builtinId="9" hidden="1"/>
    <cellStyle name="访问过的超链接" xfId="1750" builtinId="9" hidden="1"/>
    <cellStyle name="访问过的超链接" xfId="627" builtinId="9" hidden="1"/>
    <cellStyle name="访问过的超链接" xfId="625" builtinId="9" hidden="1"/>
    <cellStyle name="访问过的超链接" xfId="775" builtinId="9" hidden="1"/>
    <cellStyle name="访问过的超链接" xfId="1710" builtinId="9" hidden="1"/>
    <cellStyle name="访问过的超链接" xfId="1908" builtinId="9" hidden="1"/>
    <cellStyle name="访问过的超链接" xfId="388" builtinId="9" hidden="1"/>
    <cellStyle name="访问过的超链接" xfId="386" builtinId="9" hidden="1"/>
    <cellStyle name="访问过的超链接" xfId="534" builtinId="9" hidden="1"/>
    <cellStyle name="访问过的超链接" xfId="2386" builtinId="9" hidden="1"/>
    <cellStyle name="访问过的超链接" xfId="2188" builtinId="9" hidden="1"/>
    <cellStyle name="访问过的超链接" xfId="917" builtinId="9" hidden="1"/>
    <cellStyle name="访问过的超链接" xfId="1326" builtinId="9" hidden="1"/>
    <cellStyle name="访问过的超链接" xfId="967" builtinId="9" hidden="1"/>
    <cellStyle name="访问过的超链接" xfId="1876" builtinId="9" hidden="1"/>
    <cellStyle name="访问过的超链接" xfId="435" builtinId="9" hidden="1"/>
    <cellStyle name="访问过的超链接" xfId="9" builtinId="9" hidden="1"/>
    <cellStyle name="访问过的超链接" xfId="641" builtinId="9" hidden="1"/>
    <cellStyle name="访问过的超链接" xfId="728" builtinId="9" hidden="1"/>
    <cellStyle name="访问过的超链接" xfId="99" builtinId="9" hidden="1"/>
    <cellStyle name="访问过的超链接" xfId="114" builtinId="9" hidden="1"/>
    <cellStyle name="访问过的超链接" xfId="520" builtinId="9" hidden="1"/>
    <cellStyle name="访问过的超链接" xfId="491" builtinId="9" hidden="1"/>
    <cellStyle name="访问过的超链接" xfId="489" builtinId="9" hidden="1"/>
    <cellStyle name="访问过的超链接" xfId="2118" builtinId="9" hidden="1"/>
    <cellStyle name="访问过的超链接" xfId="283" builtinId="9" hidden="1"/>
    <cellStyle name="访问过的超链接" xfId="2018" builtinId="9" hidden="1"/>
    <cellStyle name="访问过的超链接" xfId="280" builtinId="9" hidden="1"/>
    <cellStyle name="访问过的超链接" xfId="811" builtinId="9" hidden="1"/>
    <cellStyle name="访问过的超链接" xfId="301" builtinId="9" hidden="1"/>
    <cellStyle name="访问过的超链接" xfId="2082" builtinId="9" hidden="1"/>
    <cellStyle name="访问过的超链接" xfId="2078" builtinId="9" hidden="1"/>
    <cellStyle name="访问过的超链接" xfId="214" builtinId="9" hidden="1"/>
    <cellStyle name="访问过的超链接" xfId="1666" builtinId="9" hidden="1"/>
    <cellStyle name="访问过的超链接" xfId="540" builtinId="9" hidden="1"/>
    <cellStyle name="访问过的超链接" xfId="238" builtinId="9" hidden="1"/>
    <cellStyle name="访问过的超链接" xfId="2014" builtinId="9" hidden="1"/>
    <cellStyle name="访问过的超链接" xfId="623" builtinId="9" hidden="1"/>
    <cellStyle name="访问过的超链接" xfId="792" builtinId="9" hidden="1"/>
    <cellStyle name="访问过的超链接" xfId="779" builtinId="9" hidden="1"/>
    <cellStyle name="访问过的超链接" xfId="1188" builtinId="9" hidden="1"/>
    <cellStyle name="访问过的超链接" xfId="249" builtinId="9" hidden="1"/>
    <cellStyle name="访问过的超链接" xfId="465" builtinId="9" hidden="1"/>
    <cellStyle name="访问过的超链接" xfId="29" builtinId="9" hidden="1"/>
    <cellStyle name="访问过的超链接" xfId="434" builtinId="9" hidden="1"/>
    <cellStyle name="访问过的超链接" xfId="912" builtinId="9" hidden="1"/>
    <cellStyle name="访问过的超链接" xfId="863" builtinId="9" hidden="1"/>
    <cellStyle name="访问过的超链接" xfId="103" builtinId="9" hidden="1"/>
    <cellStyle name="访问过的超链接" xfId="1334" builtinId="9" hidden="1"/>
    <cellStyle name="访问过的超链接" xfId="1872" builtinId="9" hidden="1"/>
    <cellStyle name="访问过的超链接" xfId="1868" builtinId="9" hidden="1"/>
    <cellStyle name="访问过的超链接" xfId="4" builtinId="9" hidden="1"/>
    <cellStyle name="访问过的超链接" xfId="467" builtinId="9" hidden="1"/>
    <cellStyle name="访问过的超链接" xfId="645" builtinId="9" hidden="1"/>
    <cellStyle name="访问过的超链接" xfId="517" builtinId="9" hidden="1"/>
    <cellStyle name="访问过的超链接" xfId="595" builtinId="9" hidden="1"/>
    <cellStyle name="访问过的超链接" xfId="436" builtinId="9" hidden="1"/>
    <cellStyle name="访问过的超链接" xfId="2124" builtinId="9" hidden="1"/>
    <cellStyle name="访问过的超链接" xfId="568" builtinId="9" hidden="1"/>
    <cellStyle name="访问过的超链接" xfId="1078" builtinId="9" hidden="1"/>
    <cellStyle name="访问过的超链接" xfId="354" builtinId="9" hidden="1"/>
    <cellStyle name="访问过的超链接" xfId="356" builtinId="9" hidden="1"/>
    <cellStyle name="访问过的超链接" xfId="1066" builtinId="9" hidden="1"/>
    <cellStyle name="访问过的超链接" xfId="329" builtinId="9" hidden="1"/>
    <cellStyle name="访问过的超链接" xfId="807" builtinId="9" hidden="1"/>
    <cellStyle name="访问过的超链接" xfId="593" builtinId="9" hidden="1"/>
    <cellStyle name="访问过的超链接" xfId="121" builtinId="9" hidden="1"/>
    <cellStyle name="访问过的超链接" xfId="2404" builtinId="9" hidden="1"/>
    <cellStyle name="访问过的超链接" xfId="651" builtinId="9" hidden="1"/>
    <cellStyle name="访问过的超链接" xfId="137" builtinId="9" hidden="1"/>
    <cellStyle name="访问过的超链接" xfId="620" builtinId="9" hidden="1"/>
    <cellStyle name="访问过的超链接" xfId="1758" builtinId="9" hidden="1"/>
    <cellStyle name="访问过的超链接" xfId="198" builtinId="9" hidden="1"/>
    <cellStyle name="访问过的超链接" xfId="412" builtinId="9" hidden="1"/>
    <cellStyle name="访问过的超链接" xfId="93" builtinId="9" hidden="1"/>
    <cellStyle name="访问过的超链接" xfId="1284" builtinId="9" hidden="1"/>
    <cellStyle name="访问过的超链接" xfId="2240" builtinId="9" hidden="1"/>
    <cellStyle name="访问过的超链接" xfId="253" builtinId="9" hidden="1"/>
    <cellStyle name="访问过的超链接" xfId="173" builtinId="9" hidden="1"/>
    <cellStyle name="访问过的超链接" xfId="939" builtinId="9" hidden="1"/>
    <cellStyle name="访问过的超链接" xfId="948" builtinId="9" hidden="1"/>
    <cellStyle name="访问过的超链接" xfId="2474" builtinId="9" hidden="1"/>
    <cellStyle name="访问过的超链接" xfId="667" builtinId="9" hidden="1"/>
    <cellStyle name="访问过的超链接" xfId="1862" builtinId="9" hidden="1"/>
    <cellStyle name="访问过的超链接" xfId="274" builtinId="9" hidden="1"/>
    <cellStyle name="访问过的超链接" xfId="752" builtinId="9" hidden="1"/>
    <cellStyle name="访问过的超链接" xfId="648" builtinId="9" hidden="1"/>
    <cellStyle name="访问过的超链接" xfId="122" builtinId="9" hidden="1"/>
    <cellStyle name="访问过的超链接" xfId="464" builtinId="9" hidden="1"/>
    <cellStyle name="访问过的超链接" xfId="515" builtinId="9" hidden="1"/>
    <cellStyle name="访问过的超链接" xfId="513" builtinId="9" hidden="1"/>
    <cellStyle name="访问过的超链接" xfId="119" builtinId="9" hidden="1"/>
    <cellStyle name="访问过的超链接" xfId="307" builtinId="9" hidden="1"/>
    <cellStyle name="访问过的超链接" xfId="2132" builtinId="9" hidden="1"/>
    <cellStyle name="访问过的超链接" xfId="276" builtinId="9" hidden="1"/>
    <cellStyle name="访问过的超链接" xfId="2422" builtinId="9" hidden="1"/>
    <cellStyle name="访问过的超链接" xfId="1046" builtinId="9" hidden="1"/>
    <cellStyle name="访问过的超链接" xfId="2130" builtinId="9" hidden="1"/>
    <cellStyle name="访问过的超链接" xfId="308" builtinId="9" hidden="1"/>
    <cellStyle name="访问过的超链接" xfId="805" builtinId="9" hidden="1"/>
    <cellStyle name="访问过的超链接" xfId="2230" builtinId="9" hidden="1"/>
    <cellStyle name="访问过的超链接" xfId="660" builtinId="9" hidden="1"/>
    <cellStyle name="访问过的超链接" xfId="514" builtinId="9" hidden="1"/>
    <cellStyle name="访问过的超链接" xfId="1374" builtinId="9" hidden="1"/>
    <cellStyle name="访问过的超链接" xfId="15" builtinId="9" hidden="1"/>
    <cellStyle name="访问过的超链接" xfId="748" builtinId="9" hidden="1"/>
    <cellStyle name="访问过的超链接" xfId="755" builtinId="9" hidden="1"/>
    <cellStyle name="访问过的超链接" xfId="1878" builtinId="9" hidden="1"/>
    <cellStyle name="访问过的超链接" xfId="2298" builtinId="9" hidden="1"/>
    <cellStyle name="访问过的超链接" xfId="1890" builtinId="9" hidden="1"/>
    <cellStyle name="访问过的超链接" xfId="460" builtinId="9" hidden="1"/>
    <cellStyle name="访问过的超链接" xfId="458" builtinId="9" hidden="1"/>
    <cellStyle name="访问过的超链接" xfId="942" builtinId="9" hidden="1"/>
    <cellStyle name="访问过的超链接" xfId="252" builtinId="9" hidden="1"/>
    <cellStyle name="访问过的超链接" xfId="885" builtinId="9" hidden="1"/>
    <cellStyle name="访问过的超链接" xfId="221" builtinId="9" hidden="1"/>
    <cellStyle name="访问过的超链接" xfId="699" builtinId="9" hidden="1"/>
    <cellStyle name="访问过的超链接" xfId="413" builtinId="9" hidden="1"/>
    <cellStyle name="访问过的超链接" xfId="18" builtinId="9" hidden="1"/>
    <cellStyle name="访问过的超链接" xfId="1854" builtinId="9" hidden="1"/>
    <cellStyle name="访问过的超链接" xfId="750" builtinId="9" hidden="1"/>
    <cellStyle name="访问过的超链接" xfId="1442" builtinId="9" hidden="1"/>
    <cellStyle name="访问过的超链接" xfId="652" builtinId="9" hidden="1"/>
    <cellStyle name="访问过的超链接" xfId="1542" builtinId="9" hidden="1"/>
    <cellStyle name="访问过的超链接" xfId="154" builtinId="9" hidden="1"/>
    <cellStyle name="访问过的超链接" xfId="124" builtinId="9" hidden="1"/>
    <cellStyle name="访问过的超链接" xfId="808" builtinId="9" hidden="1"/>
    <cellStyle name="访问过的超链接" xfId="2396" builtinId="9" hidden="1"/>
    <cellStyle name="访问过的超链接" xfId="1064" builtinId="9" hidden="1"/>
    <cellStyle name="访问过的超链接" xfId="355" builtinId="9" hidden="1"/>
    <cellStyle name="访问过的超链接" xfId="353" builtinId="9" hidden="1"/>
    <cellStyle name="访问过的超链接" xfId="1080" builtinId="9" hidden="1"/>
    <cellStyle name="访问过的超链接" xfId="569" builtinId="9" hidden="1"/>
    <cellStyle name="访问过的超链接" xfId="2122" builtinId="9" hidden="1"/>
    <cellStyle name="访问过的超链接" xfId="116" builtinId="9" hidden="1"/>
    <cellStyle name="访问过的超链接" xfId="158" builtinId="9" hidden="1"/>
    <cellStyle name="访问过的超链接" xfId="1174" builtinId="9" hidden="1"/>
    <cellStyle name="访问过的超链接" xfId="644" builtinId="9" hidden="1"/>
    <cellStyle name="访问过的超链接" xfId="468" builtinId="9" hidden="1"/>
    <cellStyle name="访问过的超链接" xfId="406" builtinId="9" hidden="1"/>
    <cellStyle name="访问过的超链接" xfId="37" builtinId="9" hidden="1"/>
    <cellStyle name="访问过的超链接" xfId="12" builtinId="9" hidden="1"/>
    <cellStyle name="访问过的超链接" xfId="1332" builtinId="9" hidden="1"/>
    <cellStyle name="访问过的超链接" xfId="707" builtinId="9" hidden="1"/>
    <cellStyle name="访问过的超链接" xfId="229" builtinId="9" hidden="1"/>
    <cellStyle name="访问过的超链接" xfId="2226" builtinId="9" hidden="1"/>
    <cellStyle name="访问过的超链接" xfId="456" builtinId="9" hidden="1"/>
    <cellStyle name="访问过的超链接" xfId="1800" builtinId="9" hidden="1"/>
    <cellStyle name="访问过的超链接" xfId="466" builtinId="9" hidden="1"/>
    <cellStyle name="访问过的超链接" xfId="248" builtinId="9" hidden="1"/>
    <cellStyle name="访问过的超链接" xfId="1290" builtinId="9" hidden="1"/>
    <cellStyle name="访问过的超链接" xfId="298" builtinId="9" hidden="1"/>
    <cellStyle name="访问过的超链接" xfId="1190" builtinId="9" hidden="1"/>
    <cellStyle name="访问过的超链接" xfId="624" builtinId="9" hidden="1"/>
    <cellStyle name="访问过的超链接" xfId="745" builtinId="9" hidden="1"/>
    <cellStyle name="访问过的超链接" xfId="61" builtinId="9" hidden="1"/>
    <cellStyle name="访问过的超链接" xfId="539" builtinId="9" hidden="1"/>
    <cellStyle name="访问过的超链接" xfId="1144" builtinId="9" hidden="1"/>
    <cellStyle name="访问过的超链接" xfId="972" builtinId="9" hidden="1"/>
    <cellStyle name="访问过的超链接" xfId="1534" builtinId="9" hidden="1"/>
    <cellStyle name="访问过的超链接" xfId="286" builtinId="9" hidden="1"/>
    <cellStyle name="访问过的超链接" xfId="300" builtinId="9" hidden="1"/>
    <cellStyle name="访问过的超链接" xfId="812" builtinId="9" hidden="1"/>
    <cellStyle name="访问过的超链接" xfId="294" builtinId="9" hidden="1"/>
    <cellStyle name="访问过的超链接" xfId="528" builtinId="9" hidden="1"/>
    <cellStyle name="访问过的超链接" xfId="284" builtinId="9" hidden="1"/>
    <cellStyle name="访问过的超链接" xfId="2116" builtinId="9" hidden="1"/>
    <cellStyle name="访问过的超链接" xfId="401" builtinId="9" hidden="1"/>
    <cellStyle name="访问过的超链接" xfId="879" builtinId="9" hidden="1"/>
    <cellStyle name="访问过的超链接" xfId="521" builtinId="9" hidden="1"/>
    <cellStyle name="访问过的超链接" xfId="523" builtinId="9" hidden="1"/>
    <cellStyle name="访问过的超链接" xfId="1652" builtinId="9" hidden="1"/>
    <cellStyle name="访问过的超链接" xfId="126" builtinId="9" hidden="1"/>
    <cellStyle name="访问过的超链接" xfId="640" builtinId="9" hidden="1"/>
    <cellStyle name="访问过的超链接" xfId="760" builtinId="9" hidden="1"/>
    <cellStyle name="访问过的超链接" xfId="2292" builtinId="9" hidden="1"/>
    <cellStyle name="访问过的超链接" xfId="319" builtinId="9" hidden="1"/>
    <cellStyle name="访问过的超链接" xfId="968" builtinId="9" hidden="1"/>
    <cellStyle name="访问过的超链接" xfId="2452" builtinId="9" hidden="1"/>
    <cellStyle name="访问过的超链接" xfId="918" builtinId="9" hidden="1"/>
    <cellStyle name="访问过的超链接" xfId="2190" builtinId="9" hidden="1"/>
    <cellStyle name="访问过的超链接" xfId="181" builtinId="9" hidden="1"/>
    <cellStyle name="访问过的超链接" xfId="245" builtinId="9" hidden="1"/>
    <cellStyle name="访问过的超链接" xfId="2256" builtinId="9" hidden="1"/>
    <cellStyle name="访问过的超链接" xfId="389" builtinId="9" hidden="1"/>
    <cellStyle name="访问过的超链接" xfId="191" builtinId="9" hidden="1"/>
    <cellStyle name="访问过的超链接" xfId="420" builtinId="9" hidden="1"/>
    <cellStyle name="访问过的超链接" xfId="838" builtinId="9" hidden="1"/>
    <cellStyle name="访问过的超链接" xfId="626" builtinId="9" hidden="1"/>
    <cellStyle name="访问过的超链接" xfId="628" builtinId="9" hidden="1"/>
    <cellStyle name="访问过的超链接" xfId="1428" builtinId="9" hidden="1"/>
    <cellStyle name="访问过的超链接" xfId="57" builtinId="9" hidden="1"/>
    <cellStyle name="访问过的超链接" xfId="2444" builtinId="9" hidden="1"/>
    <cellStyle name="访问过的超链接" xfId="587" builtinId="9" hidden="1"/>
    <cellStyle name="访问过的超链接" xfId="585" builtinId="9" hidden="1"/>
    <cellStyle name="访问过的超链接" xfId="815" builtinId="9" hidden="1"/>
    <cellStyle name="访问过的超链接" xfId="337" builtinId="9" hidden="1"/>
    <cellStyle name="访问过的超链接" xfId="1988" builtinId="9" hidden="1"/>
    <cellStyle name="访问过的超链接" xfId="2368" builtinId="9" hidden="1"/>
    <cellStyle name="访问过的超链接" xfId="844" builtinId="9" hidden="1"/>
    <cellStyle name="访问过的超链接" xfId="326" builtinId="9" hidden="1"/>
    <cellStyle name="访问过的超链接" xfId="140" builtinId="9" hidden="1"/>
    <cellStyle name="访问过的超链接" xfId="2108" builtinId="9" hidden="1"/>
    <cellStyle name="访问过的超链接" xfId="1510" builtinId="9" hidden="1"/>
    <cellStyle name="访问过的超链接" xfId="1696" builtinId="9" hidden="1"/>
    <cellStyle name="访问过的超链接" xfId="525" builtinId="9" hidden="1"/>
    <cellStyle name="访问过的超链接" xfId="84" builtinId="9" hidden="1"/>
    <cellStyle name="访问过的超链接" xfId="475" builtinId="9" hidden="1"/>
    <cellStyle name="访问过的超链接" xfId="21" builtinId="9" hidden="1"/>
    <cellStyle name="访问过的超链接" xfId="681" builtinId="9" hidden="1"/>
    <cellStyle name="访问过的超链接" xfId="683" builtinId="9" hidden="1"/>
    <cellStyle name="访问过的超链接" xfId="1308" builtinId="9" hidden="1"/>
    <cellStyle name="访问过的超链接" xfId="387" builtinId="9" hidden="1"/>
    <cellStyle name="访问过的超链接" xfId="1060" builtinId="9" hidden="1"/>
    <cellStyle name="访问过的超链接" xfId="1264" builtinId="9" hidden="1"/>
    <cellStyle name="访问过的超链接" xfId="442" builtinId="9" hidden="1"/>
    <cellStyle name="访问过的超链接" xfId="1238" builtinId="9" hidden="1"/>
    <cellStyle name="访问过的超链接" xfId="243" builtinId="9" hidden="1"/>
    <cellStyle name="访问过的超链接" xfId="241" builtinId="9" hidden="1"/>
    <cellStyle name="访问过的超链接" xfId="1304" builtinId="9" hidden="1"/>
    <cellStyle name="访问过的超链接" xfId="771" builtinId="9" hidden="1"/>
    <cellStyle name="访问过的超链接" xfId="1204" builtinId="9" hidden="1"/>
    <cellStyle name="访问过的超链接" xfId="85" builtinId="9" hidden="1"/>
    <cellStyle name="访问过的超链接" xfId="1998" builtinId="9" hidden="1"/>
    <cellStyle name="访问过的超链接" xfId="1620" builtinId="9" hidden="1"/>
    <cellStyle name="访问过的超链接" xfId="532" builtinId="9" hidden="1"/>
    <cellStyle name="访问过的超链接" xfId="580" builtinId="9" hidden="1"/>
    <cellStyle name="访问过的超链接" xfId="77" builtinId="9" hidden="1"/>
    <cellStyle name="访问过的超链接" xfId="2094" builtinId="9" hidden="1"/>
    <cellStyle name="访问过的超链接" xfId="788" builtinId="9" hidden="1"/>
    <cellStyle name="访问过的超链接" xfId="1092" builtinId="9" hidden="1"/>
    <cellStyle name="访问过的超链接" xfId="819" builtinId="9" hidden="1"/>
    <cellStyle name="访问过的超链接" xfId="341" builtinId="9" hidden="1"/>
    <cellStyle name="访问过的超链接" xfId="1036" builtinId="9" hidden="1"/>
    <cellStyle name="访问过的超链接" xfId="291" builtinId="9" hidden="1"/>
    <cellStyle name="访问过的超链接" xfId="975" builtinId="9" hidden="1"/>
    <cellStyle name="访问过的超链接" xfId="497" builtinId="9" hidden="1"/>
    <cellStyle name="访问过的超链接" xfId="872" builtinId="9" hidden="1"/>
    <cellStyle name="访问过的超链接" xfId="188" builtinId="9" hidden="1"/>
    <cellStyle name="访问过的超链接" xfId="186" builtinId="9" hidden="1"/>
    <cellStyle name="访问过的超链接" xfId="1414" builtinId="9" hidden="1"/>
    <cellStyle name="访问过的超链接" xfId="736" builtinId="9" hidden="1"/>
    <cellStyle name="访问过的超链接" xfId="1788" builtinId="9" hidden="1"/>
    <cellStyle name="访问过的超链接" xfId="1906" builtinId="9" hidden="1"/>
    <cellStyle name="访问过的超链接" xfId="427" builtinId="9" hidden="1"/>
    <cellStyle name="访问过的超链接" xfId="685" builtinId="9" hidden="1"/>
    <cellStyle name="访问过的超链接" xfId="207" builtinId="9" hidden="1"/>
    <cellStyle name="访问过的超链接" xfId="1310" builtinId="9" hidden="1"/>
    <cellStyle name="访问过的超链接" xfId="157" builtinId="9" hidden="1"/>
    <cellStyle name="访问过的超链接" xfId="2204" builtinId="9" hidden="1"/>
    <cellStyle name="访问过的超链接" xfId="2208" builtinId="9" hidden="1"/>
    <cellStyle name="访问过的超链接" xfId="1006" builtinId="9" hidden="1"/>
    <cellStyle name="访问过的超链接" xfId="394" builtinId="9" hidden="1"/>
    <cellStyle name="访问过的超链接" xfId="396" builtinId="9" hidden="1"/>
    <cellStyle name="访问过的超链接" xfId="1892" builtinId="9" hidden="1"/>
    <cellStyle name="访问过的超链接" xfId="602" builtinId="9" hidden="1"/>
    <cellStyle name="访问过的超链接" xfId="418" builtinId="9" hidden="1"/>
    <cellStyle name="访问过的超链接" xfId="633" builtinId="9" hidden="1"/>
    <cellStyle name="访问过的超链接" xfId="81" builtinId="9" hidden="1"/>
    <cellStyle name="访问过的超链接" xfId="1624" builtinId="9" hidden="1"/>
    <cellStyle name="访问过的超链接" xfId="841" builtinId="9" hidden="1"/>
    <cellStyle name="访问过的超链接" xfId="1528" builtinId="9" hidden="1"/>
    <cellStyle name="访问过的超链接" xfId="791" builtinId="9" hidden="1"/>
    <cellStyle name="访问过的超链接" xfId="578" builtinId="9" hidden="1"/>
    <cellStyle name="访问过的超链接" xfId="422" builtinId="9" hidden="1"/>
    <cellStyle name="访问过的超链接" xfId="372" builtinId="9" hidden="1"/>
    <cellStyle name="访问过的超链接" xfId="2002" builtinId="9" hidden="1"/>
    <cellStyle name="访问过的超链接" xfId="1110" builtinId="9" hidden="1"/>
    <cellStyle name="访问过的超链接" xfId="212" builtinId="9" hidden="1"/>
    <cellStyle name="访问过的超链接" xfId="1182" builtinId="9" hidden="1"/>
    <cellStyle name="访问过的超链接" xfId="133" builtinId="9" hidden="1"/>
    <cellStyle name="访问过的超链接" xfId="979" builtinId="9" hidden="1"/>
    <cellStyle name="访问过的超链接" xfId="501" builtinId="9" hidden="1"/>
    <cellStyle name="访问过的超链接" xfId="1682" builtinId="9" hidden="1"/>
    <cellStyle name="访问过的超链接" xfId="1678" builtinId="9" hidden="1"/>
    <cellStyle name="访问过的超链接" xfId="2430" builtinId="9" hidden="1"/>
    <cellStyle name="访问过的超链接" xfId="1836" builtinId="9" hidden="1"/>
    <cellStyle name="访问过的超链接" xfId="712" builtinId="9" hidden="1"/>
    <cellStyle name="访问过的超链接" xfId="688" builtinId="9" hidden="1"/>
    <cellStyle name="访问过的超链接" xfId="210" builtinId="9" hidden="1"/>
    <cellStyle name="访问过的超链接" xfId="1734" builtinId="9" hidden="1"/>
    <cellStyle name="访问过的超链接" xfId="896" builtinId="9" hidden="1"/>
    <cellStyle name="访问过的超链接" xfId="1688" builtinId="9" hidden="1"/>
    <cellStyle name="访问过的超链接" xfId="927" builtinId="9" hidden="1"/>
    <cellStyle name="访问过的超链接" xfId="267" builtinId="9" hidden="1"/>
    <cellStyle name="访问过的超链接" xfId="1082" builtinId="9" hidden="1"/>
    <cellStyle name="访问过的超链接" xfId="1256" builtinId="9" hidden="1"/>
    <cellStyle name="访问过的超链接" xfId="1002" builtinId="9" hidden="1"/>
    <cellStyle name="访问过的超链接" xfId="398" builtinId="9" hidden="1"/>
    <cellStyle name="访问过的超链接" xfId="2466" builtinId="9" hidden="1"/>
    <cellStyle name="访问过的超链接" xfId="348" builtinId="9" hidden="1"/>
    <cellStyle name="访问过的超链接" xfId="230" builtinId="9" hidden="1"/>
    <cellStyle name="访问过的超链接" xfId="1630" builtinId="9" hidden="1"/>
    <cellStyle name="访问过的超链接" xfId="556" builtinId="9" hidden="1"/>
    <cellStyle name="访问过的超链接" xfId="1572" builtinId="9" hidden="1"/>
    <cellStyle name="访问过的超链接" xfId="2046" builtinId="9" hidden="1"/>
    <cellStyle name="访问过的超链接" xfId="2144" builtinId="9" hidden="1"/>
    <cellStyle name="访问过的超链接" xfId="793" builtinId="9" hidden="1"/>
    <cellStyle name="访问过的超链接" xfId="795" builtinId="9" hidden="1"/>
    <cellStyle name="访问过的超链接" xfId="1094" builtinId="9" hidden="1"/>
    <cellStyle name="访问过的超链接" xfId="1001" builtinId="9" hidden="1"/>
    <cellStyle name="访问过的超链接" xfId="880" builtinId="9" hidden="1"/>
    <cellStyle name="访问过的超链接" xfId="1050" builtinId="9" hidden="1"/>
    <cellStyle name="访问过的超链接" xfId="1292" builtinId="9" hidden="1"/>
    <cellStyle name="访问过的超链接" xfId="982" builtinId="9" hidden="1"/>
    <cellStyle name="访问过的超链接" xfId="504" builtinId="9" hidden="1"/>
    <cellStyle name="访问过的超链接" xfId="2252" builtinId="9" hidden="1"/>
    <cellStyle name="访问过的超链接" xfId="831" builtinId="9" hidden="1"/>
    <cellStyle name="访问过的超链接" xfId="659" builtinId="9" hidden="1"/>
    <cellStyle name="访问过的超链接" xfId="453" builtinId="9" hidden="1"/>
    <cellStyle name="访问过的超链接" xfId="1" builtinId="9" hidden="1"/>
    <cellStyle name="访问过的超链接" xfId="1774" builtinId="9" hidden="1"/>
    <cellStyle name="访问过的超链接" xfId="1844" builtinId="9" hidden="1"/>
    <cellStyle name="访问过的超链接" xfId="1362" builtinId="9" hidden="1"/>
    <cellStyle name="访问过的超链接" xfId="2388" builtinId="9" hidden="1"/>
    <cellStyle name="访问过的超链接" xfId="454" builtinId="9" hidden="1"/>
    <cellStyle name="访问过的超链接" xfId="898" builtinId="9" hidden="1"/>
    <cellStyle name="访问过的超链接" xfId="164" builtinId="9" hidden="1"/>
    <cellStyle name="访问过的超链接" xfId="213" builtinId="9" hidden="1"/>
    <cellStyle name="访问过的超链接" xfId="848" builtinId="9" hidden="1"/>
    <cellStyle name="访问过的超链接" xfId="799" builtinId="9" hidden="1"/>
    <cellStyle name="访问过的超链接" xfId="80" builtinId="9" hidden="1"/>
    <cellStyle name="访问过的超链接" xfId="2254" builtinId="9" hidden="1"/>
    <cellStyle name="访问过的超链接" xfId="1074" builtinId="9" hidden="1"/>
    <cellStyle name="访问过的超链接" xfId="999" builtinId="9" hidden="1"/>
    <cellStyle name="访问过的超链接" xfId="1274" builtinId="9" hidden="1"/>
    <cellStyle name="访问过的超链接" xfId="639" builtinId="9" hidden="1"/>
    <cellStyle name="访问过的超链接" xfId="1070" builtinId="9" hidden="1"/>
    <cellStyle name="访问过的超链接" xfId="1376" builtinId="9" hidden="1"/>
    <cellStyle name="访问过的超链接" xfId="993" builtinId="9" hidden="1"/>
    <cellStyle name="访问过的超链接" xfId="50" builtinId="9" hidden="1"/>
    <cellStyle name="访问过的超链接" xfId="222" builtinId="9" hidden="1"/>
    <cellStyle name="访问过的超链接" xfId="1950" builtinId="9" hidden="1"/>
    <cellStyle name="访问过的超链接" xfId="1954" builtinId="9" hidden="1"/>
    <cellStyle name="访问过的超链接" xfId="365" builtinId="9" hidden="1"/>
    <cellStyle name="访问过的超链接" xfId="747" builtinId="9" hidden="1"/>
    <cellStyle name="访问过的超链接" xfId="269" builtinId="9" hidden="1"/>
    <cellStyle name="访问过的超链接" xfId="2146" builtinId="9" hidden="1"/>
    <cellStyle name="访问过的超链接" xfId="955" builtinId="9" hidden="1"/>
    <cellStyle name="访问过的超链接" xfId="894" builtinId="9" hidden="1"/>
    <cellStyle name="访问过的超链接" xfId="1730" builtinId="9" hidden="1"/>
    <cellStyle name="访问过的超链接" xfId="508" builtinId="9" hidden="1"/>
    <cellStyle name="访问过的超链接" xfId="1370" builtinId="9" hidden="1"/>
    <cellStyle name="访问过的超链接" xfId="714" builtinId="9" hidden="1"/>
    <cellStyle name="访问过的超链接" xfId="655" builtinId="9" hidden="1"/>
    <cellStyle name="访问过的超链接" xfId="1956" builtinId="9" hidden="1"/>
    <cellStyle name="访问过的超链接" xfId="705" builtinId="9" hidden="1"/>
    <cellStyle name="访问过的超链接" xfId="1558" builtinId="9" hidden="1"/>
    <cellStyle name="访问过的超链接" xfId="1996" builtinId="9" hidden="1"/>
    <cellStyle name="访问过的超链接" xfId="1748" builtinId="9" hidden="1"/>
    <cellStyle name="访问过的超链接" xfId="903" builtinId="9" hidden="1"/>
    <cellStyle name="访问过的超链接" xfId="1942" builtinId="9" hidden="1"/>
    <cellStyle name="访问过的超链接" xfId="2164" builtinId="9" hidden="1"/>
    <cellStyle name="访问过的超链接" xfId="260" builtinId="9" hidden="1"/>
    <cellStyle name="访问过的超链接" xfId="852" builtinId="9" hidden="1"/>
    <cellStyle name="访问过的超链接" xfId="790" builtinId="9" hidden="1"/>
    <cellStyle name="访问过的超链接" xfId="1936" builtinId="9" hidden="1"/>
    <cellStyle name="访问过的超链接" xfId="1932" builtinId="9" hidden="1"/>
    <cellStyle name="访问过的超链接" xfId="789" builtinId="9" hidden="1"/>
    <cellStyle name="访问过的超链接" xfId="1582" builtinId="9" hidden="1"/>
    <cellStyle name="访问过的超链接" xfId="839" builtinId="9" hidden="1"/>
    <cellStyle name="访问过的超链接" xfId="1856" builtinId="9" hidden="1"/>
    <cellStyle name="访问过的超链接" xfId="563" builtinId="9" hidden="1"/>
    <cellStyle name="访问过的超链接" xfId="1622" builtinId="9" hidden="1"/>
    <cellStyle name="访问过的超链接" xfId="769" builtinId="9" hidden="1"/>
    <cellStyle name="访问过的超链接" xfId="600" builtinId="9" hidden="1"/>
    <cellStyle name="访问过的超链接" xfId="1142" builtinId="9" hidden="1"/>
    <cellStyle name="访问过的超链接" xfId="2302" builtinId="9" hidden="1"/>
    <cellStyle name="访问过的超链接" xfId="1958" builtinId="9" hidden="1"/>
    <cellStyle name="访问过的超链接" xfId="1008" builtinId="9" hidden="1"/>
    <cellStyle name="访问过的超链接" xfId="361" builtinId="9" hidden="1"/>
    <cellStyle name="访问过的超链接" xfId="2200" builtinId="9" hidden="1"/>
    <cellStyle name="访问过的超链接" xfId="2408" builtinId="9" hidden="1"/>
    <cellStyle name="访问过的超链接" xfId="2274" builtinId="9" hidden="1"/>
    <cellStyle name="访问过的超链接" xfId="1680" builtinId="9" hidden="1"/>
    <cellStyle name="访问过的超链接" xfId="2238" builtinId="9" hidden="1"/>
    <cellStyle name="访问过的超链接" xfId="429" builtinId="9" hidden="1"/>
    <cellStyle name="访问过的超链接" xfId="1826" builtinId="9" hidden="1"/>
    <cellStyle name="访问过的超链接" xfId="1822" builtinId="9" hidden="1"/>
    <cellStyle name="访问过的超链接" xfId="220" builtinId="9" hidden="1"/>
    <cellStyle name="访问过的超链接" xfId="666" builtinId="9" hidden="1"/>
    <cellStyle name="访问过的超链接" xfId="668" builtinId="9" hidden="1"/>
    <cellStyle name="访问过的超链接" xfId="1348" builtinId="9" hidden="1"/>
    <cellStyle name="访问过的超链接" xfId="2270" builtinId="9" hidden="1"/>
    <cellStyle name="访问过的超链接" xfId="495" builtinId="9" hidden="1"/>
    <cellStyle name="访问过的超链接" xfId="2376" builtinId="9" hidden="1"/>
    <cellStyle name="访问过的超链接" xfId="2478" builtinId="9" hidden="1"/>
    <cellStyle name="访问过的超链接" xfId="1644" builtinId="9" hidden="1"/>
    <cellStyle name="访问过的超链接" xfId="377" builtinId="9" hidden="1"/>
    <cellStyle name="访问过的超链接" xfId="2068" builtinId="9" hidden="1"/>
    <cellStyle name="访问过的超链接" xfId="1112" builtinId="9" hidden="1"/>
    <cellStyle name="访问过的超链接" xfId="306" builtinId="9" hidden="1"/>
    <cellStyle name="访问过的超链接" xfId="784" builtinId="9" hidden="1"/>
    <cellStyle name="访问过的超链接" xfId="490" builtinId="9" hidden="1"/>
    <cellStyle name="访问过的超链接" xfId="2028" builtinId="9" hidden="1"/>
    <cellStyle name="访问过的超链接" xfId="1590" builtinId="9" hidden="1"/>
    <cellStyle name="访问过的超链接" xfId="1616" builtinId="9" hidden="1"/>
    <cellStyle name="访问过的超链接" xfId="1612" builtinId="9" hidden="1"/>
    <cellStyle name="访问过的超链接" xfId="1218" builtinId="9" hidden="1"/>
    <cellStyle name="访问过的超链接" xfId="1550" builtinId="9" hidden="1"/>
    <cellStyle name="访问过的超链接" xfId="2418" builtinId="9" hidden="1"/>
    <cellStyle name="访问过的超链接" xfId="1964" builtinId="9" hidden="1"/>
    <cellStyle name="访问过的超链接" xfId="723" builtinId="9" hidden="1"/>
    <cellStyle name="访问过的超链接" xfId="973" builtinId="9" hidden="1"/>
    <cellStyle name="访问过的超链接" xfId="2194" builtinId="9" hidden="1"/>
    <cellStyle name="访问过的超链接" xfId="440" builtinId="9" hidden="1"/>
    <cellStyle name="访问过的超链接" xfId="960" builtinId="9" hidden="1"/>
    <cellStyle name="访问过的超链接" xfId="30" builtinId="9" hidden="1"/>
    <cellStyle name="访问过的超链接" xfId="887" builtinId="9" hidden="1"/>
    <cellStyle name="访问过的超链接" xfId="1322" builtinId="9" hidden="1"/>
    <cellStyle name="访问过的超链接" xfId="201" builtinId="9" hidden="1"/>
    <cellStyle name="访问过的超链接" xfId="679" builtinId="9" hidden="1"/>
    <cellStyle name="访问过的超链接" xfId="721" builtinId="9" hidden="1"/>
    <cellStyle name="访问过的超链接" xfId="1818" builtinId="9" hidden="1"/>
    <cellStyle name="访问过的超链接" xfId="671" builtinId="9" hidden="1"/>
    <cellStyle name="访问过的超链接" xfId="1918" builtinId="9" hidden="1"/>
    <cellStyle name="访问过的超链接" xfId="920" builtinId="9" hidden="1"/>
    <cellStyle name="访问过的超链接" xfId="492" builtinId="9" hidden="1"/>
    <cellStyle name="访问过的超链接" xfId="1502" builtinId="9" hidden="1"/>
    <cellStyle name="访问过的超链接" xfId="318" builtinId="9" hidden="1"/>
    <cellStyle name="访问过的超链接" xfId="2174" builtinId="9" hidden="1"/>
    <cellStyle name="访问过的超链接" xfId="2178" builtinId="9" hidden="1"/>
    <cellStyle name="访问过的超链接" xfId="1028" builtinId="9" hidden="1"/>
    <cellStyle name="访问过的超链接" xfId="1984" builtinId="9" hidden="1"/>
    <cellStyle name="访问过的超链接" xfId="381" builtinId="9" hidden="1"/>
    <cellStyle name="访问过的超链接" xfId="1116" builtinId="9" hidden="1"/>
    <cellStyle name="访问过的超链接" xfId="1120" builtinId="9" hidden="1"/>
    <cellStyle name="访问过的超链接" xfId="782" builtinId="9" hidden="1"/>
    <cellStyle name="访问过的超链接" xfId="537" builtinId="9" hidden="1"/>
    <cellStyle name="访问过的超链接" xfId="832" builtinId="9" hidden="1"/>
    <cellStyle name="访问过的超链接" xfId="1606" builtinId="9" hidden="1"/>
    <cellStyle name="访问过的超链接" xfId="138" builtinId="9" hidden="1"/>
    <cellStyle name="访问过的超链接" xfId="2364" builtinId="9" hidden="1"/>
    <cellStyle name="访问过的超链接" xfId="1806" builtinId="9" hidden="1"/>
    <cellStyle name="访问过的超链接" xfId="1030" builtinId="9" hidden="1"/>
    <cellStyle name="访问过的超链接" xfId="2040" builtinId="9" hidden="1"/>
    <cellStyle name="访问过的超链接" xfId="547" builtinId="9" hidden="1"/>
    <cellStyle name="访问过的超链接" xfId="385" builtinId="9" hidden="1"/>
    <cellStyle name="访问过的超链接" xfId="247" builtinId="9" hidden="1"/>
    <cellStyle name="访问过的超链接" xfId="1230" builtinId="9" hidden="1"/>
    <cellStyle name="访问过的超链接" xfId="2186" builtinId="9" hidden="1"/>
    <cellStyle name="访问过的超链接" xfId="148" builtinId="9" hidden="1"/>
    <cellStyle name="访问过的超链接" xfId="2286" builtinId="9" hidden="1"/>
    <cellStyle name="访问过的超链接" xfId="966" builtinId="9" hidden="1"/>
    <cellStyle name="访问过的超链接" xfId="1874" builtinId="9" hidden="1"/>
    <cellStyle name="访问过的超链接" xfId="1108" builtinId="9" hidden="1"/>
    <cellStyle name="访问过的超链接" xfId="1812" builtinId="9" hidden="1"/>
    <cellStyle name="访问过的超链接" xfId="642" builtinId="9" hidden="1"/>
    <cellStyle name="访问过的超链接" xfId="727" builtinId="9" hidden="1"/>
    <cellStyle name="访问过的超链接" xfId="1396" builtinId="9" hidden="1"/>
    <cellStyle name="访问过的超链接" xfId="675" builtinId="9" hidden="1"/>
    <cellStyle name="访问过的超链接" xfId="1704" builtinId="9" hidden="1"/>
    <cellStyle name="访问过的超链接" xfId="881" builtinId="9" hidden="1"/>
    <cellStyle name="访问过的超链接" xfId="488" builtinId="9" hidden="1"/>
    <cellStyle name="访问过的超链接" xfId="2070" builtinId="9" hidden="1"/>
    <cellStyle name="访问过的超链接" xfId="2330" builtinId="9" hidden="1"/>
    <cellStyle name="访问过的超链接" xfId="2020" builtinId="9" hidden="1"/>
    <cellStyle name="访问过的超链接" xfId="332" builtinId="9" hidden="1"/>
    <cellStyle name="访问过的超链接" xfId="817" builtinId="9" hidden="1"/>
    <cellStyle name="访问过的超链接" xfId="1126" builtinId="9" hidden="1"/>
    <cellStyle name="访问过的超链接" xfId="2080" builtinId="9" hidden="1"/>
    <cellStyle name="访问过的超链接" xfId="2076" builtinId="9" hidden="1"/>
    <cellStyle name="访问过的超链接" xfId="609" builtinId="9" hidden="1"/>
    <cellStyle name="访问过的超链接" xfId="571" builtinId="9" hidden="1"/>
    <cellStyle name="访问过的超链接" xfId="541" builtinId="9" hidden="1"/>
    <cellStyle name="访问过的超链接" xfId="1602" builtinId="9" hidden="1"/>
    <cellStyle name="访问过的超链接" xfId="1598" builtinId="9" hidden="1"/>
    <cellStyle name="访问过的超链接" xfId="622" builtinId="9" hidden="1"/>
    <cellStyle name="访问过的超链接" xfId="1186" builtinId="9" hidden="1"/>
    <cellStyle name="访问过的超链接" xfId="147" builtinId="9" hidden="1"/>
    <cellStyle name="访问过的超链接" xfId="1286" builtinId="9" hidden="1"/>
    <cellStyle name="访问过的超链接" xfId="250" builtinId="9" hidden="1"/>
    <cellStyle name="访问过的超链接" xfId="1494" builtinId="9" hidden="1"/>
    <cellStyle name="访问过的超链接" xfId="936" builtinId="9" hidden="1"/>
    <cellStyle name="访问过的超链接" xfId="433" builtinId="9" hidden="1"/>
    <cellStyle name="访问过的超链接" xfId="911" builtinId="9" hidden="1"/>
    <cellStyle name="访问过的超链接" xfId="1436" builtinId="9" hidden="1"/>
    <cellStyle name="访问过的超链接" xfId="2282" builtinId="9" hidden="1"/>
    <cellStyle name="访问过的超链接" xfId="1336" builtinId="9" hidden="1"/>
    <cellStyle name="访问过的超链接" xfId="194" builtinId="9" hidden="1"/>
    <cellStyle name="访问过的超链接" xfId="1866" builtinId="9" hidden="1"/>
    <cellStyle name="访问过的超链接" xfId="36" builtinId="9" hidden="1"/>
    <cellStyle name="访问过的超链接" xfId="90" builtinId="9" hidden="1"/>
    <cellStyle name="访问过的超链接" xfId="2456" builtinId="9" hidden="1"/>
    <cellStyle name="访问过的超链接" xfId="516" builtinId="9" hidden="1"/>
    <cellStyle name="访问过的超链接" xfId="596" builtinId="9" hidden="1"/>
    <cellStyle name="访问过的超链接" xfId="1492" builtinId="9" hidden="1"/>
    <cellStyle name="访问过的超链接" xfId="2126" builtinId="9" hidden="1"/>
    <cellStyle name="访问过的超链接" xfId="149" builtinId="9" hidden="1"/>
    <cellStyle name="访问过的超链接" xfId="1076" builtinId="9" hidden="1"/>
    <cellStyle name="访问过的超链接" xfId="408" builtinId="9" hidden="1"/>
    <cellStyle name="访问过的超链接" xfId="1014" builtinId="9" hidden="1"/>
    <cellStyle name="访问过的超链接" xfId="1970" builtinId="9" hidden="1"/>
    <cellStyle name="访问过的超链接" xfId="328" builtinId="9" hidden="1"/>
    <cellStyle name="访问过的超链接" xfId="1544" builtinId="9" hidden="1"/>
    <cellStyle name="访问过的超链接" xfId="594" builtinId="9" hidden="1"/>
    <cellStyle name="访问过的超链接" xfId="2072" builtinId="9" hidden="1"/>
    <cellStyle name="访问过的超链接" xfId="2440" builtinId="9" hidden="1"/>
    <cellStyle name="访问过的超链接" xfId="2172" builtinId="9" hidden="1"/>
    <cellStyle name="访问过的超链接" xfId="1446" builtinId="9" hidden="1"/>
    <cellStyle name="访问过的超链接" xfId="619" builtinId="9" hidden="1"/>
    <cellStyle name="访问过的超链接" xfId="617" builtinId="9" hidden="1"/>
    <cellStyle name="访问过的超链接" xfId="16" builtinId="9" hidden="1"/>
    <cellStyle name="访问过的超链接" xfId="2400" builtinId="9" hidden="1"/>
    <cellStyle name="访问过的超链接" xfId="2160" builtinId="9" hidden="1"/>
    <cellStyle name="访问过的超链接" xfId="1282" builtinId="9" hidden="1"/>
    <cellStyle name="访问过的超链接" xfId="1278" builtinId="9" hidden="1"/>
    <cellStyle name="访问过的超链接" xfId="342" builtinId="9" hidden="1"/>
    <cellStyle name="访问过的超链接" xfId="172" builtinId="9" hidden="1"/>
    <cellStyle name="访问过的超链接" xfId="940" builtinId="9" hidden="1"/>
    <cellStyle name="访问过的超链接" xfId="909" builtinId="9" hidden="1"/>
    <cellStyle name="访问过的超链接" xfId="827" builtinId="9" hidden="1"/>
    <cellStyle name="访问过的超链接" xfId="447" builtinId="9" hidden="1"/>
    <cellStyle name="访问过的超链接" xfId="1860" builtinId="9" hidden="1"/>
    <cellStyle name="访问过的超链接" xfId="273" builtinId="9" hidden="1"/>
    <cellStyle name="访问过的超链接" xfId="751" builtinId="9" hidden="1"/>
    <cellStyle name="访问过的超链接" xfId="373" builtinId="9" hidden="1"/>
    <cellStyle name="访问过的超链接" xfId="720" builtinId="9" hidden="1"/>
    <cellStyle name="访问过的超链接" xfId="1454" builtinId="9" hidden="1"/>
    <cellStyle name="访问过的超链接" xfId="94" builtinId="9" hidden="1"/>
    <cellStyle name="访问过的超链接" xfId="512" builtinId="9" hidden="1"/>
    <cellStyle name="访问过的超链接" xfId="888" builtinId="9" hidden="1"/>
    <cellStyle name="访问过的超链接" xfId="1484" builtinId="9" hidden="1"/>
    <cellStyle name="访问过的超链接" xfId="63" builtinId="9" hidden="1"/>
    <cellStyle name="访问过的超链接" xfId="275" builtinId="9" hidden="1"/>
    <cellStyle name="访问过的超链接" xfId="2034" builtinId="9" hidden="1"/>
    <cellStyle name="访问过的超链接" xfId="325" builtinId="9" hidden="1"/>
    <cellStyle name="访问过的超链接" xfId="2128" builtinId="9" hidden="1"/>
    <cellStyle name="访问过的超链接" xfId="309" builtinId="9" hidden="1"/>
    <cellStyle name="访问过的超链接" xfId="117" builtinId="9" hidden="1"/>
    <cellStyle name="访问过的超链接" xfId="2062" builtinId="9" hidden="1"/>
    <cellStyle name="访问过的超链接" xfId="854" builtinId="9" hidden="1"/>
    <cellStyle name="访问过的超链接" xfId="1650" builtinId="9" hidden="1"/>
    <cellStyle name="访问过的超链接" xfId="548" builtinId="9" hidden="1"/>
    <cellStyle name="访问过的超链接" xfId="2350" builtinId="9" hidden="1"/>
    <cellStyle name="访问过的超链接" xfId="481" builtinId="9" hidden="1"/>
    <cellStyle name="访问过的超链接" xfId="615" builtinId="9" hidden="1"/>
    <cellStyle name="访问过的超链接" xfId="1172" builtinId="9" hidden="1"/>
    <cellStyle name="访问过的超链接" xfId="14" builtinId="9" hidden="1"/>
    <cellStyle name="访问过的超链接" xfId="1272" builtinId="9" hidden="1"/>
    <cellStyle name="访问过的超链接" xfId="459" builtinId="9" hidden="1"/>
    <cellStyle name="访问过的超链接" xfId="457" builtinId="9" hidden="1"/>
    <cellStyle name="访问过的超链接" xfId="473" builtinId="9" hidden="1"/>
    <cellStyle name="访问过的超链接" xfId="987" builtinId="9" hidden="1"/>
    <cellStyle name="访问过的超链接" xfId="320" builtinId="9" hidden="1"/>
    <cellStyle name="访问过的超链接" xfId="1084" builtinId="9" hidden="1"/>
    <cellStyle name="访问过的超链接" xfId="2336" builtinId="9" hidden="1"/>
    <cellStyle name="访问过的超链接" xfId="753" builtinId="9" hidden="1"/>
    <cellStyle name="访问过的超链接" xfId="1940" builtinId="9" hidden="1"/>
    <cellStyle name="访问过的超链接" xfId="1852" builtinId="9" hidden="1"/>
    <cellStyle name="访问过的超链接" xfId="5" builtinId="9" hidden="1"/>
    <cellStyle name="访问过的超链接" xfId="1440" builtinId="9" hidden="1"/>
    <cellStyle name="访问过的超链接" xfId="653" builtinId="9" hidden="1"/>
    <cellStyle name="访问过的超链接" xfId="1540" builtinId="9" hidden="1"/>
    <cellStyle name="访问过的超链接" xfId="603" builtinId="9" hidden="1"/>
    <cellStyle name="访问过的超链接" xfId="125" builtinId="9" hidden="1"/>
    <cellStyle name="访问过的超链接" xfId="809" builtinId="9" hidden="1"/>
    <cellStyle name="访问过的超链接" xfId="560" builtinId="9" hidden="1"/>
    <cellStyle name="访问过的超链接" xfId="1062" builtinId="9" hidden="1"/>
    <cellStyle name="访问过的超链接" xfId="362" builtinId="9" hidden="1"/>
    <cellStyle name="访问过的超链接" xfId="352" builtinId="9" hidden="1"/>
    <cellStyle name="访问过的超链接" xfId="323" builtinId="9" hidden="1"/>
    <cellStyle name="访问过的超链接" xfId="321" builtinId="9" hidden="1"/>
    <cellStyle name="访问过的超链接" xfId="2120" builtinId="9" hidden="1"/>
    <cellStyle name="访问过的超链接" xfId="115" builtinId="9" hidden="1"/>
    <cellStyle name="访问过的超链接" xfId="113" builtinId="9" hidden="1"/>
    <cellStyle name="访问过的超链接" xfId="1922" builtinId="9" hidden="1"/>
    <cellStyle name="访问过的超链接" xfId="643" builtinId="9" hidden="1"/>
    <cellStyle name="访问过的超链接" xfId="1460" builtinId="9" hidden="1"/>
    <cellStyle name="访问过的超链接" xfId="1746" builtinId="9" hidden="1"/>
    <cellStyle name="访问过的超链接" xfId="1742" builtinId="9" hidden="1"/>
    <cellStyle name="访问过的超链接" xfId="438" builtinId="9" hidden="1"/>
    <cellStyle name="访问过的超链接" xfId="404" builtinId="9" hidden="1"/>
    <cellStyle name="访问过的超链接" xfId="853" builtinId="9" hidden="1"/>
    <cellStyle name="访问过的超链接" xfId="180" builtinId="9" hidden="1"/>
    <cellStyle name="访问过的超链接" xfId="2224" builtinId="9" hidden="1"/>
    <cellStyle name="访问过的超链接" xfId="455" builtinId="9" hidden="1"/>
    <cellStyle name="访问过的超链接" xfId="933" builtinId="9" hidden="1"/>
    <cellStyle name="访问过的超链接" xfId="947" builtinId="9" hidden="1"/>
    <cellStyle name="访问过的超链接" xfId="469" builtinId="9" hidden="1"/>
    <cellStyle name="访问过的超链接" xfId="2434" builtinId="9" hidden="1"/>
    <cellStyle name="访问过的超链接" xfId="419" builtinId="9" hidden="1"/>
    <cellStyle name="访问过的超链接" xfId="1192" builtinId="9" hidden="1"/>
    <cellStyle name="访问过的超链接" xfId="266" builtinId="9" hidden="1"/>
    <cellStyle name="访问过的超链接" xfId="744" builtinId="9" hidden="1"/>
    <cellStyle name="访问过的超链接" xfId="56" builtinId="9" hidden="1"/>
    <cellStyle name="访问过的超链接" xfId="146" builtinId="9" hidden="1"/>
    <cellStyle name="访问过的超链接" xfId="227" builtinId="9" hidden="1"/>
    <cellStyle name="访问过的超链接" xfId="507" builtinId="9" hidden="1"/>
    <cellStyle name="访问过的超链接" xfId="1532" builtinId="9" hidden="1"/>
    <cellStyle name="访问过的超链接" xfId="152" builtinId="9" hidden="1"/>
    <cellStyle name="访问过的超链接" xfId="299" builtinId="9" hidden="1"/>
    <cellStyle name="访问过的超链接" xfId="813" builtinId="9" hidden="1"/>
    <cellStyle name="访问过的超链接" xfId="1058" builtinId="9" hidden="1"/>
    <cellStyle name="访问过的超链接" xfId="2462" builtinId="9" hidden="1"/>
    <cellStyle name="访问过的超链接" xfId="1158" builtinId="9" hidden="1"/>
    <cellStyle name="访问过的超链接" xfId="2114" builtinId="9" hidden="1"/>
    <cellStyle name="访问过的超链接" xfId="316" builtinId="9" hidden="1"/>
    <cellStyle name="访问过的超链接" xfId="878" builtinId="9" hidden="1"/>
    <cellStyle name="访问过的超链接" xfId="522" builtinId="9" hidden="1"/>
    <cellStyle name="访问过的超链接" xfId="524" builtinId="9" hidden="1"/>
    <cellStyle name="访问过的超链接" xfId="978" builtinId="9" hidden="1"/>
    <cellStyle name="访问过的超链接" xfId="161" builtinId="9" hidden="1"/>
    <cellStyle name="访问过的超链接" xfId="1338" builtinId="9" hidden="1"/>
    <cellStyle name="访问过的超链接" xfId="761" builtinId="9" hidden="1"/>
    <cellStyle name="访问过的超链接" xfId="17" builtinId="9" hidden="1"/>
    <cellStyle name="访问过的超链接" xfId="1880" builtinId="9" hidden="1"/>
    <cellStyle name="访问过的超链接" xfId="2300" builtinId="9" hidden="1"/>
    <cellStyle name="访问过的超链接" xfId="410" builtinId="9" hidden="1"/>
    <cellStyle name="访问过的超链接" xfId="452" builtinId="9" hidden="1"/>
    <cellStyle name="访问过的超链接" xfId="450" builtinId="9" hidden="1"/>
    <cellStyle name="访问过的超链接" xfId="486" builtinId="9" hidden="1"/>
    <cellStyle name="访问过的超链接" xfId="244" builtinId="9" hidden="1"/>
    <cellStyle name="访问过的超链接" xfId="2258" builtinId="9" hidden="1"/>
    <cellStyle name="访问过的超链接" xfId="981" builtinId="9" hidden="1"/>
    <cellStyle name="访问过的超链接" xfId="1904" builtinId="9" hidden="1"/>
    <cellStyle name="访问过的超链接" xfId="421" builtinId="9" hidden="1"/>
    <cellStyle name="访问过的超链接" xfId="23" builtinId="9" hidden="1"/>
    <cellStyle name="访问过的超链接" xfId="1200" builtinId="9" hidden="1"/>
    <cellStyle name="访问过的超链接" xfId="692" builtinId="9" hidden="1"/>
    <cellStyle name="访问过的超链接" xfId="1426" builtinId="9" hidden="1"/>
    <cellStyle name="访问过的超链接" xfId="58" builtinId="9" hidden="1"/>
    <cellStyle name="访问过的超链接" xfId="1526" builtinId="9" hidden="1"/>
    <cellStyle name="访问过的超链接" xfId="166" builtinId="9" hidden="1"/>
    <cellStyle name="访问过的超链接" xfId="584" builtinId="9" hidden="1"/>
    <cellStyle name="访问过的超链接" xfId="816" builtinId="9" hidden="1"/>
    <cellStyle name="访问过的超链接" xfId="338" builtinId="9" hidden="1"/>
    <cellStyle name="访问过的超链接" xfId="1990" builtinId="9" hidden="1"/>
    <cellStyle name="访问过的超链接" xfId="347" builtinId="9" hidden="1"/>
    <cellStyle name="访问过的超链接" xfId="1656" builtinId="9" hidden="1"/>
    <cellStyle name="访问过的超链接" xfId="1096" builtinId="9" hidden="1"/>
    <cellStyle name="访问过的超链接" xfId="139" builtinId="9" hidden="1"/>
    <cellStyle name="访问过的超链接" xfId="1670" builtinId="9" hidden="1"/>
    <cellStyle name="访问过的超链接" xfId="108" builtinId="9" hidden="1"/>
    <cellStyle name="访问过的超链接" xfId="874" builtinId="9" hidden="1"/>
    <cellStyle name="访问过的超链接" xfId="526" builtinId="9" hidden="1"/>
    <cellStyle name="访问过的超链接" xfId="1794" builtinId="9" hidden="1"/>
    <cellStyle name="访问过的超链接" xfId="476" builtinId="9" hidden="1"/>
    <cellStyle name="访问过的超链接" xfId="206" builtinId="9" hidden="1"/>
    <cellStyle name="访问过的超链接" xfId="1886" builtinId="9" hidden="1"/>
    <cellStyle name="访问过的超链接" xfId="687" builtinId="9" hidden="1"/>
    <cellStyle name="访问过的超链接" xfId="1316" builtinId="9" hidden="1"/>
    <cellStyle name="访问过的超链接" xfId="715" builtinId="9" hidden="1"/>
    <cellStyle name="访问过的超链接" xfId="479" builtinId="9" hidden="1"/>
    <cellStyle name="访问过的超链接" xfId="921" builtinId="9" hidden="1"/>
    <cellStyle name="访问过的超链接" xfId="411" builtinId="9" hidden="1"/>
    <cellStyle name="访问过的超链接" xfId="926" builtinId="9" hidden="1"/>
    <cellStyle name="访问过的超链接" xfId="2340" builtinId="9" hidden="1"/>
    <cellStyle name="访问过的超链接" xfId="240" builtinId="9" hidden="1"/>
    <cellStyle name="访问过的超链接" xfId="1306" builtinId="9" hidden="1"/>
    <cellStyle name="访问过的超链接" xfId="290" builtinId="9" hidden="1"/>
    <cellStyle name="访问过的超链接" xfId="1206" builtinId="9" hidden="1"/>
    <cellStyle name="访问过的超链接" xfId="632" builtinId="9" hidden="1"/>
    <cellStyle name="访问过的超链接" xfId="2346" builtinId="9" hidden="1"/>
    <cellStyle name="访问过的超链接" xfId="53" builtinId="9" hidden="1"/>
    <cellStyle name="访问过的超链接" xfId="2106" builtinId="9" hidden="1"/>
    <cellStyle name="访问过的超链接" xfId="153" builtinId="9" hidden="1"/>
    <cellStyle name="访问过的超链接" xfId="531" builtinId="9" hidden="1"/>
    <cellStyle name="访问过的超链接" xfId="1518" builtinId="9" hidden="1"/>
    <cellStyle name="访问过的超链接" xfId="2352" builtinId="9" hidden="1"/>
    <cellStyle name="访问过的超链接" xfId="1106" builtinId="9" hidden="1"/>
    <cellStyle name="访问过的超链接" xfId="820" builtinId="9" hidden="1"/>
    <cellStyle name="访问过的超链接" xfId="726" builtinId="9" hidden="1"/>
    <cellStyle name="访问过的超链接" xfId="1038" builtinId="9" hidden="1"/>
    <cellStyle name="访问过的超链接" xfId="292" builtinId="9" hidden="1"/>
    <cellStyle name="访问过的超链接" xfId="976" builtinId="9" hidden="1"/>
    <cellStyle name="访问过的超链接" xfId="393" builtinId="9" hidden="1"/>
    <cellStyle name="访问过的超链接" xfId="871" builtinId="9" hidden="1"/>
    <cellStyle name="访问过的超链接" xfId="529" builtinId="9" hidden="1"/>
    <cellStyle name="访问过的超链接" xfId="185" builtinId="9" hidden="1"/>
    <cellStyle name="访问过的超链接" xfId="255" builtinId="9" hidden="1"/>
    <cellStyle name="访问过的超链接" xfId="737" builtinId="9" hidden="1"/>
    <cellStyle name="访问过的超链接" xfId="1786" builtinId="9" hidden="1"/>
    <cellStyle name="访问过的超链接" xfId="38" builtinId="9" hidden="1"/>
    <cellStyle name="访问过的超链接" xfId="2294" builtinId="9" hidden="1"/>
    <cellStyle name="访问过的超链接" xfId="1894" builtinId="9" hidden="1"/>
    <cellStyle name="访问过的超链接" xfId="208" builtinId="9" hidden="1"/>
    <cellStyle name="访问过的超链接" xfId="2412" builtinId="9" hidden="1"/>
    <cellStyle name="访问过的超链接" xfId="350" builtinId="9" hidden="1"/>
    <cellStyle name="访问过的超链接" xfId="87" builtinId="9" hidden="1"/>
    <cellStyle name="访问过的超链接" xfId="189" builtinId="9" hidden="1"/>
    <cellStyle name="访问过的超链接" xfId="237" builtinId="9" hidden="1"/>
    <cellStyle name="访问过的超链接" xfId="875" builtinId="9" hidden="1"/>
    <cellStyle name="访问过的超链接" xfId="397" builtinId="9" hidden="1"/>
    <cellStyle name="访问过的超链接" xfId="1668" builtinId="9" hidden="1"/>
    <cellStyle name="访问过的超链接" xfId="288" builtinId="9" hidden="1"/>
    <cellStyle name="访问过的超链接" xfId="766" builtinId="9" hidden="1"/>
    <cellStyle name="访问过的超链接" xfId="634" builtinId="9" hidden="1"/>
    <cellStyle name="访问过的超链接" xfId="636" builtinId="9" hidden="1"/>
    <cellStyle name="访问过的超链接" xfId="1626" builtinId="9" hidden="1"/>
    <cellStyle name="访问过的超链接" xfId="2398" builtinId="9" hidden="1"/>
    <cellStyle name="访问过的超链接" xfId="2482" builtinId="9" hidden="1"/>
    <cellStyle name="访问过的超链接" xfId="2382" builtinId="9" hidden="1"/>
    <cellStyle name="访问过的超链接" xfId="577" builtinId="9" hidden="1"/>
    <cellStyle name="访问过的超链接" xfId="55" builtinId="9" hidden="1"/>
    <cellStyle name="访问过的超链接" xfId="371" builtinId="9" hidden="1"/>
    <cellStyle name="访问过的超链接" xfId="2004" builtinId="9" hidden="1"/>
    <cellStyle name="访问过的超链接" xfId="1048" builtinId="9" hidden="1"/>
    <cellStyle name="访问过的超链接" xfId="608" builtinId="9" hidden="1"/>
    <cellStyle name="访问过的超链接" xfId="2056" builtinId="9" hidden="1"/>
    <cellStyle name="访问过的超链接" xfId="132" builtinId="9" hidden="1"/>
    <cellStyle name="访问过的超链接" xfId="980" builtinId="9" hidden="1"/>
    <cellStyle name="访问过的超链接" xfId="742" builtinId="9" hidden="1"/>
    <cellStyle name="访问过的超链接" xfId="1208" builtinId="9" hidden="1"/>
    <cellStyle name="访问过的超链接" xfId="533" builtinId="9" hidden="1"/>
    <cellStyle name="访问过的超链接" xfId="2414" builtinId="9" hidden="1"/>
    <cellStyle name="访问过的超链接" xfId="483" builtinId="9" hidden="1"/>
    <cellStyle name="访问过的超链接" xfId="711" builtinId="9" hidden="1"/>
    <cellStyle name="访问过的超链接" xfId="689" builtinId="9" hidden="1"/>
    <cellStyle name="访问过的超链接" xfId="691" builtinId="9" hidden="1"/>
    <cellStyle name="访问过的超链接" xfId="1814" builtinId="9" hidden="1"/>
    <cellStyle name="访问过的超链接" xfId="218" builtinId="9" hidden="1"/>
    <cellStyle name="访问过的超链接" xfId="597" builtinId="9" hidden="1"/>
    <cellStyle name="访问过的超链接" xfId="928" builtinId="9" hidden="1"/>
    <cellStyle name="访问过的超链接" xfId="2334" builtinId="9" hidden="1"/>
    <cellStyle name="访问过的超链接" xfId="2214" builtinId="9" hidden="1"/>
    <cellStyle name="访问过的超链接" xfId="1258" builtinId="9" hidden="1"/>
    <cellStyle name="访问过的超链接" xfId="233" builtinId="9" hidden="1"/>
    <cellStyle name="访问过的超链接" xfId="399" builtinId="9" hidden="1"/>
    <cellStyle name="访问过的超链接" xfId="763" builtinId="9" hidden="1"/>
    <cellStyle name="访问过的超链接" xfId="349" builtinId="9" hidden="1"/>
    <cellStyle name="访问过的超链接" xfId="76" builtinId="9" hidden="1"/>
    <cellStyle name="访问过的超链接" xfId="1982" builtinId="9" hidden="1"/>
    <cellStyle name="访问过的超链接" xfId="557" builtinId="9" hidden="1"/>
    <cellStyle name="访问过的超链接" xfId="1570" builtinId="9" hidden="1"/>
    <cellStyle name="访问过的超链接" xfId="588" builtinId="9" hidden="1"/>
    <cellStyle name="访问过的超链接" xfId="254" builtinId="9" hidden="1"/>
    <cellStyle name="访问过的超链接" xfId="794" builtinId="9" hidden="1"/>
    <cellStyle name="访问过的超链接" xfId="796" builtinId="9" hidden="1"/>
    <cellStyle name="访问过的超链接" xfId="499" builtinId="9" hidden="1"/>
    <cellStyle name="访问过的超链接" xfId="59" builtinId="9" hidden="1"/>
    <cellStyle name="访问过的超链接" xfId="367" builtinId="9" hidden="1"/>
    <cellStyle name="访问过的超链接" xfId="1052" builtinId="9" hidden="1"/>
    <cellStyle name="访问过的超链接" xfId="417" builtinId="9" hidden="1"/>
    <cellStyle name="访问过的超链接" xfId="983" builtinId="9" hidden="1"/>
    <cellStyle name="访问过的超链接" xfId="505" builtinId="9" hidden="1"/>
    <cellStyle name="访问过的超链接" xfId="2250" builtinId="9" hidden="1"/>
    <cellStyle name="访问过的超链接" xfId="178" builtinId="9" hidden="1"/>
    <cellStyle name="访问过的超链接" xfId="118" builtinId="9" hidden="1"/>
    <cellStyle name="访问过的超链接" xfId="934" builtinId="9" hidden="1"/>
    <cellStyle name="访问过的超链接" xfId="28" builtinId="9" hidden="1"/>
    <cellStyle name="访问过的超链接" xfId="1772" builtinId="9" hidden="1"/>
    <cellStyle name="访问过的超链接" xfId="1846" builtinId="9" hidden="1"/>
    <cellStyle name="访问过的超链接" xfId="1360" builtinId="9" hidden="1"/>
    <cellStyle name="访问过的超链接" xfId="693" builtinId="9" hidden="1"/>
    <cellStyle name="访问过的超链接" xfId="215" builtinId="9" hidden="1"/>
    <cellStyle name="访问过的超链接" xfId="1294" builtinId="9" hidden="1"/>
    <cellStyle name="访问过的超链接" xfId="165" builtinId="9" hidden="1"/>
    <cellStyle name="访问过的超链接" xfId="2220" builtinId="9" hidden="1"/>
    <cellStyle name="访问过的超链接" xfId="851" builtinId="9" hidden="1"/>
    <cellStyle name="访问过的超链接" xfId="302" builtinId="9" hidden="1"/>
    <cellStyle name="访问过的超链接" xfId="402" builtinId="9" hidden="1"/>
    <cellStyle name="访问过的超链接" xfId="312" builtinId="9" hidden="1"/>
    <cellStyle name="访问过的超链接" xfId="1162" builtinId="9" hidden="1"/>
    <cellStyle name="访问过的超链接" xfId="610" builtinId="9" hidden="1"/>
    <cellStyle name="访问过的超链接" xfId="1640" builtinId="9" hidden="1"/>
    <cellStyle name="访问过的超链接" xfId="1000" builtinId="9" hidden="1"/>
    <cellStyle name="访问过的超链接" xfId="943" builtinId="9" hidden="1"/>
    <cellStyle name="访问过的超链接" xfId="75" builtinId="9" hidden="1"/>
    <cellStyle name="访问过的超链接" xfId="314" builtinId="9" hidden="1"/>
    <cellStyle name="访问过的超链接" xfId="169" builtinId="9" hidden="1"/>
    <cellStyle name="访问过的超链接" xfId="904" builtinId="9" hidden="1"/>
    <cellStyle name="访问过的超链接" xfId="106" builtinId="9" hidden="1"/>
    <cellStyle name="访问过的超链接" xfId="704" builtinId="9" hidden="1"/>
    <cellStyle name="访问过的超链接" xfId="847" builtinId="9" hidden="1"/>
    <cellStyle name="访问过的超链接" xfId="992" builtinId="9" hidden="1"/>
    <cellStyle name="访问过的超链接" xfId="2448" builtinId="9" hidden="1"/>
    <cellStyle name="访问过的超链接" xfId="843" builtinId="9" hidden="1"/>
    <cellStyle name="访问过的超链接" xfId="2486" builtinId="9" hidden="1"/>
    <cellStyle name="访问过的超链接" xfId="2490" builtinId="9" hidden="1"/>
    <cellStyle name="访问过的超链接" xfId="2494" builtinId="9" hidden="1"/>
    <cellStyle name="访问过的超链接" xfId="2498" builtinId="9" hidden="1"/>
    <cellStyle name="访问过的超链接" xfId="2502" builtinId="9" hidden="1"/>
    <cellStyle name="访问过的超链接" xfId="2506" builtinId="9" hidden="1"/>
    <cellStyle name="访问过的超链接" xfId="2504" builtinId="9" hidden="1"/>
    <cellStyle name="访问过的超链接" xfId="2500" builtinId="9" hidden="1"/>
    <cellStyle name="访问过的超链接" xfId="2496" builtinId="9" hidden="1"/>
    <cellStyle name="访问过的超链接" xfId="2492" builtinId="9" hidden="1"/>
    <cellStyle name="访问过的超链接" xfId="2488" builtinId="9" hidden="1"/>
    <cellStyle name="访问过的超链接" xfId="2484" builtinId="9" hidden="1"/>
    <cellStyle name="访问过的超链接" xfId="1562" builtinId="9" hidden="1"/>
    <cellStyle name="访问过的超链接" xfId="665" builtinId="9" hidden="1"/>
    <cellStyle name="访问过的超链接" xfId="849" builtinId="9" hidden="1"/>
    <cellStyle name="访问过的超链接" xfId="1700" builtinId="9" hidden="1"/>
    <cellStyle name="访问过的超链接" xfId="696" builtinId="9" hidden="1"/>
    <cellStyle name="访问过的超链接" xfId="845" builtinId="9" hidden="1"/>
    <cellStyle name="访问过的超链接" xfId="1694" builtinId="9" hidden="1"/>
    <cellStyle name="访问过的超链接" xfId="759" builtinId="9" hidden="1"/>
    <cellStyle name="访问过的超链接" xfId="171" builtinId="9" hidden="1"/>
    <cellStyle name="访问过的超链接" xfId="1366" builtinId="9" hidden="1"/>
    <cellStyle name="访问过的超链接" xfId="73" builtinId="9" hidden="1"/>
    <cellStyle name="访问过的超链接" xfId="2344" builtinId="9" hidden="1"/>
    <cellStyle name="访问过的超链接" xfId="369" builtinId="9" hidden="1"/>
    <cellStyle name="访问过的超链接" xfId="482" builtinId="9" hidden="1"/>
    <cellStyle name="访问过的超链接" xfId="167" builtinId="9" hidden="1"/>
    <cellStyle name="访问过的超链接" xfId="259" builtinId="9" hidden="1"/>
    <cellStyle name="访问过的超链接" xfId="2228" builtinId="9" hidden="1"/>
    <cellStyle name="访问过的超链接" xfId="375" builtinId="9" hidden="1"/>
    <cellStyle name="访问过的超链接" xfId="994" builtinId="9" hidden="1"/>
    <cellStyle name="访问过的超链接" xfId="1930" builtinId="9" hidden="1"/>
    <cellStyle name="访问过的超链接" xfId="2460" builtinId="9" hidden="1"/>
    <cellStyle name="访问过的超链接" xfId="2030" builtinId="9" hidden="1"/>
    <cellStyle name="访问过的超链接" xfId="902" builtinId="9" hidden="1"/>
    <cellStyle name="访问过的超链接" xfId="562" builtinId="9" hidden="1"/>
    <cellStyle name="访问过的超链接" xfId="564" builtinId="9" hidden="1"/>
    <cellStyle name="访问过的超链接" xfId="1556" builtinId="9" hidden="1"/>
    <cellStyle name="访问过的超链接" xfId="770" builtinId="9" hidden="1"/>
    <cellStyle name="访问过的超链接" xfId="1180" builtinId="9" hidden="1"/>
    <cellStyle name="访问过的超链接" xfId="801" builtinId="9" hidden="1"/>
    <cellStyle name="访问过的超链接" xfId="803" builtinId="9" hidden="1"/>
    <cellStyle name="访问过的超链接" xfId="1960" builtinId="9" hidden="1"/>
    <cellStyle name="访问过的超链接" xfId="1009" builtinId="9" hidden="1"/>
    <cellStyle name="访问过的超链接" xfId="360" builtinId="9" hidden="1"/>
    <cellStyle name="访问过的超链接" xfId="272" builtinId="9" hidden="1"/>
    <cellStyle name="访问过的超链接" xfId="2436" builtinId="9" hidden="1"/>
    <cellStyle name="访问过的超链接" xfId="366" builtinId="9" hidden="1"/>
    <cellStyle name="访问过的超链接" xfId="204" builtinId="9" hidden="1"/>
    <cellStyle name="访问过的超链接" xfId="2236" builtinId="9" hidden="1"/>
    <cellStyle name="访问过的超链接" xfId="1382" builtinId="9" hidden="1"/>
    <cellStyle name="访问过的超链接" xfId="1824" builtinId="9" hidden="1"/>
    <cellStyle name="访问过的超链接" xfId="2374" builtinId="9" hidden="1"/>
    <cellStyle name="访问过的超链接" xfId="708" builtinId="9" hidden="1"/>
    <cellStyle name="访问过的超链接" xfId="1280" builtinId="9" hidden="1"/>
    <cellStyle name="访问过的超链接" xfId="669" builtinId="9" hidden="1"/>
    <cellStyle name="访问过的超链接" xfId="1346" builtinId="9" hidden="1"/>
    <cellStyle name="访问过的超链接" xfId="1342" builtinId="9" hidden="1"/>
    <cellStyle name="访问过的超链接" xfId="494" builtinId="9" hidden="1"/>
    <cellStyle name="访问过的超链接" xfId="906" builtinId="9" hidden="1"/>
    <cellStyle name="访问过的超链接" xfId="163" builtinId="9" hidden="1"/>
    <cellStyle name="访问过的超链接" xfId="856" builtinId="9" hidden="1"/>
    <cellStyle name="访问过的超链接" xfId="378" builtinId="9" hidden="1"/>
    <cellStyle name="访问过的超链接" xfId="1302" builtinId="9" hidden="1"/>
    <cellStyle name="访问过的超链接" xfId="1114" builtinId="9" hidden="1"/>
    <cellStyle name="访问过的超链接" xfId="604" builtinId="9" hidden="1"/>
    <cellStyle name="访问过的超链接" xfId="383" builtinId="9" hidden="1"/>
    <cellStyle name="访问过的超链接" xfId="1692" builtinId="9" hidden="1"/>
    <cellStyle name="访问过的超链接" xfId="2026" builtinId="9" hidden="1"/>
    <cellStyle name="访问过的超链接" xfId="1592" builtinId="9" hidden="1"/>
    <cellStyle name="访问过的超链接" xfId="162" builtinId="9" hidden="1"/>
    <cellStyle name="访问过的超链接" xfId="694" builtinId="9" hidden="1"/>
    <cellStyle name="访问过的超链接" xfId="88" builtinId="9" hidden="1"/>
    <cellStyle name="访问过的超链接" xfId="1548" builtinId="9" hidden="1"/>
    <cellStyle name="访问过的超链接" xfId="2184" builtinId="9" hidden="1"/>
    <cellStyle name="访问过的超链接" xfId="1966" builtinId="9" hidden="1"/>
    <cellStyle name="访问过的超链接" xfId="724" builtinId="9" hidden="1"/>
    <cellStyle name="访问过的超链接" xfId="1236" builtinId="9" hidden="1"/>
    <cellStyle name="访问过的超链接" xfId="2192" builtinId="9" hidden="1"/>
    <cellStyle name="访问过的超链接" xfId="277" builtinId="9" hidden="1"/>
    <cellStyle name="访问过的超链接" xfId="961" builtinId="9" hidden="1"/>
    <cellStyle name="访问过的超链接" xfId="963" builtinId="9" hidden="1"/>
    <cellStyle name="访问过的超链接" xfId="886" builtinId="9" hidden="1"/>
    <cellStyle name="访问过的超链接" xfId="1714" builtinId="9" hidden="1"/>
    <cellStyle name="访问过的超链接" xfId="2032" builtinId="9" hidden="1"/>
    <cellStyle name="访问过的超链接" xfId="1386" builtinId="9" hidden="1"/>
    <cellStyle name="访问过的超链接" xfId="722" builtinId="9" hidden="1"/>
    <cellStyle name="访问过的超链接" xfId="1816" builtinId="9" hidden="1"/>
    <cellStyle name="访问过的超链接" xfId="672" builtinId="9" hidden="1"/>
    <cellStyle name="访问过的超链接" xfId="1916" builtinId="9" hidden="1"/>
    <cellStyle name="访问过的超链接" xfId="1702" builtinId="9" hidden="1"/>
    <cellStyle name="访问过的超链接" xfId="762" builtinId="9" hidden="1"/>
    <cellStyle name="访问过的超链接" xfId="621" builtinId="9" hidden="1"/>
    <cellStyle name="访问过的超链接" xfId="143" builtinId="9" hidden="1"/>
    <cellStyle name="访问过的超链接" xfId="1438" builtinId="9" hidden="1"/>
    <cellStyle name="访问过的超链接" xfId="2180" builtinId="9" hidden="1"/>
    <cellStyle name="访问过的超链接" xfId="1026" builtinId="9" hidden="1"/>
    <cellStyle name="访问过的超链接" xfId="860" builtinId="9" hidden="1"/>
    <cellStyle name="访问过的超链接" xfId="262" builtinId="9" hidden="1"/>
    <cellStyle name="访问过的超链接" xfId="1920" builtinId="9" hidden="1"/>
    <cellStyle name="访问过的超链接" xfId="1122" builtinId="9" hidden="1"/>
    <cellStyle name="访问过的超链接" xfId="781" builtinId="9" hidden="1"/>
    <cellStyle name="访问过的超链接" xfId="538" builtinId="9" hidden="1"/>
    <cellStyle name="访问过的超链接" xfId="511" builtinId="9" hidden="1"/>
    <cellStyle name="访问过的超链接" xfId="1604" builtinId="9" hidden="1"/>
    <cellStyle name="访问过的超链接" xfId="145" builtinId="9" hidden="1"/>
    <cellStyle name="访问过的超链接" xfId="1496" builtinId="9" hidden="1"/>
    <cellStyle name="访问过的超链接" xfId="777" builtinId="9" hidden="1"/>
    <cellStyle name="访问过的超链接" xfId="592" builtinId="9" hidden="1"/>
    <cellStyle name="访问过的超链接" xfId="1912" builtinId="9" hidden="1"/>
    <cellStyle name="访问过的超链接" xfId="654" builtinId="9" hidden="1"/>
    <cellStyle name="访问过的超链接" xfId="1974" builtinId="9" hidden="1"/>
    <cellStyle name="访问过的超链接" xfId="1018" builtinId="9" hidden="1"/>
    <cellStyle name="访问过的超链接" xfId="1228" builtinId="9" hidden="1"/>
    <cellStyle name="访问过的超链接" xfId="25" builtinId="9" hidden="1"/>
    <cellStyle name="访问过的超链接" xfId="1166" builtinId="9" hidden="1"/>
    <cellStyle name="访问过的超链接" xfId="2284" builtinId="9" hidden="1"/>
    <cellStyle name="访问过的超链接" xfId="197" builtinId="9" hidden="1"/>
    <cellStyle name="访问过的超链接" xfId="915" builtinId="9" hidden="1"/>
    <cellStyle name="访问过的超链接" xfId="437" builtinId="9" hidden="1"/>
    <cellStyle name="访问过的超链接" xfId="1810" builtinId="9" hidden="1"/>
    <cellStyle name="访问过的超链接" xfId="430" builtinId="9" hidden="1"/>
    <cellStyle name="访问过的超链接" xfId="905" builtinId="9" hidden="1"/>
    <cellStyle name="访问过的超链接" xfId="313" builtinId="9" hidden="1"/>
    <cellStyle name="访问过的超链接" xfId="676" builtinId="9" hidden="1"/>
    <cellStyle name="访问过的超链接" xfId="1706" builtinId="9" hidden="1"/>
    <cellStyle name="访问过的超链接" xfId="882" builtinId="9" hidden="1"/>
    <cellStyle name="访问过的超链接" xfId="487" builtinId="9" hidden="1"/>
    <cellStyle name="访问过的超链接" xfId="965" builtinId="9" hidden="1"/>
    <cellStyle name="访问过的超链接" xfId="2438" builtinId="9" hidden="1"/>
    <cellStyle name="访问过的超链接" xfId="1016" builtinId="9" hidden="1"/>
    <cellStyle name="访问过的超链接" xfId="331" builtinId="9" hidden="1"/>
    <cellStyle name="访问过的超链接" xfId="2084" builtinId="9" hidden="1"/>
    <cellStyle name="访问过的超链接" xfId="1128" builtinId="9" hidden="1"/>
    <cellStyle name="访问过的超链接" xfId="1118" builtinId="9" hidden="1"/>
    <cellStyle name="访问过的超链接" xfId="2074" builtinId="9" hidden="1"/>
    <cellStyle name="访问过的超链接" xfId="1636" builtinId="9" hidden="1"/>
    <cellStyle name="访问过的超链接" xfId="2012" builtinId="9" hidden="1"/>
    <cellStyle name="访问过的超链接" xfId="542" builtinId="9" hidden="1"/>
    <cellStyle name="访问过的超链接" xfId="1600" builtinId="9" hidden="1"/>
    <cellStyle name="访问过的超链接" xfId="1596" builtinId="9" hidden="1"/>
    <cellStyle name="访问过的超链接" xfId="95" builtinId="9" hidden="1"/>
    <cellStyle name="访问过的超链接" xfId="1504" builtinId="9" hidden="1"/>
    <cellStyle name="访问过的超链接" xfId="2458" builtinId="9" hidden="1"/>
    <cellStyle name="访问过的超链接" xfId="729" builtinId="9" hidden="1"/>
    <cellStyle name="访问过的超链接" xfId="731" builtinId="9" hidden="1"/>
    <cellStyle name="访问过的超链接" xfId="1222" builtinId="9" hidden="1"/>
    <cellStyle name="访问过的超链接" xfId="937" builtinId="9" hidden="1"/>
    <cellStyle name="访问过的超链接" xfId="432" builtinId="9" hidden="1"/>
    <cellStyle name="访问过的超链接" xfId="910" builtinId="9" hidden="1"/>
    <cellStyle name="访问过的超链接" xfId="718" builtinId="9" hidden="1"/>
    <cellStyle name="访问过的超链接" xfId="2280" builtinId="9" hidden="1"/>
    <cellStyle name="访问过的超链接" xfId="1850" builtinId="9" hidden="1"/>
    <cellStyle name="访问过的超链接" xfId="193" builtinId="9" hidden="1"/>
    <cellStyle name="访问过的超链接" xfId="1864" builtinId="9" hidden="1"/>
    <cellStyle name="访问过的超链接" xfId="6" builtinId="9" hidden="1"/>
    <cellStyle name="访问过的超链接" xfId="1802" builtinId="9" hidden="1"/>
    <cellStyle name="访问过的超链接" xfId="100" builtinId="9" hidden="1"/>
    <cellStyle name="访问过的超链接" xfId="1902" builtinId="9" hidden="1"/>
    <cellStyle name="访问过的超链接" xfId="1716" builtinId="9" hidden="1"/>
    <cellStyle name="访问过的超链接" xfId="1490" builtinId="9" hidden="1"/>
    <cellStyle name="访问过的超链接" xfId="1486" builtinId="9" hidden="1"/>
    <cellStyle name="访问过的超链接" xfId="502" builtinId="9" hidden="1"/>
    <cellStyle name="访问过的超链接" xfId="834" builtinId="9" hidden="1"/>
    <cellStyle name="访问过的超链接" xfId="836" builtinId="9" hidden="1"/>
    <cellStyle name="访问过的超链接" xfId="1013" builtinId="9" hidden="1"/>
    <cellStyle name="访问过的超链接" xfId="1968" builtinId="9" hidden="1"/>
    <cellStyle name="访问过的超链接" xfId="327" builtinId="9" hidden="1"/>
    <cellStyle name="访问过的超链接" xfId="2206" builtinId="9" hidden="1"/>
    <cellStyle name="访问过的超链接" xfId="1136" builtinId="9" hidden="1"/>
    <cellStyle name="访问过的超链接" xfId="2198" builtinId="9" hidden="1"/>
    <cellStyle name="访问过的超链接" xfId="545" builtinId="9" hidden="1"/>
    <cellStyle name="访问过的超链接" xfId="2170" builtinId="9" hidden="1"/>
    <cellStyle name="访问过的超链接" xfId="1448" builtinId="9" hidden="1"/>
    <cellStyle name="访问过的超链接" xfId="142" builtinId="9" hidden="1"/>
    <cellStyle name="访问过的超链接" xfId="616" builtinId="9" hidden="1"/>
    <cellStyle name="访问过的超链接" xfId="60" builtinId="9" hidden="1"/>
    <cellStyle name="访问过的超链接" xfId="1676" builtinId="9" hidden="1"/>
    <cellStyle name="访问过的超链接" xfId="86" builtinId="9" hidden="1"/>
    <cellStyle name="访问过的超链接" xfId="379" builtinId="9" hidden="1"/>
    <cellStyle name="访问过的超链接" xfId="1276" builtinId="9" hidden="1"/>
    <cellStyle name="访问过的超链接" xfId="935" builtinId="9" hidden="1"/>
    <cellStyle name="访问过的超链接" xfId="1214" builtinId="9" hidden="1"/>
    <cellStyle name="访问过的超链接" xfId="941" builtinId="9" hidden="1"/>
    <cellStyle name="访问过的超链接" xfId="908" builtinId="9" hidden="1"/>
    <cellStyle name="访问过的超链接" xfId="891" builtinId="9" hidden="1"/>
    <cellStyle name="访问过的超链接" xfId="958" builtinId="9" hidden="1"/>
    <cellStyle name="访问过的超链接" xfId="1858" builtinId="9" hidden="1"/>
    <cellStyle name="访问过的超链接" xfId="444" builtinId="9" hidden="1"/>
    <cellStyle name="访问过的超链接" xfId="1242" builtinId="9" hidden="1"/>
    <cellStyle name="访问过的超链接" xfId="650" builtinId="9" hidden="1"/>
    <cellStyle name="访问过的超链接" xfId="719" builtinId="9" hidden="1"/>
    <cellStyle name="访问过的超链接" xfId="1380" builtinId="9" hidden="1"/>
    <cellStyle name="访问过的超链接" xfId="33" builtinId="9" hidden="1"/>
    <cellStyle name="访问过的超链接" xfId="2156" builtinId="9" hidden="1"/>
    <cellStyle name="访问过的超链接" xfId="889" builtinId="9" hidden="1"/>
    <cellStyle name="访问过的超链接" xfId="1482" builtinId="9" hidden="1"/>
    <cellStyle name="访问过的超链接" xfId="2136" builtinId="9" hidden="1"/>
    <cellStyle name="访问过的超链接" xfId="2332" builtinId="9" hidden="1"/>
    <cellStyle name="访问过的超链接" xfId="2036" builtinId="9" hidden="1"/>
    <cellStyle name="访问过的超链接" xfId="324" builtinId="9" hidden="1"/>
    <cellStyle name="访问过的超链接" xfId="322" builtinId="9" hidden="1"/>
    <cellStyle name="访问过的超链接" xfId="662" builtinId="9" hidden="1"/>
    <cellStyle name="访问过的超链接" xfId="2064" builtinId="9" hidden="1"/>
    <cellStyle name="访问过的超链接" xfId="2060" builtinId="9" hidden="1"/>
    <cellStyle name="访问过的超链接" xfId="42" builtinId="9" hidden="1"/>
    <cellStyle name="访问过的超链接" xfId="1648" builtinId="9" hidden="1"/>
    <cellStyle name="访问过的超链接" xfId="549" builtinId="9" hidden="1"/>
    <cellStyle name="访问过的超链接" xfId="1586" builtinId="9" hidden="1"/>
    <cellStyle name="访问过的超链接" xfId="1456" builtinId="9" hidden="1"/>
    <cellStyle name="访问过的超链接" xfId="205" builtinId="9" hidden="1"/>
    <cellStyle name="访问过的超链接" xfId="1170" builtinId="9" hidden="1"/>
    <cellStyle name="访问过的超链接" xfId="68" builtinId="9" hidden="1"/>
    <cellStyle name="访问过的超链接" xfId="1270" builtinId="9" hidden="1"/>
    <cellStyle name="访问过的超链接" xfId="82" builtinId="9" hidden="1"/>
    <cellStyle name="访问过的超链接" xfId="1830" builtinId="9" hidden="1"/>
    <cellStyle name="访问过的超链接" xfId="944" builtinId="9" hidden="1"/>
    <cellStyle name="访问过的超链接" xfId="425" builtinId="9" hidden="1"/>
    <cellStyle name="访问过的超链接" xfId="2246" builtinId="9" hidden="1"/>
    <cellStyle name="访问过的超链接" xfId="83" builtinId="9" hidden="1"/>
    <cellStyle name="访问过的超链接" xfId="217" builtinId="9" hidden="1"/>
    <cellStyle name="访问过的超链接" xfId="1352" builtinId="9" hidden="1"/>
    <cellStyle name="访问过的超链接" xfId="954" builtinId="9" hidden="1"/>
    <cellStyle name="访问过的超链接" xfId="1594" builtinId="9" hidden="1"/>
    <cellStyle name="访问过的超链接" xfId="32" builtinId="9" hidden="1"/>
    <cellStyle name="访问过的超链接" xfId="746" builtinId="9" hidden="1"/>
    <cellStyle name="访问过的超链接" xfId="2416" builtinId="9" hidden="1"/>
    <cellStyle name="访问过的超链接" xfId="1538" builtinId="9" hidden="1"/>
    <cellStyle name="访问过的超链接" xfId="1780" builtinId="9" hidden="1"/>
    <cellStyle name="访问过的超链接" xfId="1476" builtinId="9" hidden="1"/>
    <cellStyle name="访问过的超链接" xfId="1260" builtinId="9" hidden="1"/>
    <cellStyle name="访问过的超链接" xfId="1364" builtinId="9" hidden="1"/>
    <cellStyle name="访问过的超链接" xfId="647" builtinId="9" hidden="1"/>
    <cellStyle name="访问过的超链接" xfId="835" builtinId="9" hidden="1"/>
    <cellStyle name="访问过的超链接" xfId="1752" builtinId="9" hidden="1"/>
    <cellStyle name="访问过的超链接" xfId="2142" builtinId="9" hidden="1"/>
    <cellStyle name="访问过的超链接" xfId="1576" builtinId="9" hidden="1"/>
    <cellStyle name="访问过的超链接" xfId="798" builtinId="9" hidden="1"/>
    <cellStyle name="访问过的超链接" xfId="2322" builtinId="9" hidden="1"/>
    <cellStyle name="访问过的超链接" xfId="2366" builtinId="9" hidden="1"/>
    <cellStyle name="访问过的超链接" xfId="2480" builtinId="9" hidden="1"/>
    <cellStyle name="访问过的超链接" xfId="2392" builtinId="9" hidden="1"/>
    <cellStyle name="访问过的超链接" xfId="1462" builtinId="9" hidden="1"/>
    <cellStyle name="访问过的超链接" xfId="1744" builtinId="9" hidden="1"/>
    <cellStyle name="访问过的超链接" xfId="1740" builtinId="9" hidden="1"/>
    <cellStyle name="访问过的超链接" xfId="11" builtinId="9" hidden="1"/>
    <cellStyle name="访问过的超链接" xfId="403" builtinId="9" hidden="1"/>
    <cellStyle name="访问过的超链接" xfId="1924" builtinId="9" hidden="1"/>
    <cellStyle name="访问过的超链接" xfId="1266" builtinId="9" hidden="1"/>
    <cellStyle name="访问过的超链接" xfId="1262" builtinId="9" hidden="1"/>
    <cellStyle name="访问过的超链接" xfId="2356" builtinId="9" hidden="1"/>
    <cellStyle name="访问过的超链接" xfId="932" builtinId="9" hidden="1"/>
    <cellStyle name="访问过的超链接" xfId="1870" builtinId="9" hidden="1"/>
    <cellStyle name="访问过的超链接" xfId="901" builtinId="9" hidden="1"/>
    <cellStyle name="访问过的超链接" xfId="2410" builtinId="9" hidden="1"/>
    <cellStyle name="访问过的超链接" xfId="951" builtinId="9" hidden="1"/>
    <cellStyle name="访问过的超链接" xfId="1194" builtinId="9" hidden="1"/>
    <cellStyle name="访问过的超链接" xfId="265" builtinId="9" hidden="1"/>
    <cellStyle name="访问过的超链接" xfId="743" builtinId="9" hidden="1"/>
    <cellStyle name="访问过的超链接" xfId="657" builtinId="9" hidden="1"/>
    <cellStyle name="访问过的超链接" xfId="1946" builtinId="9" hidden="1"/>
    <cellStyle name="访问过的超链接" xfId="970" builtinId="9" hidden="1"/>
    <cellStyle name="访问过的超链接" xfId="102" builtinId="9" hidden="1"/>
    <cellStyle name="访问过的超链接" xfId="1530" builtinId="9" hidden="1"/>
    <cellStyle name="访问过的超链接" xfId="128" builtinId="9" hidden="1"/>
    <cellStyle name="访问过的超链接" xfId="2326" builtinId="9" hidden="1"/>
    <cellStyle name="访问过的超链接" xfId="2150" builtinId="9" hidden="1"/>
    <cellStyle name="访问过的超链接" xfId="1056" builtinId="9" hidden="1"/>
    <cellStyle name="访问过的超链接" xfId="2050" builtinId="9" hidden="1"/>
    <cellStyle name="访问过的超链接" xfId="1156" builtinId="9" hidden="1"/>
    <cellStyle name="访问过的超链接" xfId="2112" builtinId="9" hidden="1"/>
    <cellStyle name="访问过的超链接" xfId="317" builtinId="9" hidden="1"/>
    <cellStyle name="访问过的超链接" xfId="109" builtinId="9" hidden="1"/>
    <cellStyle name="访问过的超链接" xfId="1003" builtinId="9" hidden="1"/>
    <cellStyle name="访问过的超链接" xfId="846" builtinId="9" hidden="1"/>
    <cellStyle name="访问过的超链接" xfId="1634" builtinId="9" hidden="1"/>
    <cellStyle name="访问过的超链接" xfId="160" builtinId="9" hidden="1"/>
    <cellStyle name="访问过的超链接" xfId="638" builtinId="9" hidden="1"/>
    <cellStyle name="访问过的超链接" xfId="2016" builtinId="9" hidden="1"/>
    <cellStyle name="访问过的超链接" xfId="1736" builtinId="9" hidden="1"/>
    <cellStyle name="访问过的超链接" xfId="1882" builtinId="9" hidden="1"/>
    <cellStyle name="访问过的超链接" xfId="27" builtinId="9" hidden="1"/>
    <cellStyle name="访问过的超链接" xfId="1782" builtinId="9" hidden="1"/>
    <cellStyle name="访问过的超链接" xfId="451" builtinId="9" hidden="1"/>
    <cellStyle name="访问过的超链接" xfId="449" builtinId="9" hidden="1"/>
    <cellStyle name="访问过的超链接" xfId="183" builtinId="9" hidden="1"/>
    <cellStyle name="访问过的超链接" xfId="1358" builtinId="9" hidden="1"/>
    <cellStyle name="访问过的超链接" xfId="2260" builtinId="9" hidden="1"/>
    <cellStyle name="访问过的超链接" xfId="2140" builtinId="9" hidden="1"/>
    <cellStyle name="访问过的超链接" xfId="1378" builtinId="9" hidden="1"/>
    <cellStyle name="访问过的超链接" xfId="1672" builtinId="9" hidden="1"/>
    <cellStyle name="访问过的超链接" xfId="34" builtinId="9" hidden="1"/>
    <cellStyle name="访问过的超链接" xfId="1202" builtinId="9" hidden="1"/>
    <cellStyle name="访问过的超链接" xfId="741" builtinId="9" hidden="1"/>
    <cellStyle name="访问过的超链接" xfId="1424" builtinId="9" hidden="1"/>
    <cellStyle name="访问过的超链接" xfId="661" builtinId="9" hidden="1"/>
    <cellStyle name="访问过的超链接" xfId="1524" builtinId="9" hidden="1"/>
    <cellStyle name="访问过的超链接" xfId="611" builtinId="9" hidden="1"/>
    <cellStyle name="访问过的超链接" xfId="583" builtinId="9" hidden="1"/>
    <cellStyle name="访问过的超链接" xfId="780" builtinId="9" hidden="1"/>
    <cellStyle name="访问过的超链接" xfId="552" builtinId="9" hidden="1"/>
    <cellStyle name="访问过的超链接" xfId="2006" builtinId="9" hidden="1"/>
    <cellStyle name="访问过的超链接" xfId="2314" builtinId="9" hidden="1"/>
    <cellStyle name="访问过的超链接" xfId="344" builtinId="9" hidden="1"/>
    <cellStyle name="访问过的超链接" xfId="1098" builtinId="9" hidden="1"/>
    <cellStyle name="访问过的超链接" xfId="1148" builtinId="9" hidden="1"/>
    <cellStyle name="访问过的超链接" xfId="2104" builtinId="9" hidden="1"/>
    <cellStyle name="访问过的超链接" xfId="107" builtinId="9" hidden="1"/>
    <cellStyle name="访问过的超链接" xfId="105" builtinId="9" hidden="1"/>
    <cellStyle name="访问过的超链接" xfId="527" builtinId="9" hidden="1"/>
    <cellStyle name="访问过的超链接" xfId="635" builtinId="9" hidden="1"/>
    <cellStyle name="访问过的超链接" xfId="477" builtinId="9" hidden="1"/>
    <cellStyle name="访问过的超链接" xfId="2372" builtinId="9" hidden="1"/>
    <cellStyle name="访问过的超链接" xfId="1726" builtinId="9" hidden="1"/>
    <cellStyle name="访问过的超链接" xfId="686" builtinId="9" hidden="1"/>
    <cellStyle name="访问过的超链接" xfId="1314" builtinId="9" hidden="1"/>
    <cellStyle name="访问过的超链接" xfId="345" builtinId="9" hidden="1"/>
    <cellStyle name="访问过的超链接" xfId="358" builtinId="9" hidden="1"/>
    <cellStyle name="访问过的超链接" xfId="922" builtinId="9" hidden="1"/>
    <cellStyle name="访问过的超链接" xfId="767" builtinId="9" hidden="1"/>
    <cellStyle name="访问过的超链接" xfId="925" builtinId="9" hidden="1"/>
    <cellStyle name="访问过的超链接" xfId="187" builtinId="9" hidden="1"/>
    <cellStyle name="访问过的超链接" xfId="239" builtinId="9" hidden="1"/>
    <cellStyle name="访问过的超链接" xfId="1198" builtinId="9" hidden="1"/>
    <cellStyle name="访问过的超链接" xfId="289" builtinId="9" hidden="1"/>
    <cellStyle name="访问过的超链接" xfId="2242" builtinId="9" hidden="1"/>
    <cellStyle name="访问过的超链接" xfId="258" builtinId="9" hidden="1"/>
    <cellStyle name="访问过的超链接" xfId="1994" builtinId="9" hidden="1"/>
    <cellStyle name="访问过的超链接" xfId="62" builtinId="9" hidden="1"/>
    <cellStyle name="访问过的超链接" xfId="130" builtinId="9" hidden="1"/>
    <cellStyle name="访问过的超链接" xfId="472" builtinId="9" hidden="1"/>
    <cellStyle name="访问过的超链接" xfId="1520" builtinId="9" hidden="1"/>
    <cellStyle name="访问过的超链接" xfId="1516" builtinId="9" hidden="1"/>
    <cellStyle name="访问过的超链接" xfId="135" builtinId="9" hidden="1"/>
    <cellStyle name="访问过的超链接" xfId="1104" builtinId="9" hidden="1"/>
    <cellStyle name="访问过的超链接" xfId="821" builtinId="9" hidden="1"/>
    <cellStyle name="访问过的超链接" xfId="343" builtinId="9" hidden="1"/>
    <cellStyle name="访问过的超链接" xfId="2464" builtinId="9" hidden="1"/>
    <cellStyle name="访问过的超链接" xfId="293" builtinId="9" hidden="1"/>
    <cellStyle name="访问过的超链接" xfId="2098" builtinId="9" hidden="1"/>
    <cellStyle name="访问过的超链接" xfId="392" builtinId="9" hidden="1"/>
    <cellStyle name="访问过的超链接" xfId="589" builtinId="9" hidden="1"/>
    <cellStyle name="访问过的超链接" xfId="530" builtinId="9" hidden="1"/>
    <cellStyle name="访问过的超链接" xfId="776" builtinId="9" hidden="1"/>
    <cellStyle name="访问过的超链接" xfId="2390" builtinId="9" hidden="1"/>
    <cellStyle name="访问过的超链接" xfId="1552" builtinId="9" hidden="1"/>
    <cellStyle name="访问过的超链接" xfId="631" builtinId="9" hidden="1"/>
    <cellStyle name="访问过的超链接" xfId="26" builtinId="9" hidden="1"/>
    <cellStyle name="访问过的超链接" xfId="24" builtinId="9" hidden="1"/>
    <cellStyle name="访问过的超链接" xfId="1896" builtinId="9" hidden="1"/>
    <cellStyle name="访问过的超链接" xfId="682" builtinId="9" hidden="1"/>
    <cellStyle name="访问过的超链接" xfId="2432" builtinId="9" hidden="1"/>
    <cellStyle name="访问过的超链接" xfId="1410" builtinId="9" hidden="1"/>
    <cellStyle name="访问过的超链接" xfId="1406" builtinId="9" hidden="1"/>
    <cellStyle name="访问过的超链接" xfId="390" builtinId="9" hidden="1"/>
    <cellStyle name="访问过的超链接" xfId="236" builtinId="9" hidden="1"/>
    <cellStyle name="访问过的超链接" xfId="876" builtinId="9" hidden="1"/>
    <cellStyle name="访问过的超链接" xfId="1132" builtinId="9" hidden="1"/>
    <cellStyle name="访问过的超链接" xfId="8" builtinId="9" hidden="1"/>
    <cellStyle name="访问过的超链接" xfId="287" builtinId="9" hidden="1"/>
    <cellStyle name="访问过的超链接" xfId="765" builtinId="9" hidden="1"/>
    <cellStyle name="访问过的超链接" xfId="1216" builtinId="9" hidden="1"/>
    <cellStyle name="访问过的超链接" xfId="637" builtinId="9" hidden="1"/>
    <cellStyle name="访问过的超链接" xfId="1628" builtinId="9" hidden="1"/>
    <cellStyle name="访问过的超链接" xfId="64" builtinId="9" hidden="1"/>
    <cellStyle name="访问过的超链接" xfId="725" builtinId="9" hidden="1"/>
    <cellStyle name="访问过的超链接" xfId="170" builtinId="9" hidden="1"/>
    <cellStyle name="访问过的超链接" xfId="576" builtinId="9" hidden="1"/>
    <cellStyle name="访问过的超链接" xfId="824" builtinId="9" hidden="1"/>
    <cellStyle name="访问过的超链接" xfId="2308" builtinId="9" hidden="1"/>
    <cellStyle name="访问过的超链接" xfId="930" builtinId="9" hidden="1"/>
    <cellStyle name="访问过的超链接" xfId="339" builtinId="9" hidden="1"/>
    <cellStyle name="访问过的超链接" xfId="581" builtinId="9" hidden="1"/>
    <cellStyle name="访问过的超链接" xfId="295" builtinId="9" hidden="1"/>
    <cellStyle name="访问过的超链接" xfId="131" builtinId="9" hidden="1"/>
    <cellStyle name="访问过的超链接" xfId="2090" builtinId="9" hidden="1"/>
    <cellStyle name="访问过的超链接" xfId="868" builtinId="9" hidden="1"/>
    <cellStyle name="访问过的超链接" xfId="866" builtinId="9" hidden="1"/>
    <cellStyle name="访问过的超链接" xfId="710" builtinId="9" hidden="1"/>
    <cellStyle name="访问过的超链接" xfId="1778" builtinId="9" hidden="1"/>
    <cellStyle name="访问过的超链接" xfId="484" builtinId="9" hidden="1"/>
    <cellStyle name="访问过的超链接" xfId="2348" builtinId="9" hidden="1"/>
    <cellStyle name="访问过的超链接" xfId="690" builtinId="9" hidden="1"/>
    <cellStyle name="访问过的超链接" xfId="586" builtinId="9" hidden="1"/>
    <cellStyle name="访问过的超链接" xfId="1300" builtinId="9" hidden="1"/>
    <cellStyle name="访问过的超链接" xfId="13" builtinId="9" hidden="1"/>
    <cellStyle name="访问过的超链接" xfId="471" builtinId="9" hidden="1"/>
    <cellStyle name="访问过的超链接" xfId="929" builtinId="9" hidden="1"/>
    <cellStyle name="访问过的超链接" xfId="931" builtinId="9" hidden="1"/>
    <cellStyle name="访问过的超链接" xfId="2216" builtinId="9" hidden="1"/>
    <cellStyle name="访问过的超链接" xfId="2342" builtinId="9" hidden="1"/>
    <cellStyle name="访问过的超链接" xfId="232" builtinId="9" hidden="1"/>
    <cellStyle name="访问过的超链接" xfId="400" builtinId="9" hidden="1"/>
    <cellStyle name="访问过的超链接" xfId="282" builtinId="9" hidden="1"/>
    <cellStyle name="访问过的超链接" xfId="278" builtinId="9" hidden="1"/>
    <cellStyle name="访问过的超链接" xfId="46" builtinId="9" hidden="1"/>
    <cellStyle name="访问过的超链接" xfId="772" builtinId="9" hidden="1"/>
    <cellStyle name="访问过的超链接" xfId="45" builtinId="9" hidden="1"/>
    <cellStyle name="访问过的超链接" xfId="1568" builtinId="9" hidden="1"/>
    <cellStyle name="访问过的超链接" xfId="855" builtinId="9" hidden="1"/>
    <cellStyle name="访问过的超链接" xfId="1176" builtinId="9" hidden="1"/>
    <cellStyle name="访问过的超链接" xfId="1536" builtinId="9" hidden="1"/>
    <cellStyle name="访问过的超链接" xfId="574" builtinId="9" hidden="1"/>
    <cellStyle name="访问过的超链接" xfId="1090" builtinId="9" hidden="1"/>
    <cellStyle name="访问过的超链接" xfId="828" builtinId="9" hidden="1"/>
    <cellStyle name="访问过的超链接" xfId="270" builtinId="9" hidden="1"/>
    <cellStyle name="访问过的超链接" xfId="1054" builtinId="9" hidden="1"/>
    <cellStyle name="访问过的超链接" xfId="416" builtinId="9" hidden="1"/>
    <cellStyle name="访问过的超链接" xfId="984" builtinId="9" hidden="1"/>
    <cellStyle name="访问过的超链接" xfId="506" builtinId="9" hidden="1"/>
    <cellStyle name="访问过的超链接" xfId="2248" builtinId="9" hidden="1"/>
    <cellStyle name="访问过的超链接" xfId="179" builtinId="9" hidden="1"/>
    <cellStyle name="访问过的超链接" xfId="177" builtinId="9" hidden="1"/>
    <cellStyle name="访问过的超链接" xfId="1432" builtinId="9" hidden="1"/>
    <cellStyle name="访问过的超链接" xfId="3" builtinId="9" hidden="1"/>
    <cellStyle name="访问过的超链接" xfId="368" builtinId="9" hidden="1"/>
    <cellStyle name="访问过的超链接" xfId="44" builtinId="9" hidden="1"/>
    <cellStyle name="访问过的超链接" xfId="2296" builtinId="9" hidden="1"/>
    <cellStyle name="访问过的超链接" xfId="614" builtinId="9" hidden="1"/>
    <cellStyle name="访问过的超链接" xfId="216" builtinId="9" hidden="1"/>
    <cellStyle name="访问过的超链接" xfId="1324" builtinId="9" hidden="1"/>
    <cellStyle name="访问过的超链接" xfId="1928" builtinId="9" hidden="1"/>
    <cellStyle name="访问过的超链接" xfId="2222" builtinId="9" hidden="1"/>
    <cellStyle name="访问过的超链接" xfId="519" builtinId="9" hidden="1"/>
    <cellStyle name="访问过的超链接" xfId="997" builtinId="9" hidden="1"/>
    <cellStyle name="访问过的超链接" xfId="883" builtinId="9" hidden="1"/>
    <cellStyle name="访问过的超链接" xfId="405" builtinId="9" hidden="1"/>
    <cellStyle name="访问过的超链接" xfId="1196" builtinId="9" hidden="1"/>
    <cellStyle name="访问过的超链接" xfId="2384" builtinId="9" hidden="1"/>
    <cellStyle name="访问过的超链接" xfId="566" builtinId="9" hidden="1"/>
    <cellStyle name="访问过的超链接" xfId="2312" builtinId="9" hidden="1"/>
    <cellStyle name="访问过的超链接" xfId="48" builtinId="9" hidden="1"/>
    <cellStyle name="访问过的超链接" xfId="1642" builtinId="9" hidden="1"/>
    <cellStyle name="访问过的超链接" xfId="850" builtinId="9" hidden="1"/>
    <cellStyle name="访问过的超链接" xfId="2442" builtinId="9" hidden="1"/>
    <cellStyle name="访问过的超链接" xfId="800" builtinId="9" hidden="1"/>
    <cellStyle name="访问过的超链接" xfId="1660" builtinId="9" hidden="1"/>
    <cellStyle name="访问过的超链接" xfId="1032" builtinId="9" hidden="1"/>
    <cellStyle name="访问过的超链接" xfId="363" builtinId="9" hidden="1"/>
    <cellStyle name="访问过的超链接" xfId="749" builtinId="9" hidden="1"/>
    <cellStyle name="访问过的超链接" xfId="271" builtinId="9" hidden="1"/>
    <cellStyle name="访问过的超链接" xfId="1452" builtinId="9" hidden="1"/>
    <cellStyle name="访问过的超链接" xfId="310" builtinId="9" hidden="1"/>
    <cellStyle name="访问过的超链接" xfId="892" builtinId="9" hidden="1"/>
    <cellStyle name="访问过的超链接" xfId="988" builtinId="9" hidden="1"/>
    <cellStyle name="访问过的超链接" xfId="510" builtinId="9" hidden="1"/>
    <cellStyle name="访问过的超链接" xfId="1664" builtinId="9" hidden="1"/>
    <cellStyle name="访问过的超链接" xfId="175" builtinId="9" hidden="1"/>
    <cellStyle name="访问过的超链接" xfId="2454" builtinId="9" hidden="1"/>
    <cellStyle name="访问过的超链接" xfId="1372" builtinId="9" hidden="1"/>
    <cellStyle name="访问过的超链接" xfId="333" builtinId="9" hidden="1"/>
    <cellStyle name="访问过的超链接" xfId="407" builtinId="9" hidden="1"/>
    <cellStyle name="访问过的超链接" xfId="225" builtinId="9" hidden="1"/>
    <cellStyle name="访问过的超链接" xfId="509" builtinId="9" hidden="1"/>
    <cellStyle name="访问过的超链接" xfId="697" builtinId="9" hidden="1"/>
    <cellStyle name="访问过的超链接" xfId="1418" builtinId="9" hidden="1"/>
    <cellStyle name="访问过的超链接" xfId="49" builtinId="9" hidden="1"/>
    <cellStyle name="访问过的超链接" xfId="1638" builtinId="9" hidden="1"/>
    <cellStyle name="访问过的超链接" xfId="1564" builtinId="9" hidden="1"/>
    <cellStyle name="访问过的超链接" xfId="897" builtinId="9" hidden="1"/>
    <cellStyle name="访问过的超链接" xfId="1662" builtinId="9" hidden="1"/>
    <cellStyle name="访问过的超链接" xfId="370" builtinId="9" hidden="1"/>
    <cellStyle name="访问过的超链接" xfId="1560" builtinId="9" hidden="1"/>
    <cellStyle name="访问过的超链接" xfId="357" builtinId="9" hidden="1"/>
    <cellStyle name="访问过的超链接" xfId="69" builtinId="9" hidden="1"/>
    <cellStyle name="访问过的超链接" xfId="1072" builtinId="9" hidden="1"/>
    <cellStyle name="访问过的超链接" xfId="565" builtinId="9" hidden="1"/>
    <cellStyle name="访问过的超链接" xfId="1554" builtinId="9" hidden="1"/>
    <cellStyle name="访问过的超链接" xfId="120" builtinId="9" hidden="1"/>
    <cellStyle name="访问过的超链接" xfId="678" builtinId="9" hidden="1"/>
    <cellStyle name="访问过的超链接" xfId="802" builtinId="9" hidden="1"/>
    <cellStyle name="访问过的超链接" xfId="804" builtinId="9" hidden="1"/>
    <cellStyle name="访问过的超链接" xfId="1962" builtinId="9" hidden="1"/>
    <cellStyle name="访问过的超链接" xfId="67" builtinId="9" hidden="1"/>
    <cellStyle name="访问过的超链接" xfId="359" builtinId="9" hidden="1"/>
    <cellStyle name="访问过的超链接" xfId="1068" builtinId="9" hidden="1"/>
    <cellStyle name="访问过的超链接" xfId="409" builtinId="9" hidden="1"/>
    <cellStyle name="访问过的超链接" xfId="991" builtinId="9" hidden="1"/>
    <cellStyle name="访问过的超链接" xfId="203" builtinId="9" hidden="1"/>
    <cellStyle name="访问过的超链接" xfId="2234" builtinId="9" hidden="1"/>
    <cellStyle name="访问过的超链接" xfId="1384" builtinId="9" hidden="1"/>
    <cellStyle name="访问过的超链接" xfId="938" builtinId="9" hidden="1"/>
    <cellStyle name="访问过的超链接" xfId="462" builtinId="9" hidden="1"/>
    <cellStyle name="访问过的超链接" xfId="480" builtinId="9" hidden="1"/>
    <cellStyle name="访问过的超链接" xfId="1756" builtinId="9" hidden="1"/>
    <cellStyle name="访问过的超链接" xfId="670" builtinId="9" hidden="1"/>
    <cellStyle name="访问过的超链接" xfId="192" builtinId="9" hidden="1"/>
    <cellStyle name="访问过的超链接" xfId="701" builtinId="9" hidden="1"/>
    <cellStyle name="访问过的超链接" xfId="223" builtinId="9" hidden="1"/>
    <cellStyle name="访问过的超链接" xfId="1760" builtinId="9" hidden="1"/>
    <cellStyle name="访问过的超链接" xfId="543" builtinId="9" hidden="1"/>
    <cellStyle name="访问过的超链接" xfId="857" builtinId="9" hidden="1"/>
    <cellStyle name="访问过的超链接" xfId="859" builtinId="9" hidden="1"/>
    <cellStyle name="访问过的超链接" xfId="990" builtinId="9" hidden="1"/>
    <cellStyle name="访问过的超链接" xfId="2324" builtinId="9" hidden="1"/>
    <cellStyle name="访问过的超链接" xfId="304" builtinId="9" hidden="1"/>
    <cellStyle name="访问过的超链接" xfId="1178" builtinId="9" hidden="1"/>
    <cellStyle name="访问过的超链接" xfId="618" builtinId="9" hidden="1"/>
    <cellStyle name="访问过的超链接" xfId="2024" builtinId="9" hidden="1"/>
    <cellStyle name="访问过的超链接" xfId="2380" builtinId="9" hidden="1"/>
    <cellStyle name="访问过的超链接" xfId="65" builtinId="9" hidden="1"/>
    <cellStyle name="访问过的超链接" xfId="567" builtinId="9" hidden="1"/>
    <cellStyle name="访问过的超链接" xfId="89" builtinId="9" hidden="1"/>
    <cellStyle name="访问过的超链接" xfId="1546" builtinId="9" hidden="1"/>
    <cellStyle name="访问过的超链接" xfId="39" builtinId="9" hidden="1"/>
    <cellStyle name="访问过的超链接" xfId="1646" builtinId="9" hidden="1"/>
    <cellStyle name="访问过的超链接" xfId="1972" builtinId="9" hidden="1"/>
    <cellStyle name="访问过的超链接" xfId="1234" builtinId="9" hidden="1"/>
    <cellStyle name="访问过的超链接" xfId="756" builtinId="9" hidden="1"/>
    <cellStyle name="访问过的超链接" xfId="598" builtinId="9" hidden="1"/>
    <cellStyle name="访问过的超链接" xfId="964" builtinId="9" hidden="1"/>
    <cellStyle name="访问过的超链接" xfId="226" builtinId="9" hidden="1"/>
    <cellStyle name="访问过的超链接" xfId="92" builtinId="9" hidden="1"/>
    <cellStyle name="访问过的超链接" xfId="995" builtinId="9" hidden="1"/>
    <cellStyle name="访问过的超链接" xfId="199" builtinId="9" hidden="1"/>
    <cellStyle name="访问过的超链接" xfId="1388" builtinId="9" hidden="1"/>
    <cellStyle name="访问过的超链接" xfId="1392" builtinId="9" hidden="1"/>
    <cellStyle name="访问过的超链接" xfId="1686" builtinId="9" hidden="1"/>
    <cellStyle name="访问过的超链接" xfId="673" builtinId="9" hidden="1"/>
    <cellStyle name="访问过的超链接" xfId="1914" builtinId="9" hidden="1"/>
    <cellStyle name="访问过的超链接" xfId="52" builtinId="9" hidden="1"/>
    <cellStyle name="访问过的超链接" xfId="110" builtinId="9" hidden="1"/>
    <cellStyle name="访问过的超链接" xfId="1766" builtinId="9" hidden="1"/>
    <cellStyle name="访问过的超链接" xfId="144" builtinId="9" hidden="1"/>
    <cellStyle name="访问过的超链接" xfId="346" builtinId="9" hidden="1"/>
    <cellStyle name="访问过的超链接" xfId="2182" builtinId="9" hidden="1"/>
    <cellStyle name="访问过的超链接" xfId="251" builtinId="9" hidden="1"/>
    <cellStyle name="访问过的超链接" xfId="861" builtinId="9" hidden="1"/>
    <cellStyle name="访问过的超链接" xfId="664" builtinId="9" hidden="1"/>
    <cellStyle name="访问过的超链接" xfId="986" builtinId="9" hidden="1"/>
    <cellStyle name="访问过的超链接" xfId="1124" builtinId="9" hidden="1"/>
    <cellStyle name="访问过的超链接" xfId="2420" builtinId="9" hidden="1"/>
    <cellStyle name="访问过的超链接" xfId="1024" builtinId="9" hidden="1"/>
    <cellStyle name="访问过的超链接" xfId="830" builtinId="9" hidden="1"/>
    <cellStyle name="访问过的超链接" xfId="570" builtinId="9" hidden="1"/>
    <cellStyle name="访问过的超链接" xfId="572" builtinId="9" hidden="1"/>
    <cellStyle name="访问过的超链接" xfId="1498" builtinId="9" hidden="1"/>
    <cellStyle name="访问过的超链接" xfId="778" builtinId="9" hidden="1"/>
    <cellStyle name="访问过的超链接" xfId="716" builtinId="9" hidden="1"/>
    <cellStyle name="访问过的超链接" xfId="41" builtinId="9" hidden="1"/>
    <cellStyle name="访问过的超链接" xfId="43" builtinId="9" hidden="1"/>
    <cellStyle name="访问过的超链接" xfId="1976" builtinId="9" hidden="1"/>
    <cellStyle name="访问过的超链接" xfId="1020" builtinId="9" hidden="1"/>
    <cellStyle name="访问过的超链接" xfId="1226" builtinId="9" hidden="1"/>
    <cellStyle name="访问过的超链接" xfId="330" builtinId="9" hidden="1"/>
    <cellStyle name="访问过的超链接" xfId="2476" builtinId="9" hidden="1"/>
    <cellStyle name="访问过的超链接" xfId="2360" builtinId="9" hidden="1"/>
    <cellStyle name="访问过的超链接" xfId="196" builtinId="9" hidden="1"/>
    <cellStyle name="访问过的超链接" xfId="916" builtinId="9" hidden="1"/>
    <cellStyle name="访问过的超链接" xfId="774" builtinId="9" hidden="1"/>
    <cellStyle name="访问过的超链接" xfId="1808" builtinId="9" hidden="1"/>
    <cellStyle name="访问过的超链接" xfId="1804" builtinId="9" hidden="1"/>
    <cellStyle name="访问过的超链接" xfId="1888" builtinId="9" hidden="1"/>
    <cellStyle name="访问过的超链接" xfId="1296" builtinId="9" hidden="1"/>
    <cellStyle name="访问过的超链接" xfId="677" builtinId="9" hidden="1"/>
    <cellStyle name="访问过的超链接" xfId="1330" builtinId="9" hidden="1"/>
    <cellStyle name="访问过的超链接" xfId="1712" builtinId="9" hidden="1"/>
    <cellStyle name="访问过的超链接" xfId="2304" builtinId="9" hidden="1"/>
    <cellStyle name="访问过的超链接" xfId="914" builtinId="9" hidden="1"/>
    <cellStyle name="访问过的超链接" xfId="2406" builtinId="9" hidden="1"/>
    <cellStyle name="访问过的超链接" xfId="864" builtinId="9" hidden="1"/>
    <cellStyle name="访问过的超链接" xfId="2318" builtinId="9" hidden="1"/>
    <cellStyle name="访问过的超链接" xfId="2086" builtinId="9" hidden="1"/>
    <cellStyle name="访问过的超链接" xfId="1130" builtinId="9" hidden="1"/>
    <cellStyle name="访问过的超链接" xfId="297" builtinId="9" hidden="1"/>
    <cellStyle name="访问过的超链接" xfId="877" builtinId="9" hidden="1"/>
    <cellStyle name="访问过的超链接" xfId="184" builtinId="9" hidden="1"/>
    <cellStyle name="访问过的超链接" xfId="2042" builtinId="9" hidden="1"/>
    <cellStyle name="访问过的超链接" xfId="1608" builtinId="9" hidden="1"/>
    <cellStyle name="访问过的超链接" xfId="826" builtinId="9" hidden="1"/>
    <cellStyle name="访问过的超链接" xfId="923" builtinId="9" hidden="1"/>
    <cellStyle name="访问过的超链接" xfId="96" builtinId="9" hidden="1"/>
    <cellStyle name="访问过的超链接" xfId="1506" builtinId="9" hidden="1"/>
    <cellStyle name="访问过的超链接" xfId="246" builtinId="9" hidden="1"/>
    <cellStyle name="访问过的超链接" xfId="730" builtinId="9" hidden="1"/>
    <cellStyle name="访问过的超链接" xfId="732" builtinId="9" hidden="1"/>
    <cellStyle name="访问过的超链接" xfId="1220" builtinId="9" hidden="1"/>
    <cellStyle name="访问过的超链接" xfId="2176" builtinId="9" hidden="1"/>
    <cellStyle name="访问过的超链接" xfId="431" builtinId="9" hidden="1"/>
    <cellStyle name="访问过的超链接" xfId="969" builtinId="9" hidden="1"/>
    <cellStyle name="访问过的超链接" xfId="971" builtinId="9" hidden="1"/>
    <cellStyle name="访问过的超链接" xfId="2278" builtinId="9" hidden="1"/>
    <cellStyle name="访问过的超链接" xfId="1340" builtinId="9" hidden="1"/>
    <cellStyle name="访问过的超链接" xfId="1434" builtinId="9" hidden="1"/>
    <cellStyle name="访问过的超链接" xfId="1402" builtinId="9" hidden="1"/>
    <cellStyle name="访问过的超链接" xfId="2290" builtinId="9" hidden="1"/>
    <cellStyle name="访问过的超链接" xfId="461" builtinId="9" hidden="1"/>
    <cellStyle name="访问过的超链接" xfId="72" builtinId="9" hidden="1"/>
    <cellStyle name="访问过的超链接" xfId="1900" builtinId="9" hidden="1"/>
    <cellStyle name="访问过的超链接" xfId="1718" builtinId="9" hidden="1"/>
    <cellStyle name="访问过的超链接" xfId="1488" builtinId="9" hidden="1"/>
    <cellStyle name="访问过的超链接" xfId="629" builtinId="9" hidden="1"/>
    <cellStyle name="访问过的超链接" xfId="151" builtinId="9" hidden="1"/>
    <cellStyle name="访问过的超链接" xfId="1422" builtinId="9" hidden="1"/>
    <cellStyle name="访问过的超链接" xfId="837" builtinId="9" hidden="1"/>
    <cellStyle name="访问过的超链接" xfId="1012" builtinId="9" hidden="1"/>
    <cellStyle name="访问过的超链接" xfId="1010" builtinId="9" hidden="1"/>
    <cellStyle name="访问过的超链接" xfId="2358" builtinId="9" hidden="1"/>
    <cellStyle name="访问过的超链接" xfId="1134" builtinId="9" hidden="1"/>
    <cellStyle name="访问过的超链接" xfId="1138" builtinId="9" hidden="1"/>
    <cellStyle name="访问过的超链接" xfId="773" builtinId="9" hidden="1"/>
    <cellStyle name="访问过的超链接" xfId="546" builtinId="9" hidden="1"/>
    <cellStyle name="访问过的超链接" xfId="823" builtinId="9" hidden="1"/>
    <cellStyle name="访问过的超链接" xfId="1450" builtinId="9" hidden="1"/>
    <cellStyle name="访问过的超链接" xfId="1980" builtinId="9" hidden="1"/>
    <cellStyle name="访问过的超链接" xfId="1512" builtinId="9" hidden="1"/>
    <cellStyle name="访问过的超链接" xfId="785" builtinId="9" hidden="1"/>
    <cellStyle name="访问过的超链接" xfId="1690" builtinId="9" hidden="1"/>
    <cellStyle name="访问过的超链接" xfId="127" builtinId="9" hidden="1"/>
    <cellStyle name="访问过的超链接" xfId="2306" builtinId="9" hidden="1"/>
    <cellStyle name="访问过的超链接" xfId="734" builtinId="9" hidden="1"/>
    <cellStyle name="访问过的超链接" xfId="256" builtinId="9" hidden="1"/>
    <cellStyle name="访问过的超链接" xfId="1212" builtinId="9" hidden="1"/>
    <cellStyle name="访问过的超链接" xfId="2168" builtinId="9" hidden="1"/>
    <cellStyle name="访问过的超链接" xfId="907" builtinId="9" hidden="1"/>
    <cellStyle name="访问过的超链接" xfId="2268" builtinId="9" hidden="1"/>
    <cellStyle name="访问过的超链接" xfId="957" builtinId="9" hidden="1"/>
    <cellStyle name="访问过的超链接" xfId="2402" builtinId="9" hidden="1"/>
    <cellStyle name="访问过的超链接" xfId="445" builtinId="9" hidden="1"/>
    <cellStyle name="访问过的超链接" xfId="1244" builtinId="9" hidden="1"/>
    <cellStyle name="访问过的超链接" xfId="1248" builtinId="9" hidden="1"/>
    <cellStyle name="访问过的超链接" xfId="1910" builtinId="9" hidden="1"/>
    <cellStyle name="访问过的超链接" xfId="111" builtinId="9" hidden="1"/>
    <cellStyle name="访问过的超链接" xfId="74" builtinId="9" hidden="1"/>
    <cellStyle name="访问过的超链接" xfId="1722" builtinId="9" hidden="1"/>
    <cellStyle name="访问过的超链接" xfId="890" builtinId="9" hidden="1"/>
    <cellStyle name="访问过的超链接" xfId="1480" builtinId="9" hidden="1"/>
    <cellStyle name="访问过的超链接" xfId="2138" builtinId="9" hidden="1"/>
    <cellStyle name="访问过的超链接" xfId="591" builtinId="9" hidden="1"/>
    <cellStyle name="访问过的超链接" xfId="2038" builtinId="9" hidden="1"/>
    <cellStyle name="访问过的超链接" xfId="599" builtinId="9" hidden="1"/>
    <cellStyle name="访问过的超链接" xfId="2100" builtinId="9" hidden="1"/>
    <cellStyle name="访问过的超链接" xfId="311" builtinId="9" hidden="1"/>
    <cellStyle name="访问过的超链接" xfId="1102" builtinId="9" hidden="1"/>
    <cellStyle name="访问过的超链接" xfId="2058" builtinId="9" hidden="1"/>
    <cellStyle name="访问过的超链接" xfId="219" builtinId="9" hidden="1"/>
    <cellStyle name="访问过的超链接" xfId="1042" builtinId="9" hidden="1"/>
    <cellStyle name="访问过的超链接" xfId="1288" builtinId="9" hidden="1"/>
    <cellStyle name="访问过的超链接" xfId="1584" builtinId="9" hidden="1"/>
    <cellStyle name="访问过的超链接" xfId="1458" builtinId="9" hidden="1"/>
    <cellStyle name="访问过的超链接" xfId="613" builtinId="9" hidden="1"/>
    <cellStyle name="访问过的超链接" xfId="1168" builtinId="9" hidden="1"/>
    <cellStyle name="访问过的超链接" xfId="2468" builtinId="9" hidden="1"/>
    <cellStyle name="访问过的超链接" xfId="1268" builtinId="9" hidden="1"/>
    <cellStyle name="访问过的超链接" xfId="739" builtinId="9" hidden="1"/>
    <cellStyle name="访问过的超链接" xfId="1832" builtinId="9" hidden="1"/>
    <cellStyle name="访问过的超链接" xfId="945" builtinId="9" hidden="1"/>
    <cellStyle name="访问过的超链接" xfId="424" builtinId="9" hidden="1"/>
    <cellStyle name="访问过的超链接" xfId="2134" builtinId="9" hidden="1"/>
    <cellStyle name="访问过的超链接" xfId="91" builtinId="9" hidden="1"/>
    <cellStyle name="访问过的超链接" xfId="2264" builtinId="9" hidden="1"/>
    <cellStyle name="访问过的超链接" xfId="1354" builtinId="9" hidden="1"/>
    <cellStyle name="访问过的超链接" xfId="953" builtinId="9" hidden="1"/>
    <cellStyle name="访问过的超链接" xfId="1848" builtinId="9" hidden="1"/>
    <cellStyle name="访问过的超链接" xfId="2" builtinId="9" hidden="1"/>
    <cellStyle name="访问过的超链接" xfId="1252" builtinId="9" hidden="1"/>
    <cellStyle name="访问过的超链接" xfId="2428" builtinId="9" hidden="1"/>
    <cellStyle name="访问过的超链接" xfId="1152" builtinId="9" hidden="1"/>
    <cellStyle name="访问过的超链接" xfId="605" builtinId="9" hidden="1"/>
    <cellStyle name="访问过的超链接" xfId="1474" builtinId="9" hidden="1"/>
    <cellStyle name="访问过的超链接" xfId="1470" builtinId="9" hidden="1"/>
    <cellStyle name="访问过的超链接" xfId="558" builtinId="9" hidden="1"/>
    <cellStyle name="访问过的超链接" xfId="561" builtinId="9" hidden="1"/>
    <cellStyle name="访问过的超链接" xfId="582" builtinId="9" hidden="1"/>
    <cellStyle name="访问过的超链接" xfId="1005" builtinId="9" hidden="1"/>
    <cellStyle name="访问过的超链接" xfId="1086" builtinId="9" hidden="1"/>
    <cellStyle name="访问过的超链接" xfId="895" builtinId="9" hidden="1"/>
    <cellStyle name="访问过的超链接" xfId="797" builtinId="9" hidden="1"/>
    <cellStyle name="访问过的超链接" xfId="315" builtinId="9" hidden="1"/>
    <cellStyle name="访问过的超链接" xfId="2054" builtinId="9" hidden="1"/>
    <cellStyle name="访问过的超链接" xfId="190" builtinId="9" hidden="1"/>
    <cellStyle name="访问过的超链接" xfId="2154" builtinId="9" hidden="1"/>
    <cellStyle name="访问过的超链接" xfId="1464" builtinId="9" hidden="1"/>
    <cellStyle name="访问过的超链接" xfId="150" builtinId="9" hidden="1"/>
    <cellStyle name="访问过的超链接" xfId="155" builtinId="9" hidden="1"/>
    <cellStyle name="访问过的超链接" xfId="364" builtinId="9" hidden="1"/>
    <cellStyle name="访问过的超链接" xfId="559" builtinId="9" hidden="1"/>
    <cellStyle name="访问过的超链接" xfId="893" builtinId="9" hidden="1"/>
    <cellStyle name="访问过的超链接" xfId="1738" builtinId="9" hidden="1"/>
    <cellStyle name="访问过的超链接" xfId="518" builtinId="9" hidden="1"/>
    <cellStyle name="访问过的超链接" xfId="263" builtinId="9" hidden="1"/>
    <cellStyle name="访问过的超链接" xfId="1840" builtinId="9" hidden="1"/>
    <cellStyle name="访问过的超链接" xfId="949" builtinId="9" hidden="1"/>
    <cellStyle name="访问过的超链接" xfId="900" builtinId="9" hidden="1"/>
    <cellStyle name="访问过的超链接" xfId="899" builtinId="9" hidden="1"/>
    <cellStyle name="访问过的超链接" xfId="950" builtinId="9" hidden="1"/>
    <cellStyle name="访问过的超链接" xfId="1842" builtinId="9" hidden="1"/>
    <cellStyle name="访问过的超链接" xfId="264" builtinId="9" hidden="1"/>
    <cellStyle name="访问过的超链接" xfId="2362" builtinId="9" hidden="1"/>
    <cellStyle name="访问过的超链接" xfId="658" builtinId="9" hidden="1"/>
    <cellStyle name="访问过的超链接" xfId="1944" builtinId="9" hidden="1"/>
    <cellStyle name="访问过的超链接" xfId="1674" builtinId="9" hidden="1"/>
    <cellStyle name="访问过的超链接" xfId="10" builtinId="9" hidden="1"/>
    <cellStyle name="访问过的超链接" xfId="503" builtinId="9" hidden="1"/>
    <cellStyle name="访问过的超链接" xfId="129" builtinId="9" hidden="1"/>
    <cellStyle name="访问过的超链接" xfId="1466" builtinId="9" hidden="1"/>
    <cellStyle name="访问过的超链接" xfId="2152" builtinId="9" hidden="1"/>
    <cellStyle name="访问过的超链接" xfId="554" builtinId="9" hidden="1"/>
    <cellStyle name="访问过的超链接" xfId="2052" builtinId="9" hidden="1"/>
    <cellStyle name="访问过的超链接" xfId="1154" builtinId="9" hidden="1"/>
    <cellStyle name="访问过的超链接" xfId="1150" builtinId="9" hidden="1"/>
    <cellStyle name="访问过的超链接" xfId="1654" builtinId="9" hidden="1"/>
    <cellStyle name="访问过的超链接" xfId="2048" builtinId="9" hidden="1"/>
    <cellStyle name="访问过的超链接" xfId="1004" builtinId="9" hidden="1"/>
    <cellStyle name="访问过的超链接" xfId="536" builtinId="9" hidden="1"/>
    <cellStyle name="访问过的超链接" xfId="1632" builtinId="9" hidden="1"/>
    <cellStyle name="访问过的超链接" xfId="159" builtinId="9" hidden="1"/>
    <cellStyle name="访问过的超链接" xfId="1468" builtinId="9" hidden="1"/>
    <cellStyle name="访问过的超链接" xfId="1472" builtinId="9" hidden="1"/>
    <cellStyle name="访问过的超链接" xfId="606" builtinId="9" hidden="1"/>
    <cellStyle name="访问过的超链接" xfId="1884" builtinId="9" hidden="1"/>
    <cellStyle name="访问过的超链接" xfId="78" builtinId="9" hidden="1"/>
    <cellStyle name="访问过的超链接" xfId="1784" builtinId="9" hidden="1"/>
    <cellStyle name="访问过的超链接" xfId="2288" builtinId="9" hidden="1"/>
    <cellStyle name="访问过的超链接" xfId="448" builtinId="9" hidden="1"/>
    <cellStyle name="访问过的超链接" xfId="952" builtinId="9" hidden="1"/>
    <cellStyle name="访问过的超链接" xfId="1356" builtinId="9" hidden="1"/>
    <cellStyle name="访问过的超链接" xfId="717" builtinId="9" hidden="1"/>
    <cellStyle name="访问过的超链接" xfId="211" builtinId="9" hidden="1"/>
    <cellStyle name="访问过的超链接" xfId="977" builtinId="9" hidden="1"/>
    <cellStyle name="访问过的超链接" xfId="423" builtinId="9" hidden="1"/>
    <cellStyle name="访问过的超链接" xfId="946" builtinId="9" hidden="1"/>
    <cellStyle name="访问过的超链接" xfId="1834" builtinId="9" hidden="1"/>
    <cellStyle name="访问过的超链接" xfId="740" builtinId="9" hidden="1"/>
    <cellStyle name="访问过的超链接" xfId="738" builtinId="9" hidden="1"/>
    <cellStyle name="访问过的超链接" xfId="607" builtinId="9" hidden="1"/>
    <cellStyle name="访问过的超链接" xfId="1522" builtinId="9" hidden="1"/>
    <cellStyle name="访问过的超链接" xfId="612" builtinId="9" hidden="1"/>
    <cellStyle name="访问过的超链接" xfId="1578" builtinId="9" hidden="1"/>
    <cellStyle name="访问过的超链接" xfId="818" builtinId="9" hidden="1"/>
    <cellStyle name="访问过的超链接" xfId="551" builtinId="9" hidden="1"/>
    <cellStyle name="访问过的超链接" xfId="1044" builtinId="9" hidden="1"/>
    <cellStyle name="访问过的超链接" xfId="1708" builtinId="9" hidden="1"/>
    <cellStyle name="访问过的超链接" xfId="1394" builtinId="9" hidden="1"/>
    <cellStyle name="访问过的超链接" xfId="1100" builtinId="9" hidden="1"/>
    <cellStyle name="访问过的超链接" xfId="1146" builtinId="9" hidden="1"/>
    <cellStyle name="访问过的超链接" xfId="2102" builtinId="9" hidden="1"/>
    <cellStyle name="访问过的超链接" xfId="2320" builtinId="9" hidden="1"/>
    <cellStyle name="访问过的超链接" xfId="104" builtinId="9" hidden="1"/>
    <cellStyle name="访问过的超链接" xfId="2446" builtinId="9" hidden="1"/>
    <cellStyle name="访问过的超链接" xfId="134" builtinId="9" hidden="1"/>
    <cellStyle name="访问过的超链接" xfId="478" builtinId="9" hidden="1"/>
    <cellStyle name="访问过的超链接" xfId="1728" builtinId="9" hidden="1"/>
    <cellStyle name="访问过的超链接" xfId="1724" builtinId="9" hidden="1"/>
    <cellStyle name="访问过的超链接" xfId="31" builtinId="9" hidden="1"/>
    <cellStyle name="访问过的超链接" xfId="1312" builtinId="9" hidden="1"/>
    <cellStyle name="访问过的超链接" xfId="1430" builtinId="9" hidden="1"/>
    <cellStyle name="访问过的超链接" xfId="1250" builtinId="9" hidden="1"/>
    <cellStyle name="访问过的超链接" xfId="1792" builtinId="9" hidden="1"/>
    <cellStyle name="访问过的超链接" xfId="446" builtinId="9" hidden="1"/>
    <cellStyle name="访问过的超链接" xfId="924" builtinId="9" hidden="1"/>
    <cellStyle name="访问过的超链接" xfId="956" builtinId="9" hidden="1"/>
    <cellStyle name="访问过的超链接" xfId="2266" builtinId="9" hidden="1"/>
    <cellStyle name="访问过的超链接" xfId="2450" builtinId="9" hidden="1"/>
    <cellStyle name="访问过的超链接" xfId="2166" builtinId="9" hidden="1"/>
    <cellStyle name="访问过的超链接" xfId="1210" builtinId="9" hidden="1"/>
    <cellStyle name="访问过的超链接" xfId="257" builtinId="9" hidden="1"/>
    <cellStyle name="访问过的超链接" xfId="1992" builtinId="9" hidden="1"/>
    <cellStyle name="访问过的超链接" xfId="51" builtinId="9" hidden="1"/>
    <cellStyle name="访问过的超链接" xfId="1344" builtinId="9" hidden="1"/>
    <cellStyle name="访问过的超链接" xfId="474" builtinId="9" hidden="1"/>
    <cellStyle name="访问过的超链接" xfId="786" builtinId="9" hidden="1"/>
    <cellStyle name="访问过的超链接" xfId="1514" builtinId="9" hidden="1"/>
    <cellStyle name="访问过的超链接" xfId="136" builtinId="9" hidden="1"/>
    <cellStyle name="访问过的超链接" xfId="2328" builtinId="9" hidden="1"/>
    <cellStyle name="访问过的超链接" xfId="822" builtinId="9" hidden="1"/>
    <cellStyle name="访问过的超链接" xfId="1040" builtinId="9" hidden="1"/>
    <cellStyle name="访问过的超链接" xfId="426" builtinId="9" hidden="1"/>
    <cellStyle name="访问过的超链接" xfId="1140" builtinId="9" hidden="1"/>
    <cellStyle name="访问过的超链接" xfId="2096" builtinId="9" hidden="1"/>
    <cellStyle name="访问过的超链接" xfId="391" builtinId="9" hidden="1"/>
    <cellStyle name="访问过的超链接" xfId="869" builtinId="9" hidden="1"/>
    <cellStyle name="访问过的超链接" xfId="1011" builtinId="9" hidden="1"/>
    <cellStyle name="访问过的超链接" xfId="2262" builtinId="9" hidden="1"/>
    <cellStyle name="访问过的超链接" xfId="1420" builtinId="9" hidden="1"/>
    <cellStyle name="访问过的超链接" xfId="1444" builtinId="9" hidden="1"/>
    <cellStyle name="访问过的超链接" xfId="646" builtinId="9" hidden="1"/>
    <cellStyle name="访问过的超链接" xfId="98" builtinId="9" hidden="1"/>
    <cellStyle name="访问过的超链接" xfId="1720" builtinId="9" hidden="1"/>
    <cellStyle name="访问过的超链接" xfId="1898" builtinId="9" hidden="1"/>
    <cellStyle name="访问过的超链接" xfId="35" builtinId="9" hidden="1"/>
    <cellStyle name="访问过的超链接" xfId="1798" builtinId="9" hidden="1"/>
    <cellStyle name="访问过的超链接" xfId="443" builtinId="9" hidden="1"/>
    <cellStyle name="访问过的超链接" xfId="1404" builtinId="9" hidden="1"/>
    <cellStyle name="访问过的超链接" xfId="959" builtinId="9" hidden="1"/>
    <cellStyle name="访问过的超链接" xfId="235" builtinId="9" hidden="1"/>
    <cellStyle name="访问过的超链接" xfId="168" builtinId="9" hidden="1"/>
    <cellStyle name="访问过的超链接" xfId="2010" builtinId="9" hidden="1"/>
    <cellStyle name="访问过的超链接" xfId="1838" builtinId="9" hidden="1"/>
    <cellStyle name="访问过的超链接" xfId="334" builtinId="9" hidden="1"/>
    <cellStyle name="访问过的超链接" xfId="764" builtinId="9" hidden="1"/>
    <cellStyle name="访问过的超链接" xfId="754" builtinId="9" hidden="1"/>
    <cellStyle name="访问过的超链接" xfId="733" builtinId="9" hidden="1"/>
    <cellStyle name="访问过的超链接" xfId="1408" builtinId="9" hidden="1"/>
    <cellStyle name="访问过的超链接" xfId="47" builtinId="9" hidden="1"/>
    <cellStyle name="访问过的超链接" xfId="1508" builtinId="9" hidden="1"/>
    <cellStyle name="访问过的超链接" xfId="97" builtinId="9" hidden="1"/>
    <cellStyle name="访问过的超链接" xfId="703" builtinId="9" hidden="1"/>
    <cellStyle name="访问过的超链接" xfId="825" builtinId="9" hidden="1"/>
    <cellStyle name="访问过的超链接" xfId="1610" builtinId="9" hidden="1"/>
    <cellStyle name="访问过的超链接" xfId="2008" builtinId="9" hidden="1"/>
    <cellStyle name="访问过的超链接" xfId="2316" builtinId="9" hidden="1"/>
    <cellStyle name="访问过的超链接" xfId="336" builtinId="9" hidden="1"/>
    <cellStyle name="访问过的超链接" xfId="296" builtinId="9" hidden="1"/>
    <cellStyle name="访问过的超链接" xfId="2394" builtinId="9" hidden="1"/>
    <cellStyle name="访问过的超链接" xfId="2088" builtinId="9" hidden="1"/>
    <cellStyle name="访问过的超链接" xfId="867" builtinId="9" hidden="1"/>
    <cellStyle name="访问过的超链接" xfId="865" builtinId="9" hidden="1"/>
    <cellStyle name="访问过的超链接" xfId="535" builtinId="9" hidden="1"/>
    <cellStyle name="访问过的超链接" xfId="1776" builtinId="9" hidden="1"/>
    <cellStyle name="访问过的超链接" xfId="485" builtinId="9" hidden="1"/>
    <cellStyle name="访问过的超链接" xfId="22" builtinId="9" hidden="1"/>
    <cellStyle name="访问过的超链接" xfId="1328" builtinId="9" hidden="1"/>
    <cellStyle name="访问过的超链接" xfId="1416" builtinId="9" hidden="1"/>
    <cellStyle name="访问过的超链接" xfId="1298" builtinId="9" hidden="1"/>
    <cellStyle name="访问过的超链接" xfId="962" builtinId="9" hidden="1"/>
    <cellStyle name="访问过的超链接" xfId="758" builtinId="9" hidden="1"/>
    <cellStyle name="访问过的超链接" xfId="2232" builtinId="9" hidden="1"/>
    <cellStyle name="访问过的超链接" xfId="439" builtinId="9" hidden="1"/>
    <cellStyle name="访问过的超链接" xfId="2218" builtinId="9" hidden="1"/>
    <cellStyle name="访问过的超链接" xfId="195" builtinId="9" hidden="1"/>
    <cellStyle name="访问过的超链接" xfId="231" builtinId="9" hidden="1"/>
    <cellStyle name="访问过的超链接" xfId="544" builtinId="9" hidden="1"/>
    <cellStyle name="访问过的超链接" xfId="281" builtinId="9" hidden="1"/>
    <cellStyle name="访问过的超链接" xfId="1224" builtinId="9" hidden="1"/>
    <cellStyle name="访问过的超链接" xfId="1022" builtinId="9" hidden="1"/>
    <cellStyle name="访问过的超链接" xfId="1978" builtinId="9" hidden="1"/>
    <cellStyle name="访问过的超链接" xfId="66" builtinId="9" hidden="1"/>
    <cellStyle name="访问过的超链接" xfId="810" builtinId="9" hidden="1"/>
    <cellStyle name="访问过的超链接" xfId="1164" builtinId="9" hidden="1"/>
    <cellStyle name="访问过的超链接" xfId="112" builtinId="9" hidden="1"/>
    <cellStyle name="访问过的超链接" xfId="1500" builtinId="9" hidden="1"/>
    <cellStyle name="访问过的超链接" xfId="573" builtinId="9" hidden="1"/>
    <cellStyle name="访问过的超链接" xfId="1088" builtinId="9" hidden="1"/>
    <cellStyle name="访问过的超链接" xfId="829" builtinId="9" hidden="1"/>
    <cellStyle name="访问过的超链接" xfId="351" builtinId="9" hidden="1"/>
    <cellStyle name="访问过的超链接" xfId="2424" builtinId="9" hidden="1"/>
    <cellStyle name="访问过的超链接" xfId="415" builtinId="9" hidden="1"/>
    <cellStyle name="访问过的超链接" xfId="985" builtinId="9" hidden="1"/>
    <cellStyle name="访问过的超链接" xfId="384" builtinId="9" hidden="1"/>
    <cellStyle name="访问过的超链接" xfId="862" builtinId="9" hidden="1"/>
    <cellStyle name="访问过的超链接" xfId="2338" builtinId="9" hidden="1"/>
    <cellStyle name="访问过的超链接" xfId="176" builtinId="9" hidden="1"/>
    <cellStyle name="访问过的超链接" xfId="601" builtinId="9" hidden="1"/>
    <cellStyle name="访问过的超链接" xfId="913" builtinId="9" hidden="1"/>
    <cellStyle name="访问过的超链接" xfId="1768" builtinId="9" hidden="1"/>
    <cellStyle name="访问过的超链接" xfId="20" builtinId="9" hidden="1"/>
    <cellStyle name="访问过的超链接" xfId="19" builtinId="9" hidden="1"/>
    <cellStyle name="访问过的超链接" xfId="695" builtinId="9" hidden="1"/>
    <cellStyle name="访问过的超链接" xfId="674" builtinId="9" hidden="1"/>
    <cellStyle name="访问过的超链接" xfId="2472" builtinId="9" hidden="1"/>
    <cellStyle name="访问过的超链接" xfId="842" builtinId="9" hidden="1"/>
    <cellStyle name="访问过的超链接" xfId="1390" builtinId="9" hidden="1"/>
    <cellStyle name="访问过的超链接" xfId="2354" builtinId="9" hidden="1"/>
    <cellStyle name="访问过的超链接" xfId="996" builtinId="9" hidden="1"/>
    <cellStyle name="访问过的超链接" xfId="884" builtinId="9" hidden="1"/>
    <cellStyle name="访问过的超链接" xfId="806" builtinId="9" hidden="1"/>
    <cellStyle name="访问过的超链接" xfId="590" builtinId="9" hidden="1"/>
    <cellStyle name="访问过的超链接" xfId="279" builtinId="9" hidden="1"/>
    <cellStyle name="访问过的超链接" xfId="757" builtinId="9" hidden="1"/>
    <cellStyle name="访问过的超链接" xfId="1232" builtinId="9" hidden="1"/>
    <cellStyle name="访问过的超链接" xfId="71" builtinId="9" hidden="1"/>
    <cellStyle name="访问过的超链接" xfId="649" builtinId="9" hidden="1"/>
    <cellStyle name="访问过的超链接" xfId="70" builtinId="9" hidden="1"/>
    <cellStyle name="访问过的超链接" xfId="630" builtinId="9" hidden="1"/>
    <cellStyle name="访问过的超链接" xfId="174" builtinId="9" hidden="1"/>
    <cellStyle name="访问过的超链接" xfId="1658" builtinId="9" hidden="1"/>
    <cellStyle name="访问过的超链接" xfId="54" builtinId="9" hidden="1"/>
    <cellStyle name="访问过的超链接" xfId="2310" builtinId="9" hidden="1"/>
    <cellStyle name="访问过的超链接" xfId="2022" builtinId="9" hidden="1"/>
    <cellStyle name="访问过的超链接" xfId="1184" builtinId="9" hidden="1"/>
    <cellStyle name="访问过的超链接" xfId="1926" builtinId="9" hidden="1"/>
    <cellStyle name="访问过的超链接" xfId="303" builtinId="9" hidden="1"/>
    <cellStyle name="访问过的超链接" xfId="553" builtinId="9" hidden="1"/>
    <cellStyle name="访问过的超链接" xfId="702" builtinId="9" hidden="1"/>
    <cellStyle name="访问过的超链接" xfId="79" builtinId="9" hidden="1"/>
    <cellStyle name="访问过的超链接" xfId="1566" builtinId="9" hidden="1"/>
    <cellStyle name="访问过的超链接" xfId="1762" builtinId="9" hidden="1"/>
    <cellStyle name="访问过的超链接" xfId="1764" builtinId="9" hidden="1"/>
    <cellStyle name="访问过的超链接" xfId="1948" builtinId="9" hidden="1"/>
    <cellStyle name="访问过的超链接" xfId="858" builtinId="9" hidden="1"/>
    <cellStyle name="访问过的超链接" xfId="1952" builtinId="9" hidden="1"/>
    <cellStyle name="访问过的超链接" xfId="1254" builtinId="9" hidden="1"/>
    <cellStyle name="访问过的超链接" xfId="989" builtinId="9" hidden="1"/>
    <cellStyle name="访问过的超链接" xfId="2210" builtinId="9" hidden="1"/>
    <cellStyle name="访问过的超链接" xfId="268" builtinId="9" hidden="1"/>
    <cellStyle name="访问过的超链接" xfId="123" builtinId="9" hidden="1"/>
    <cellStyle name="访问过的超链接" xfId="2370" builtinId="9" hidden="1"/>
    <cellStyle name="访问过的超链接" xfId="382" builtinId="9" hidden="1"/>
    <cellStyle name="访问过的超链接" xfId="224" builtinId="9" hidden="1"/>
    <cellStyle name="访问过的超链接" xfId="698" builtinId="9" hidden="1"/>
    <cellStyle name="访问过的超链接" xfId="2044" builtinId="9" hidden="1"/>
    <cellStyle name="访问过的超链接" xfId="1574" builtinId="9" hidden="1"/>
    <cellStyle name="访问过的超链接" xfId="700" builtinId="9" hidden="1"/>
    <cellStyle name="访问过的超链接" xfId="555" builtinId="9" hidden="1"/>
    <cellStyle name="访问过的超链接" xfId="1754" builtinId="9" hidden="1"/>
    <cellStyle name="访问过的超链接" xfId="101" builtinId="9" hidden="1"/>
    <cellStyle name="访问过的超链接" xfId="7" builtinId="9" hidden="1"/>
    <cellStyle name="访问过的超链接" xfId="463" builtinId="9" hidden="1"/>
    <cellStyle name="访问过的超链接" xfId="2508" builtinId="9" hidden="1"/>
    <cellStyle name="访问过的超链接" xfId="2510" builtinId="9" hidden="1"/>
    <cellStyle name="访问过的超链接" xfId="2512" builtinId="9" hidden="1"/>
    <cellStyle name="访问过的超链接" xfId="2514" builtinId="9" hidden="1"/>
    <cellStyle name="访问过的超链接" xfId="2516" builtinId="9" hidden="1"/>
    <cellStyle name="访问过的超链接" xfId="2518" builtinId="9" hidden="1"/>
    <cellStyle name="访问过的超链接" xfId="2520" builtinId="9" hidden="1"/>
    <cellStyle name="访问过的超链接" xfId="2522" builtinId="9" hidden="1"/>
    <cellStyle name="访问过的超链接" xfId="2524" builtinId="9" hidden="1"/>
    <cellStyle name="访问过的超链接" xfId="2526" builtinId="9" hidden="1"/>
    <cellStyle name="访问过的超链接" xfId="2528" builtinId="9" hidden="1"/>
    <cellStyle name="访问过的超链接" xfId="2530" builtinId="9" hidden="1"/>
    <cellStyle name="访问过的超链接" xfId="2532" builtinId="9" hidden="1"/>
    <cellStyle name="访问过的超链接" xfId="2534" builtinId="9" hidden="1"/>
    <cellStyle name="访问过的超链接" xfId="2536" builtinId="9" hidden="1"/>
    <cellStyle name="访问过的超链接" xfId="2538" builtinId="9" hidden="1"/>
    <cellStyle name="访问过的超链接" xfId="2540" builtinId="9" hidden="1"/>
    <cellStyle name="访问过的超链接" xfId="2542" builtinId="9" hidden="1"/>
    <cellStyle name="访问过的超链接" xfId="2544" builtinId="9" hidden="1"/>
    <cellStyle name="访问过的超链接" xfId="2546" builtinId="9" hidden="1"/>
    <cellStyle name="访问过的超链接" xfId="2548" builtinId="9" hidden="1"/>
    <cellStyle name="访问过的超链接" xfId="2550" builtinId="9" hidden="1"/>
    <cellStyle name="访问过的超链接" xfId="2552" builtinId="9" hidden="1"/>
    <cellStyle name="访问过的超链接" xfId="2554" builtinId="9" hidden="1"/>
    <cellStyle name="访问过的超链接" xfId="2556" builtinId="9" hidden="1"/>
    <cellStyle name="访问过的超链接" xfId="2558" builtinId="9" hidden="1"/>
    <cellStyle name="超链接" xfId="1103" builtinId="8" hidden="1"/>
    <cellStyle name="超链接" xfId="1213" builtinId="8" hidden="1"/>
    <cellStyle name="超链接" xfId="2219" builtinId="8" hidden="1"/>
    <cellStyle name="超链接" xfId="1491" builtinId="8" hidden="1"/>
    <cellStyle name="超链接" xfId="1361" builtinId="8" hidden="1"/>
    <cellStyle name="超链接" xfId="1377" builtinId="8" hidden="1"/>
    <cellStyle name="超链接" xfId="2031" builtinId="8" hidden="1"/>
    <cellStyle name="超链接" xfId="1927" builtinId="8" hidden="1"/>
    <cellStyle name="超链接" xfId="2475" builtinId="8" hidden="1"/>
    <cellStyle name="超链接" xfId="1793" builtinId="8" hidden="1"/>
    <cellStyle name="超链接" xfId="1245" builtinId="8" hidden="1"/>
    <cellStyle name="超链接" xfId="1179" builtinId="8" hidden="1"/>
    <cellStyle name="超链接" xfId="1637" builtinId="8" hidden="1"/>
    <cellStyle name="超链接" xfId="1051" builtinId="8" hidden="1"/>
    <cellStyle name="超链接" xfId="2293" builtinId="8" hidden="1"/>
    <cellStyle name="超链接" xfId="1355" builtinId="8" hidden="1"/>
    <cellStyle name="超链接" xfId="1945" builtinId="8" hidden="1"/>
    <cellStyle name="超链接" xfId="2389" builtinId="8" hidden="1"/>
    <cellStyle name="超链接" xfId="1427" builtinId="8" hidden="1"/>
    <cellStyle name="超链接" xfId="1943" builtinId="8" hidden="1"/>
    <cellStyle name="超链接" xfId="1229" builtinId="8" hidden="1"/>
    <cellStyle name="超链接" xfId="1233" builtinId="8" hidden="1"/>
    <cellStyle name="超链接" xfId="2381" builtinId="8" hidden="1"/>
    <cellStyle name="超链接" xfId="2401" builtinId="8" hidden="1"/>
    <cellStyle name="超链接" xfId="2375" builtinId="8" hidden="1"/>
    <cellStyle name="超链接" xfId="1221" builtinId="8" hidden="1"/>
    <cellStyle name="超链接" xfId="2365" builtinId="8" hidden="1"/>
    <cellStyle name="超链接" xfId="2369" builtinId="8" hidden="1"/>
    <cellStyle name="超链接" xfId="2361" builtinId="8" hidden="1"/>
    <cellStyle name="超链接" xfId="1085" builtinId="8" hidden="1"/>
    <cellStyle name="超链接" xfId="1701" builtinId="8" hidden="1"/>
    <cellStyle name="超链接" xfId="1039" builtinId="8" hidden="1"/>
    <cellStyle name="超链接" xfId="2291" builtinId="8" hidden="1"/>
    <cellStyle name="超链接" xfId="1821" builtinId="8" hidden="1"/>
    <cellStyle name="超链接" xfId="1389" builtinId="8" hidden="1"/>
    <cellStyle name="超链接" xfId="1025" builtinId="8" hidden="1"/>
    <cellStyle name="超链接" xfId="1683" builtinId="8" hidden="1"/>
    <cellStyle name="超链接" xfId="2301" builtinId="8" hidden="1"/>
    <cellStyle name="超链接" xfId="1219" builtinId="8" hidden="1"/>
    <cellStyle name="超链接" xfId="1957" builtinId="8" hidden="1"/>
    <cellStyle name="超链接" xfId="1437" builtinId="8" hidden="1"/>
    <cellStyle name="超链接" xfId="1569" builtinId="8" hidden="1"/>
    <cellStyle name="超链接" xfId="1541" builtinId="8" hidden="1"/>
    <cellStyle name="超链接" xfId="2237" builtinId="8" hidden="1"/>
    <cellStyle name="超链接" xfId="1263" builtinId="8" hidden="1"/>
    <cellStyle name="超链接" xfId="1535" builtinId="8" hidden="1"/>
    <cellStyle name="超链接" xfId="1255" builtinId="8" hidden="1"/>
    <cellStyle name="超链接" xfId="1513" builtinId="8" hidden="1"/>
    <cellStyle name="超链接" xfId="1295" builtinId="8" hidden="1"/>
    <cellStyle name="超链接" xfId="1083" builtinId="8" hidden="1"/>
    <cellStyle name="超链接" xfId="2241" builtinId="8" hidden="1"/>
    <cellStyle name="超链接" xfId="2113" builtinId="8" hidden="1"/>
    <cellStyle name="超链接" xfId="1959" builtinId="8" hidden="1"/>
    <cellStyle name="超链接" xfId="2391" builtinId="8" hidden="1"/>
    <cellStyle name="超链接" xfId="1071" builtinId="8" hidden="1"/>
    <cellStyle name="超链接" xfId="2379" builtinId="8" hidden="1"/>
    <cellStyle name="超链接" xfId="2399" builtinId="8" hidden="1"/>
    <cellStyle name="超链接" xfId="2299" builtinId="8" hidden="1"/>
    <cellStyle name="超链接" xfId="1653" builtinId="8" hidden="1"/>
    <cellStyle name="超链接" xfId="1669" builtinId="8" hidden="1"/>
    <cellStyle name="超链接" xfId="1089" builtinId="8" hidden="1"/>
    <cellStyle name="超链接" xfId="1023" builtinId="8" hidden="1"/>
    <cellStyle name="超链接" xfId="1205" builtinId="8" hidden="1"/>
    <cellStyle name="超链接" xfId="2383" builtinId="8" hidden="1"/>
    <cellStyle name="超链接" xfId="2385" builtinId="8" hidden="1"/>
    <cellStyle name="超链接" xfId="1149" builtinId="8" hidden="1"/>
    <cellStyle name="超链接" xfId="2263" builtinId="8" hidden="1"/>
    <cellStyle name="超链接" xfId="1955" builtinId="8" hidden="1"/>
    <cellStyle name="超链接" xfId="1421" builtinId="8" hidden="1"/>
    <cellStyle name="超链接" xfId="1515" builtinId="8" hidden="1"/>
    <cellStyle name="超链接" xfId="1143" builtinId="8" hidden="1"/>
    <cellStyle name="超链接" xfId="2097" builtinId="8" hidden="1"/>
    <cellStyle name="超链接" xfId="1605" builtinId="8" hidden="1"/>
    <cellStyle name="超链接" xfId="2039" builtinId="8" hidden="1"/>
    <cellStyle name="超链接" xfId="1485" builtinId="8" hidden="1"/>
    <cellStyle name="超链接" xfId="1435" builtinId="8" hidden="1"/>
    <cellStyle name="超链接" xfId="1937" builtinId="8" hidden="1"/>
    <cellStyle name="超链接" xfId="1439" builtinId="8" hidden="1"/>
    <cellStyle name="超链接" xfId="2045" builtinId="8" hidden="1"/>
    <cellStyle name="超链接" xfId="1171" builtinId="8" hidden="1"/>
    <cellStyle name="超链接" xfId="2363" builtinId="8" hidden="1"/>
    <cellStyle name="超链接" xfId="1189" builtinId="8" hidden="1"/>
    <cellStyle name="超链接" xfId="1925" builtinId="8" hidden="1"/>
    <cellStyle name="超链接" xfId="1727" builtinId="8" hidden="1"/>
    <cellStyle name="超链接" xfId="1703" builtinId="8" hidden="1"/>
    <cellStyle name="超链接" xfId="2101" builtinId="8" hidden="1"/>
    <cellStyle name="超链接" xfId="1715" builtinId="8" hidden="1"/>
    <cellStyle name="超链接" xfId="1467" builtinId="8" hidden="1"/>
    <cellStyle name="超链接" xfId="1055" builtinId="8" hidden="1"/>
    <cellStyle name="超链接" xfId="1685" builtinId="8" hidden="1"/>
    <cellStyle name="超链接" xfId="1417" builtinId="8" hidden="1"/>
    <cellStyle name="超链接" xfId="2109" builtinId="8" hidden="1"/>
    <cellStyle name="超链接" xfId="2135" builtinId="8" hidden="1"/>
    <cellStyle name="超链接" xfId="1789" builtinId="8" hidden="1"/>
    <cellStyle name="超链接" xfId="2229" builtinId="8" hidden="1"/>
    <cellStyle name="超链接" xfId="2245" builtinId="8" hidden="1"/>
    <cellStyle name="超链接" xfId="2143" builtinId="8" hidden="1"/>
    <cellStyle name="超链接" xfId="1783" builtinId="8" hidden="1"/>
    <cellStyle name="超链接" xfId="1299" builtinId="8" hidden="1"/>
    <cellStyle name="超链接" xfId="1643" builtinId="8" hidden="1"/>
    <cellStyle name="超链接" xfId="1253" builtinId="8" hidden="1"/>
    <cellStyle name="超链接" xfId="1787" builtinId="8" hidden="1"/>
    <cellStyle name="超链接" xfId="2483" builtinId="8" hidden="1"/>
    <cellStyle name="超链接" xfId="2485" builtinId="8" hidden="1"/>
    <cellStyle name="超链接" xfId="2489" builtinId="8" hidden="1"/>
    <cellStyle name="超链接" xfId="2491" builtinId="8" hidden="1"/>
    <cellStyle name="超链接" xfId="2493" builtinId="8" hidden="1"/>
    <cellStyle name="超链接" xfId="2497" builtinId="8" hidden="1"/>
    <cellStyle name="超链接" xfId="2499" builtinId="8" hidden="1"/>
    <cellStyle name="超链接" xfId="2501" builtinId="8" hidden="1"/>
    <cellStyle name="超链接" xfId="2505" builtinId="8" hidden="1"/>
    <cellStyle name="超链接" xfId="2503" builtinId="8" hidden="1"/>
    <cellStyle name="超链接" xfId="2495" builtinId="8" hidden="1"/>
    <cellStyle name="超链接" xfId="2487" builtinId="8" hidden="1"/>
    <cellStyle name="超链接" xfId="1739" builtinId="8" hidden="1"/>
    <cellStyle name="超链接" xfId="1881" builtinId="8" hidden="1"/>
    <cellStyle name="超链接" xfId="2257" builtinId="8" hidden="1"/>
    <cellStyle name="超链接" xfId="1659" builtinId="8" hidden="1"/>
    <cellStyle name="超链接" xfId="1223" builtinId="8" hidden="1"/>
    <cellStyle name="超链接" xfId="2117" builtinId="8" hidden="1"/>
    <cellStyle name="超链接" xfId="1447" builtinId="8" hidden="1"/>
    <cellStyle name="超链接" xfId="1737" builtinId="8" hidden="1"/>
    <cellStyle name="超链接" xfId="1695" builtinId="8" hidden="1"/>
    <cellStyle name="超链接" xfId="1649" builtinId="8" hidden="1"/>
    <cellStyle name="超链接" xfId="1805" builtinId="8" hidden="1"/>
    <cellStyle name="超链接" xfId="2311" builtinId="8" hidden="1"/>
    <cellStyle name="超链接" xfId="1729" builtinId="8" hidden="1"/>
    <cellStyle name="超链接" xfId="1227" builtinId="8" hidden="1"/>
    <cellStyle name="超链接" xfId="2359" builtinId="8" hidden="1"/>
    <cellStyle name="超链接" xfId="1433" builtinId="8" hidden="1"/>
    <cellStyle name="超链接" xfId="2287" builtinId="8" hidden="1"/>
    <cellStyle name="超链接" xfId="1301" builtinId="8" hidden="1"/>
    <cellStyle name="超链接" xfId="2233" builtinId="8" hidden="1"/>
    <cellStyle name="超链接" xfId="2107" builtinId="8" hidden="1"/>
    <cellStyle name="超链接" xfId="1873" builtinId="8" hidden="1"/>
    <cellStyle name="超链接" xfId="1215" builtinId="8" hidden="1"/>
    <cellStyle name="超链接" xfId="1725" builtinId="8" hidden="1"/>
    <cellStyle name="超链接" xfId="1719" builtinId="8" hidden="1"/>
    <cellStyle name="超链接" xfId="1027" builtinId="8" hidden="1"/>
    <cellStyle name="超链接" xfId="1953" builtinId="8" hidden="1"/>
    <cellStyle name="超链接" xfId="2387" builtinId="8" hidden="1"/>
    <cellStyle name="超链接" xfId="1079" builtinId="8" hidden="1"/>
    <cellStyle name="超链接" xfId="2285" builtinId="8" hidden="1"/>
    <cellStyle name="超链接" xfId="2297" builtinId="8" hidden="1"/>
    <cellStyle name="超链接" xfId="1117" builtinId="8" hidden="1"/>
    <cellStyle name="超链接" xfId="1947" builtinId="8" hidden="1"/>
    <cellStyle name="超链接" xfId="1365" builtinId="8" hidden="1"/>
    <cellStyle name="超链接" xfId="1525" builtinId="8" hidden="1"/>
    <cellStyle name="超链接" xfId="1559" builtinId="8" hidden="1"/>
    <cellStyle name="超链接" xfId="1543" builtinId="8" hidden="1"/>
    <cellStyle name="超链接" xfId="1645" builtinId="8" hidden="1"/>
    <cellStyle name="超链接" xfId="1107" builtinId="8" hidden="1"/>
    <cellStyle name="超链接" xfId="1933" builtinId="8" hidden="1"/>
    <cellStyle name="超链接" xfId="1153" builtinId="8" hidden="1"/>
    <cellStyle name="超链接" xfId="1373" builtinId="8" hidden="1"/>
    <cellStyle name="超链接" xfId="1297" builtinId="8" hidden="1"/>
    <cellStyle name="超链接" xfId="2171" builtinId="8" hidden="1"/>
    <cellStyle name="超链接" xfId="1407" builtinId="8" hidden="1"/>
    <cellStyle name="超链接" xfId="1125" builtinId="8" hidden="1"/>
    <cellStyle name="超链接" xfId="1077" builtinId="8" hidden="1"/>
    <cellStyle name="超链接" xfId="1573" builtinId="8" hidden="1"/>
    <cellStyle name="超链接" xfId="1257" builtinId="8" hidden="1"/>
    <cellStyle name="超链接" xfId="1449" builtinId="8" hidden="1"/>
    <cellStyle name="超链接" xfId="1235" builtinId="8" hidden="1"/>
    <cellStyle name="超链接" xfId="1889" builtinId="8" hidden="1"/>
    <cellStyle name="超链接" xfId="1811" builtinId="8" hidden="1"/>
    <cellStyle name="超链接" xfId="1613" builtinId="8" hidden="1"/>
    <cellStyle name="超链接" xfId="1911" builtinId="8" hidden="1"/>
    <cellStyle name="超链接" xfId="1489" builtinId="8" hidden="1"/>
    <cellStyle name="超链接" xfId="1505" builtinId="8" hidden="1"/>
    <cellStyle name="超链接" xfId="1759" builtinId="8" hidden="1"/>
    <cellStyle name="超链接" xfId="2191" builtinId="8" hidden="1"/>
    <cellStyle name="超链接" xfId="1773" builtinId="8" hidden="1"/>
    <cellStyle name="超链接" xfId="2353" builtinId="8" hidden="1"/>
    <cellStyle name="超链接" xfId="2077" builtinId="8" hidden="1"/>
    <cellStyle name="超链接" xfId="2169" builtinId="8" hidden="1"/>
    <cellStyle name="超链接" xfId="1469" builtinId="8" hidden="1"/>
    <cellStyle name="超链接" xfId="2189" builtinId="8" hidden="1"/>
    <cellStyle name="超链接" xfId="2197" builtinId="8" hidden="1"/>
    <cellStyle name="超链接" xfId="1743" builtinId="8" hidden="1"/>
    <cellStyle name="超链接" xfId="2027" builtinId="8" hidden="1"/>
    <cellStyle name="超链接" xfId="2217" builtinId="8" hidden="1"/>
    <cellStyle name="超链接" xfId="1457" builtinId="8" hidden="1"/>
    <cellStyle name="超链接" xfId="1503" builtinId="8" hidden="1"/>
    <cellStyle name="超链接" xfId="1861" builtinId="8" hidden="1"/>
    <cellStyle name="超链接" xfId="1145" builtinId="8" hidden="1"/>
    <cellStyle name="超链接" xfId="2011" builtinId="8" hidden="1"/>
    <cellStyle name="超链接" xfId="1691" builtinId="8" hidden="1"/>
    <cellStyle name="超链接" xfId="1379" builtinId="8" hidden="1"/>
    <cellStyle name="超链接" xfId="2037" builtinId="8" hidden="1"/>
    <cellStyle name="超链接" xfId="2065" builtinId="8" hidden="1"/>
    <cellStyle name="超链接" xfId="1135" builtinId="8" hidden="1"/>
    <cellStyle name="超链接" xfId="1971" builtinId="8" hidden="1"/>
    <cellStyle name="超链接" xfId="1053" builtinId="8" hidden="1"/>
    <cellStyle name="超链接" xfId="1635" builtinId="8" hidden="1"/>
    <cellStyle name="超链接" xfId="1249" builtinId="8" hidden="1"/>
    <cellStyle name="超链接" xfId="2395" builtinId="8" hidden="1"/>
    <cellStyle name="超链接" xfId="1455" builtinId="8" hidden="1"/>
    <cellStyle name="超链接" xfId="2247" builtinId="8" hidden="1"/>
    <cellStyle name="超链接" xfId="1857" builtinId="8" hidden="1"/>
    <cellStyle name="超链接" xfId="1273" builtinId="8" hidden="1"/>
    <cellStyle name="超链接" xfId="1123" builtinId="8" hidden="1"/>
    <cellStyle name="超链接" xfId="2331" builtinId="8" hidden="1"/>
    <cellStyle name="超链接" xfId="2221" builtinId="8" hidden="1"/>
    <cellStyle name="超链接" xfId="1337" builtinId="8" hidden="1"/>
    <cellStyle name="超链接" xfId="2133" builtinId="8" hidden="1"/>
    <cellStyle name="超链接" xfId="1849" builtinId="8" hidden="1"/>
    <cellStyle name="超链接" xfId="2139" builtinId="8" hidden="1"/>
    <cellStyle name="超链接" xfId="1803" builtinId="8" hidden="1"/>
    <cellStyle name="超链接" xfId="1327" builtinId="8" hidden="1"/>
    <cellStyle name="超链接" xfId="2443" builtinId="8" hidden="1"/>
    <cellStyle name="超链接" xfId="2183" builtinId="8" hidden="1"/>
    <cellStyle name="超链接" xfId="1397" builtinId="8" hidden="1"/>
    <cellStyle name="超链接" xfId="1177" builtinId="8" hidden="1"/>
    <cellStyle name="超链接" xfId="1913" builtinId="8" hidden="1"/>
    <cellStyle name="超链接" xfId="1075" builtinId="8" hidden="1"/>
    <cellStyle name="超链接" xfId="1265" builtinId="8" hidden="1"/>
    <cellStyle name="超链接" xfId="1979" builtinId="8" hidden="1"/>
    <cellStyle name="超链接" xfId="1061" builtinId="8" hidden="1"/>
    <cellStyle name="超链接" xfId="1619" builtinId="8" hidden="1"/>
    <cellStyle name="超链接" xfId="1471" builtinId="8" hidden="1"/>
    <cellStyle name="超链接" xfId="2167" builtinId="8" hidden="1"/>
    <cellStyle name="超链接" xfId="2177" builtinId="8" hidden="1"/>
    <cellStyle name="超链接" xfId="2071" builtinId="8" hidden="1"/>
    <cellStyle name="超链接" xfId="2199" builtinId="8" hidden="1"/>
    <cellStyle name="超链接" xfId="1517" builtinId="8" hidden="1"/>
    <cellStyle name="超链接" xfId="1401" builtinId="8" hidden="1"/>
    <cellStyle name="超链接" xfId="1311" builtinId="8" hidden="1"/>
    <cellStyle name="超链接" xfId="2029" builtinId="8" hidden="1"/>
    <cellStyle name="超链接" xfId="2271" builtinId="8" hidden="1"/>
    <cellStyle name="超链接" xfId="2481" builtinId="8" hidden="1"/>
    <cellStyle name="超链接" xfId="2415" builtinId="8" hidden="1"/>
    <cellStyle name="超链接" xfId="1583" builtinId="8" hidden="1"/>
    <cellStyle name="超链接" xfId="1285" builtinId="8" hidden="1"/>
    <cellStyle name="超链接" xfId="1169" builtinId="8" hidden="1"/>
    <cellStyle name="超链接" xfId="1799" builtinId="8" hidden="1"/>
    <cellStyle name="超链接" xfId="1843" builtinId="8" hidden="1"/>
    <cellStyle name="超链接" xfId="1845" builtinId="8" hidden="1"/>
    <cellStyle name="超链接" xfId="1863" builtinId="8" hidden="1"/>
    <cellStyle name="超链接" xfId="2281" builtinId="8" hidden="1"/>
    <cellStyle name="超链接" xfId="2259" builtinId="8" hidden="1"/>
    <cellStyle name="超链接" xfId="2195" builtinId="8" hidden="1"/>
    <cellStyle name="超链接" xfId="2155" builtinId="8" hidden="1"/>
    <cellStyle name="超链接" xfId="1509" builtinId="8" hidden="1"/>
    <cellStyle name="超链接" xfId="1847" builtinId="8" hidden="1"/>
    <cellStyle name="超链接" xfId="1829" builtinId="8" hidden="1"/>
    <cellStyle name="超链接" xfId="1895" builtinId="8" hidden="1"/>
    <cellStyle name="超链接" xfId="2041" builtinId="8" hidden="1"/>
    <cellStyle name="超链接" xfId="1259" builtinId="8" hidden="1"/>
    <cellStyle name="超链接" xfId="1411" builtinId="8" hidden="1"/>
    <cellStyle name="超链接" xfId="1973" builtinId="8" hidden="1"/>
    <cellStyle name="超链接" xfId="2007" builtinId="8" hidden="1"/>
    <cellStyle name="超链接" xfId="2019" builtinId="8" hidden="1"/>
    <cellStyle name="超链接" xfId="1523" builtinId="8" hidden="1"/>
    <cellStyle name="超链接" xfId="1815" builtinId="8" hidden="1"/>
    <cellStyle name="超链接" xfId="2313" builtinId="8" hidden="1"/>
    <cellStyle name="超链接" xfId="2323" builtinId="8" hidden="1"/>
    <cellStyle name="超链接" xfId="1981" builtinId="8" hidden="1"/>
    <cellStyle name="超链接" xfId="1393" builtinId="8" hidden="1"/>
    <cellStyle name="超链接" xfId="1671" builtinId="8" hidden="1"/>
    <cellStyle name="超链接" xfId="1869" builtinId="8" hidden="1"/>
    <cellStyle name="超链接" xfId="1779" builtinId="8" hidden="1"/>
    <cellStyle name="超链接" xfId="1481" builtinId="8" hidden="1"/>
    <cellStyle name="超链接" xfId="1617" builtinId="8" hidden="1"/>
    <cellStyle name="超链接" xfId="1195" builtinId="8" hidden="1"/>
    <cellStyle name="超链接" xfId="2321" builtinId="8" hidden="1"/>
    <cellStyle name="超链接" xfId="1771" builtinId="8" hidden="1"/>
    <cellStyle name="超链接" xfId="1831" builtinId="8" hidden="1"/>
    <cellStyle name="超链接" xfId="1931" builtinId="8" hidden="1"/>
    <cellStyle name="超链接" xfId="2319" builtinId="8" hidden="1"/>
    <cellStyle name="超链接" xfId="2085" builtinId="8" hidden="1"/>
    <cellStyle name="超链接" xfId="1893" builtinId="8" hidden="1"/>
    <cellStyle name="超链接" xfId="2225" builtinId="8" hidden="1"/>
    <cellStyle name="超链接" xfId="2295" builtinId="8" hidden="1"/>
    <cellStyle name="超链接" xfId="1855" builtinId="8" hidden="1"/>
    <cellStyle name="超链接" xfId="1095" builtinId="8" hidden="1"/>
    <cellStyle name="超链接" xfId="1159" builtinId="8" hidden="1"/>
    <cellStyle name="超链接" xfId="1555" builtinId="8" hidden="1"/>
    <cellStyle name="超链接" xfId="1183" builtinId="8" hidden="1"/>
    <cellStyle name="超链接" xfId="2095" builtinId="8" hidden="1"/>
    <cellStyle name="超链接" xfId="2211" builtinId="8" hidden="1"/>
    <cellStyle name="超链接" xfId="1983" builtinId="8" hidden="1"/>
    <cellStyle name="超链接" xfId="1495" builtinId="8" hidden="1"/>
    <cellStyle name="超链接" xfId="1017" builtinId="8" hidden="1"/>
    <cellStyle name="超链接" xfId="2033" builtinId="8" hidden="1"/>
    <cellStyle name="超链接" xfId="1087" builtinId="8" hidden="1"/>
    <cellStyle name="超链接" xfId="1681" builtinId="8" hidden="1"/>
    <cellStyle name="超链接" xfId="2111" builtinId="8" hidden="1"/>
    <cellStyle name="超链接" xfId="1097" builtinId="8" hidden="1"/>
    <cellStyle name="超链接" xfId="2397" builtinId="8" hidden="1"/>
    <cellStyle name="超链接" xfId="1463" builtinId="8" hidden="1"/>
    <cellStyle name="超链接" xfId="1115" builtinId="8" hidden="1"/>
    <cellStyle name="超链接" xfId="1761" builtinId="8" hidden="1"/>
    <cellStyle name="超链接" xfId="1425" builtinId="8" hidden="1"/>
    <cellStyle name="超链接" xfId="1207" builtinId="8" hidden="1"/>
    <cellStyle name="超链接" xfId="1781" builtinId="8" hidden="1"/>
    <cellStyle name="超链接" xfId="1043" builtinId="8" hidden="1"/>
    <cellStyle name="超链接" xfId="2273" builtinId="8" hidden="1"/>
    <cellStyle name="超链接" xfId="1283" builtinId="8" hidden="1"/>
    <cellStyle name="超链接" xfId="2009" builtinId="8" hidden="1"/>
    <cellStyle name="超链接" xfId="2013" builtinId="8" hidden="1"/>
    <cellStyle name="超链接" xfId="1785" builtinId="8" hidden="1"/>
    <cellStyle name="超链接" xfId="2305" builtinId="8" hidden="1"/>
    <cellStyle name="超链接" xfId="1261" builtinId="8" hidden="1"/>
    <cellStyle name="超链接" xfId="2339" builtinId="8" hidden="1"/>
    <cellStyle name="超链接" xfId="1985" builtinId="8" hidden="1"/>
    <cellStyle name="超链接" xfId="1441" builtinId="8" hidden="1"/>
    <cellStyle name="超链接" xfId="1837" builtinId="8" hidden="1"/>
    <cellStyle name="超链接" xfId="2129" builtinId="8" hidden="1"/>
    <cellStyle name="超链接" xfId="1883" builtinId="8" hidden="1"/>
    <cellStyle name="超链接" xfId="1021" builtinId="8" hidden="1"/>
    <cellStyle name="超链接" xfId="1129" builtinId="8" hidden="1"/>
    <cellStyle name="超链接" xfId="1929" builtinId="8" hidden="1"/>
    <cellStyle name="超链接" xfId="2343" builtinId="8" hidden="1"/>
    <cellStyle name="超链接" xfId="1313" builtinId="8" hidden="1"/>
    <cellStyle name="超链接" xfId="1533" builtinId="8" hidden="1"/>
    <cellStyle name="超链接" xfId="1853" builtinId="8" hidden="1"/>
    <cellStyle name="超链接" xfId="1997" builtinId="8" hidden="1"/>
    <cellStyle name="超链接" xfId="2265" builtinId="8" hidden="1"/>
    <cellStyle name="超链接" xfId="2409" builtinId="8" hidden="1"/>
    <cellStyle name="超链接" xfId="1561" builtinId="8" hidden="1"/>
    <cellStyle name="超链接" xfId="2103" builtinId="8" hidden="1"/>
    <cellStyle name="超链接" xfId="1657" builtinId="8" hidden="1"/>
    <cellStyle name="超链接" xfId="1603" builtinId="8" hidden="1"/>
    <cellStyle name="超链接" xfId="1173" builtinId="8" hidden="1"/>
    <cellStyle name="超链接" xfId="1479" builtinId="8" hidden="1"/>
    <cellStyle name="超链接" xfId="2089" builtinId="8" hidden="1"/>
    <cellStyle name="超链接" xfId="1939" builtinId="8" hidden="1"/>
    <cellStyle name="超链接" xfId="1623" builtinId="8" hidden="1"/>
    <cellStyle name="超链接" xfId="1877" builtinId="8" hidden="1"/>
    <cellStyle name="超链接" xfId="1031" builtinId="8" hidden="1"/>
    <cellStyle name="超链接" xfId="1323" builtinId="8" hidden="1"/>
    <cellStyle name="超链接" xfId="1445" builtinId="8" hidden="1"/>
    <cellStyle name="超链接" xfId="1551" builtinId="8" hidden="1"/>
    <cellStyle name="超链接" xfId="2179" builtinId="8" hidden="1"/>
    <cellStyle name="超链接" xfId="1753" builtinId="8" hidden="1"/>
    <cellStyle name="超链接" xfId="1755" builtinId="8" hidden="1"/>
    <cellStyle name="超链接" xfId="1675" builtinId="8" hidden="1"/>
    <cellStyle name="超链接" xfId="1287" builtinId="8" hidden="1"/>
    <cellStyle name="超链接" xfId="1131" builtinId="8" hidden="1"/>
    <cellStyle name="超链接" xfId="2243" builtinId="8" hidden="1"/>
    <cellStyle name="超链接" xfId="1585" builtinId="8" hidden="1"/>
    <cellStyle name="超链接" xfId="1019" builtinId="8" hidden="1"/>
    <cellStyle name="超链接" xfId="2043" builtinId="8" hidden="1"/>
    <cellStyle name="超链接" xfId="1237" builtinId="8" hidden="1"/>
    <cellStyle name="超链接" xfId="1047" builtinId="8" hidden="1"/>
    <cellStyle name="超链接" xfId="1539" builtinId="8" hidden="1"/>
    <cellStyle name="超链接" xfId="1059" builtinId="8" hidden="1"/>
    <cellStyle name="超链接" xfId="1187" builtinId="8" hidden="1"/>
    <cellStyle name="超链接" xfId="2105" builtinId="8" hidden="1"/>
    <cellStyle name="超链接" xfId="1679" builtinId="8" hidden="1"/>
    <cellStyle name="超链接" xfId="1045" builtinId="8" hidden="1"/>
    <cellStyle name="超链接" xfId="2373" builtinId="8" hidden="1"/>
    <cellStyle name="超链接" xfId="1477" builtinId="8" hidden="1"/>
    <cellStyle name="超链接" xfId="1211" builtinId="8" hidden="1"/>
    <cellStyle name="超链接" xfId="1163" builtinId="8" hidden="1"/>
    <cellStyle name="超链接" xfId="1199" builtinId="8" hidden="1"/>
    <cellStyle name="超链接" xfId="1093" builtinId="8" hidden="1"/>
    <cellStyle name="超链接" xfId="1105" builtinId="8" hidden="1"/>
    <cellStyle name="超链接" xfId="1423" builtinId="8" hidden="1"/>
    <cellStyle name="超链接" xfId="1723" builtinId="8" hidden="1"/>
    <cellStyle name="超链接" xfId="1519" builtinId="8" hidden="1"/>
    <cellStyle name="超链接" xfId="2173" builtinId="8" hidden="1"/>
    <cellStyle name="超链接" xfId="1987" builtinId="8" hidden="1"/>
    <cellStyle name="超链接" xfId="1371" builtinId="8" hidden="1"/>
    <cellStyle name="超链接" xfId="1175" builtinId="8" hidden="1"/>
    <cellStyle name="超链接" xfId="1593" builtinId="8" hidden="1"/>
    <cellStyle name="超链接" xfId="1063" builtinId="8" hidden="1"/>
    <cellStyle name="超链接" xfId="2137" builtinId="8" hidden="1"/>
    <cellStyle name="超链接" xfId="1141" builtinId="8" hidden="1"/>
    <cellStyle name="超链接" xfId="1661" builtinId="8" hidden="1"/>
    <cellStyle name="超链接" xfId="2253" builtinId="8" hidden="1"/>
    <cellStyle name="超链接" xfId="1137" builtinId="8" hidden="1"/>
    <cellStyle name="超链接" xfId="1993" builtinId="8" hidden="1"/>
    <cellStyle name="超链接" xfId="2123" builtinId="8" hidden="1"/>
    <cellStyle name="超链接" xfId="1915" builtinId="8" hidden="1"/>
    <cellStyle name="超链接" xfId="1707" builtinId="8" hidden="1"/>
    <cellStyle name="超链接" xfId="1547" builtinId="8" hidden="1"/>
    <cellStyle name="超链接" xfId="1531" builtinId="8" hidden="1"/>
    <cellStyle name="超链接" xfId="1239" builtinId="8" hidden="1"/>
    <cellStyle name="超链接" xfId="1247" builtinId="8" hidden="1"/>
    <cellStyle name="超链接" xfId="1279" builtinId="8" hidden="1"/>
    <cellStyle name="超链接" xfId="1293" builtinId="8" hidden="1"/>
    <cellStyle name="超链接" xfId="2121" builtinId="8" hidden="1"/>
    <cellStyle name="超链接" xfId="1033" builtinId="8" hidden="1"/>
    <cellStyle name="超链接" xfId="1091" builtinId="8" hidden="1"/>
    <cellStyle name="超链接" xfId="1875" builtinId="8" hidden="1"/>
    <cellStyle name="超链接" xfId="1897" builtinId="8" hidden="1"/>
    <cellStyle name="超链接" xfId="1901" builtinId="8" hidden="1"/>
    <cellStyle name="超链接" xfId="1907" builtinId="8" hidden="1"/>
    <cellStyle name="超链接" xfId="1935" builtinId="8" hidden="1"/>
    <cellStyle name="超链接" xfId="1041" builtinId="8" hidden="1"/>
    <cellStyle name="超链接" xfId="2059" builtinId="8" hidden="1"/>
    <cellStyle name="超链接" xfId="2127" builtinId="8" hidden="1"/>
    <cellStyle name="超链接" xfId="1991" builtinId="8" hidden="1"/>
    <cellStyle name="超链接" xfId="2035" builtinId="8" hidden="1"/>
    <cellStyle name="超链接" xfId="1917" builtinId="8" hidden="1"/>
    <cellStyle name="超链接" xfId="1835" builtinId="8" hidden="1"/>
    <cellStyle name="超链接" xfId="1665" builtinId="8" hidden="1"/>
    <cellStyle name="超链接" xfId="1965" builtinId="8" hidden="1"/>
    <cellStyle name="超链接" xfId="2307" builtinId="8" hidden="1"/>
    <cellStyle name="超链接" xfId="1429" builtinId="8" hidden="1"/>
    <cellStyle name="超链接" xfId="2079" builtinId="8" hidden="1"/>
    <cellStyle name="超链接" xfId="1203" builtinId="8" hidden="1"/>
    <cellStyle name="超链接" xfId="1269" builtinId="8" hidden="1"/>
    <cellStyle name="超链接" xfId="1625" builtinId="8" hidden="1"/>
    <cellStyle name="超链接" xfId="1353" builtinId="8" hidden="1"/>
    <cellStyle name="超链接" xfId="2049" builtinId="8" hidden="1"/>
    <cellStyle name="超链接" xfId="2341" builtinId="8" hidden="1"/>
    <cellStyle name="超链接" xfId="2017" builtinId="8" hidden="1"/>
    <cellStyle name="超链接" xfId="1511" builtinId="8" hidden="1"/>
    <cellStyle name="超链接" xfId="1563" builtinId="8" hidden="1"/>
    <cellStyle name="超链接" xfId="2115" builtinId="8" hidden="1"/>
    <cellStyle name="超链接" xfId="2357" builtinId="8" hidden="1"/>
    <cellStyle name="超链接" xfId="2125" builtinId="8" hidden="1"/>
    <cellStyle name="超链接" xfId="1271" builtinId="8" hidden="1"/>
    <cellStyle name="超链接" xfId="1705" builtinId="8" hidden="1"/>
    <cellStyle name="超链接" xfId="2205" builtinId="8" hidden="1"/>
    <cellStyle name="超链接" xfId="1949" builtinId="8" hidden="1"/>
    <cellStyle name="超链接" xfId="1851" builtinId="8" hidden="1"/>
    <cellStyle name="超链接" xfId="1165" builtinId="8" hidden="1"/>
    <cellStyle name="超链接" xfId="1629" builtinId="8" hidden="1"/>
    <cellStyle name="超链接" xfId="1391" builtinId="8" hidden="1"/>
    <cellStyle name="超链接" xfId="2431" builtinId="8" hidden="1"/>
    <cellStyle name="超链接" xfId="2463" builtinId="8" hidden="1"/>
    <cellStyle name="超链接" xfId="2453" builtinId="8" hidden="1"/>
    <cellStyle name="超链接" xfId="2421" builtinId="8" hidden="1"/>
    <cellStyle name="超链接" xfId="2411" builtinId="8" hidden="1"/>
    <cellStyle name="超链接" xfId="2055" builtinId="8" hidden="1"/>
    <cellStyle name="超链接" xfId="1567" builtinId="8" hidden="1"/>
    <cellStyle name="超链接" xfId="1345" builtinId="8" hidden="1"/>
    <cellStyle name="超链接" xfId="1775" builtinId="8" hidden="1"/>
    <cellStyle name="超链接" xfId="1395" builtinId="8" hidden="1"/>
    <cellStyle name="超链接" xfId="1711" builtinId="8" hidden="1"/>
    <cellStyle name="超链接" xfId="2231" builtinId="8" hidden="1"/>
    <cellStyle name="超链接" xfId="1553" builtinId="8" hidden="1"/>
    <cellStyle name="超链接" xfId="1885" builtinId="8" hidden="1"/>
    <cellStyle name="超链接" xfId="1923" builtinId="8" hidden="1"/>
    <cellStyle name="超链接" xfId="2119" builtinId="8" hidden="1"/>
    <cellStyle name="超链接" xfId="2315" builtinId="8" hidden="1"/>
    <cellStyle name="超链接" xfId="2309" builtinId="8" hidden="1"/>
    <cellStyle name="超链接" xfId="1225" builtinId="8" hidden="1"/>
    <cellStyle name="超链接" xfId="1241" builtinId="8" hidden="1"/>
    <cellStyle name="超链接" xfId="1673" builtinId="8" hidden="1"/>
    <cellStyle name="超链接" xfId="1697" builtinId="8" hidden="1"/>
    <cellStyle name="超链接" xfId="1709" builtinId="8" hidden="1"/>
    <cellStyle name="超链接" xfId="1099" builtinId="8" hidden="1"/>
    <cellStyle name="超链接" xfId="1035" builtinId="8" hidden="1"/>
    <cellStyle name="超链接" xfId="2093" builtinId="8" hidden="1"/>
    <cellStyle name="超链接" xfId="1375" builtinId="8" hidden="1"/>
    <cellStyle name="超链接" xfId="2465" builtinId="8" hidden="1"/>
    <cellStyle name="超链接" xfId="1841" builtinId="8" hidden="1"/>
    <cellStyle name="超链接" xfId="1677" builtinId="8" hidden="1"/>
    <cellStyle name="超链接" xfId="1275" builtinId="8" hidden="1"/>
    <cellStyle name="超链接" xfId="1101" builtinId="8" hidden="1"/>
    <cellStyle name="超链接" xfId="1921" builtinId="8" hidden="1"/>
    <cellStyle name="超链接" xfId="1305" builtinId="8" hidden="1"/>
    <cellStyle name="超链接" xfId="1867" builtinId="8" hidden="1"/>
    <cellStyle name="超链接" xfId="1111" builtinId="8" hidden="1"/>
    <cellStyle name="超链接" xfId="1493" builtinId="8" hidden="1"/>
    <cellStyle name="超链接" xfId="1121" builtinId="8" hidden="1"/>
    <cellStyle name="超链接" xfId="1181" builtinId="8" hidden="1"/>
    <cellStyle name="超链接" xfId="2333" builtinId="8" hidden="1"/>
    <cellStyle name="超链接" xfId="2367" builtinId="8" hidden="1"/>
    <cellStyle name="超链接" xfId="1819" builtinId="8" hidden="1"/>
    <cellStyle name="超链接" xfId="1073" builtinId="8" hidden="1"/>
    <cellStyle name="超链接" xfId="1545" builtinId="8" hidden="1"/>
    <cellStyle name="超链接" xfId="2203" builtinId="8" hidden="1"/>
    <cellStyle name="超链接" xfId="1385" builtinId="8" hidden="1"/>
    <cellStyle name="超链接" xfId="1081" builtinId="8" hidden="1"/>
    <cellStyle name="超链接" xfId="2157" builtinId="8" hidden="1"/>
    <cellStyle name="超链接" xfId="2005" builtinId="8" hidden="1"/>
    <cellStyle name="超链接" xfId="2163" builtinId="8" hidden="1"/>
    <cellStyle name="超链接" xfId="1641" builtinId="8" hidden="1"/>
    <cellStyle name="超链接" xfId="2337" builtinId="8" hidden="1"/>
    <cellStyle name="超链接" xfId="1351" builtinId="8" hidden="1"/>
    <cellStyle name="超链接" xfId="1507" builtinId="8" hidden="1"/>
    <cellStyle name="超链接" xfId="1825" builtinId="8" hidden="1"/>
    <cellStyle name="超链接" xfId="1639" builtinId="8" hidden="1"/>
    <cellStyle name="超链接" xfId="1747" builtinId="8" hidden="1"/>
    <cellStyle name="超链接" xfId="1579" builtinId="8" hidden="1"/>
    <cellStyle name="超链接" xfId="1689" builtinId="8" hidden="1"/>
    <cellStyle name="超链接" xfId="1891" builtinId="8" hidden="1"/>
    <cellStyle name="超链接" xfId="1281" builtinId="8" hidden="1"/>
    <cellStyle name="超链接" xfId="1721" builtinId="8" hidden="1"/>
    <cellStyle name="超链接" xfId="1029" builtinId="8" hidden="1"/>
    <cellStyle name="超链接" xfId="1387" builtinId="8" hidden="1"/>
    <cellStyle name="超链接" xfId="1409" builtinId="8" hidden="1"/>
    <cellStyle name="超链接" xfId="2151" builtinId="8" hidden="1"/>
    <cellStyle name="超链接" xfId="1473" builtinId="8" hidden="1"/>
    <cellStyle name="超链接" xfId="2445" builtinId="8" hidden="1"/>
    <cellStyle name="超链接" xfId="2451" builtinId="8" hidden="1"/>
    <cellStyle name="超链接" xfId="2201" builtinId="8" hidden="1"/>
    <cellStyle name="超链接" xfId="1999" builtinId="8" hidden="1"/>
    <cellStyle name="超链接" xfId="1331" builtinId="8" hidden="1"/>
    <cellStyle name="超链接" xfId="1415" builtinId="8" hidden="1"/>
    <cellStyle name="超链接" xfId="2051" builtinId="8" hidden="1"/>
    <cellStyle name="超链接" xfId="2209" builtinId="8" hidden="1"/>
    <cellStyle name="超链接" xfId="2447" builtinId="8" hidden="1"/>
    <cellStyle name="超链接" xfId="2473" builtinId="8" hidden="1"/>
    <cellStyle name="超链接" xfId="2457" builtinId="8" hidden="1"/>
    <cellStyle name="超链接" xfId="2429" builtinId="8" hidden="1"/>
    <cellStyle name="超链接" xfId="2413" builtinId="8" hidden="1"/>
    <cellStyle name="超链接" xfId="1733" builtinId="8" hidden="1"/>
    <cellStyle name="超链接" xfId="2279" builtinId="8" hidden="1"/>
    <cellStyle name="超链接" xfId="2317" builtinId="8" hidden="1"/>
    <cellStyle name="超链接" xfId="1139" builtinId="8" hidden="1"/>
    <cellStyle name="超链接" xfId="2131" builtinId="8" hidden="1"/>
    <cellStyle name="超链接" xfId="2235" builtinId="8" hidden="1"/>
    <cellStyle name="超链接" xfId="1497" builtinId="8" hidden="1"/>
    <cellStyle name="超链接" xfId="1309" builtinId="8" hidden="1"/>
    <cellStyle name="超链接" xfId="2149" builtinId="8" hidden="1"/>
    <cellStyle name="超链接" xfId="1381" builtinId="8" hidden="1"/>
    <cellStyle name="超链接" xfId="1595" builtinId="8" hidden="1"/>
    <cellStyle name="超链接" xfId="1699" builtinId="8" hidden="1"/>
    <cellStyle name="超链接" xfId="1557" builtinId="8" hidden="1"/>
    <cellStyle name="超链接" xfId="2057" builtinId="8" hidden="1"/>
    <cellStyle name="超链接" xfId="1879" builtinId="8" hidden="1"/>
    <cellStyle name="超链接" xfId="1611" builtinId="8" hidden="1"/>
    <cellStyle name="超链接" xfId="2075" builtinId="8" hidden="1"/>
    <cellStyle name="超链接" xfId="1609" builtinId="8" hidden="1"/>
    <cellStyle name="超链接" xfId="1591" builtinId="8" hidden="1"/>
    <cellStyle name="超链接" xfId="1521" builtinId="8" hidden="1"/>
    <cellStyle name="超链接" xfId="1751" builtinId="8" hidden="1"/>
    <cellStyle name="超链接" xfId="1693" builtinId="8" hidden="1"/>
    <cellStyle name="超链接" xfId="2327" builtinId="8" hidden="1"/>
    <cellStyle name="超链接" xfId="2251" builtinId="8" hidden="1"/>
    <cellStyle name="超链接" xfId="1749" builtinId="8" hidden="1"/>
    <cellStyle name="超链接" xfId="1813" builtinId="8" hidden="1"/>
    <cellStyle name="超链接" xfId="1277" builtinId="8" hidden="1"/>
    <cellStyle name="超链接" xfId="1049" builtinId="8" hidden="1"/>
    <cellStyle name="超链接" xfId="1065" builtinId="8" hidden="1"/>
    <cellStyle name="超链接" xfId="2147" builtinId="8" hidden="1"/>
    <cellStyle name="超链接" xfId="1905" builtinId="8" hidden="1"/>
    <cellStyle name="超链接" xfId="1217" builtinId="8" hidden="1"/>
    <cellStyle name="超链接" xfId="1627" builtinId="8" hidden="1"/>
    <cellStyle name="超链接" xfId="1963" builtinId="8" hidden="1"/>
    <cellStyle name="超链接" xfId="1461" builtinId="8" hidden="1"/>
    <cellStyle name="超链接" xfId="1317" builtinId="8" hidden="1"/>
    <cellStyle name="超链接" xfId="2325" builtinId="8" hidden="1"/>
    <cellStyle name="超链接" xfId="1989" builtinId="8" hidden="1"/>
    <cellStyle name="超链接" xfId="2187" builtinId="8" hidden="1"/>
    <cellStyle name="超链接" xfId="2275" builtinId="8" hidden="1"/>
    <cellStyle name="超链接" xfId="1903" builtinId="8" hidden="1"/>
    <cellStyle name="超链接" xfId="1133" builtinId="8" hidden="1"/>
    <cellStyle name="超链接" xfId="1147" builtinId="8" hidden="1"/>
    <cellStyle name="超链接" xfId="1167" builtinId="8" hidden="1"/>
    <cellStyle name="超链接" xfId="1155" builtinId="8" hidden="1"/>
    <cellStyle name="超链接" xfId="1431" builtinId="8" hidden="1"/>
    <cellStyle name="超链接" xfId="1451" builtinId="8" hidden="1"/>
    <cellStyle name="超链接" xfId="1765" builtinId="8" hidden="1"/>
    <cellStyle name="超链接" xfId="1909" builtinId="8" hidden="1"/>
    <cellStyle name="超链接" xfId="2249" builtinId="8" hidden="1"/>
    <cellStyle name="超链接" xfId="1577" builtinId="8" hidden="1"/>
    <cellStyle name="超链接" xfId="1113" builtinId="8" hidden="1"/>
    <cellStyle name="超链接" xfId="1833" builtinId="8" hidden="1"/>
    <cellStyle name="超链接" xfId="2433" builtinId="8" hidden="1"/>
    <cellStyle name="超链接" xfId="1827" builtinId="8" hidden="1"/>
    <cellStyle name="超链接" xfId="2091" builtinId="8" hidden="1"/>
    <cellStyle name="超链接" xfId="2001" builtinId="8" hidden="1"/>
    <cellStyle name="超链接" xfId="1975" builtinId="8" hidden="1"/>
    <cellStyle name="超链接" xfId="1267" builtinId="8" hidden="1"/>
    <cellStyle name="超链接" xfId="1067" builtinId="8" hidden="1"/>
    <cellStyle name="超链接" xfId="1289" builtinId="8" hidden="1"/>
    <cellStyle name="超链接" xfId="1651" builtinId="8" hidden="1"/>
    <cellStyle name="超链接" xfId="1571" builtinId="8" hidden="1"/>
    <cellStyle name="超链接" xfId="1967" builtinId="8" hidden="1"/>
    <cellStyle name="超链接" xfId="1969" builtinId="8" hidden="1"/>
    <cellStyle name="超链接" xfId="1501" builtinId="8" hidden="1"/>
    <cellStyle name="超链接" xfId="2015" builtinId="8" hidden="1"/>
    <cellStyle name="超链接" xfId="1127" builtinId="8" hidden="1"/>
    <cellStyle name="超链接" xfId="1919" builtinId="8" hidden="1"/>
    <cellStyle name="超链接" xfId="1527" builtinId="8" hidden="1"/>
    <cellStyle name="超链接" xfId="1941" builtinId="8" hidden="1"/>
    <cellStyle name="超链接" xfId="2329" builtinId="8" hidden="1"/>
    <cellStyle name="超链接" xfId="1977" builtinId="8" hidden="1"/>
    <cellStyle name="超链接" xfId="1615" builtinId="8" hidden="1"/>
    <cellStyle name="超链接" xfId="1839" builtinId="8" hidden="1"/>
    <cellStyle name="超链接" xfId="1057" builtinId="8" hidden="1"/>
    <cellStyle name="超链接" xfId="2393" builtinId="8" hidden="1"/>
    <cellStyle name="超链接" xfId="2371" builtinId="8" hidden="1"/>
    <cellStyle name="超链接" xfId="1119" builtinId="8" hidden="1"/>
    <cellStyle name="超链接" xfId="2377" builtinId="8" hidden="1"/>
    <cellStyle name="超链接" xfId="1231" builtinId="8" hidden="1"/>
    <cellStyle name="超链接" xfId="2289" builtinId="8" hidden="1"/>
    <cellStyle name="超链接" xfId="1459" builtinId="8" hidden="1"/>
    <cellStyle name="超链接" xfId="1687" builtinId="8" hidden="1"/>
    <cellStyle name="超链接" xfId="2303" builtinId="8" hidden="1"/>
    <cellStyle name="超链接" xfId="1717" builtinId="8" hidden="1"/>
    <cellStyle name="超链接" xfId="1443" builtinId="8" hidden="1"/>
    <cellStyle name="超链接" xfId="2223" builtinId="8" hidden="1"/>
    <cellStyle name="超链接" xfId="1809" builtinId="8" hidden="1"/>
    <cellStyle name="超链接" xfId="1601" builtinId="8" hidden="1"/>
    <cellStyle name="超链接" xfId="1621" builtinId="8" hidden="1"/>
    <cellStyle name="超链接" xfId="1647" builtinId="8" hidden="1"/>
    <cellStyle name="超链接" xfId="1655" builtinId="8" hidden="1"/>
    <cellStyle name="超链接" xfId="1663" builtinId="8" hidden="1"/>
    <cellStyle name="超链接" xfId="2145" builtinId="8" hidden="1"/>
    <cellStyle name="超链接" xfId="2161" builtinId="8" hidden="1"/>
    <cellStyle name="超链接" xfId="2239" builtinId="8" hidden="1"/>
    <cellStyle name="超链接" xfId="1565" builtinId="8" hidden="1"/>
    <cellStyle name="超链接" xfId="1319" builtinId="8" hidden="1"/>
    <cellStyle name="超链接" xfId="1291" builtinId="8" hidden="1"/>
    <cellStyle name="超链接" xfId="1859" builtinId="8" hidden="1"/>
    <cellStyle name="超链接" xfId="1109" builtinId="8" hidden="1"/>
    <cellStyle name="超链接" xfId="1015" builtinId="8" hidden="1"/>
    <cellStyle name="超链接" xfId="1307" builtinId="8" hidden="1"/>
    <cellStyle name="超链接" xfId="1499" builtinId="8" hidden="1"/>
    <cellStyle name="超链接" xfId="1951" builtinId="8" hidden="1"/>
    <cellStyle name="超链接" xfId="1487" builtinId="8" hidden="1"/>
    <cellStyle name="超链接" xfId="1037" builtinId="8" hidden="1"/>
    <cellStyle name="超链接" xfId="1201" builtinId="8" hidden="1"/>
    <cellStyle name="超链接" xfId="1961" builtinId="8" hidden="1"/>
    <cellStyle name="超链接" xfId="1587" builtinId="8" hidden="1"/>
    <cellStyle name="超链接" xfId="1575" builtinId="8" hidden="1"/>
    <cellStyle name="超链接" xfId="1607" builtinId="8" hidden="1"/>
    <cellStyle name="超链接" xfId="1161" builtinId="8" hidden="1"/>
    <cellStyle name="超链接" xfId="1333" builtinId="8" hidden="1"/>
    <cellStyle name="超链接" xfId="2193" builtinId="8" hidden="1"/>
    <cellStyle name="超链接" xfId="2207" builtinId="8" hidden="1"/>
    <cellStyle name="超链接" xfId="1069" builtinId="8" hidden="1"/>
    <cellStyle name="超链接" xfId="1453" builtinId="8" hidden="1"/>
    <cellStyle name="超链接" xfId="2081" builtinId="8" hidden="1"/>
    <cellStyle name="超链接" xfId="1865" builtinId="8" hidden="1"/>
    <cellStyle name="超链接" xfId="1807" builtinId="8" hidden="1"/>
    <cellStyle name="超链接" xfId="2215" builtinId="8" hidden="1"/>
    <cellStyle name="超链接" xfId="1791" builtinId="8" hidden="1"/>
    <cellStyle name="超链接" xfId="2479" builtinId="8" hidden="1"/>
    <cellStyle name="超链接" xfId="2467" builtinId="8" hidden="1"/>
    <cellStyle name="超链接" xfId="2437" builtinId="8" hidden="1"/>
    <cellStyle name="超链接" xfId="2023" builtinId="8" hidden="1"/>
    <cellStyle name="超链接" xfId="1483" builtinId="8" hidden="1"/>
    <cellStyle name="超链接" xfId="1757" builtinId="8" hidden="1"/>
    <cellStyle name="超链接" xfId="1763" builtinId="8" hidden="1"/>
    <cellStyle name="超链接" xfId="2277" builtinId="8" hidden="1"/>
    <cellStyle name="超链接" xfId="2181" builtinId="8" hidden="1"/>
    <cellStyle name="超链接" xfId="2153" builtinId="8" hidden="1"/>
    <cellStyle name="超链接" xfId="2025" builtinId="8" hidden="1"/>
    <cellStyle name="超链接" xfId="1363" builtinId="8" hidden="1"/>
    <cellStyle name="超链接" xfId="2069" builtinId="8" hidden="1"/>
    <cellStyle name="超链接" xfId="1777" builtinId="8" hidden="1"/>
    <cellStyle name="超链接" xfId="2165" builtinId="8" hidden="1"/>
    <cellStyle name="超链接" xfId="1413" builtinId="8" hidden="1"/>
    <cellStyle name="超链接" xfId="1339" builtinId="8" hidden="1"/>
    <cellStyle name="超链接" xfId="2355" builtinId="8" hidden="1"/>
    <cellStyle name="超链接" xfId="2347" builtinId="8" hidden="1"/>
    <cellStyle name="超链接" xfId="2351" builtinId="8" hidden="1"/>
    <cellStyle name="超链接" xfId="2213" builtinId="8" hidden="1"/>
    <cellStyle name="超链接" xfId="1735" builtinId="8" hidden="1"/>
    <cellStyle name="超链接" xfId="1369" builtinId="8" hidden="1"/>
    <cellStyle name="超链接" xfId="1349" builtinId="8" hidden="1"/>
    <cellStyle name="超链接" xfId="2099" builtinId="8" hidden="1"/>
    <cellStyle name="超链接" xfId="1367" builtinId="8" hidden="1"/>
    <cellStyle name="超链接" xfId="1887" builtinId="8" hidden="1"/>
    <cellStyle name="超链接" xfId="2227" builtinId="8" hidden="1"/>
    <cellStyle name="超链接" xfId="2407" builtinId="8" hidden="1"/>
    <cellStyle name="超链接" xfId="2087" builtinId="8" hidden="1"/>
    <cellStyle name="超链接" xfId="2255" builtinId="8" hidden="1"/>
    <cellStyle name="超链接" xfId="2053" builtinId="8" hidden="1"/>
    <cellStyle name="超链接" xfId="1795" builtinId="8" hidden="1"/>
    <cellStyle name="超链接" xfId="1383" builtinId="8" hidden="1"/>
    <cellStyle name="超链接" xfId="2267" builtinId="8" hidden="1"/>
    <cellStyle name="超链接" xfId="1745" builtinId="8" hidden="1"/>
    <cellStyle name="超链接" xfId="1581" builtinId="8" hidden="1"/>
    <cellStyle name="超链接" xfId="1597" builtinId="8" hidden="1"/>
    <cellStyle name="超链接" xfId="1899" builtinId="8" hidden="1"/>
    <cellStyle name="超链接" xfId="1347" builtinId="8" hidden="1"/>
    <cellStyle name="超链接" xfId="1995" builtinId="8" hidden="1"/>
    <cellStyle name="超链接" xfId="1589" builtinId="8" hidden="1"/>
    <cellStyle name="超链接" xfId="1303" builtinId="8" hidden="1"/>
    <cellStyle name="超链接" xfId="1251" builtinId="8" hidden="1"/>
    <cellStyle name="超链接" xfId="1185" builtinId="8" hidden="1"/>
    <cellStyle name="超链接" xfId="1191" builtinId="8" hidden="1"/>
    <cellStyle name="超链接" xfId="1151" builtinId="8" hidden="1"/>
    <cellStyle name="超链接" xfId="1405" builtinId="8" hidden="1"/>
    <cellStyle name="超链接" xfId="2083" builtinId="8" hidden="1"/>
    <cellStyle name="超链接" xfId="2061" builtinId="8" hidden="1"/>
    <cellStyle name="超链接" xfId="1329" builtinId="8" hidden="1"/>
    <cellStyle name="超链接" xfId="2269" builtinId="8" hidden="1"/>
    <cellStyle name="超链接" xfId="2073" builtinId="8" hidden="1"/>
    <cellStyle name="超链接" xfId="1475" builtinId="8" hidden="1"/>
    <cellStyle name="超链接" xfId="1399" builtinId="8" hidden="1"/>
    <cellStyle name="超链接" xfId="1359" builtinId="8" hidden="1"/>
    <cellStyle name="超链接" xfId="2067" builtinId="8" hidden="1"/>
    <cellStyle name="超链接" xfId="1767" builtinId="8" hidden="1"/>
    <cellStyle name="超链接" xfId="2047" builtinId="8" hidden="1"/>
    <cellStyle name="超链接" xfId="2349" builtinId="8" hidden="1"/>
    <cellStyle name="超链接" xfId="1633" builtinId="8" hidden="1"/>
    <cellStyle name="超链接" xfId="2425" builtinId="8" hidden="1"/>
    <cellStyle name="超链接" xfId="2449" builtinId="8" hidden="1"/>
    <cellStyle name="超链接" xfId="2459" builtinId="8" hidden="1"/>
    <cellStyle name="超链接" xfId="2461" builtinId="8" hidden="1"/>
    <cellStyle name="超链接" xfId="2469" builtinId="8" hidden="1"/>
    <cellStyle name="超链接" xfId="2477" builtinId="8" hidden="1"/>
    <cellStyle name="超链接" xfId="2471" builtinId="8" hidden="1"/>
    <cellStyle name="超链接" xfId="2455" builtinId="8" hidden="1"/>
    <cellStyle name="超链接" xfId="2423" builtinId="8" hidden="1"/>
    <cellStyle name="超链接" xfId="1197" builtinId="8" hidden="1"/>
    <cellStyle name="超链接" xfId="2141" builtinId="8" hidden="1"/>
    <cellStyle name="超链接" xfId="2175" builtinId="8" hidden="1"/>
    <cellStyle name="超链接" xfId="2261" builtinId="8" hidden="1"/>
    <cellStyle name="超链接" xfId="1403" builtinId="8" hidden="1"/>
    <cellStyle name="超链接" xfId="1335" builtinId="8" hidden="1"/>
    <cellStyle name="超链接" xfId="2159" builtinId="8" hidden="1"/>
    <cellStyle name="超链接" xfId="2185" builtinId="8" hidden="1"/>
    <cellStyle name="超链接" xfId="1321" builtinId="8" hidden="1"/>
    <cellStyle name="超链接" xfId="1537" builtinId="8" hidden="1"/>
    <cellStyle name="超链接" xfId="1341" builtinId="8" hidden="1"/>
    <cellStyle name="超链接" xfId="1713" builtinId="8" hidden="1"/>
    <cellStyle name="超链接" xfId="1315" builtinId="8" hidden="1"/>
    <cellStyle name="超链接" xfId="1797" builtinId="8" hidden="1"/>
    <cellStyle name="超链接" xfId="2345" builtinId="8" hidden="1"/>
    <cellStyle name="超链接" xfId="1769" builtinId="8" hidden="1"/>
    <cellStyle name="超链接" xfId="1871" builtinId="8" hidden="1"/>
    <cellStyle name="超链接" xfId="1343" builtinId="8" hidden="1"/>
    <cellStyle name="超链接" xfId="1325" builtinId="8" hidden="1"/>
    <cellStyle name="超链接" xfId="1741" builtinId="8" hidden="1"/>
    <cellStyle name="超链接" xfId="2439" builtinId="8" hidden="1"/>
    <cellStyle name="超链接" xfId="1529" builtinId="8" hidden="1"/>
    <cellStyle name="超链接" xfId="1817" builtinId="8" hidden="1"/>
    <cellStyle name="超链接" xfId="1419" builtinId="8" hidden="1"/>
    <cellStyle name="超链接" xfId="2021" builtinId="8" hidden="1"/>
    <cellStyle name="超链接" xfId="1823" builtinId="8" hidden="1"/>
    <cellStyle name="超链接" xfId="1157" builtinId="8" hidden="1"/>
    <cellStyle name="超链接" xfId="2063" builtinId="8" hidden="1"/>
    <cellStyle name="超链接" xfId="2403" builtinId="8" hidden="1"/>
    <cellStyle name="超链接" xfId="2405" builtinId="8" hidden="1"/>
    <cellStyle name="超链接" xfId="2417" builtinId="8" hidden="1"/>
    <cellStyle name="超链接" xfId="2419" builtinId="8" hidden="1"/>
    <cellStyle name="超链接" xfId="2427" builtinId="8" hidden="1"/>
    <cellStyle name="超链接" xfId="2435" builtinId="8" hidden="1"/>
    <cellStyle name="超链接" xfId="2441" builtinId="8" hidden="1"/>
    <cellStyle name="超链接" xfId="1631" builtinId="8" hidden="1"/>
    <cellStyle name="超链接" xfId="1193" builtinId="8" hidden="1"/>
    <cellStyle name="超链接" xfId="1209" builtinId="8" hidden="1"/>
    <cellStyle name="超链接" xfId="1243" builtinId="8" hidden="1"/>
    <cellStyle name="超链接" xfId="1465" builtinId="8" hidden="1"/>
    <cellStyle name="超链接" xfId="1599" builtinId="8" hidden="1"/>
    <cellStyle name="超链接" xfId="2283" builtinId="8" hidden="1"/>
    <cellStyle name="超链接" xfId="2003" builtinId="8" hidden="1"/>
    <cellStyle name="超链接" xfId="1731" builtinId="8" hidden="1"/>
    <cellStyle name="超链接" xfId="1801" builtinId="8" hidden="1"/>
    <cellStyle name="超链接" xfId="1549" builtinId="8" hidden="1"/>
    <cellStyle name="超链接" xfId="1667" builtinId="8" hidden="1"/>
    <cellStyle name="超链接" xfId="2335" builtinId="8" hidden="1"/>
    <cellStyle name="超链接" xfId="1357" builtinId="8" hidden="1"/>
    <cellStyle name="超链接" xfId="2507" builtinId="8" hidden="1"/>
    <cellStyle name="超链接" xfId="2509" builtinId="8" hidden="1"/>
    <cellStyle name="超链接" xfId="2511" builtinId="8" hidden="1"/>
    <cellStyle name="超链接" xfId="2513" builtinId="8" hidden="1"/>
    <cellStyle name="超链接" xfId="2515" builtinId="8" hidden="1"/>
    <cellStyle name="超链接" xfId="2517" builtinId="8" hidden="1"/>
    <cellStyle name="超链接" xfId="2519" builtinId="8" hidden="1"/>
    <cellStyle name="超链接" xfId="2521" builtinId="8" hidden="1"/>
    <cellStyle name="超链接" xfId="2523" builtinId="8" hidden="1"/>
    <cellStyle name="超链接" xfId="2525" builtinId="8" hidden="1"/>
    <cellStyle name="超链接" xfId="2527" builtinId="8" hidden="1"/>
    <cellStyle name="超链接" xfId="2529" builtinId="8" hidden="1"/>
    <cellStyle name="超链接" xfId="2531" builtinId="8" hidden="1"/>
    <cellStyle name="超链接" xfId="2533" builtinId="8" hidden="1"/>
    <cellStyle name="超链接" xfId="2535" builtinId="8" hidden="1"/>
    <cellStyle name="超链接" xfId="2537" builtinId="8" hidden="1"/>
    <cellStyle name="超链接" xfId="2539" builtinId="8" hidden="1"/>
    <cellStyle name="超链接" xfId="2541" builtinId="8" hidden="1"/>
    <cellStyle name="超链接" xfId="2543" builtinId="8" hidden="1"/>
    <cellStyle name="超链接" xfId="2545" builtinId="8" hidden="1"/>
    <cellStyle name="超链接" xfId="2547" builtinId="8" hidden="1"/>
    <cellStyle name="超链接" xfId="2549" builtinId="8" hidden="1"/>
    <cellStyle name="超链接" xfId="2551" builtinId="8" hidden="1"/>
    <cellStyle name="超链接" xfId="2553" builtinId="8" hidden="1"/>
    <cellStyle name="超链接" xfId="2555" builtinId="8" hidden="1"/>
    <cellStyle name="超链接" xfId="2557" builtinId="8" hidden="1"/>
  </cellStyles>
  <dxfs count="7">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rgb="FF9C0006"/>
      </font>
      <fill>
        <patternFill>
          <bgColor rgb="FFFFC7CE"/>
        </patternFill>
      </fill>
    </dxf>
    <dxf>
      <font>
        <color auto="1"/>
      </font>
      <fill>
        <patternFill patternType="solid">
          <fgColor indexed="64"/>
          <bgColor theme="6"/>
        </patternFill>
      </fill>
    </dxf>
    <dxf>
      <font>
        <color auto="1"/>
      </font>
      <fill>
        <patternFill patternType="solid">
          <fgColor indexed="64"/>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531235795246264"/>
          <c:y val="0.018076612045116"/>
          <c:w val="0.855781098228863"/>
          <c:h val="0.932009549338248"/>
        </c:manualLayout>
      </c:layout>
      <c:lineChart>
        <c:grouping val="standard"/>
        <c:varyColors val="0"/>
        <c:ser>
          <c:idx val="0"/>
          <c:order val="0"/>
          <c:tx>
            <c:v>每月销售额</c:v>
          </c:tx>
          <c:marker>
            <c:symbol val="none"/>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'2016年每月销售额'!$A$2:$A$13</c:f>
              <c:numCache>
                <c:formatCode>yyyy"年"m"月";@</c:formatCode>
                <c:ptCount val="12"/>
                <c:pt idx="0">
                  <c:v>42370.0</c:v>
                </c:pt>
                <c:pt idx="1">
                  <c:v>42401.0</c:v>
                </c:pt>
                <c:pt idx="2">
                  <c:v>42430.0</c:v>
                </c:pt>
                <c:pt idx="3">
                  <c:v>42461.0</c:v>
                </c:pt>
                <c:pt idx="4">
                  <c:v>42491.0</c:v>
                </c:pt>
                <c:pt idx="5">
                  <c:v>42522.0</c:v>
                </c:pt>
                <c:pt idx="6">
                  <c:v>42552.0</c:v>
                </c:pt>
                <c:pt idx="7">
                  <c:v>42583.0</c:v>
                </c:pt>
                <c:pt idx="8">
                  <c:v>42614.0</c:v>
                </c:pt>
                <c:pt idx="9">
                  <c:v>42644.0</c:v>
                </c:pt>
                <c:pt idx="10">
                  <c:v>42675.0</c:v>
                </c:pt>
                <c:pt idx="11">
                  <c:v>42705.0</c:v>
                </c:pt>
              </c:numCache>
            </c:numRef>
          </c:cat>
          <c:val>
            <c:numRef>
              <c:f>'2016年每月销售额'!$B$2:$B$13</c:f>
              <c:numCache>
                <c:formatCode>\¥#,##0.00;\¥\-#,##0.00</c:formatCode>
                <c:ptCount val="12"/>
                <c:pt idx="0">
                  <c:v>46170.84</c:v>
                </c:pt>
                <c:pt idx="1">
                  <c:v>50875.27</c:v>
                </c:pt>
                <c:pt idx="2">
                  <c:v>44244.0</c:v>
                </c:pt>
                <c:pt idx="3">
                  <c:v>13571.5</c:v>
                </c:pt>
                <c:pt idx="4">
                  <c:v>0.0</c:v>
                </c:pt>
                <c:pt idx="5">
                  <c:v>0.0</c:v>
                </c:pt>
                <c:pt idx="6">
                  <c:v>68233.976399996</c:v>
                </c:pt>
                <c:pt idx="7">
                  <c:v>45658.0</c:v>
                </c:pt>
                <c:pt idx="8">
                  <c:v>23069.71</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0-0C35-4116-A003-585ABFEFD7F8}"/>
            </c:ext>
          </c:extLst>
        </c:ser>
        <c:ser>
          <c:idx val="1"/>
          <c:order val="1"/>
          <c:tx>
            <c:v>每月采购额</c:v>
          </c:tx>
          <c:marker>
            <c:symbol val="none"/>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'2016年每月销售额'!$A$2:$A$13</c:f>
              <c:numCache>
                <c:formatCode>yyyy"年"m"月";@</c:formatCode>
                <c:ptCount val="12"/>
                <c:pt idx="0">
                  <c:v>42370.0</c:v>
                </c:pt>
                <c:pt idx="1">
                  <c:v>42401.0</c:v>
                </c:pt>
                <c:pt idx="2">
                  <c:v>42430.0</c:v>
                </c:pt>
                <c:pt idx="3">
                  <c:v>42461.0</c:v>
                </c:pt>
                <c:pt idx="4">
                  <c:v>42491.0</c:v>
                </c:pt>
                <c:pt idx="5">
                  <c:v>42522.0</c:v>
                </c:pt>
                <c:pt idx="6">
                  <c:v>42552.0</c:v>
                </c:pt>
                <c:pt idx="7">
                  <c:v>42583.0</c:v>
                </c:pt>
                <c:pt idx="8">
                  <c:v>42614.0</c:v>
                </c:pt>
                <c:pt idx="9">
                  <c:v>42644.0</c:v>
                </c:pt>
                <c:pt idx="10">
                  <c:v>42675.0</c:v>
                </c:pt>
                <c:pt idx="11">
                  <c:v>42705.0</c:v>
                </c:pt>
              </c:numCache>
            </c:numRef>
          </c:cat>
          <c:val>
            <c:numRef>
              <c:f>'2016年每月销售额'!$C$2:$C$13</c:f>
              <c:numCache>
                <c:formatCode>\¥#,##0.00;\¥\-#,##0.00</c:formatCode>
                <c:ptCount val="12"/>
                <c:pt idx="0">
                  <c:v>24418.132166</c:v>
                </c:pt>
                <c:pt idx="1">
                  <c:v>36571.42308000001</c:v>
                </c:pt>
                <c:pt idx="2">
                  <c:v>31513.94215800001</c:v>
                </c:pt>
                <c:pt idx="3">
                  <c:v>8700.791848</c:v>
                </c:pt>
                <c:pt idx="4">
                  <c:v>0.0</c:v>
                </c:pt>
                <c:pt idx="5">
                  <c:v>1471.366104</c:v>
                </c:pt>
                <c:pt idx="6">
                  <c:v>49652.05219499997</c:v>
                </c:pt>
                <c:pt idx="7">
                  <c:v>37622.63813100002</c:v>
                </c:pt>
                <c:pt idx="8">
                  <c:v>12188.98431</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1-0C35-4116-A003-585ABFEFD7F8}"/>
            </c:ext>
          </c:extLst>
        </c:ser>
        <c:ser>
          <c:idx val="2"/>
          <c:order val="2"/>
          <c:tx>
            <c:v>我的利润</c:v>
          </c:tx>
          <c:marker>
            <c:symbol val="none"/>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'2016年每月销售额'!$A$2:$A$13</c:f>
              <c:numCache>
                <c:formatCode>yyyy"年"m"月";@</c:formatCode>
                <c:ptCount val="12"/>
                <c:pt idx="0">
                  <c:v>42370.0</c:v>
                </c:pt>
                <c:pt idx="1">
                  <c:v>42401.0</c:v>
                </c:pt>
                <c:pt idx="2">
                  <c:v>42430.0</c:v>
                </c:pt>
                <c:pt idx="3">
                  <c:v>42461.0</c:v>
                </c:pt>
                <c:pt idx="4">
                  <c:v>42491.0</c:v>
                </c:pt>
                <c:pt idx="5">
                  <c:v>42522.0</c:v>
                </c:pt>
                <c:pt idx="6">
                  <c:v>42552.0</c:v>
                </c:pt>
                <c:pt idx="7">
                  <c:v>42583.0</c:v>
                </c:pt>
                <c:pt idx="8">
                  <c:v>42614.0</c:v>
                </c:pt>
                <c:pt idx="9">
                  <c:v>42644.0</c:v>
                </c:pt>
                <c:pt idx="10">
                  <c:v>42675.0</c:v>
                </c:pt>
                <c:pt idx="11">
                  <c:v>42705.0</c:v>
                </c:pt>
              </c:numCache>
            </c:numRef>
          </c:cat>
          <c:val>
            <c:numRef>
              <c:f>'2016年每月销售额'!$D$2:$D$13</c:f>
              <c:numCache>
                <c:formatCode>\¥#,##0.00;\¥\-#,##0.00</c:formatCode>
                <c:ptCount val="12"/>
                <c:pt idx="0">
                  <c:v>8867.707834000001</c:v>
                </c:pt>
                <c:pt idx="1">
                  <c:v>14154.481795</c:v>
                </c:pt>
                <c:pt idx="2">
                  <c:v>12502.670827</c:v>
                </c:pt>
                <c:pt idx="3">
                  <c:v>4870.708151999998</c:v>
                </c:pt>
                <c:pt idx="4">
                  <c:v>0.0</c:v>
                </c:pt>
                <c:pt idx="5">
                  <c:v>0.0</c:v>
                </c:pt>
                <c:pt idx="6">
                  <c:v>16314.73190099601</c:v>
                </c:pt>
                <c:pt idx="7">
                  <c:v>9956.676208</c:v>
                </c:pt>
                <c:pt idx="8">
                  <c:v>8959.411350999999</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2-0C35-4116-A003-585ABFEFD7F8}"/>
            </c:ext>
          </c:extLst>
        </c:ser>
        <c:dLbls>
          <c:showLegendKey val="0"/>
          <c:showVal val="0"/>
          <c:showCatName val="0"/>
          <c:showSerName val="0"/>
          <c:showPercent val="0"/>
          <c:showBubbleSize val="0"/>
        </c:dLbls>
        <c:marker val="1"/>
        <c:smooth val="0"/>
        <c:axId val="-2093268120"/>
        <c:axId val="-2081348856"/>
      </c:lineChart>
      <c:dateAx>
        <c:axId val="-2093268120"/>
        <c:scaling>
          <c:orientation val="minMax"/>
        </c:scaling>
        <c:delete val="0"/>
        <c:axPos val="b"/>
        <c:numFmt formatCode="yyyy&quot;年&quot;m&quot;月&quot;;@" sourceLinked="1"/>
        <c:majorTickMark val="out"/>
        <c:minorTickMark val="none"/>
        <c:tickLblPos val="nextTo"/>
        <c:crossAx val="-2081348856"/>
        <c:crosses val="autoZero"/>
        <c:auto val="1"/>
        <c:lblOffset val="100"/>
        <c:baseTimeUnit val="days"/>
      </c:dateAx>
      <c:valAx>
        <c:axId val="-2081348856"/>
        <c:scaling>
          <c:orientation val="minMax"/>
        </c:scaling>
        <c:delete val="0"/>
        <c:axPos val="l"/>
        <c:numFmt formatCode="\¥#,##0.00;\¥\-#,##0.00" sourceLinked="1"/>
        <c:majorTickMark val="out"/>
        <c:minorTickMark val="none"/>
        <c:tickLblPos val="nextTo"/>
        <c:crossAx val="-2093268120"/>
        <c:crosses val="autoZero"/>
        <c:crossBetween val="between"/>
      </c:valAx>
    </c:plotArea>
    <c:legend>
      <c:legendPos val="r"/>
      <c:overlay val="0"/>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721431</xdr:colOff>
      <xdr:row>713</xdr:row>
      <xdr:rowOff>102658</xdr:rowOff>
    </xdr:from>
    <xdr:to>
      <xdr:col>4</xdr:col>
      <xdr:colOff>593019</xdr:colOff>
      <xdr:row>719</xdr:row>
      <xdr:rowOff>88546</xdr:rowOff>
    </xdr:to>
    <xdr:pic>
      <xdr:nvPicPr>
        <xdr:cNvPr id="2" name="图片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7246056" y="196165258"/>
          <a:ext cx="1509888" cy="14717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12700</xdr:rowOff>
    </xdr:from>
    <xdr:to>
      <xdr:col>17</xdr:col>
      <xdr:colOff>609600</xdr:colOff>
      <xdr:row>37</xdr:row>
      <xdr:rowOff>12700</xdr:rowOff>
    </xdr:to>
    <xdr:graphicFrame macro="">
      <xdr:nvGraphicFramePr>
        <xdr:cNvPr id="3" name="图表 2" title="每月销售额/采购额/我的利润">
          <a:extLst>
            <a:ext uri="{FF2B5EF4-FFF2-40B4-BE49-F238E27FC236}">
              <a16:creationId xmlns:a16="http://schemas.microsoft.com/office/drawing/2014/main" xmlns=""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G5"/>
  <sheetViews>
    <sheetView workbookViewId="0">
      <selection activeCell="E29" sqref="E29"/>
    </sheetView>
  </sheetViews>
  <sheetFormatPr baseColWidth="10" defaultColWidth="10.83203125" defaultRowHeight="15" x14ac:dyDescent="0"/>
  <cols>
    <col min="1" max="1" width="21" style="142" customWidth="1"/>
    <col min="2" max="2" width="52.83203125" style="41" customWidth="1"/>
    <col min="3" max="5" width="10.83203125" style="41"/>
    <col min="6" max="6" width="16.83203125" style="41" customWidth="1"/>
    <col min="7" max="7" width="25" style="41" customWidth="1"/>
    <col min="8" max="16384" width="10.83203125" style="14"/>
  </cols>
  <sheetData>
    <row r="1" spans="1:7">
      <c r="A1" s="142" t="s">
        <v>666</v>
      </c>
      <c r="B1" s="41" t="s">
        <v>667</v>
      </c>
      <c r="C1" s="41" t="s">
        <v>668</v>
      </c>
      <c r="D1" s="41" t="s">
        <v>669</v>
      </c>
      <c r="E1" s="41" t="s">
        <v>670</v>
      </c>
      <c r="F1" s="41" t="s">
        <v>671</v>
      </c>
      <c r="G1" s="41" t="s">
        <v>672</v>
      </c>
    </row>
    <row r="2" spans="1:7" s="34" customFormat="1">
      <c r="A2" s="143">
        <v>42564</v>
      </c>
      <c r="B2" s="144" t="s">
        <v>648</v>
      </c>
      <c r="C2" s="144">
        <v>2</v>
      </c>
      <c r="D2" s="144"/>
      <c r="E2" s="144"/>
      <c r="F2" s="144"/>
      <c r="G2" s="144"/>
    </row>
    <row r="3" spans="1:7" ht="40">
      <c r="A3" s="142">
        <v>42569</v>
      </c>
      <c r="B3" s="55" t="s">
        <v>673</v>
      </c>
      <c r="C3" s="41">
        <v>15</v>
      </c>
    </row>
    <row r="4" spans="1:7" ht="40">
      <c r="A4" s="142">
        <v>42569</v>
      </c>
      <c r="B4" s="141" t="s">
        <v>492</v>
      </c>
      <c r="C4" s="41">
        <v>5</v>
      </c>
    </row>
    <row r="5" spans="1:7" ht="20">
      <c r="A5" s="142">
        <v>42569</v>
      </c>
      <c r="B5" s="55" t="s">
        <v>494</v>
      </c>
      <c r="C5" s="41">
        <v>1</v>
      </c>
    </row>
  </sheetData>
  <phoneticPr fontId="3" type="noConversion"/>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产品列表!$A:$A</xm:f>
          </x14:formula1>
          <xm:sqref>B1:B3 B5:B1048576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AB3346"/>
  <sheetViews>
    <sheetView tabSelected="1" topLeftCell="A885" zoomScale="90" zoomScaleNormal="90" zoomScalePageLayoutView="90" workbookViewId="0">
      <selection activeCell="B909" sqref="B909"/>
    </sheetView>
  </sheetViews>
  <sheetFormatPr baseColWidth="10" defaultColWidth="11.1640625" defaultRowHeight="15" x14ac:dyDescent="0"/>
  <cols>
    <col min="1" max="1" width="21" style="30" customWidth="1"/>
    <col min="2" max="2" width="47" style="27" customWidth="1"/>
    <col min="3" max="3" width="17.6640625" style="31" customWidth="1"/>
    <col min="4" max="5" width="21.5" style="32" customWidth="1"/>
    <col min="6" max="6" width="49.83203125" style="33" customWidth="1"/>
    <col min="7" max="7" width="13" style="10" customWidth="1"/>
    <col min="8" max="8" width="7.1640625" style="11" customWidth="1"/>
    <col min="9" max="9" width="11.33203125" style="12" customWidth="1"/>
    <col min="10" max="10" width="12.83203125" style="13" customWidth="1"/>
    <col min="11" max="11" width="13" style="25" customWidth="1"/>
    <col min="12" max="12" width="14.5" style="13" customWidth="1"/>
    <col min="13" max="13" width="12.6640625" style="13" customWidth="1"/>
    <col min="14" max="14" width="14.83203125" style="25" customWidth="1"/>
    <col min="15" max="15" width="14.6640625" style="26" customWidth="1"/>
    <col min="16" max="16" width="12.6640625" style="13" customWidth="1"/>
    <col min="17" max="17" width="13.5" style="25" bestFit="1" customWidth="1"/>
    <col min="18" max="18" width="12.5" style="25" bestFit="1" customWidth="1"/>
    <col min="19" max="19" width="11.1640625" style="48"/>
    <col min="20" max="20" width="14.83203125" style="15" customWidth="1"/>
    <col min="21" max="21" width="37.33203125" style="14" customWidth="1"/>
    <col min="22" max="22" width="20.83203125" style="14" customWidth="1"/>
    <col min="23" max="23" width="11.1640625" style="14"/>
    <col min="24" max="24" width="26" style="14" customWidth="1"/>
    <col min="25" max="26" width="11.1640625" style="14"/>
    <col min="27" max="27" width="11.1640625" style="14" customWidth="1"/>
    <col min="29" max="16384" width="11.1640625" style="14"/>
  </cols>
  <sheetData>
    <row r="1" spans="1:28" ht="33" customHeight="1">
      <c r="A1" s="49"/>
      <c r="B1" s="52"/>
      <c r="C1" s="319" t="s">
        <v>0</v>
      </c>
      <c r="D1" s="319"/>
      <c r="E1" s="319"/>
      <c r="F1" s="319"/>
      <c r="G1" s="319"/>
      <c r="H1" s="319"/>
      <c r="I1" s="319"/>
      <c r="J1" s="319"/>
      <c r="K1" s="319"/>
      <c r="L1" s="319"/>
      <c r="M1" s="319"/>
      <c r="N1" s="319"/>
      <c r="O1" s="319"/>
      <c r="P1" s="319"/>
      <c r="Q1" s="319"/>
      <c r="R1" s="319"/>
      <c r="S1" s="50"/>
      <c r="T1" s="51"/>
      <c r="U1" s="51"/>
      <c r="V1" s="51"/>
    </row>
    <row r="2" spans="1:28" ht="40">
      <c r="A2" s="49" t="s">
        <v>1</v>
      </c>
      <c r="B2" s="65" t="s">
        <v>2</v>
      </c>
      <c r="C2" s="53" t="s">
        <v>3</v>
      </c>
      <c r="D2" s="54" t="s">
        <v>4</v>
      </c>
      <c r="E2" s="54" t="s">
        <v>5</v>
      </c>
      <c r="F2" s="55" t="s">
        <v>6</v>
      </c>
      <c r="G2" s="56" t="s">
        <v>7</v>
      </c>
      <c r="H2" s="57" t="s">
        <v>8</v>
      </c>
      <c r="I2" s="58" t="s">
        <v>9</v>
      </c>
      <c r="J2" s="59" t="s">
        <v>7</v>
      </c>
      <c r="K2" s="60" t="s">
        <v>10</v>
      </c>
      <c r="L2" s="61" t="s">
        <v>11</v>
      </c>
      <c r="M2" s="59" t="s">
        <v>12</v>
      </c>
      <c r="N2" s="60" t="s">
        <v>13</v>
      </c>
      <c r="O2" s="62" t="s">
        <v>14</v>
      </c>
      <c r="P2" s="61" t="s">
        <v>15</v>
      </c>
      <c r="Q2" s="60" t="s">
        <v>16</v>
      </c>
      <c r="R2" s="60" t="s">
        <v>17</v>
      </c>
      <c r="S2" s="63" t="s">
        <v>18</v>
      </c>
      <c r="T2" s="64" t="s">
        <v>19</v>
      </c>
      <c r="U2" s="64" t="s">
        <v>20</v>
      </c>
      <c r="V2" s="64" t="s">
        <v>21</v>
      </c>
    </row>
    <row r="3" spans="1:28" s="34" customFormat="1" ht="20">
      <c r="A3" s="202"/>
      <c r="B3" s="311" t="s">
        <v>22</v>
      </c>
      <c r="C3" s="320" t="s">
        <v>23</v>
      </c>
      <c r="D3" s="66">
        <v>42370</v>
      </c>
      <c r="E3" s="66">
        <v>42370</v>
      </c>
      <c r="F3" s="67" t="s">
        <v>24</v>
      </c>
      <c r="G3" s="68">
        <v>0.85</v>
      </c>
      <c r="H3" s="69">
        <f>7+5+4+6+1+1</f>
        <v>24</v>
      </c>
      <c r="I3" s="70">
        <v>7</v>
      </c>
      <c r="J3" s="71">
        <f t="shared" ref="J3:J67" si="0">G3*I3</f>
        <v>5.95</v>
      </c>
      <c r="K3" s="72">
        <f t="shared" ref="K3:K8" si="1">J3*H3</f>
        <v>142.80000000000001</v>
      </c>
      <c r="L3" s="73">
        <v>10.5</v>
      </c>
      <c r="M3" s="71">
        <f>L3*H3</f>
        <v>252</v>
      </c>
      <c r="N3" s="72">
        <f>(L3-J3)*H3</f>
        <v>109.19999999999999</v>
      </c>
      <c r="O3" s="74">
        <f t="shared" ref="O3:O8" si="2">(L3-J3)/J3</f>
        <v>0.76470588235294112</v>
      </c>
      <c r="P3" s="73">
        <v>73.5</v>
      </c>
      <c r="Q3" s="72">
        <f t="shared" ref="Q3:Q67" si="3">L3*H3-P3</f>
        <v>178.5</v>
      </c>
      <c r="R3" s="72">
        <f t="shared" ref="R3:R67" si="4">N3</f>
        <v>109.19999999999999</v>
      </c>
      <c r="S3" s="75" t="str">
        <f>IF(Q3&lt;&gt;0,"0","1")</f>
        <v>0</v>
      </c>
      <c r="T3" s="204" t="s">
        <v>25</v>
      </c>
      <c r="U3" s="324">
        <f>SUM(R3:R8)</f>
        <v>860.51600000000008</v>
      </c>
      <c r="V3" s="322"/>
    </row>
    <row r="4" spans="1:28" s="34" customFormat="1" ht="20">
      <c r="A4" s="202"/>
      <c r="B4" s="311"/>
      <c r="C4" s="320"/>
      <c r="D4" s="66">
        <v>42370</v>
      </c>
      <c r="E4" s="66">
        <v>42370</v>
      </c>
      <c r="F4" s="67" t="s">
        <v>26</v>
      </c>
      <c r="G4" s="68">
        <v>0.95</v>
      </c>
      <c r="H4" s="69">
        <f>3+2+5+5+3+1+9</f>
        <v>28</v>
      </c>
      <c r="I4" s="70">
        <v>7.1</v>
      </c>
      <c r="J4" s="71">
        <f t="shared" si="0"/>
        <v>6.7449999999999992</v>
      </c>
      <c r="K4" s="72">
        <f t="shared" si="1"/>
        <v>188.85999999999999</v>
      </c>
      <c r="L4" s="73">
        <v>14</v>
      </c>
      <c r="M4" s="71">
        <f>L4*H4</f>
        <v>392</v>
      </c>
      <c r="N4" s="72">
        <f>(L4-J4)*H4</f>
        <v>203.14000000000001</v>
      </c>
      <c r="O4" s="74">
        <f t="shared" si="2"/>
        <v>1.0756115641215718</v>
      </c>
      <c r="P4" s="73">
        <v>0</v>
      </c>
      <c r="Q4" s="72">
        <f t="shared" si="3"/>
        <v>392</v>
      </c>
      <c r="R4" s="72">
        <f t="shared" si="4"/>
        <v>203.14000000000001</v>
      </c>
      <c r="S4" s="75" t="str">
        <f t="shared" ref="S4:S10" si="5">IF(Q4&lt;&gt;0,"0","1")</f>
        <v>0</v>
      </c>
      <c r="T4" s="204" t="s">
        <v>25</v>
      </c>
      <c r="U4" s="323"/>
      <c r="V4" s="322"/>
    </row>
    <row r="5" spans="1:28" s="34" customFormat="1" ht="20">
      <c r="A5" s="202"/>
      <c r="B5" s="311"/>
      <c r="C5" s="320"/>
      <c r="D5" s="66">
        <v>42370</v>
      </c>
      <c r="E5" s="66">
        <v>42370</v>
      </c>
      <c r="F5" s="76" t="s">
        <v>27</v>
      </c>
      <c r="G5" s="68">
        <v>1.26</v>
      </c>
      <c r="H5" s="69">
        <f>2+2+2+2+3+3+5</f>
        <v>19</v>
      </c>
      <c r="I5" s="70">
        <v>7.1</v>
      </c>
      <c r="J5" s="71">
        <f t="shared" si="0"/>
        <v>8.9459999999999997</v>
      </c>
      <c r="K5" s="72">
        <f t="shared" si="1"/>
        <v>169.97399999999999</v>
      </c>
      <c r="L5" s="73">
        <v>18</v>
      </c>
      <c r="M5" s="71">
        <f>L5*H5</f>
        <v>342</v>
      </c>
      <c r="N5" s="72">
        <f>(L5-J5)*H5</f>
        <v>172.02600000000001</v>
      </c>
      <c r="O5" s="74">
        <f t="shared" si="2"/>
        <v>1.012072434607646</v>
      </c>
      <c r="P5" s="73">
        <v>0</v>
      </c>
      <c r="Q5" s="72">
        <f t="shared" si="3"/>
        <v>342</v>
      </c>
      <c r="R5" s="72">
        <f t="shared" si="4"/>
        <v>172.02600000000001</v>
      </c>
      <c r="S5" s="75" t="str">
        <f t="shared" si="5"/>
        <v>0</v>
      </c>
      <c r="T5" s="204" t="s">
        <v>25</v>
      </c>
      <c r="U5" s="323"/>
      <c r="V5" s="322"/>
    </row>
    <row r="6" spans="1:28" s="34" customFormat="1" ht="20">
      <c r="A6" s="202"/>
      <c r="B6" s="311"/>
      <c r="C6" s="320"/>
      <c r="D6" s="66">
        <v>42370</v>
      </c>
      <c r="E6" s="66">
        <v>42370</v>
      </c>
      <c r="F6" s="67" t="s">
        <v>28</v>
      </c>
      <c r="G6" s="68">
        <v>4.1500000000000004</v>
      </c>
      <c r="H6" s="69">
        <f>2+1+4+2+1+1</f>
        <v>11</v>
      </c>
      <c r="I6" s="70">
        <v>1</v>
      </c>
      <c r="J6" s="71">
        <f t="shared" si="0"/>
        <v>4.1500000000000004</v>
      </c>
      <c r="K6" s="72">
        <f t="shared" si="1"/>
        <v>45.650000000000006</v>
      </c>
      <c r="L6" s="73">
        <v>14</v>
      </c>
      <c r="M6" s="71">
        <f>L6*H6</f>
        <v>154</v>
      </c>
      <c r="N6" s="72">
        <f>(L6-J6)*H6</f>
        <v>108.35</v>
      </c>
      <c r="O6" s="74">
        <f t="shared" si="2"/>
        <v>2.3734939759036142</v>
      </c>
      <c r="P6" s="73">
        <v>28</v>
      </c>
      <c r="Q6" s="72">
        <f t="shared" si="3"/>
        <v>126</v>
      </c>
      <c r="R6" s="72">
        <f t="shared" si="4"/>
        <v>108.35</v>
      </c>
      <c r="S6" s="75" t="str">
        <f t="shared" si="5"/>
        <v>0</v>
      </c>
      <c r="T6" s="204" t="s">
        <v>25</v>
      </c>
      <c r="U6" s="323"/>
      <c r="V6" s="322"/>
    </row>
    <row r="7" spans="1:28" s="34" customFormat="1" ht="20">
      <c r="A7" s="202"/>
      <c r="B7" s="311"/>
      <c r="C7" s="320"/>
      <c r="D7" s="66">
        <v>42370</v>
      </c>
      <c r="E7" s="66"/>
      <c r="F7" s="67" t="s">
        <v>29</v>
      </c>
      <c r="G7" s="68">
        <v>4.6100000000000003</v>
      </c>
      <c r="H7" s="69">
        <v>4</v>
      </c>
      <c r="I7" s="70">
        <v>7.5</v>
      </c>
      <c r="J7" s="71">
        <f t="shared" si="0"/>
        <v>34.575000000000003</v>
      </c>
      <c r="K7" s="72">
        <f t="shared" si="1"/>
        <v>138.30000000000001</v>
      </c>
      <c r="L7" s="73">
        <v>0</v>
      </c>
      <c r="M7" s="71"/>
      <c r="N7" s="72"/>
      <c r="O7" s="74">
        <f t="shared" si="2"/>
        <v>-1</v>
      </c>
      <c r="P7" s="73"/>
      <c r="Q7" s="72"/>
      <c r="R7" s="72"/>
      <c r="S7" s="75"/>
      <c r="T7" s="204"/>
      <c r="U7" s="323"/>
      <c r="V7" s="322"/>
    </row>
    <row r="8" spans="1:28" s="34" customFormat="1" ht="20">
      <c r="A8" s="202"/>
      <c r="B8" s="311"/>
      <c r="C8" s="320"/>
      <c r="D8" s="66">
        <v>42370</v>
      </c>
      <c r="E8" s="66">
        <v>42370</v>
      </c>
      <c r="F8" s="67" t="s">
        <v>30</v>
      </c>
      <c r="G8" s="68">
        <v>0.9</v>
      </c>
      <c r="H8" s="69">
        <f>15+6+6+12+12+30+12+10</f>
        <v>103</v>
      </c>
      <c r="I8" s="70">
        <v>1</v>
      </c>
      <c r="J8" s="71">
        <f t="shared" si="0"/>
        <v>0.9</v>
      </c>
      <c r="K8" s="72">
        <f t="shared" si="1"/>
        <v>92.7</v>
      </c>
      <c r="L8" s="73">
        <v>3.5</v>
      </c>
      <c r="M8" s="71">
        <f>L8*H8</f>
        <v>360.5</v>
      </c>
      <c r="N8" s="72">
        <f>(L8-J8)*H8</f>
        <v>267.8</v>
      </c>
      <c r="O8" s="74">
        <f t="shared" si="2"/>
        <v>2.8888888888888888</v>
      </c>
      <c r="P8" s="73">
        <v>52.5</v>
      </c>
      <c r="Q8" s="72">
        <f t="shared" si="3"/>
        <v>308</v>
      </c>
      <c r="R8" s="72">
        <f t="shared" si="4"/>
        <v>267.8</v>
      </c>
      <c r="S8" s="75" t="str">
        <f t="shared" si="5"/>
        <v>0</v>
      </c>
      <c r="T8" s="204" t="s">
        <v>25</v>
      </c>
      <c r="U8" s="323"/>
      <c r="V8" s="322"/>
    </row>
    <row r="9" spans="1:28" s="34" customFormat="1" ht="20">
      <c r="A9" s="317">
        <v>160101</v>
      </c>
      <c r="B9" s="311" t="s">
        <v>31</v>
      </c>
      <c r="C9" s="318" t="s">
        <v>32</v>
      </c>
      <c r="D9" s="66">
        <v>42370</v>
      </c>
      <c r="E9" s="66">
        <v>42370</v>
      </c>
      <c r="F9" s="67" t="s">
        <v>33</v>
      </c>
      <c r="G9" s="68">
        <v>11</v>
      </c>
      <c r="H9" s="69">
        <v>8</v>
      </c>
      <c r="I9" s="70">
        <v>7.0620000000000003</v>
      </c>
      <c r="J9" s="71">
        <f t="shared" si="0"/>
        <v>77.682000000000002</v>
      </c>
      <c r="K9" s="72">
        <f t="shared" ref="K9:K58" si="6">J9*H9</f>
        <v>621.45600000000002</v>
      </c>
      <c r="L9" s="73">
        <v>125</v>
      </c>
      <c r="M9" s="71">
        <f t="shared" ref="M9:M26" si="7">L9*H9</f>
        <v>1000</v>
      </c>
      <c r="N9" s="72">
        <f t="shared" ref="N9:N26" si="8">(L9-J9)*H9</f>
        <v>378.54399999999998</v>
      </c>
      <c r="O9" s="74">
        <f t="shared" ref="O9:O26" si="9">(L9-J9)/J9</f>
        <v>0.60912437887798976</v>
      </c>
      <c r="P9" s="73">
        <v>1000</v>
      </c>
      <c r="Q9" s="72">
        <f t="shared" si="3"/>
        <v>0</v>
      </c>
      <c r="R9" s="72">
        <f t="shared" si="4"/>
        <v>378.54399999999998</v>
      </c>
      <c r="S9" s="75" t="str">
        <f t="shared" si="5"/>
        <v>1</v>
      </c>
      <c r="T9" s="204" t="s">
        <v>25</v>
      </c>
      <c r="U9" s="204"/>
      <c r="V9" s="204"/>
      <c r="AB9" s="35"/>
    </row>
    <row r="10" spans="1:28" s="34" customFormat="1" ht="20">
      <c r="A10" s="317"/>
      <c r="B10" s="311"/>
      <c r="C10" s="318"/>
      <c r="D10" s="66">
        <v>42370</v>
      </c>
      <c r="E10" s="66">
        <v>42370</v>
      </c>
      <c r="F10" s="67" t="s">
        <v>34</v>
      </c>
      <c r="G10" s="68">
        <v>26</v>
      </c>
      <c r="H10" s="69">
        <v>1</v>
      </c>
      <c r="I10" s="70">
        <v>7.0620000000000003</v>
      </c>
      <c r="J10" s="71">
        <f t="shared" si="0"/>
        <v>183.61199999999999</v>
      </c>
      <c r="K10" s="72">
        <f t="shared" si="6"/>
        <v>183.61199999999999</v>
      </c>
      <c r="L10" s="73">
        <v>0</v>
      </c>
      <c r="M10" s="71">
        <f t="shared" si="7"/>
        <v>0</v>
      </c>
      <c r="N10" s="72">
        <f t="shared" si="8"/>
        <v>-183.61199999999999</v>
      </c>
      <c r="O10" s="74">
        <f t="shared" si="9"/>
        <v>-1</v>
      </c>
      <c r="P10" s="73">
        <v>0</v>
      </c>
      <c r="Q10" s="72">
        <f t="shared" si="3"/>
        <v>0</v>
      </c>
      <c r="R10" s="72">
        <f t="shared" si="4"/>
        <v>-183.61199999999999</v>
      </c>
      <c r="S10" s="75" t="str">
        <f t="shared" si="5"/>
        <v>1</v>
      </c>
      <c r="T10" s="204" t="s">
        <v>25</v>
      </c>
      <c r="U10" s="204"/>
      <c r="V10" s="204"/>
      <c r="AB10" s="35"/>
    </row>
    <row r="11" spans="1:28" s="34" customFormat="1" ht="20">
      <c r="A11" s="317">
        <v>160102</v>
      </c>
      <c r="B11" s="311" t="s">
        <v>35</v>
      </c>
      <c r="C11" s="318" t="s">
        <v>32</v>
      </c>
      <c r="D11" s="66">
        <v>42370</v>
      </c>
      <c r="E11" s="66">
        <v>42370</v>
      </c>
      <c r="F11" s="67" t="s">
        <v>36</v>
      </c>
      <c r="G11" s="68">
        <v>10.45</v>
      </c>
      <c r="H11" s="69">
        <v>4</v>
      </c>
      <c r="I11" s="70">
        <v>7.0620000000000003</v>
      </c>
      <c r="J11" s="71">
        <f t="shared" si="0"/>
        <v>73.797899999999998</v>
      </c>
      <c r="K11" s="72">
        <f t="shared" si="6"/>
        <v>295.19159999999999</v>
      </c>
      <c r="L11" s="73">
        <v>130</v>
      </c>
      <c r="M11" s="71">
        <f t="shared" si="7"/>
        <v>520</v>
      </c>
      <c r="N11" s="72">
        <f t="shared" si="8"/>
        <v>224.80840000000001</v>
      </c>
      <c r="O11" s="74">
        <f t="shared" si="9"/>
        <v>0.7615677410874836</v>
      </c>
      <c r="P11" s="73">
        <v>520</v>
      </c>
      <c r="Q11" s="72">
        <f t="shared" si="3"/>
        <v>0</v>
      </c>
      <c r="R11" s="72">
        <f t="shared" si="4"/>
        <v>224.80840000000001</v>
      </c>
      <c r="S11" s="75" t="str">
        <f t="shared" ref="S11:S68" si="10">IF(Q11&lt;&gt;0,"0","1")</f>
        <v>1</v>
      </c>
      <c r="T11" s="204" t="s">
        <v>25</v>
      </c>
      <c r="U11" s="205"/>
      <c r="V11" s="204"/>
      <c r="AB11" s="35"/>
    </row>
    <row r="12" spans="1:28" s="34" customFormat="1" ht="20">
      <c r="A12" s="317"/>
      <c r="B12" s="311"/>
      <c r="C12" s="318"/>
      <c r="D12" s="66">
        <v>42370</v>
      </c>
      <c r="E12" s="66">
        <v>42370</v>
      </c>
      <c r="F12" s="67" t="s">
        <v>37</v>
      </c>
      <c r="G12" s="68">
        <v>10.45</v>
      </c>
      <c r="H12" s="69">
        <v>2</v>
      </c>
      <c r="I12" s="70">
        <v>7.0620000000000003</v>
      </c>
      <c r="J12" s="71">
        <f t="shared" si="0"/>
        <v>73.797899999999998</v>
      </c>
      <c r="K12" s="72">
        <f t="shared" si="6"/>
        <v>147.5958</v>
      </c>
      <c r="L12" s="73">
        <v>125</v>
      </c>
      <c r="M12" s="71">
        <f t="shared" si="7"/>
        <v>250</v>
      </c>
      <c r="N12" s="72">
        <f t="shared" si="8"/>
        <v>102.4042</v>
      </c>
      <c r="O12" s="74">
        <f t="shared" si="9"/>
        <v>0.69381513566104192</v>
      </c>
      <c r="P12" s="73">
        <v>250</v>
      </c>
      <c r="Q12" s="72">
        <f t="shared" si="3"/>
        <v>0</v>
      </c>
      <c r="R12" s="72">
        <f t="shared" si="4"/>
        <v>102.4042</v>
      </c>
      <c r="S12" s="75" t="str">
        <f t="shared" si="10"/>
        <v>1</v>
      </c>
      <c r="T12" s="204" t="s">
        <v>25</v>
      </c>
      <c r="U12" s="204"/>
      <c r="V12" s="204"/>
      <c r="AB12" s="35"/>
    </row>
    <row r="13" spans="1:28" s="34" customFormat="1" ht="20">
      <c r="A13" s="317"/>
      <c r="B13" s="311"/>
      <c r="C13" s="318"/>
      <c r="D13" s="66">
        <v>42370</v>
      </c>
      <c r="E13" s="66">
        <v>42370</v>
      </c>
      <c r="F13" s="67" t="s">
        <v>38</v>
      </c>
      <c r="G13" s="68">
        <v>10.45</v>
      </c>
      <c r="H13" s="69">
        <v>1</v>
      </c>
      <c r="I13" s="70">
        <v>7.0620000000000003</v>
      </c>
      <c r="J13" s="71">
        <f t="shared" si="0"/>
        <v>73.797899999999998</v>
      </c>
      <c r="K13" s="72">
        <f t="shared" si="6"/>
        <v>73.797899999999998</v>
      </c>
      <c r="L13" s="73">
        <v>130</v>
      </c>
      <c r="M13" s="71">
        <f t="shared" si="7"/>
        <v>130</v>
      </c>
      <c r="N13" s="72">
        <f t="shared" si="8"/>
        <v>56.202100000000002</v>
      </c>
      <c r="O13" s="74">
        <f t="shared" si="9"/>
        <v>0.7615677410874836</v>
      </c>
      <c r="P13" s="73">
        <v>130</v>
      </c>
      <c r="Q13" s="72">
        <f t="shared" si="3"/>
        <v>0</v>
      </c>
      <c r="R13" s="72">
        <f t="shared" si="4"/>
        <v>56.202100000000002</v>
      </c>
      <c r="S13" s="75" t="str">
        <f t="shared" si="10"/>
        <v>1</v>
      </c>
      <c r="T13" s="204" t="s">
        <v>25</v>
      </c>
      <c r="U13" s="204"/>
      <c r="V13" s="204"/>
      <c r="AB13" s="35"/>
    </row>
    <row r="14" spans="1:28" s="34" customFormat="1" ht="20">
      <c r="A14" s="317"/>
      <c r="B14" s="311"/>
      <c r="C14" s="318"/>
      <c r="D14" s="66">
        <v>42370</v>
      </c>
      <c r="E14" s="66">
        <v>42370</v>
      </c>
      <c r="F14" s="67" t="s">
        <v>39</v>
      </c>
      <c r="G14" s="68">
        <v>3.45</v>
      </c>
      <c r="H14" s="69">
        <v>2</v>
      </c>
      <c r="I14" s="70">
        <v>7.0620000000000003</v>
      </c>
      <c r="J14" s="71">
        <f t="shared" si="0"/>
        <v>24.363900000000001</v>
      </c>
      <c r="K14" s="72">
        <f t="shared" si="6"/>
        <v>48.727800000000002</v>
      </c>
      <c r="L14" s="73">
        <v>40</v>
      </c>
      <c r="M14" s="71">
        <f t="shared" si="7"/>
        <v>80</v>
      </c>
      <c r="N14" s="72">
        <f t="shared" si="8"/>
        <v>31.272199999999998</v>
      </c>
      <c r="O14" s="74">
        <f t="shared" si="9"/>
        <v>0.64177327931899242</v>
      </c>
      <c r="P14" s="73">
        <v>80</v>
      </c>
      <c r="Q14" s="72">
        <f t="shared" si="3"/>
        <v>0</v>
      </c>
      <c r="R14" s="72">
        <f t="shared" si="4"/>
        <v>31.272199999999998</v>
      </c>
      <c r="S14" s="75" t="str">
        <f t="shared" si="10"/>
        <v>1</v>
      </c>
      <c r="T14" s="204" t="s">
        <v>25</v>
      </c>
      <c r="U14" s="204"/>
      <c r="V14" s="204"/>
      <c r="AB14" s="35"/>
    </row>
    <row r="15" spans="1:28" s="34" customFormat="1" ht="20">
      <c r="A15" s="317"/>
      <c r="B15" s="311"/>
      <c r="C15" s="318"/>
      <c r="D15" s="66">
        <v>42370</v>
      </c>
      <c r="E15" s="66">
        <v>42370</v>
      </c>
      <c r="F15" s="67" t="s">
        <v>40</v>
      </c>
      <c r="G15" s="68">
        <v>3.45</v>
      </c>
      <c r="H15" s="69">
        <v>1</v>
      </c>
      <c r="I15" s="70">
        <v>7.0620000000000003</v>
      </c>
      <c r="J15" s="71">
        <f t="shared" si="0"/>
        <v>24.363900000000001</v>
      </c>
      <c r="K15" s="72">
        <f t="shared" si="6"/>
        <v>24.363900000000001</v>
      </c>
      <c r="L15" s="73">
        <v>40</v>
      </c>
      <c r="M15" s="71">
        <f t="shared" si="7"/>
        <v>40</v>
      </c>
      <c r="N15" s="72">
        <f t="shared" si="8"/>
        <v>15.636099999999999</v>
      </c>
      <c r="O15" s="74">
        <f t="shared" si="9"/>
        <v>0.64177327931899242</v>
      </c>
      <c r="P15" s="73">
        <v>40</v>
      </c>
      <c r="Q15" s="72">
        <f t="shared" si="3"/>
        <v>0</v>
      </c>
      <c r="R15" s="72">
        <f t="shared" si="4"/>
        <v>15.636099999999999</v>
      </c>
      <c r="S15" s="75" t="str">
        <f t="shared" si="10"/>
        <v>1</v>
      </c>
      <c r="T15" s="204" t="s">
        <v>25</v>
      </c>
      <c r="U15" s="204"/>
      <c r="V15" s="204"/>
      <c r="AB15" s="35"/>
    </row>
    <row r="16" spans="1:28" s="34" customFormat="1" ht="20">
      <c r="A16" s="317"/>
      <c r="B16" s="311"/>
      <c r="C16" s="318"/>
      <c r="D16" s="66">
        <v>42370</v>
      </c>
      <c r="E16" s="66">
        <v>42370</v>
      </c>
      <c r="F16" s="67" t="s">
        <v>41</v>
      </c>
      <c r="G16" s="68">
        <v>3.45</v>
      </c>
      <c r="H16" s="69">
        <v>1</v>
      </c>
      <c r="I16" s="70">
        <v>7.0620000000000003</v>
      </c>
      <c r="J16" s="71">
        <f t="shared" si="0"/>
        <v>24.363900000000001</v>
      </c>
      <c r="K16" s="72">
        <f t="shared" si="6"/>
        <v>24.363900000000001</v>
      </c>
      <c r="L16" s="73">
        <v>40</v>
      </c>
      <c r="M16" s="71">
        <f t="shared" si="7"/>
        <v>40</v>
      </c>
      <c r="N16" s="72">
        <f t="shared" si="8"/>
        <v>15.636099999999999</v>
      </c>
      <c r="O16" s="74">
        <f t="shared" si="9"/>
        <v>0.64177327931899242</v>
      </c>
      <c r="P16" s="73">
        <v>40</v>
      </c>
      <c r="Q16" s="72">
        <f t="shared" si="3"/>
        <v>0</v>
      </c>
      <c r="R16" s="72">
        <f t="shared" si="4"/>
        <v>15.636099999999999</v>
      </c>
      <c r="S16" s="75" t="str">
        <f t="shared" si="10"/>
        <v>1</v>
      </c>
      <c r="T16" s="204" t="s">
        <v>25</v>
      </c>
      <c r="U16" s="204"/>
      <c r="V16" s="204"/>
      <c r="AB16" s="35"/>
    </row>
    <row r="17" spans="1:28" s="34" customFormat="1" ht="20">
      <c r="A17" s="317"/>
      <c r="B17" s="311"/>
      <c r="C17" s="318"/>
      <c r="D17" s="66">
        <v>42370</v>
      </c>
      <c r="E17" s="66">
        <v>42370</v>
      </c>
      <c r="F17" s="67" t="s">
        <v>34</v>
      </c>
      <c r="G17" s="68">
        <v>32</v>
      </c>
      <c r="H17" s="69">
        <v>1</v>
      </c>
      <c r="I17" s="70">
        <v>7.0620000000000003</v>
      </c>
      <c r="J17" s="71">
        <f t="shared" si="0"/>
        <v>225.98400000000001</v>
      </c>
      <c r="K17" s="72">
        <f t="shared" si="6"/>
        <v>225.98400000000001</v>
      </c>
      <c r="L17" s="73">
        <v>0</v>
      </c>
      <c r="M17" s="71">
        <f t="shared" si="7"/>
        <v>0</v>
      </c>
      <c r="N17" s="72">
        <f t="shared" si="8"/>
        <v>-225.98400000000001</v>
      </c>
      <c r="O17" s="74">
        <f t="shared" si="9"/>
        <v>-1</v>
      </c>
      <c r="P17" s="73">
        <v>0</v>
      </c>
      <c r="Q17" s="72">
        <f t="shared" si="3"/>
        <v>0</v>
      </c>
      <c r="R17" s="72">
        <f t="shared" si="4"/>
        <v>-225.98400000000001</v>
      </c>
      <c r="S17" s="75" t="str">
        <f t="shared" si="10"/>
        <v>1</v>
      </c>
      <c r="T17" s="204" t="s">
        <v>25</v>
      </c>
      <c r="U17" s="204"/>
      <c r="V17" s="204"/>
      <c r="AB17" s="35"/>
    </row>
    <row r="18" spans="1:28" s="34" customFormat="1" ht="20">
      <c r="A18" s="317">
        <v>160103</v>
      </c>
      <c r="B18" s="311" t="s">
        <v>42</v>
      </c>
      <c r="C18" s="318" t="s">
        <v>32</v>
      </c>
      <c r="D18" s="66">
        <v>42370</v>
      </c>
      <c r="E18" s="66">
        <v>42370</v>
      </c>
      <c r="F18" s="67" t="s">
        <v>43</v>
      </c>
      <c r="G18" s="68">
        <v>9.5</v>
      </c>
      <c r="H18" s="69">
        <v>8</v>
      </c>
      <c r="I18" s="70">
        <v>7.0620000000000003</v>
      </c>
      <c r="J18" s="71">
        <f t="shared" si="0"/>
        <v>67.088999999999999</v>
      </c>
      <c r="K18" s="72">
        <f t="shared" si="6"/>
        <v>536.71199999999999</v>
      </c>
      <c r="L18" s="73">
        <v>125</v>
      </c>
      <c r="M18" s="71">
        <f t="shared" si="7"/>
        <v>1000</v>
      </c>
      <c r="N18" s="72">
        <f t="shared" si="8"/>
        <v>463.28800000000001</v>
      </c>
      <c r="O18" s="74">
        <f t="shared" si="9"/>
        <v>0.86319664922714612</v>
      </c>
      <c r="P18" s="73">
        <v>1000</v>
      </c>
      <c r="Q18" s="72">
        <f t="shared" si="3"/>
        <v>0</v>
      </c>
      <c r="R18" s="72">
        <f t="shared" si="4"/>
        <v>463.28800000000001</v>
      </c>
      <c r="S18" s="75" t="str">
        <f t="shared" si="10"/>
        <v>1</v>
      </c>
      <c r="T18" s="204" t="s">
        <v>25</v>
      </c>
      <c r="U18" s="204"/>
      <c r="V18" s="204"/>
      <c r="AB18" s="35"/>
    </row>
    <row r="19" spans="1:28" s="34" customFormat="1" ht="20">
      <c r="A19" s="317"/>
      <c r="B19" s="311"/>
      <c r="C19" s="318"/>
      <c r="D19" s="66">
        <v>42370</v>
      </c>
      <c r="E19" s="66">
        <v>42370</v>
      </c>
      <c r="F19" s="67" t="s">
        <v>34</v>
      </c>
      <c r="G19" s="68">
        <v>26</v>
      </c>
      <c r="H19" s="69">
        <v>1</v>
      </c>
      <c r="I19" s="70">
        <v>7.0620000000000003</v>
      </c>
      <c r="J19" s="71">
        <f t="shared" si="0"/>
        <v>183.61199999999999</v>
      </c>
      <c r="K19" s="72">
        <f t="shared" si="6"/>
        <v>183.61199999999999</v>
      </c>
      <c r="L19" s="73">
        <v>0</v>
      </c>
      <c r="M19" s="71">
        <f t="shared" si="7"/>
        <v>0</v>
      </c>
      <c r="N19" s="72">
        <f t="shared" si="8"/>
        <v>-183.61199999999999</v>
      </c>
      <c r="O19" s="74">
        <f t="shared" si="9"/>
        <v>-1</v>
      </c>
      <c r="P19" s="73">
        <v>0</v>
      </c>
      <c r="Q19" s="72">
        <f t="shared" si="3"/>
        <v>0</v>
      </c>
      <c r="R19" s="72">
        <f t="shared" si="4"/>
        <v>-183.61199999999999</v>
      </c>
      <c r="S19" s="75" t="str">
        <f t="shared" si="10"/>
        <v>1</v>
      </c>
      <c r="T19" s="204" t="s">
        <v>25</v>
      </c>
      <c r="U19" s="204"/>
      <c r="V19" s="204"/>
      <c r="AB19" s="35"/>
    </row>
    <row r="20" spans="1:28" s="34" customFormat="1" ht="20">
      <c r="A20" s="317">
        <v>160104</v>
      </c>
      <c r="B20" s="311" t="s">
        <v>44</v>
      </c>
      <c r="C20" s="318" t="s">
        <v>32</v>
      </c>
      <c r="D20" s="66">
        <v>42370</v>
      </c>
      <c r="E20" s="66">
        <v>42370</v>
      </c>
      <c r="F20" s="67" t="s">
        <v>43</v>
      </c>
      <c r="G20" s="68">
        <v>9.5</v>
      </c>
      <c r="H20" s="69">
        <v>8</v>
      </c>
      <c r="I20" s="70">
        <v>7.0620000000000003</v>
      </c>
      <c r="J20" s="71">
        <f t="shared" si="0"/>
        <v>67.088999999999999</v>
      </c>
      <c r="K20" s="72">
        <f t="shared" si="6"/>
        <v>536.71199999999999</v>
      </c>
      <c r="L20" s="73">
        <v>125</v>
      </c>
      <c r="M20" s="71">
        <f t="shared" si="7"/>
        <v>1000</v>
      </c>
      <c r="N20" s="72">
        <f t="shared" si="8"/>
        <v>463.28800000000001</v>
      </c>
      <c r="O20" s="74">
        <f t="shared" si="9"/>
        <v>0.86319664922714612</v>
      </c>
      <c r="P20" s="73">
        <v>1000</v>
      </c>
      <c r="Q20" s="72">
        <f t="shared" si="3"/>
        <v>0</v>
      </c>
      <c r="R20" s="72">
        <f t="shared" si="4"/>
        <v>463.28800000000001</v>
      </c>
      <c r="S20" s="75" t="str">
        <f t="shared" si="10"/>
        <v>1</v>
      </c>
      <c r="T20" s="204" t="s">
        <v>25</v>
      </c>
      <c r="U20" s="204"/>
      <c r="V20" s="204"/>
      <c r="AB20" s="35"/>
    </row>
    <row r="21" spans="1:28" s="34" customFormat="1" ht="20">
      <c r="A21" s="317"/>
      <c r="B21" s="311"/>
      <c r="C21" s="318"/>
      <c r="D21" s="66">
        <v>42370</v>
      </c>
      <c r="E21" s="66">
        <v>42370</v>
      </c>
      <c r="F21" s="67" t="s">
        <v>34</v>
      </c>
      <c r="G21" s="68">
        <v>26</v>
      </c>
      <c r="H21" s="69">
        <v>1</v>
      </c>
      <c r="I21" s="70">
        <v>7.0620000000000003</v>
      </c>
      <c r="J21" s="71">
        <f t="shared" si="0"/>
        <v>183.61199999999999</v>
      </c>
      <c r="K21" s="72">
        <f t="shared" si="6"/>
        <v>183.61199999999999</v>
      </c>
      <c r="L21" s="73">
        <v>0</v>
      </c>
      <c r="M21" s="71">
        <f t="shared" si="7"/>
        <v>0</v>
      </c>
      <c r="N21" s="72">
        <f t="shared" si="8"/>
        <v>-183.61199999999999</v>
      </c>
      <c r="O21" s="74">
        <f t="shared" si="9"/>
        <v>-1</v>
      </c>
      <c r="P21" s="73">
        <v>0</v>
      </c>
      <c r="Q21" s="72">
        <f t="shared" si="3"/>
        <v>0</v>
      </c>
      <c r="R21" s="72">
        <f t="shared" si="4"/>
        <v>-183.61199999999999</v>
      </c>
      <c r="S21" s="75" t="str">
        <f t="shared" si="10"/>
        <v>1</v>
      </c>
      <c r="T21" s="204" t="s">
        <v>25</v>
      </c>
      <c r="U21" s="204"/>
      <c r="V21" s="204"/>
      <c r="AB21" s="35"/>
    </row>
    <row r="22" spans="1:28" s="34" customFormat="1" ht="20">
      <c r="A22" s="317">
        <v>160105</v>
      </c>
      <c r="B22" s="311" t="s">
        <v>45</v>
      </c>
      <c r="C22" s="318" t="s">
        <v>45</v>
      </c>
      <c r="D22" s="66">
        <v>42370</v>
      </c>
      <c r="E22" s="66">
        <v>42370</v>
      </c>
      <c r="F22" s="67" t="s">
        <v>46</v>
      </c>
      <c r="G22" s="68">
        <v>1.95</v>
      </c>
      <c r="H22" s="69">
        <v>1</v>
      </c>
      <c r="I22" s="70">
        <v>7.0620000000000003</v>
      </c>
      <c r="J22" s="71">
        <f t="shared" si="0"/>
        <v>13.770900000000001</v>
      </c>
      <c r="K22" s="72">
        <f t="shared" si="6"/>
        <v>13.770900000000001</v>
      </c>
      <c r="L22" s="73">
        <v>30</v>
      </c>
      <c r="M22" s="71">
        <f t="shared" si="7"/>
        <v>30</v>
      </c>
      <c r="N22" s="72">
        <f t="shared" si="8"/>
        <v>16.229099999999999</v>
      </c>
      <c r="O22" s="74">
        <f t="shared" si="9"/>
        <v>1.1785068514040475</v>
      </c>
      <c r="P22" s="73">
        <v>0</v>
      </c>
      <c r="Q22" s="72">
        <f t="shared" si="3"/>
        <v>30</v>
      </c>
      <c r="R22" s="72">
        <f t="shared" si="4"/>
        <v>16.229099999999999</v>
      </c>
      <c r="S22" s="75" t="str">
        <f t="shared" si="10"/>
        <v>0</v>
      </c>
      <c r="T22" s="204" t="s">
        <v>25</v>
      </c>
      <c r="U22" s="204"/>
      <c r="V22" s="204"/>
      <c r="AB22" s="35"/>
    </row>
    <row r="23" spans="1:28" s="34" customFormat="1" ht="20">
      <c r="A23" s="317"/>
      <c r="B23" s="311"/>
      <c r="C23" s="318"/>
      <c r="D23" s="66">
        <v>42370</v>
      </c>
      <c r="E23" s="66">
        <v>42370</v>
      </c>
      <c r="F23" s="67" t="s">
        <v>47</v>
      </c>
      <c r="G23" s="68">
        <v>3.45</v>
      </c>
      <c r="H23" s="69">
        <v>1</v>
      </c>
      <c r="I23" s="70">
        <v>7.0620000000000003</v>
      </c>
      <c r="J23" s="71">
        <f t="shared" si="0"/>
        <v>24.363900000000001</v>
      </c>
      <c r="K23" s="72">
        <f t="shared" si="6"/>
        <v>24.363900000000001</v>
      </c>
      <c r="L23" s="73">
        <v>45</v>
      </c>
      <c r="M23" s="71">
        <f t="shared" si="7"/>
        <v>45</v>
      </c>
      <c r="N23" s="72">
        <f t="shared" si="8"/>
        <v>20.636099999999999</v>
      </c>
      <c r="O23" s="74">
        <f t="shared" si="9"/>
        <v>0.84699493923386637</v>
      </c>
      <c r="P23" s="73">
        <v>0</v>
      </c>
      <c r="Q23" s="72">
        <f t="shared" si="3"/>
        <v>45</v>
      </c>
      <c r="R23" s="72">
        <f t="shared" si="4"/>
        <v>20.636099999999999</v>
      </c>
      <c r="S23" s="75" t="str">
        <f t="shared" si="10"/>
        <v>0</v>
      </c>
      <c r="T23" s="204" t="s">
        <v>25</v>
      </c>
      <c r="U23" s="204" t="s">
        <v>48</v>
      </c>
      <c r="V23" s="204"/>
      <c r="AB23" s="35"/>
    </row>
    <row r="24" spans="1:28" s="34" customFormat="1" ht="20">
      <c r="A24" s="317"/>
      <c r="B24" s="311"/>
      <c r="C24" s="318"/>
      <c r="D24" s="66">
        <v>42370</v>
      </c>
      <c r="E24" s="66">
        <v>42370</v>
      </c>
      <c r="F24" s="67" t="s">
        <v>49</v>
      </c>
      <c r="G24" s="68">
        <v>3.45</v>
      </c>
      <c r="H24" s="69">
        <v>1</v>
      </c>
      <c r="I24" s="70">
        <v>7.0620000000000003</v>
      </c>
      <c r="J24" s="71">
        <f t="shared" si="0"/>
        <v>24.363900000000001</v>
      </c>
      <c r="K24" s="72">
        <f t="shared" si="6"/>
        <v>24.363900000000001</v>
      </c>
      <c r="L24" s="73">
        <v>45</v>
      </c>
      <c r="M24" s="71">
        <f t="shared" si="7"/>
        <v>45</v>
      </c>
      <c r="N24" s="72">
        <f t="shared" si="8"/>
        <v>20.636099999999999</v>
      </c>
      <c r="O24" s="74">
        <f t="shared" si="9"/>
        <v>0.84699493923386637</v>
      </c>
      <c r="P24" s="73">
        <v>0</v>
      </c>
      <c r="Q24" s="72">
        <f t="shared" si="3"/>
        <v>45</v>
      </c>
      <c r="R24" s="72">
        <f t="shared" si="4"/>
        <v>20.636099999999999</v>
      </c>
      <c r="S24" s="75" t="str">
        <f t="shared" si="10"/>
        <v>0</v>
      </c>
      <c r="T24" s="204" t="s">
        <v>25</v>
      </c>
      <c r="U24" s="204" t="s">
        <v>50</v>
      </c>
      <c r="V24" s="204"/>
      <c r="AB24" s="35"/>
    </row>
    <row r="25" spans="1:28" s="34" customFormat="1" ht="20">
      <c r="A25" s="317"/>
      <c r="B25" s="311"/>
      <c r="C25" s="318"/>
      <c r="D25" s="66">
        <v>42370</v>
      </c>
      <c r="E25" s="66">
        <v>42370</v>
      </c>
      <c r="F25" s="67" t="s">
        <v>51</v>
      </c>
      <c r="G25" s="68">
        <v>15.5</v>
      </c>
      <c r="H25" s="69">
        <v>1</v>
      </c>
      <c r="I25" s="70">
        <v>7.0620000000000003</v>
      </c>
      <c r="J25" s="71">
        <f t="shared" si="0"/>
        <v>109.461</v>
      </c>
      <c r="K25" s="72">
        <f t="shared" si="6"/>
        <v>109.461</v>
      </c>
      <c r="L25" s="73">
        <v>175</v>
      </c>
      <c r="M25" s="71">
        <f t="shared" si="7"/>
        <v>175</v>
      </c>
      <c r="N25" s="72">
        <f t="shared" si="8"/>
        <v>65.539000000000001</v>
      </c>
      <c r="O25" s="74">
        <f t="shared" si="9"/>
        <v>0.59874293127232536</v>
      </c>
      <c r="P25" s="73">
        <v>0</v>
      </c>
      <c r="Q25" s="72">
        <f t="shared" si="3"/>
        <v>175</v>
      </c>
      <c r="R25" s="72">
        <f t="shared" si="4"/>
        <v>65.539000000000001</v>
      </c>
      <c r="S25" s="75" t="str">
        <f t="shared" si="10"/>
        <v>0</v>
      </c>
      <c r="T25" s="204" t="s">
        <v>25</v>
      </c>
      <c r="U25" s="204"/>
      <c r="V25" s="204"/>
      <c r="AB25" s="35"/>
    </row>
    <row r="26" spans="1:28" s="34" customFormat="1" ht="20">
      <c r="A26" s="317"/>
      <c r="B26" s="311"/>
      <c r="C26" s="318"/>
      <c r="D26" s="66">
        <v>42370</v>
      </c>
      <c r="E26" s="66">
        <v>42370</v>
      </c>
      <c r="F26" s="67" t="s">
        <v>52</v>
      </c>
      <c r="G26" s="68">
        <v>18.95</v>
      </c>
      <c r="H26" s="69">
        <v>1</v>
      </c>
      <c r="I26" s="70">
        <v>7.0620000000000003</v>
      </c>
      <c r="J26" s="71">
        <f t="shared" si="0"/>
        <v>133.82490000000001</v>
      </c>
      <c r="K26" s="72">
        <f t="shared" si="6"/>
        <v>133.82490000000001</v>
      </c>
      <c r="L26" s="73">
        <v>205</v>
      </c>
      <c r="M26" s="71">
        <f t="shared" si="7"/>
        <v>205</v>
      </c>
      <c r="N26" s="72">
        <f t="shared" si="8"/>
        <v>71.175099999999986</v>
      </c>
      <c r="O26" s="74">
        <f t="shared" si="9"/>
        <v>0.53185244300574841</v>
      </c>
      <c r="P26" s="73">
        <v>0</v>
      </c>
      <c r="Q26" s="72">
        <f t="shared" si="3"/>
        <v>205</v>
      </c>
      <c r="R26" s="72">
        <f t="shared" si="4"/>
        <v>71.175099999999986</v>
      </c>
      <c r="S26" s="75" t="str">
        <f t="shared" si="10"/>
        <v>0</v>
      </c>
      <c r="T26" s="204" t="s">
        <v>25</v>
      </c>
      <c r="U26" s="204"/>
      <c r="V26" s="204"/>
      <c r="AB26" s="35"/>
    </row>
    <row r="27" spans="1:28" s="34" customFormat="1" ht="20">
      <c r="A27" s="317"/>
      <c r="B27" s="311"/>
      <c r="C27" s="318"/>
      <c r="D27" s="66">
        <v>42370</v>
      </c>
      <c r="E27" s="66">
        <v>42370</v>
      </c>
      <c r="F27" s="67" t="s">
        <v>53</v>
      </c>
      <c r="G27" s="68">
        <v>10.5</v>
      </c>
      <c r="H27" s="69">
        <v>1</v>
      </c>
      <c r="I27" s="70">
        <v>7.0620000000000003</v>
      </c>
      <c r="J27" s="71">
        <f t="shared" si="0"/>
        <v>74.150999999999996</v>
      </c>
      <c r="K27" s="72">
        <f t="shared" si="6"/>
        <v>74.150999999999996</v>
      </c>
      <c r="L27" s="73">
        <v>130</v>
      </c>
      <c r="M27" s="71">
        <f t="shared" ref="M27:M94" si="11">L27*H27</f>
        <v>130</v>
      </c>
      <c r="N27" s="72">
        <f t="shared" ref="N27:N94" si="12">(L27-J27)*H27</f>
        <v>55.849000000000004</v>
      </c>
      <c r="O27" s="74">
        <f t="shared" ref="O27:O94" si="13">(L27-J27)/J27</f>
        <v>0.75317932327278125</v>
      </c>
      <c r="P27" s="73">
        <v>0</v>
      </c>
      <c r="Q27" s="72">
        <f t="shared" si="3"/>
        <v>130</v>
      </c>
      <c r="R27" s="72">
        <f t="shared" si="4"/>
        <v>55.849000000000004</v>
      </c>
      <c r="S27" s="75" t="str">
        <f t="shared" si="10"/>
        <v>0</v>
      </c>
      <c r="T27" s="204" t="s">
        <v>25</v>
      </c>
      <c r="U27" s="204"/>
      <c r="V27" s="204"/>
      <c r="AB27" s="35"/>
    </row>
    <row r="28" spans="1:28" s="34" customFormat="1" ht="20">
      <c r="A28" s="317"/>
      <c r="B28" s="311"/>
      <c r="C28" s="318"/>
      <c r="D28" s="66">
        <v>42370</v>
      </c>
      <c r="E28" s="66">
        <v>42370</v>
      </c>
      <c r="F28" s="67" t="s">
        <v>54</v>
      </c>
      <c r="G28" s="68">
        <v>2.4500000000000002</v>
      </c>
      <c r="H28" s="69">
        <v>1</v>
      </c>
      <c r="I28" s="70">
        <v>7.0620000000000003</v>
      </c>
      <c r="J28" s="71">
        <f t="shared" si="0"/>
        <v>17.301900000000003</v>
      </c>
      <c r="K28" s="72">
        <f t="shared" si="6"/>
        <v>17.301900000000003</v>
      </c>
      <c r="L28" s="73">
        <v>40</v>
      </c>
      <c r="M28" s="71">
        <f t="shared" si="11"/>
        <v>40</v>
      </c>
      <c r="N28" s="72">
        <f t="shared" si="12"/>
        <v>22.698099999999997</v>
      </c>
      <c r="O28" s="74">
        <f t="shared" si="13"/>
        <v>1.3118848218981727</v>
      </c>
      <c r="P28" s="73">
        <v>0</v>
      </c>
      <c r="Q28" s="72">
        <f t="shared" si="3"/>
        <v>40</v>
      </c>
      <c r="R28" s="72">
        <f t="shared" si="4"/>
        <v>22.698099999999997</v>
      </c>
      <c r="S28" s="75" t="str">
        <f t="shared" si="10"/>
        <v>0</v>
      </c>
      <c r="T28" s="204" t="s">
        <v>25</v>
      </c>
      <c r="U28" s="204"/>
      <c r="V28" s="204"/>
      <c r="AB28" s="35"/>
    </row>
    <row r="29" spans="1:28" s="34" customFormat="1" ht="20">
      <c r="A29" s="317"/>
      <c r="B29" s="311"/>
      <c r="C29" s="318"/>
      <c r="D29" s="66">
        <v>42370</v>
      </c>
      <c r="E29" s="66">
        <v>42370</v>
      </c>
      <c r="F29" s="67" t="s">
        <v>55</v>
      </c>
      <c r="G29" s="68">
        <v>2.35</v>
      </c>
      <c r="H29" s="69">
        <v>1</v>
      </c>
      <c r="I29" s="70">
        <v>7.0620000000000003</v>
      </c>
      <c r="J29" s="71">
        <f t="shared" si="0"/>
        <v>16.595700000000001</v>
      </c>
      <c r="K29" s="72">
        <f t="shared" si="6"/>
        <v>16.595700000000001</v>
      </c>
      <c r="L29" s="73">
        <v>30</v>
      </c>
      <c r="M29" s="71">
        <f t="shared" si="11"/>
        <v>30</v>
      </c>
      <c r="N29" s="72">
        <f t="shared" si="12"/>
        <v>13.404299999999999</v>
      </c>
      <c r="O29" s="74">
        <f t="shared" si="13"/>
        <v>0.80769717456931611</v>
      </c>
      <c r="P29" s="73">
        <v>0</v>
      </c>
      <c r="Q29" s="72">
        <f t="shared" si="3"/>
        <v>30</v>
      </c>
      <c r="R29" s="72">
        <f t="shared" si="4"/>
        <v>13.404299999999999</v>
      </c>
      <c r="S29" s="75" t="str">
        <f t="shared" si="10"/>
        <v>0</v>
      </c>
      <c r="T29" s="204" t="s">
        <v>25</v>
      </c>
      <c r="U29" s="204"/>
      <c r="V29" s="204"/>
      <c r="AB29" s="35"/>
    </row>
    <row r="30" spans="1:28" s="34" customFormat="1" ht="20">
      <c r="A30" s="317"/>
      <c r="B30" s="311"/>
      <c r="C30" s="318"/>
      <c r="D30" s="66">
        <v>42370</v>
      </c>
      <c r="E30" s="66">
        <v>42370</v>
      </c>
      <c r="F30" s="67" t="s">
        <v>56</v>
      </c>
      <c r="G30" s="68">
        <v>2.4500000000000002</v>
      </c>
      <c r="H30" s="69">
        <v>1</v>
      </c>
      <c r="I30" s="70">
        <v>7.0620000000000003</v>
      </c>
      <c r="J30" s="71">
        <f t="shared" si="0"/>
        <v>17.301900000000003</v>
      </c>
      <c r="K30" s="72">
        <f t="shared" si="6"/>
        <v>17.301900000000003</v>
      </c>
      <c r="L30" s="73">
        <v>30</v>
      </c>
      <c r="M30" s="71">
        <f t="shared" si="11"/>
        <v>30</v>
      </c>
      <c r="N30" s="72">
        <f t="shared" si="12"/>
        <v>12.698099999999997</v>
      </c>
      <c r="O30" s="74">
        <f t="shared" si="13"/>
        <v>0.7339136164236294</v>
      </c>
      <c r="P30" s="73">
        <v>0</v>
      </c>
      <c r="Q30" s="72">
        <f t="shared" si="3"/>
        <v>30</v>
      </c>
      <c r="R30" s="72">
        <f t="shared" si="4"/>
        <v>12.698099999999997</v>
      </c>
      <c r="S30" s="75" t="str">
        <f t="shared" si="10"/>
        <v>0</v>
      </c>
      <c r="T30" s="204" t="s">
        <v>25</v>
      </c>
      <c r="U30" s="204"/>
      <c r="V30" s="204"/>
      <c r="AB30" s="35"/>
    </row>
    <row r="31" spans="1:28" s="34" customFormat="1" ht="20">
      <c r="A31" s="317"/>
      <c r="B31" s="311"/>
      <c r="C31" s="318"/>
      <c r="D31" s="66">
        <v>42370</v>
      </c>
      <c r="E31" s="66">
        <v>42370</v>
      </c>
      <c r="F31" s="67" t="s">
        <v>57</v>
      </c>
      <c r="G31" s="68">
        <v>34.89</v>
      </c>
      <c r="H31" s="69">
        <v>1</v>
      </c>
      <c r="I31" s="70">
        <v>7.0620000000000003</v>
      </c>
      <c r="J31" s="71">
        <f t="shared" si="0"/>
        <v>246.39318</v>
      </c>
      <c r="K31" s="72">
        <f t="shared" si="6"/>
        <v>246.39318</v>
      </c>
      <c r="L31" s="73">
        <v>320</v>
      </c>
      <c r="M31" s="71">
        <f t="shared" si="11"/>
        <v>320</v>
      </c>
      <c r="N31" s="72">
        <f t="shared" si="12"/>
        <v>73.606819999999999</v>
      </c>
      <c r="O31" s="74">
        <f t="shared" si="13"/>
        <v>0.29873724589292611</v>
      </c>
      <c r="P31" s="73">
        <v>0</v>
      </c>
      <c r="Q31" s="72">
        <f t="shared" si="3"/>
        <v>320</v>
      </c>
      <c r="R31" s="72">
        <f t="shared" si="4"/>
        <v>73.606819999999999</v>
      </c>
      <c r="S31" s="75" t="str">
        <f t="shared" si="10"/>
        <v>0</v>
      </c>
      <c r="T31" s="204" t="s">
        <v>25</v>
      </c>
      <c r="U31" s="204"/>
      <c r="V31" s="204"/>
      <c r="AB31" s="35"/>
    </row>
    <row r="32" spans="1:28" s="34" customFormat="1" ht="20">
      <c r="A32" s="317"/>
      <c r="B32" s="311"/>
      <c r="C32" s="318"/>
      <c r="D32" s="66">
        <v>42370</v>
      </c>
      <c r="E32" s="66">
        <v>42370</v>
      </c>
      <c r="F32" s="67" t="s">
        <v>34</v>
      </c>
      <c r="G32" s="68">
        <v>24</v>
      </c>
      <c r="H32" s="69">
        <v>1</v>
      </c>
      <c r="I32" s="70">
        <v>7.0620000000000003</v>
      </c>
      <c r="J32" s="71">
        <f t="shared" si="0"/>
        <v>169.488</v>
      </c>
      <c r="K32" s="72">
        <f t="shared" si="6"/>
        <v>169.488</v>
      </c>
      <c r="L32" s="73">
        <v>0</v>
      </c>
      <c r="M32" s="71">
        <f t="shared" si="11"/>
        <v>0</v>
      </c>
      <c r="N32" s="72">
        <f t="shared" si="12"/>
        <v>-169.488</v>
      </c>
      <c r="O32" s="74">
        <f t="shared" si="13"/>
        <v>-1</v>
      </c>
      <c r="P32" s="73">
        <v>0</v>
      </c>
      <c r="Q32" s="72">
        <f t="shared" si="3"/>
        <v>0</v>
      </c>
      <c r="R32" s="72">
        <f t="shared" si="4"/>
        <v>-169.488</v>
      </c>
      <c r="S32" s="75" t="str">
        <f t="shared" si="10"/>
        <v>1</v>
      </c>
      <c r="T32" s="204" t="s">
        <v>25</v>
      </c>
      <c r="U32" s="204"/>
      <c r="V32" s="204"/>
      <c r="AB32" s="35"/>
    </row>
    <row r="33" spans="1:28" s="34" customFormat="1" ht="20">
      <c r="A33" s="317">
        <v>160106</v>
      </c>
      <c r="B33" s="311"/>
      <c r="C33" s="318" t="s">
        <v>58</v>
      </c>
      <c r="D33" s="66">
        <v>42370</v>
      </c>
      <c r="E33" s="66">
        <v>42370</v>
      </c>
      <c r="F33" s="67" t="s">
        <v>51</v>
      </c>
      <c r="G33" s="68">
        <v>15.5</v>
      </c>
      <c r="H33" s="69">
        <v>6</v>
      </c>
      <c r="I33" s="70">
        <v>7.0620000000000003</v>
      </c>
      <c r="J33" s="71">
        <f t="shared" si="0"/>
        <v>109.461</v>
      </c>
      <c r="K33" s="72">
        <f t="shared" si="6"/>
        <v>656.76599999999996</v>
      </c>
      <c r="L33" s="73">
        <v>175</v>
      </c>
      <c r="M33" s="71">
        <f t="shared" si="11"/>
        <v>1050</v>
      </c>
      <c r="N33" s="72">
        <f t="shared" si="12"/>
        <v>393.23400000000004</v>
      </c>
      <c r="O33" s="74">
        <f t="shared" si="13"/>
        <v>0.59874293127232536</v>
      </c>
      <c r="P33" s="73">
        <v>1050</v>
      </c>
      <c r="Q33" s="72">
        <f t="shared" si="3"/>
        <v>0</v>
      </c>
      <c r="R33" s="72">
        <f t="shared" si="4"/>
        <v>393.23400000000004</v>
      </c>
      <c r="S33" s="75" t="str">
        <f t="shared" si="10"/>
        <v>1</v>
      </c>
      <c r="T33" s="204" t="s">
        <v>59</v>
      </c>
      <c r="U33" s="204"/>
      <c r="V33" s="204"/>
      <c r="AB33" s="35"/>
    </row>
    <row r="34" spans="1:28" s="34" customFormat="1" ht="20">
      <c r="A34" s="317"/>
      <c r="B34" s="311"/>
      <c r="C34" s="318"/>
      <c r="D34" s="66">
        <v>42370</v>
      </c>
      <c r="E34" s="66">
        <v>42370</v>
      </c>
      <c r="F34" s="67" t="s">
        <v>34</v>
      </c>
      <c r="G34" s="68">
        <v>26</v>
      </c>
      <c r="H34" s="69">
        <v>1</v>
      </c>
      <c r="I34" s="70">
        <v>7.0620000000000003</v>
      </c>
      <c r="J34" s="71">
        <f t="shared" si="0"/>
        <v>183.61199999999999</v>
      </c>
      <c r="K34" s="72">
        <f t="shared" si="6"/>
        <v>183.61199999999999</v>
      </c>
      <c r="L34" s="73">
        <v>0</v>
      </c>
      <c r="M34" s="71">
        <f t="shared" si="11"/>
        <v>0</v>
      </c>
      <c r="N34" s="72">
        <f t="shared" si="12"/>
        <v>-183.61199999999999</v>
      </c>
      <c r="O34" s="74">
        <f t="shared" si="13"/>
        <v>-1</v>
      </c>
      <c r="P34" s="73">
        <v>0</v>
      </c>
      <c r="Q34" s="72">
        <f t="shared" si="3"/>
        <v>0</v>
      </c>
      <c r="R34" s="72">
        <f t="shared" si="4"/>
        <v>-183.61199999999999</v>
      </c>
      <c r="S34" s="75" t="str">
        <f t="shared" si="10"/>
        <v>1</v>
      </c>
      <c r="T34" s="204" t="s">
        <v>59</v>
      </c>
      <c r="U34" s="204"/>
      <c r="V34" s="204"/>
      <c r="AB34" s="35"/>
    </row>
    <row r="35" spans="1:28" s="34" customFormat="1" ht="20">
      <c r="A35" s="202">
        <v>160107</v>
      </c>
      <c r="B35" s="311" t="s">
        <v>60</v>
      </c>
      <c r="C35" s="203" t="s">
        <v>61</v>
      </c>
      <c r="D35" s="66">
        <v>42370</v>
      </c>
      <c r="E35" s="66">
        <v>42370</v>
      </c>
      <c r="F35" s="67" t="s">
        <v>53</v>
      </c>
      <c r="G35" s="68">
        <v>10.5</v>
      </c>
      <c r="H35" s="69">
        <v>11</v>
      </c>
      <c r="I35" s="70">
        <v>7.0620000000000003</v>
      </c>
      <c r="J35" s="71">
        <f t="shared" si="0"/>
        <v>74.150999999999996</v>
      </c>
      <c r="K35" s="72">
        <f t="shared" si="6"/>
        <v>815.66099999999994</v>
      </c>
      <c r="L35" s="73">
        <v>105</v>
      </c>
      <c r="M35" s="71">
        <f t="shared" si="11"/>
        <v>1155</v>
      </c>
      <c r="N35" s="72">
        <f t="shared" si="12"/>
        <v>339.33900000000006</v>
      </c>
      <c r="O35" s="74">
        <f t="shared" si="13"/>
        <v>0.41602945341263103</v>
      </c>
      <c r="P35" s="73">
        <v>1155</v>
      </c>
      <c r="Q35" s="72">
        <f t="shared" si="3"/>
        <v>0</v>
      </c>
      <c r="R35" s="72">
        <f t="shared" si="4"/>
        <v>339.33900000000006</v>
      </c>
      <c r="S35" s="75" t="str">
        <f t="shared" si="10"/>
        <v>1</v>
      </c>
      <c r="T35" s="204" t="s">
        <v>59</v>
      </c>
      <c r="U35" s="204"/>
      <c r="V35" s="204"/>
      <c r="AB35" s="35"/>
    </row>
    <row r="36" spans="1:28" s="34" customFormat="1" ht="20">
      <c r="A36" s="202">
        <v>160108</v>
      </c>
      <c r="B36" s="311"/>
      <c r="C36" s="203" t="s">
        <v>61</v>
      </c>
      <c r="D36" s="66">
        <v>42370</v>
      </c>
      <c r="E36" s="66">
        <v>42370</v>
      </c>
      <c r="F36" s="67" t="s">
        <v>62</v>
      </c>
      <c r="G36" s="68">
        <v>10.5</v>
      </c>
      <c r="H36" s="69">
        <v>11</v>
      </c>
      <c r="I36" s="70">
        <v>7.0620000000000003</v>
      </c>
      <c r="J36" s="71">
        <f t="shared" si="0"/>
        <v>74.150999999999996</v>
      </c>
      <c r="K36" s="72">
        <f t="shared" si="6"/>
        <v>815.66099999999994</v>
      </c>
      <c r="L36" s="73">
        <v>105</v>
      </c>
      <c r="M36" s="71">
        <f t="shared" si="11"/>
        <v>1155</v>
      </c>
      <c r="N36" s="72">
        <f t="shared" si="12"/>
        <v>339.33900000000006</v>
      </c>
      <c r="O36" s="74">
        <f t="shared" si="13"/>
        <v>0.41602945341263103</v>
      </c>
      <c r="P36" s="73">
        <v>1155</v>
      </c>
      <c r="Q36" s="72">
        <f t="shared" si="3"/>
        <v>0</v>
      </c>
      <c r="R36" s="72">
        <f t="shared" si="4"/>
        <v>339.33900000000006</v>
      </c>
      <c r="S36" s="75" t="str">
        <f t="shared" si="10"/>
        <v>1</v>
      </c>
      <c r="T36" s="204" t="s">
        <v>59</v>
      </c>
      <c r="U36" s="204"/>
      <c r="V36" s="204"/>
      <c r="AB36" s="35"/>
    </row>
    <row r="37" spans="1:28" s="34" customFormat="1" ht="40">
      <c r="A37" s="317"/>
      <c r="B37" s="311" t="s">
        <v>63</v>
      </c>
      <c r="C37" s="318" t="s">
        <v>45</v>
      </c>
      <c r="D37" s="66">
        <v>42388</v>
      </c>
      <c r="E37" s="66">
        <v>42388</v>
      </c>
      <c r="F37" s="67" t="s">
        <v>64</v>
      </c>
      <c r="G37" s="68">
        <v>9.9</v>
      </c>
      <c r="H37" s="69">
        <v>4</v>
      </c>
      <c r="I37" s="70">
        <v>7.1803999999999997</v>
      </c>
      <c r="J37" s="71">
        <f t="shared" si="0"/>
        <v>71.08596</v>
      </c>
      <c r="K37" s="72">
        <f>J37*H37</f>
        <v>284.34384</v>
      </c>
      <c r="L37" s="73">
        <v>150</v>
      </c>
      <c r="M37" s="71">
        <f>L37*H37</f>
        <v>600</v>
      </c>
      <c r="N37" s="72">
        <f>(L37-J37)*H37</f>
        <v>315.65616</v>
      </c>
      <c r="O37" s="74">
        <f>(L37-J37)/J37</f>
        <v>1.110121323535618</v>
      </c>
      <c r="P37" s="73">
        <v>600</v>
      </c>
      <c r="Q37" s="72">
        <f t="shared" si="3"/>
        <v>0</v>
      </c>
      <c r="R37" s="72">
        <f t="shared" si="4"/>
        <v>315.65616</v>
      </c>
      <c r="S37" s="75" t="str">
        <f t="shared" si="10"/>
        <v>1</v>
      </c>
      <c r="T37" s="204" t="s">
        <v>25</v>
      </c>
      <c r="U37" s="204"/>
      <c r="V37" s="204"/>
      <c r="AB37" s="35"/>
    </row>
    <row r="38" spans="1:28" s="34" customFormat="1" ht="20">
      <c r="A38" s="317"/>
      <c r="B38" s="311"/>
      <c r="C38" s="318"/>
      <c r="D38" s="66">
        <v>42388</v>
      </c>
      <c r="E38" s="66">
        <v>42388</v>
      </c>
      <c r="F38" s="67" t="s">
        <v>65</v>
      </c>
      <c r="G38" s="68">
        <v>2.85</v>
      </c>
      <c r="H38" s="69">
        <v>5</v>
      </c>
      <c r="I38" s="70">
        <v>7.1803999999999997</v>
      </c>
      <c r="J38" s="71">
        <f t="shared" si="0"/>
        <v>20.46414</v>
      </c>
      <c r="K38" s="72">
        <f>J38*H38</f>
        <v>102.3207</v>
      </c>
      <c r="L38" s="73">
        <v>35</v>
      </c>
      <c r="M38" s="71">
        <f>L38*H38</f>
        <v>175</v>
      </c>
      <c r="N38" s="72">
        <f>(L38-J38)*H38</f>
        <v>72.679299999999998</v>
      </c>
      <c r="O38" s="74">
        <f>(L38-J38)/J38</f>
        <v>0.71030886223413248</v>
      </c>
      <c r="P38" s="73">
        <v>175</v>
      </c>
      <c r="Q38" s="72">
        <f t="shared" si="3"/>
        <v>0</v>
      </c>
      <c r="R38" s="72">
        <f t="shared" si="4"/>
        <v>72.679299999999998</v>
      </c>
      <c r="S38" s="75" t="str">
        <f t="shared" si="10"/>
        <v>1</v>
      </c>
      <c r="T38" s="204" t="s">
        <v>25</v>
      </c>
      <c r="U38" s="204"/>
      <c r="V38" s="204"/>
      <c r="AB38" s="35"/>
    </row>
    <row r="39" spans="1:28" s="34" customFormat="1" ht="20">
      <c r="A39" s="317"/>
      <c r="B39" s="311"/>
      <c r="C39" s="203" t="s">
        <v>66</v>
      </c>
      <c r="D39" s="66">
        <v>42388</v>
      </c>
      <c r="E39" s="66">
        <v>42388</v>
      </c>
      <c r="F39" s="67" t="s">
        <v>67</v>
      </c>
      <c r="G39" s="68">
        <v>4.29</v>
      </c>
      <c r="H39" s="69">
        <v>4</v>
      </c>
      <c r="I39" s="70">
        <v>7.1803999999999997</v>
      </c>
      <c r="J39" s="71">
        <f t="shared" si="0"/>
        <v>30.803915999999997</v>
      </c>
      <c r="K39" s="72">
        <f>J39*H39</f>
        <v>123.21566399999999</v>
      </c>
      <c r="L39" s="73">
        <v>48</v>
      </c>
      <c r="M39" s="71">
        <f>L39*H39</f>
        <v>192</v>
      </c>
      <c r="N39" s="72">
        <f>(L39-J39)*H39</f>
        <v>68.78433600000001</v>
      </c>
      <c r="O39" s="74">
        <f>(L39-J39)/J39</f>
        <v>0.55824343891861039</v>
      </c>
      <c r="P39" s="73">
        <v>192</v>
      </c>
      <c r="Q39" s="72">
        <f t="shared" si="3"/>
        <v>0</v>
      </c>
      <c r="R39" s="72">
        <f t="shared" si="4"/>
        <v>68.78433600000001</v>
      </c>
      <c r="S39" s="75" t="str">
        <f t="shared" si="10"/>
        <v>1</v>
      </c>
      <c r="T39" s="204" t="s">
        <v>25</v>
      </c>
      <c r="U39" s="204"/>
      <c r="V39" s="204"/>
      <c r="AB39" s="35"/>
    </row>
    <row r="40" spans="1:28" s="34" customFormat="1" ht="20">
      <c r="A40" s="317"/>
      <c r="B40" s="311"/>
      <c r="C40" s="203" t="s">
        <v>68</v>
      </c>
      <c r="D40" s="66">
        <v>42388</v>
      </c>
      <c r="E40" s="66">
        <v>42388</v>
      </c>
      <c r="F40" s="67" t="s">
        <v>69</v>
      </c>
      <c r="G40" s="68">
        <v>50</v>
      </c>
      <c r="H40" s="69">
        <v>1</v>
      </c>
      <c r="I40" s="70">
        <v>1</v>
      </c>
      <c r="J40" s="71">
        <f t="shared" si="0"/>
        <v>50</v>
      </c>
      <c r="K40" s="72">
        <f>J40*H40</f>
        <v>50</v>
      </c>
      <c r="L40" s="73">
        <v>0</v>
      </c>
      <c r="M40" s="71">
        <f>L40*H40</f>
        <v>0</v>
      </c>
      <c r="N40" s="72">
        <f>(L40-J40)*H40</f>
        <v>-50</v>
      </c>
      <c r="O40" s="74">
        <f>(L40-J40)/J40</f>
        <v>-1</v>
      </c>
      <c r="P40" s="73">
        <v>0</v>
      </c>
      <c r="Q40" s="72">
        <f t="shared" si="3"/>
        <v>0</v>
      </c>
      <c r="R40" s="72">
        <f t="shared" si="4"/>
        <v>-50</v>
      </c>
      <c r="S40" s="75" t="str">
        <f t="shared" si="10"/>
        <v>1</v>
      </c>
      <c r="T40" s="204" t="s">
        <v>25</v>
      </c>
      <c r="U40" s="204"/>
      <c r="V40" s="204"/>
      <c r="AB40" s="35"/>
    </row>
    <row r="41" spans="1:28" s="34" customFormat="1" ht="20">
      <c r="A41" s="202">
        <v>160110</v>
      </c>
      <c r="B41" s="201" t="s">
        <v>60</v>
      </c>
      <c r="C41" s="203" t="s">
        <v>61</v>
      </c>
      <c r="D41" s="66">
        <v>42375</v>
      </c>
      <c r="E41" s="66">
        <v>42375</v>
      </c>
      <c r="F41" s="67" t="s">
        <v>70</v>
      </c>
      <c r="G41" s="68">
        <v>11</v>
      </c>
      <c r="H41" s="69">
        <v>12</v>
      </c>
      <c r="I41" s="70">
        <v>7.0675999999999997</v>
      </c>
      <c r="J41" s="71">
        <f t="shared" si="0"/>
        <v>77.743600000000001</v>
      </c>
      <c r="K41" s="72">
        <f t="shared" si="6"/>
        <v>932.92319999999995</v>
      </c>
      <c r="L41" s="73">
        <v>105</v>
      </c>
      <c r="M41" s="71">
        <f t="shared" si="11"/>
        <v>1260</v>
      </c>
      <c r="N41" s="72">
        <f t="shared" si="12"/>
        <v>327.07679999999999</v>
      </c>
      <c r="O41" s="74">
        <f t="shared" si="13"/>
        <v>0.35059348936761353</v>
      </c>
      <c r="P41" s="73">
        <v>1260</v>
      </c>
      <c r="Q41" s="72">
        <f t="shared" si="3"/>
        <v>0</v>
      </c>
      <c r="R41" s="72">
        <f t="shared" si="4"/>
        <v>327.07679999999999</v>
      </c>
      <c r="S41" s="75" t="str">
        <f t="shared" si="10"/>
        <v>1</v>
      </c>
      <c r="T41" s="204" t="s">
        <v>25</v>
      </c>
      <c r="U41" s="204"/>
      <c r="V41" s="204"/>
      <c r="AB41" s="35"/>
    </row>
    <row r="42" spans="1:28" s="34" customFormat="1" ht="20">
      <c r="A42" s="317">
        <v>160111</v>
      </c>
      <c r="B42" s="311" t="s">
        <v>71</v>
      </c>
      <c r="C42" s="318" t="s">
        <v>32</v>
      </c>
      <c r="D42" s="66">
        <v>42375</v>
      </c>
      <c r="E42" s="66">
        <v>42375</v>
      </c>
      <c r="F42" s="67" t="s">
        <v>72</v>
      </c>
      <c r="G42" s="68">
        <v>11</v>
      </c>
      <c r="H42" s="69">
        <v>1</v>
      </c>
      <c r="I42" s="70">
        <v>7.0675999999999997</v>
      </c>
      <c r="J42" s="71">
        <f t="shared" si="0"/>
        <v>77.743600000000001</v>
      </c>
      <c r="K42" s="72">
        <f t="shared" si="6"/>
        <v>77.743600000000001</v>
      </c>
      <c r="L42" s="73">
        <v>125</v>
      </c>
      <c r="M42" s="71">
        <f t="shared" si="11"/>
        <v>125</v>
      </c>
      <c r="N42" s="72">
        <f t="shared" si="12"/>
        <v>47.256399999999999</v>
      </c>
      <c r="O42" s="74">
        <f t="shared" si="13"/>
        <v>0.60784939210430178</v>
      </c>
      <c r="P42" s="73">
        <v>125</v>
      </c>
      <c r="Q42" s="72">
        <f t="shared" si="3"/>
        <v>0</v>
      </c>
      <c r="R42" s="72">
        <f t="shared" si="4"/>
        <v>47.256399999999999</v>
      </c>
      <c r="S42" s="75" t="str">
        <f t="shared" si="10"/>
        <v>1</v>
      </c>
      <c r="T42" s="204" t="s">
        <v>25</v>
      </c>
      <c r="U42" s="323" t="s">
        <v>71</v>
      </c>
      <c r="V42" s="204"/>
      <c r="AB42" s="35"/>
    </row>
    <row r="43" spans="1:28" s="34" customFormat="1" ht="20">
      <c r="A43" s="317"/>
      <c r="B43" s="311"/>
      <c r="C43" s="318"/>
      <c r="D43" s="66">
        <v>42375</v>
      </c>
      <c r="E43" s="66">
        <v>42375</v>
      </c>
      <c r="F43" s="67" t="s">
        <v>73</v>
      </c>
      <c r="G43" s="68">
        <v>11</v>
      </c>
      <c r="H43" s="69">
        <v>3</v>
      </c>
      <c r="I43" s="70">
        <v>7.0675999999999997</v>
      </c>
      <c r="J43" s="71">
        <f t="shared" si="0"/>
        <v>77.743600000000001</v>
      </c>
      <c r="K43" s="72">
        <f t="shared" si="6"/>
        <v>233.23079999999999</v>
      </c>
      <c r="L43" s="73">
        <v>125</v>
      </c>
      <c r="M43" s="71">
        <f t="shared" si="11"/>
        <v>375</v>
      </c>
      <c r="N43" s="72">
        <f t="shared" si="12"/>
        <v>141.76920000000001</v>
      </c>
      <c r="O43" s="74">
        <f t="shared" si="13"/>
        <v>0.60784939210430178</v>
      </c>
      <c r="P43" s="73">
        <v>375</v>
      </c>
      <c r="Q43" s="72">
        <f t="shared" si="3"/>
        <v>0</v>
      </c>
      <c r="R43" s="72">
        <f t="shared" si="4"/>
        <v>141.76920000000001</v>
      </c>
      <c r="S43" s="75" t="str">
        <f t="shared" si="10"/>
        <v>1</v>
      </c>
      <c r="T43" s="204" t="s">
        <v>25</v>
      </c>
      <c r="U43" s="323"/>
      <c r="V43" s="204"/>
      <c r="AB43" s="35"/>
    </row>
    <row r="44" spans="1:28" s="34" customFormat="1" ht="20">
      <c r="A44" s="317"/>
      <c r="B44" s="311"/>
      <c r="C44" s="318"/>
      <c r="D44" s="66">
        <v>42375</v>
      </c>
      <c r="E44" s="66">
        <v>42375</v>
      </c>
      <c r="F44" s="67" t="s">
        <v>74</v>
      </c>
      <c r="G44" s="68">
        <v>11</v>
      </c>
      <c r="H44" s="69">
        <v>4</v>
      </c>
      <c r="I44" s="70">
        <v>7.0675999999999997</v>
      </c>
      <c r="J44" s="71">
        <f t="shared" si="0"/>
        <v>77.743600000000001</v>
      </c>
      <c r="K44" s="72">
        <f t="shared" si="6"/>
        <v>310.9744</v>
      </c>
      <c r="L44" s="73">
        <v>125</v>
      </c>
      <c r="M44" s="71">
        <f t="shared" si="11"/>
        <v>500</v>
      </c>
      <c r="N44" s="72">
        <f t="shared" si="12"/>
        <v>189.0256</v>
      </c>
      <c r="O44" s="74">
        <f t="shared" si="13"/>
        <v>0.60784939210430178</v>
      </c>
      <c r="P44" s="73">
        <v>500</v>
      </c>
      <c r="Q44" s="72">
        <f t="shared" si="3"/>
        <v>0</v>
      </c>
      <c r="R44" s="72">
        <f t="shared" si="4"/>
        <v>189.0256</v>
      </c>
      <c r="S44" s="75" t="str">
        <f t="shared" si="10"/>
        <v>1</v>
      </c>
      <c r="T44" s="204" t="s">
        <v>25</v>
      </c>
      <c r="U44" s="323"/>
      <c r="V44" s="204"/>
      <c r="AB44" s="35"/>
    </row>
    <row r="45" spans="1:28" s="34" customFormat="1" ht="20">
      <c r="A45" s="317"/>
      <c r="B45" s="311"/>
      <c r="C45" s="318"/>
      <c r="D45" s="66">
        <v>42375</v>
      </c>
      <c r="E45" s="66">
        <v>42375</v>
      </c>
      <c r="F45" s="67" t="s">
        <v>75</v>
      </c>
      <c r="G45" s="68">
        <v>11</v>
      </c>
      <c r="H45" s="69">
        <v>3</v>
      </c>
      <c r="I45" s="70">
        <v>7.0675999999999997</v>
      </c>
      <c r="J45" s="71">
        <f t="shared" si="0"/>
        <v>77.743600000000001</v>
      </c>
      <c r="K45" s="72">
        <f t="shared" si="6"/>
        <v>233.23079999999999</v>
      </c>
      <c r="L45" s="73">
        <v>125</v>
      </c>
      <c r="M45" s="71">
        <f t="shared" si="11"/>
        <v>375</v>
      </c>
      <c r="N45" s="72">
        <f t="shared" si="12"/>
        <v>141.76920000000001</v>
      </c>
      <c r="O45" s="74">
        <f t="shared" si="13"/>
        <v>0.60784939210430178</v>
      </c>
      <c r="P45" s="73">
        <v>375</v>
      </c>
      <c r="Q45" s="72">
        <f t="shared" si="3"/>
        <v>0</v>
      </c>
      <c r="R45" s="72">
        <f t="shared" si="4"/>
        <v>141.76920000000001</v>
      </c>
      <c r="S45" s="75" t="str">
        <f t="shared" si="10"/>
        <v>1</v>
      </c>
      <c r="T45" s="204" t="s">
        <v>25</v>
      </c>
      <c r="U45" s="323"/>
      <c r="V45" s="204"/>
      <c r="AB45" s="35"/>
    </row>
    <row r="46" spans="1:28" s="34" customFormat="1" ht="20">
      <c r="A46" s="317"/>
      <c r="B46" s="311"/>
      <c r="C46" s="318"/>
      <c r="D46" s="66">
        <v>42375</v>
      </c>
      <c r="E46" s="66">
        <v>42375</v>
      </c>
      <c r="F46" s="67" t="s">
        <v>76</v>
      </c>
      <c r="G46" s="68">
        <v>10.5</v>
      </c>
      <c r="H46" s="69">
        <v>5</v>
      </c>
      <c r="I46" s="70">
        <v>7.0675999999999997</v>
      </c>
      <c r="J46" s="71">
        <f t="shared" si="0"/>
        <v>74.209800000000001</v>
      </c>
      <c r="K46" s="72">
        <f t="shared" si="6"/>
        <v>371.04899999999998</v>
      </c>
      <c r="L46" s="73">
        <v>122</v>
      </c>
      <c r="M46" s="71">
        <f t="shared" si="11"/>
        <v>610</v>
      </c>
      <c r="N46" s="72">
        <f t="shared" si="12"/>
        <v>238.95099999999999</v>
      </c>
      <c r="O46" s="74">
        <f t="shared" si="13"/>
        <v>0.6439877212982652</v>
      </c>
      <c r="P46" s="73">
        <v>610</v>
      </c>
      <c r="Q46" s="72">
        <f t="shared" si="3"/>
        <v>0</v>
      </c>
      <c r="R46" s="72">
        <f t="shared" si="4"/>
        <v>238.95099999999999</v>
      </c>
      <c r="S46" s="75" t="str">
        <f t="shared" si="10"/>
        <v>1</v>
      </c>
      <c r="T46" s="204" t="s">
        <v>25</v>
      </c>
      <c r="U46" s="323"/>
      <c r="V46" s="204"/>
      <c r="AB46" s="35"/>
    </row>
    <row r="47" spans="1:28" s="34" customFormat="1" ht="20">
      <c r="A47" s="317"/>
      <c r="B47" s="311"/>
      <c r="C47" s="318"/>
      <c r="D47" s="66">
        <v>42375</v>
      </c>
      <c r="E47" s="66">
        <v>42375</v>
      </c>
      <c r="F47" s="67" t="s">
        <v>34</v>
      </c>
      <c r="G47" s="68">
        <v>52</v>
      </c>
      <c r="H47" s="69">
        <v>1</v>
      </c>
      <c r="I47" s="70">
        <v>7.0675999999999997</v>
      </c>
      <c r="J47" s="71">
        <f t="shared" si="0"/>
        <v>367.51519999999999</v>
      </c>
      <c r="K47" s="72">
        <f t="shared" si="6"/>
        <v>367.51519999999999</v>
      </c>
      <c r="L47" s="73">
        <v>0</v>
      </c>
      <c r="M47" s="71">
        <f t="shared" si="11"/>
        <v>0</v>
      </c>
      <c r="N47" s="72">
        <f t="shared" si="12"/>
        <v>-367.51519999999999</v>
      </c>
      <c r="O47" s="74">
        <f t="shared" si="13"/>
        <v>-1</v>
      </c>
      <c r="P47" s="73">
        <v>0</v>
      </c>
      <c r="Q47" s="72">
        <f t="shared" si="3"/>
        <v>0</v>
      </c>
      <c r="R47" s="72">
        <f t="shared" si="4"/>
        <v>-367.51519999999999</v>
      </c>
      <c r="S47" s="75" t="str">
        <f t="shared" si="10"/>
        <v>1</v>
      </c>
      <c r="T47" s="204" t="s">
        <v>25</v>
      </c>
      <c r="U47" s="323"/>
      <c r="V47" s="204"/>
      <c r="AB47" s="35"/>
    </row>
    <row r="48" spans="1:28" s="34" customFormat="1" ht="20">
      <c r="A48" s="317">
        <v>160112</v>
      </c>
      <c r="B48" s="311" t="s">
        <v>77</v>
      </c>
      <c r="C48" s="318" t="s">
        <v>66</v>
      </c>
      <c r="D48" s="66">
        <v>42376</v>
      </c>
      <c r="E48" s="66">
        <v>42376</v>
      </c>
      <c r="F48" s="67" t="s">
        <v>78</v>
      </c>
      <c r="G48" s="68">
        <v>4.8899999999999997</v>
      </c>
      <c r="H48" s="69">
        <v>3</v>
      </c>
      <c r="I48" s="70">
        <v>7.0675999999999997</v>
      </c>
      <c r="J48" s="71">
        <f t="shared" si="0"/>
        <v>34.560563999999999</v>
      </c>
      <c r="K48" s="72">
        <f t="shared" si="6"/>
        <v>103.681692</v>
      </c>
      <c r="L48" s="73">
        <v>180</v>
      </c>
      <c r="M48" s="71">
        <f t="shared" si="11"/>
        <v>540</v>
      </c>
      <c r="N48" s="72">
        <f t="shared" si="12"/>
        <v>436.318308</v>
      </c>
      <c r="O48" s="74">
        <f t="shared" si="13"/>
        <v>4.2082483376139352</v>
      </c>
      <c r="P48" s="73">
        <v>540</v>
      </c>
      <c r="Q48" s="72">
        <f t="shared" si="3"/>
        <v>0</v>
      </c>
      <c r="R48" s="72">
        <f t="shared" si="4"/>
        <v>436.318308</v>
      </c>
      <c r="S48" s="75" t="str">
        <f t="shared" si="10"/>
        <v>1</v>
      </c>
      <c r="T48" s="204" t="s">
        <v>25</v>
      </c>
      <c r="U48" s="204"/>
      <c r="V48" s="204"/>
      <c r="AB48" s="35"/>
    </row>
    <row r="49" spans="1:28" s="34" customFormat="1" ht="20">
      <c r="A49" s="317"/>
      <c r="B49" s="311"/>
      <c r="C49" s="318"/>
      <c r="D49" s="66">
        <v>42376</v>
      </c>
      <c r="E49" s="66">
        <v>42376</v>
      </c>
      <c r="F49" s="67" t="s">
        <v>79</v>
      </c>
      <c r="G49" s="68">
        <v>13.99</v>
      </c>
      <c r="H49" s="69">
        <v>3</v>
      </c>
      <c r="I49" s="70">
        <v>7.0675999999999997</v>
      </c>
      <c r="J49" s="71">
        <f t="shared" si="0"/>
        <v>98.875723999999991</v>
      </c>
      <c r="K49" s="72">
        <f t="shared" si="6"/>
        <v>296.62717199999997</v>
      </c>
      <c r="L49" s="73">
        <v>200</v>
      </c>
      <c r="M49" s="71">
        <f t="shared" si="11"/>
        <v>600</v>
      </c>
      <c r="N49" s="72">
        <f t="shared" si="12"/>
        <v>303.37282800000003</v>
      </c>
      <c r="O49" s="74">
        <f t="shared" si="13"/>
        <v>1.0227411937838251</v>
      </c>
      <c r="P49" s="73">
        <v>600</v>
      </c>
      <c r="Q49" s="72">
        <f t="shared" si="3"/>
        <v>0</v>
      </c>
      <c r="R49" s="72">
        <f t="shared" si="4"/>
        <v>303.37282800000003</v>
      </c>
      <c r="S49" s="75" t="str">
        <f t="shared" si="10"/>
        <v>1</v>
      </c>
      <c r="T49" s="204" t="s">
        <v>25</v>
      </c>
      <c r="U49" s="204"/>
      <c r="V49" s="204"/>
      <c r="AB49" s="35"/>
    </row>
    <row r="50" spans="1:28" s="34" customFormat="1" ht="20">
      <c r="A50" s="317"/>
      <c r="B50" s="311"/>
      <c r="C50" s="318"/>
      <c r="D50" s="66">
        <v>42376</v>
      </c>
      <c r="E50" s="66">
        <v>42376</v>
      </c>
      <c r="F50" s="67" t="s">
        <v>80</v>
      </c>
      <c r="G50" s="68">
        <v>9.99</v>
      </c>
      <c r="H50" s="69">
        <v>1</v>
      </c>
      <c r="I50" s="70">
        <v>7.0675999999999997</v>
      </c>
      <c r="J50" s="71">
        <f t="shared" si="0"/>
        <v>70.605323999999996</v>
      </c>
      <c r="K50" s="72">
        <f t="shared" si="6"/>
        <v>70.605323999999996</v>
      </c>
      <c r="L50" s="73">
        <v>115</v>
      </c>
      <c r="M50" s="71">
        <f t="shared" si="11"/>
        <v>115</v>
      </c>
      <c r="N50" s="72">
        <f t="shared" si="12"/>
        <v>44.394676000000004</v>
      </c>
      <c r="O50" s="74">
        <f t="shared" si="13"/>
        <v>0.62877235716672031</v>
      </c>
      <c r="P50" s="73">
        <v>115</v>
      </c>
      <c r="Q50" s="72">
        <f t="shared" si="3"/>
        <v>0</v>
      </c>
      <c r="R50" s="72">
        <f t="shared" si="4"/>
        <v>44.394676000000004</v>
      </c>
      <c r="S50" s="75" t="str">
        <f t="shared" si="10"/>
        <v>1</v>
      </c>
      <c r="T50" s="204" t="s">
        <v>25</v>
      </c>
      <c r="U50" s="204"/>
      <c r="V50" s="204"/>
      <c r="AB50" s="35"/>
    </row>
    <row r="51" spans="1:28" s="34" customFormat="1" ht="20">
      <c r="A51" s="317"/>
      <c r="B51" s="311"/>
      <c r="C51" s="318"/>
      <c r="D51" s="66">
        <v>42376</v>
      </c>
      <c r="E51" s="66">
        <v>42376</v>
      </c>
      <c r="F51" s="67" t="s">
        <v>81</v>
      </c>
      <c r="G51" s="68">
        <v>13.06</v>
      </c>
      <c r="H51" s="69">
        <v>1</v>
      </c>
      <c r="I51" s="70">
        <v>7.0675999999999997</v>
      </c>
      <c r="J51" s="71">
        <f t="shared" si="0"/>
        <v>92.302856000000006</v>
      </c>
      <c r="K51" s="72">
        <f t="shared" si="6"/>
        <v>92.302856000000006</v>
      </c>
      <c r="L51" s="73">
        <v>140</v>
      </c>
      <c r="M51" s="71">
        <f t="shared" si="11"/>
        <v>140</v>
      </c>
      <c r="N51" s="72">
        <f t="shared" si="12"/>
        <v>47.697143999999994</v>
      </c>
      <c r="O51" s="74">
        <f t="shared" si="13"/>
        <v>0.51674613405245007</v>
      </c>
      <c r="P51" s="73">
        <v>140</v>
      </c>
      <c r="Q51" s="72">
        <f t="shared" si="3"/>
        <v>0</v>
      </c>
      <c r="R51" s="72">
        <f t="shared" si="4"/>
        <v>47.697143999999994</v>
      </c>
      <c r="S51" s="75" t="str">
        <f t="shared" si="10"/>
        <v>1</v>
      </c>
      <c r="T51" s="204" t="s">
        <v>25</v>
      </c>
      <c r="U51" s="204"/>
      <c r="V51" s="204"/>
      <c r="AB51" s="35"/>
    </row>
    <row r="52" spans="1:28" s="34" customFormat="1" ht="20">
      <c r="A52" s="317"/>
      <c r="B52" s="311"/>
      <c r="C52" s="318"/>
      <c r="D52" s="66">
        <v>42376</v>
      </c>
      <c r="E52" s="66">
        <v>42376</v>
      </c>
      <c r="F52" s="67" t="s">
        <v>34</v>
      </c>
      <c r="G52" s="68">
        <v>32</v>
      </c>
      <c r="H52" s="69">
        <v>1</v>
      </c>
      <c r="I52" s="70">
        <v>7.0675999999999997</v>
      </c>
      <c r="J52" s="71">
        <f t="shared" si="0"/>
        <v>226.16319999999999</v>
      </c>
      <c r="K52" s="72">
        <f t="shared" si="6"/>
        <v>226.16319999999999</v>
      </c>
      <c r="L52" s="73">
        <v>0</v>
      </c>
      <c r="M52" s="71">
        <f t="shared" si="11"/>
        <v>0</v>
      </c>
      <c r="N52" s="72">
        <f t="shared" si="12"/>
        <v>-226.16319999999999</v>
      </c>
      <c r="O52" s="74">
        <f t="shared" si="13"/>
        <v>-1</v>
      </c>
      <c r="P52" s="73">
        <v>0</v>
      </c>
      <c r="Q52" s="72">
        <f t="shared" si="3"/>
        <v>0</v>
      </c>
      <c r="R52" s="72">
        <f t="shared" si="4"/>
        <v>-226.16319999999999</v>
      </c>
      <c r="S52" s="75" t="str">
        <f t="shared" si="10"/>
        <v>1</v>
      </c>
      <c r="T52" s="204" t="s">
        <v>25</v>
      </c>
      <c r="U52" s="204"/>
      <c r="V52" s="204"/>
      <c r="AB52" s="35"/>
    </row>
    <row r="53" spans="1:28" s="34" customFormat="1" ht="20">
      <c r="A53" s="317">
        <v>160113</v>
      </c>
      <c r="B53" s="311" t="s">
        <v>82</v>
      </c>
      <c r="C53" s="318" t="s">
        <v>66</v>
      </c>
      <c r="D53" s="66">
        <v>42377</v>
      </c>
      <c r="E53" s="66">
        <v>42377</v>
      </c>
      <c r="F53" s="67" t="s">
        <v>53</v>
      </c>
      <c r="G53" s="68">
        <v>10.5</v>
      </c>
      <c r="H53" s="69">
        <v>6</v>
      </c>
      <c r="I53" s="70">
        <v>7.1577000000000002</v>
      </c>
      <c r="J53" s="71">
        <f t="shared" si="0"/>
        <v>75.155850000000001</v>
      </c>
      <c r="K53" s="72">
        <f t="shared" si="6"/>
        <v>450.93510000000003</v>
      </c>
      <c r="L53" s="73">
        <v>120</v>
      </c>
      <c r="M53" s="71">
        <f t="shared" si="11"/>
        <v>720</v>
      </c>
      <c r="N53" s="72">
        <f t="shared" si="12"/>
        <v>269.06489999999997</v>
      </c>
      <c r="O53" s="74">
        <f t="shared" si="13"/>
        <v>0.59668209460740584</v>
      </c>
      <c r="P53" s="73">
        <v>0</v>
      </c>
      <c r="Q53" s="72">
        <f t="shared" si="3"/>
        <v>720</v>
      </c>
      <c r="R53" s="72">
        <f t="shared" si="4"/>
        <v>269.06489999999997</v>
      </c>
      <c r="S53" s="75" t="str">
        <f t="shared" si="10"/>
        <v>0</v>
      </c>
      <c r="T53" s="204" t="s">
        <v>25</v>
      </c>
      <c r="U53" s="204"/>
      <c r="V53" s="204"/>
      <c r="AB53" s="35"/>
    </row>
    <row r="54" spans="1:28" s="34" customFormat="1" ht="20">
      <c r="A54" s="317"/>
      <c r="B54" s="311"/>
      <c r="C54" s="318"/>
      <c r="D54" s="66">
        <v>42377</v>
      </c>
      <c r="E54" s="66">
        <v>42377</v>
      </c>
      <c r="F54" s="67" t="s">
        <v>83</v>
      </c>
      <c r="G54" s="68">
        <v>4.9800000000000004</v>
      </c>
      <c r="H54" s="69">
        <v>1</v>
      </c>
      <c r="I54" s="70">
        <v>7.1577000000000002</v>
      </c>
      <c r="J54" s="71">
        <f t="shared" si="0"/>
        <v>35.645346000000004</v>
      </c>
      <c r="K54" s="72">
        <f t="shared" si="6"/>
        <v>35.645346000000004</v>
      </c>
      <c r="L54" s="73">
        <v>60</v>
      </c>
      <c r="M54" s="71">
        <f t="shared" si="11"/>
        <v>60</v>
      </c>
      <c r="N54" s="72">
        <f t="shared" si="12"/>
        <v>24.354653999999996</v>
      </c>
      <c r="O54" s="74">
        <f t="shared" si="13"/>
        <v>0.68324919612226498</v>
      </c>
      <c r="P54" s="73">
        <v>0</v>
      </c>
      <c r="Q54" s="72">
        <f t="shared" si="3"/>
        <v>60</v>
      </c>
      <c r="R54" s="72">
        <f t="shared" si="4"/>
        <v>24.354653999999996</v>
      </c>
      <c r="S54" s="75" t="str">
        <f t="shared" si="10"/>
        <v>0</v>
      </c>
      <c r="T54" s="204" t="s">
        <v>25</v>
      </c>
      <c r="U54" s="204"/>
      <c r="V54" s="204"/>
      <c r="AB54" s="35"/>
    </row>
    <row r="55" spans="1:28" s="34" customFormat="1" ht="20">
      <c r="A55" s="317"/>
      <c r="B55" s="311"/>
      <c r="C55" s="318"/>
      <c r="D55" s="66">
        <v>42377</v>
      </c>
      <c r="E55" s="66">
        <v>42377</v>
      </c>
      <c r="F55" s="67" t="s">
        <v>84</v>
      </c>
      <c r="G55" s="68">
        <v>15</v>
      </c>
      <c r="H55" s="69">
        <v>2</v>
      </c>
      <c r="I55" s="70">
        <v>7.1577000000000002</v>
      </c>
      <c r="J55" s="71">
        <f t="shared" si="0"/>
        <v>107.3655</v>
      </c>
      <c r="K55" s="72">
        <f t="shared" si="6"/>
        <v>214.73099999999999</v>
      </c>
      <c r="L55" s="73">
        <v>135</v>
      </c>
      <c r="M55" s="71">
        <f t="shared" si="11"/>
        <v>270</v>
      </c>
      <c r="N55" s="72">
        <f t="shared" si="12"/>
        <v>55.269000000000005</v>
      </c>
      <c r="O55" s="74">
        <f t="shared" si="13"/>
        <v>0.25738714950333214</v>
      </c>
      <c r="P55" s="73">
        <v>0</v>
      </c>
      <c r="Q55" s="72">
        <f t="shared" si="3"/>
        <v>270</v>
      </c>
      <c r="R55" s="72">
        <f t="shared" si="4"/>
        <v>55.269000000000005</v>
      </c>
      <c r="S55" s="75" t="str">
        <f t="shared" si="10"/>
        <v>0</v>
      </c>
      <c r="T55" s="204" t="s">
        <v>25</v>
      </c>
      <c r="U55" s="204"/>
      <c r="V55" s="204"/>
      <c r="AB55" s="35"/>
    </row>
    <row r="56" spans="1:28" s="34" customFormat="1" ht="20">
      <c r="A56" s="317"/>
      <c r="B56" s="311"/>
      <c r="C56" s="318"/>
      <c r="D56" s="66">
        <v>42377</v>
      </c>
      <c r="E56" s="66">
        <v>42377</v>
      </c>
      <c r="F56" s="67" t="s">
        <v>85</v>
      </c>
      <c r="G56" s="68">
        <v>3.45</v>
      </c>
      <c r="H56" s="69">
        <v>1</v>
      </c>
      <c r="I56" s="70">
        <v>7.1577000000000002</v>
      </c>
      <c r="J56" s="71">
        <f t="shared" si="0"/>
        <v>24.694065000000002</v>
      </c>
      <c r="K56" s="72">
        <f t="shared" si="6"/>
        <v>24.694065000000002</v>
      </c>
      <c r="L56" s="73">
        <v>40</v>
      </c>
      <c r="M56" s="71">
        <f t="shared" si="11"/>
        <v>40</v>
      </c>
      <c r="N56" s="72">
        <f t="shared" si="12"/>
        <v>15.305934999999998</v>
      </c>
      <c r="O56" s="74">
        <f t="shared" si="13"/>
        <v>0.61982241481910727</v>
      </c>
      <c r="P56" s="73">
        <v>0</v>
      </c>
      <c r="Q56" s="72">
        <f t="shared" si="3"/>
        <v>40</v>
      </c>
      <c r="R56" s="72">
        <f t="shared" si="4"/>
        <v>15.305934999999998</v>
      </c>
      <c r="S56" s="75" t="str">
        <f t="shared" si="10"/>
        <v>0</v>
      </c>
      <c r="T56" s="204" t="s">
        <v>25</v>
      </c>
      <c r="U56" s="204"/>
      <c r="V56" s="204"/>
      <c r="AB56" s="35"/>
    </row>
    <row r="57" spans="1:28" s="34" customFormat="1" ht="20">
      <c r="A57" s="317"/>
      <c r="B57" s="311"/>
      <c r="C57" s="318"/>
      <c r="D57" s="66">
        <v>42377</v>
      </c>
      <c r="E57" s="66">
        <v>42377</v>
      </c>
      <c r="F57" s="67" t="s">
        <v>86</v>
      </c>
      <c r="G57" s="68">
        <v>4.29</v>
      </c>
      <c r="H57" s="69">
        <v>1</v>
      </c>
      <c r="I57" s="70">
        <v>7.1577000000000002</v>
      </c>
      <c r="J57" s="71">
        <f t="shared" si="0"/>
        <v>30.706533</v>
      </c>
      <c r="K57" s="72">
        <f t="shared" si="6"/>
        <v>30.706533</v>
      </c>
      <c r="L57" s="73">
        <v>48</v>
      </c>
      <c r="M57" s="71">
        <f t="shared" si="11"/>
        <v>48</v>
      </c>
      <c r="N57" s="72">
        <f t="shared" si="12"/>
        <v>17.293467</v>
      </c>
      <c r="O57" s="74">
        <f t="shared" si="13"/>
        <v>0.56318526744780983</v>
      </c>
      <c r="P57" s="73">
        <v>0</v>
      </c>
      <c r="Q57" s="72">
        <f t="shared" si="3"/>
        <v>48</v>
      </c>
      <c r="R57" s="72">
        <f t="shared" si="4"/>
        <v>17.293467</v>
      </c>
      <c r="S57" s="75" t="str">
        <f t="shared" si="10"/>
        <v>0</v>
      </c>
      <c r="T57" s="204" t="s">
        <v>25</v>
      </c>
      <c r="U57" s="204"/>
      <c r="V57" s="204"/>
      <c r="AB57" s="35"/>
    </row>
    <row r="58" spans="1:28" s="34" customFormat="1" ht="20">
      <c r="A58" s="317"/>
      <c r="B58" s="311"/>
      <c r="C58" s="318"/>
      <c r="D58" s="66">
        <v>42379</v>
      </c>
      <c r="E58" s="66">
        <v>42379</v>
      </c>
      <c r="F58" s="67" t="s">
        <v>87</v>
      </c>
      <c r="G58" s="68">
        <v>3.45</v>
      </c>
      <c r="H58" s="69">
        <v>5</v>
      </c>
      <c r="I58" s="70">
        <v>7.1577000000000002</v>
      </c>
      <c r="J58" s="71">
        <f t="shared" si="0"/>
        <v>24.694065000000002</v>
      </c>
      <c r="K58" s="72">
        <f t="shared" si="6"/>
        <v>123.470325</v>
      </c>
      <c r="L58" s="73">
        <v>40</v>
      </c>
      <c r="M58" s="71">
        <f t="shared" si="11"/>
        <v>200</v>
      </c>
      <c r="N58" s="72">
        <f t="shared" si="12"/>
        <v>76.529674999999997</v>
      </c>
      <c r="O58" s="74">
        <f t="shared" si="13"/>
        <v>0.61982241481910727</v>
      </c>
      <c r="P58" s="73">
        <v>0</v>
      </c>
      <c r="Q58" s="72">
        <f t="shared" si="3"/>
        <v>200</v>
      </c>
      <c r="R58" s="72">
        <f t="shared" si="4"/>
        <v>76.529674999999997</v>
      </c>
      <c r="S58" s="75" t="str">
        <f t="shared" si="10"/>
        <v>0</v>
      </c>
      <c r="T58" s="204" t="s">
        <v>25</v>
      </c>
      <c r="U58" s="204"/>
      <c r="V58" s="204"/>
      <c r="AB58" s="35"/>
    </row>
    <row r="59" spans="1:28" s="34" customFormat="1" ht="20">
      <c r="A59" s="317"/>
      <c r="B59" s="311"/>
      <c r="C59" s="318"/>
      <c r="D59" s="66">
        <v>42379</v>
      </c>
      <c r="E59" s="66">
        <v>42379</v>
      </c>
      <c r="F59" s="67" t="s">
        <v>88</v>
      </c>
      <c r="G59" s="68">
        <v>0.95</v>
      </c>
      <c r="H59" s="69">
        <v>5</v>
      </c>
      <c r="I59" s="70">
        <v>7.1577000000000002</v>
      </c>
      <c r="J59" s="71">
        <f t="shared" si="0"/>
        <v>6.7998149999999997</v>
      </c>
      <c r="K59" s="72">
        <f>J59*H59</f>
        <v>33.999074999999998</v>
      </c>
      <c r="L59" s="73">
        <v>20</v>
      </c>
      <c r="M59" s="71">
        <f t="shared" si="11"/>
        <v>100</v>
      </c>
      <c r="N59" s="72">
        <f>(L59-J59)*H59</f>
        <v>66.000925000000009</v>
      </c>
      <c r="O59" s="74">
        <f>(L59-J59)/J59</f>
        <v>1.9412564900662741</v>
      </c>
      <c r="P59" s="73">
        <v>0</v>
      </c>
      <c r="Q59" s="72">
        <f t="shared" si="3"/>
        <v>100</v>
      </c>
      <c r="R59" s="72">
        <f t="shared" si="4"/>
        <v>66.000925000000009</v>
      </c>
      <c r="S59" s="75" t="str">
        <f t="shared" si="10"/>
        <v>0</v>
      </c>
      <c r="T59" s="204" t="s">
        <v>25</v>
      </c>
      <c r="U59" s="204"/>
      <c r="V59" s="204"/>
      <c r="AB59" s="35"/>
    </row>
    <row r="60" spans="1:28" s="34" customFormat="1" ht="20">
      <c r="A60" s="317"/>
      <c r="B60" s="311"/>
      <c r="C60" s="318"/>
      <c r="D60" s="66">
        <v>42379</v>
      </c>
      <c r="E60" s="66">
        <v>42379</v>
      </c>
      <c r="F60" s="67" t="s">
        <v>89</v>
      </c>
      <c r="G60" s="68">
        <v>1.65</v>
      </c>
      <c r="H60" s="69">
        <v>1</v>
      </c>
      <c r="I60" s="70">
        <v>7.1577000000000002</v>
      </c>
      <c r="J60" s="71">
        <f t="shared" si="0"/>
        <v>11.810205</v>
      </c>
      <c r="K60" s="72">
        <f>J60*H60</f>
        <v>11.810205</v>
      </c>
      <c r="L60" s="73">
        <v>18</v>
      </c>
      <c r="M60" s="71">
        <f t="shared" si="11"/>
        <v>18</v>
      </c>
      <c r="N60" s="72">
        <f>(L60-J60)*H60</f>
        <v>6.1897950000000002</v>
      </c>
      <c r="O60" s="74">
        <f>(L60-J60)/J60</f>
        <v>0.52410563576161462</v>
      </c>
      <c r="P60" s="73">
        <v>0</v>
      </c>
      <c r="Q60" s="72">
        <f t="shared" si="3"/>
        <v>18</v>
      </c>
      <c r="R60" s="72">
        <f t="shared" si="4"/>
        <v>6.1897950000000002</v>
      </c>
      <c r="S60" s="75" t="str">
        <f t="shared" si="10"/>
        <v>0</v>
      </c>
      <c r="T60" s="204" t="s">
        <v>25</v>
      </c>
      <c r="U60" s="204"/>
      <c r="V60" s="204"/>
      <c r="AB60" s="35"/>
    </row>
    <row r="61" spans="1:28" s="34" customFormat="1" ht="20">
      <c r="A61" s="317"/>
      <c r="B61" s="311"/>
      <c r="C61" s="318"/>
      <c r="D61" s="66">
        <v>42377</v>
      </c>
      <c r="E61" s="66">
        <v>42377</v>
      </c>
      <c r="F61" s="67" t="s">
        <v>90</v>
      </c>
      <c r="G61" s="68">
        <v>2.3199999999999998</v>
      </c>
      <c r="H61" s="69">
        <v>2</v>
      </c>
      <c r="I61" s="70">
        <v>7.1577000000000002</v>
      </c>
      <c r="J61" s="71">
        <f t="shared" si="0"/>
        <v>16.605864</v>
      </c>
      <c r="K61" s="72">
        <f t="shared" ref="K61:K139" si="14">J61*H61</f>
        <v>33.211728000000001</v>
      </c>
      <c r="L61" s="73">
        <v>35</v>
      </c>
      <c r="M61" s="71">
        <f t="shared" si="11"/>
        <v>70</v>
      </c>
      <c r="N61" s="72">
        <f t="shared" si="12"/>
        <v>36.788271999999999</v>
      </c>
      <c r="O61" s="74">
        <f t="shared" si="13"/>
        <v>1.1076891873858534</v>
      </c>
      <c r="P61" s="73">
        <v>0</v>
      </c>
      <c r="Q61" s="72">
        <f t="shared" si="3"/>
        <v>70</v>
      </c>
      <c r="R61" s="72">
        <f t="shared" si="4"/>
        <v>36.788271999999999</v>
      </c>
      <c r="S61" s="75" t="str">
        <f t="shared" si="10"/>
        <v>0</v>
      </c>
      <c r="T61" s="204" t="s">
        <v>25</v>
      </c>
      <c r="U61" s="204"/>
      <c r="V61" s="204"/>
      <c r="AB61" s="35"/>
    </row>
    <row r="62" spans="1:28" s="34" customFormat="1" ht="20">
      <c r="A62" s="317"/>
      <c r="B62" s="311"/>
      <c r="C62" s="318"/>
      <c r="D62" s="66">
        <v>42377</v>
      </c>
      <c r="E62" s="66">
        <v>42377</v>
      </c>
      <c r="F62" s="67" t="s">
        <v>91</v>
      </c>
      <c r="G62" s="68">
        <v>20.99</v>
      </c>
      <c r="H62" s="69">
        <v>2</v>
      </c>
      <c r="I62" s="70">
        <v>7.1577000000000002</v>
      </c>
      <c r="J62" s="71">
        <f t="shared" si="0"/>
        <v>150.24012299999998</v>
      </c>
      <c r="K62" s="72">
        <f t="shared" si="14"/>
        <v>300.48024599999997</v>
      </c>
      <c r="L62" s="73">
        <v>180</v>
      </c>
      <c r="M62" s="71">
        <f t="shared" si="11"/>
        <v>360</v>
      </c>
      <c r="N62" s="72">
        <f t="shared" si="12"/>
        <v>59.519754000000034</v>
      </c>
      <c r="O62" s="74">
        <f t="shared" si="13"/>
        <v>0.19808208623471388</v>
      </c>
      <c r="P62" s="73">
        <v>0</v>
      </c>
      <c r="Q62" s="72">
        <f t="shared" si="3"/>
        <v>360</v>
      </c>
      <c r="R62" s="72">
        <f t="shared" si="4"/>
        <v>59.519754000000034</v>
      </c>
      <c r="S62" s="75" t="str">
        <f t="shared" si="10"/>
        <v>0</v>
      </c>
      <c r="T62" s="204" t="s">
        <v>25</v>
      </c>
      <c r="U62" s="204"/>
      <c r="V62" s="204"/>
      <c r="AB62" s="35"/>
    </row>
    <row r="63" spans="1:28" s="34" customFormat="1" ht="20">
      <c r="A63" s="317"/>
      <c r="B63" s="311"/>
      <c r="C63" s="318"/>
      <c r="D63" s="66">
        <v>42377</v>
      </c>
      <c r="E63" s="66">
        <v>42377</v>
      </c>
      <c r="F63" s="67" t="s">
        <v>34</v>
      </c>
      <c r="G63" s="68">
        <v>32</v>
      </c>
      <c r="H63" s="69">
        <v>1</v>
      </c>
      <c r="I63" s="70">
        <v>7.1577000000000002</v>
      </c>
      <c r="J63" s="71">
        <f t="shared" si="0"/>
        <v>229.04640000000001</v>
      </c>
      <c r="K63" s="72">
        <f t="shared" si="14"/>
        <v>229.04640000000001</v>
      </c>
      <c r="L63" s="73">
        <v>0</v>
      </c>
      <c r="M63" s="71">
        <f t="shared" si="11"/>
        <v>0</v>
      </c>
      <c r="N63" s="72">
        <f t="shared" si="12"/>
        <v>-229.04640000000001</v>
      </c>
      <c r="O63" s="74">
        <f t="shared" si="13"/>
        <v>-1</v>
      </c>
      <c r="P63" s="73">
        <v>0</v>
      </c>
      <c r="Q63" s="72">
        <f t="shared" si="3"/>
        <v>0</v>
      </c>
      <c r="R63" s="72">
        <f t="shared" si="4"/>
        <v>-229.04640000000001</v>
      </c>
      <c r="S63" s="75" t="str">
        <f t="shared" si="10"/>
        <v>1</v>
      </c>
      <c r="T63" s="204" t="s">
        <v>25</v>
      </c>
      <c r="U63" s="204"/>
      <c r="V63" s="204"/>
      <c r="AB63" s="35"/>
    </row>
    <row r="64" spans="1:28" s="34" customFormat="1" ht="20">
      <c r="A64" s="317">
        <v>160114</v>
      </c>
      <c r="B64" s="311" t="s">
        <v>92</v>
      </c>
      <c r="C64" s="318" t="s">
        <v>93</v>
      </c>
      <c r="D64" s="66">
        <v>42379</v>
      </c>
      <c r="E64" s="66">
        <v>42379</v>
      </c>
      <c r="F64" s="67" t="s">
        <v>51</v>
      </c>
      <c r="G64" s="68">
        <v>15.5</v>
      </c>
      <c r="H64" s="69">
        <v>6</v>
      </c>
      <c r="I64" s="70">
        <v>7.1980000000000004</v>
      </c>
      <c r="J64" s="71">
        <f t="shared" si="0"/>
        <v>111.569</v>
      </c>
      <c r="K64" s="72">
        <f t="shared" si="14"/>
        <v>669.41399999999999</v>
      </c>
      <c r="L64" s="73">
        <v>175</v>
      </c>
      <c r="M64" s="71">
        <f t="shared" si="11"/>
        <v>1050</v>
      </c>
      <c r="N64" s="72">
        <f t="shared" si="12"/>
        <v>380.58600000000001</v>
      </c>
      <c r="O64" s="74">
        <f t="shared" si="13"/>
        <v>0.56853606288485148</v>
      </c>
      <c r="P64" s="73">
        <v>1050</v>
      </c>
      <c r="Q64" s="72">
        <f t="shared" si="3"/>
        <v>0</v>
      </c>
      <c r="R64" s="72">
        <f t="shared" si="4"/>
        <v>380.58600000000001</v>
      </c>
      <c r="S64" s="75" t="str">
        <f t="shared" si="10"/>
        <v>1</v>
      </c>
      <c r="T64" s="204" t="s">
        <v>25</v>
      </c>
      <c r="U64" s="204"/>
      <c r="V64" s="204"/>
      <c r="AB64" s="35"/>
    </row>
    <row r="65" spans="1:28" s="34" customFormat="1" ht="20">
      <c r="A65" s="317"/>
      <c r="B65" s="311"/>
      <c r="C65" s="318"/>
      <c r="D65" s="66">
        <v>42379</v>
      </c>
      <c r="E65" s="66">
        <v>42379</v>
      </c>
      <c r="F65" s="67" t="s">
        <v>46</v>
      </c>
      <c r="G65" s="68">
        <v>1.95</v>
      </c>
      <c r="H65" s="69">
        <v>1</v>
      </c>
      <c r="I65" s="70">
        <v>7.1980000000000004</v>
      </c>
      <c r="J65" s="71">
        <f t="shared" si="0"/>
        <v>14.036100000000001</v>
      </c>
      <c r="K65" s="72">
        <f t="shared" si="14"/>
        <v>14.036100000000001</v>
      </c>
      <c r="L65" s="73">
        <v>30</v>
      </c>
      <c r="M65" s="71">
        <f t="shared" si="11"/>
        <v>30</v>
      </c>
      <c r="N65" s="72">
        <f t="shared" si="12"/>
        <v>15.963899999999999</v>
      </c>
      <c r="O65" s="74">
        <f t="shared" si="13"/>
        <v>1.1373458439310062</v>
      </c>
      <c r="P65" s="73">
        <v>30</v>
      </c>
      <c r="Q65" s="72">
        <f t="shared" si="3"/>
        <v>0</v>
      </c>
      <c r="R65" s="72">
        <f t="shared" si="4"/>
        <v>15.963899999999999</v>
      </c>
      <c r="S65" s="75" t="str">
        <f t="shared" si="10"/>
        <v>1</v>
      </c>
      <c r="T65" s="204" t="s">
        <v>25</v>
      </c>
      <c r="U65" s="204"/>
      <c r="V65" s="204"/>
      <c r="AB65" s="35"/>
    </row>
    <row r="66" spans="1:28" s="34" customFormat="1" ht="20">
      <c r="A66" s="317"/>
      <c r="B66" s="311"/>
      <c r="C66" s="318"/>
      <c r="D66" s="66">
        <v>42379</v>
      </c>
      <c r="E66" s="66">
        <v>42379</v>
      </c>
      <c r="F66" s="67" t="s">
        <v>39</v>
      </c>
      <c r="G66" s="68">
        <v>3.45</v>
      </c>
      <c r="H66" s="69">
        <v>1</v>
      </c>
      <c r="I66" s="70">
        <v>7.1980000000000004</v>
      </c>
      <c r="J66" s="71">
        <f t="shared" si="0"/>
        <v>24.833100000000002</v>
      </c>
      <c r="K66" s="72">
        <f t="shared" si="14"/>
        <v>24.833100000000002</v>
      </c>
      <c r="L66" s="73">
        <v>40</v>
      </c>
      <c r="M66" s="71">
        <f t="shared" si="11"/>
        <v>40</v>
      </c>
      <c r="N66" s="72">
        <f t="shared" si="12"/>
        <v>15.166899999999998</v>
      </c>
      <c r="O66" s="74">
        <f t="shared" si="13"/>
        <v>0.61075338962916415</v>
      </c>
      <c r="P66" s="73">
        <v>40</v>
      </c>
      <c r="Q66" s="72">
        <f t="shared" si="3"/>
        <v>0</v>
      </c>
      <c r="R66" s="72">
        <f t="shared" si="4"/>
        <v>15.166899999999998</v>
      </c>
      <c r="S66" s="75" t="str">
        <f t="shared" si="10"/>
        <v>1</v>
      </c>
      <c r="T66" s="204" t="s">
        <v>25</v>
      </c>
      <c r="U66" s="204"/>
      <c r="V66" s="204"/>
      <c r="AB66" s="35"/>
    </row>
    <row r="67" spans="1:28" s="34" customFormat="1" ht="20">
      <c r="A67" s="317"/>
      <c r="B67" s="311"/>
      <c r="C67" s="318"/>
      <c r="D67" s="66">
        <v>42379</v>
      </c>
      <c r="E67" s="66">
        <v>42379</v>
      </c>
      <c r="F67" s="67" t="s">
        <v>34</v>
      </c>
      <c r="G67" s="68">
        <v>28</v>
      </c>
      <c r="H67" s="69">
        <v>1</v>
      </c>
      <c r="I67" s="70">
        <v>7.1980000000000004</v>
      </c>
      <c r="J67" s="71">
        <f t="shared" si="0"/>
        <v>201.54400000000001</v>
      </c>
      <c r="K67" s="72">
        <f t="shared" si="14"/>
        <v>201.54400000000001</v>
      </c>
      <c r="L67" s="73">
        <v>0</v>
      </c>
      <c r="M67" s="71">
        <f t="shared" si="11"/>
        <v>0</v>
      </c>
      <c r="N67" s="72">
        <f t="shared" si="12"/>
        <v>-201.54400000000001</v>
      </c>
      <c r="O67" s="74">
        <f t="shared" si="13"/>
        <v>-1</v>
      </c>
      <c r="P67" s="73">
        <v>0</v>
      </c>
      <c r="Q67" s="72">
        <f t="shared" si="3"/>
        <v>0</v>
      </c>
      <c r="R67" s="72">
        <f t="shared" si="4"/>
        <v>-201.54400000000001</v>
      </c>
      <c r="S67" s="75" t="str">
        <f t="shared" si="10"/>
        <v>1</v>
      </c>
      <c r="T67" s="204" t="s">
        <v>25</v>
      </c>
      <c r="U67" s="204"/>
      <c r="V67" s="204"/>
      <c r="AB67" s="35"/>
    </row>
    <row r="68" spans="1:28" s="34" customFormat="1" ht="20">
      <c r="A68" s="202">
        <v>160115</v>
      </c>
      <c r="B68" s="201" t="s">
        <v>60</v>
      </c>
      <c r="C68" s="203" t="s">
        <v>61</v>
      </c>
      <c r="D68" s="66">
        <v>42380</v>
      </c>
      <c r="E68" s="66">
        <v>42380</v>
      </c>
      <c r="F68" s="67" t="s">
        <v>43</v>
      </c>
      <c r="G68" s="68">
        <v>9.8000000000000007</v>
      </c>
      <c r="H68" s="69">
        <v>12</v>
      </c>
      <c r="I68" s="70">
        <v>7.2160000000000002</v>
      </c>
      <c r="J68" s="71">
        <f t="shared" ref="J68:J131" si="15">G68*I68</f>
        <v>70.716800000000006</v>
      </c>
      <c r="K68" s="72">
        <f t="shared" si="14"/>
        <v>848.60160000000008</v>
      </c>
      <c r="L68" s="73">
        <v>105</v>
      </c>
      <c r="M68" s="71">
        <f t="shared" si="11"/>
        <v>1260</v>
      </c>
      <c r="N68" s="72">
        <f t="shared" si="12"/>
        <v>411.39839999999992</v>
      </c>
      <c r="O68" s="74">
        <f t="shared" si="13"/>
        <v>0.48479569211276513</v>
      </c>
      <c r="P68" s="73">
        <v>1260</v>
      </c>
      <c r="Q68" s="72">
        <f t="shared" ref="Q68:Q131" si="16">L68*H68-P68</f>
        <v>0</v>
      </c>
      <c r="R68" s="72">
        <f t="shared" ref="R68:R131" si="17">N68</f>
        <v>411.39839999999992</v>
      </c>
      <c r="S68" s="75" t="str">
        <f t="shared" si="10"/>
        <v>1</v>
      </c>
      <c r="T68" s="204" t="s">
        <v>25</v>
      </c>
      <c r="U68" s="204"/>
      <c r="V68" s="204"/>
      <c r="AB68" s="35"/>
    </row>
    <row r="69" spans="1:28" s="34" customFormat="1" ht="20">
      <c r="A69" s="317">
        <v>160116</v>
      </c>
      <c r="B69" s="311" t="s">
        <v>94</v>
      </c>
      <c r="C69" s="318" t="s">
        <v>95</v>
      </c>
      <c r="D69" s="66">
        <v>42380</v>
      </c>
      <c r="E69" s="66">
        <v>42380</v>
      </c>
      <c r="F69" s="67" t="s">
        <v>96</v>
      </c>
      <c r="G69" s="68">
        <v>6.95</v>
      </c>
      <c r="H69" s="69">
        <v>5</v>
      </c>
      <c r="I69" s="70">
        <v>7.2167000000000003</v>
      </c>
      <c r="J69" s="71">
        <f t="shared" si="15"/>
        <v>50.156065000000005</v>
      </c>
      <c r="K69" s="72">
        <f t="shared" si="14"/>
        <v>250.78032500000003</v>
      </c>
      <c r="L69" s="73">
        <v>65</v>
      </c>
      <c r="M69" s="71">
        <f t="shared" si="11"/>
        <v>325</v>
      </c>
      <c r="N69" s="72">
        <f t="shared" si="12"/>
        <v>74.219674999999967</v>
      </c>
      <c r="O69" s="74">
        <f t="shared" si="13"/>
        <v>0.29595493585870408</v>
      </c>
      <c r="P69" s="73">
        <v>0</v>
      </c>
      <c r="Q69" s="72">
        <f t="shared" si="16"/>
        <v>325</v>
      </c>
      <c r="R69" s="72">
        <f t="shared" si="17"/>
        <v>74.219674999999967</v>
      </c>
      <c r="S69" s="75" t="str">
        <f t="shared" ref="S69:S132" si="18">IF(Q69&lt;&gt;0,"0","1")</f>
        <v>0</v>
      </c>
      <c r="T69" s="204" t="s">
        <v>25</v>
      </c>
      <c r="U69" s="323" t="s">
        <v>97</v>
      </c>
      <c r="V69" s="204"/>
      <c r="AB69" s="35"/>
    </row>
    <row r="70" spans="1:28" s="34" customFormat="1" ht="20">
      <c r="A70" s="317"/>
      <c r="B70" s="311"/>
      <c r="C70" s="318"/>
      <c r="D70" s="66">
        <v>42380</v>
      </c>
      <c r="E70" s="66">
        <v>42380</v>
      </c>
      <c r="F70" s="67" t="s">
        <v>98</v>
      </c>
      <c r="G70" s="68">
        <v>3.95</v>
      </c>
      <c r="H70" s="69">
        <v>9</v>
      </c>
      <c r="I70" s="70">
        <v>7.2167000000000003</v>
      </c>
      <c r="J70" s="71">
        <f t="shared" si="15"/>
        <v>28.505965000000003</v>
      </c>
      <c r="K70" s="72">
        <f t="shared" si="14"/>
        <v>256.55368500000003</v>
      </c>
      <c r="L70" s="73">
        <v>40</v>
      </c>
      <c r="M70" s="71">
        <f t="shared" si="11"/>
        <v>360</v>
      </c>
      <c r="N70" s="72">
        <f t="shared" si="12"/>
        <v>103.44631499999997</v>
      </c>
      <c r="O70" s="74">
        <f t="shared" si="13"/>
        <v>0.40321508147505253</v>
      </c>
      <c r="P70" s="73">
        <v>0</v>
      </c>
      <c r="Q70" s="72">
        <f t="shared" si="16"/>
        <v>360</v>
      </c>
      <c r="R70" s="72">
        <f t="shared" si="17"/>
        <v>103.44631499999997</v>
      </c>
      <c r="S70" s="75" t="str">
        <f t="shared" si="18"/>
        <v>0</v>
      </c>
      <c r="T70" s="204" t="s">
        <v>25</v>
      </c>
      <c r="U70" s="323"/>
      <c r="V70" s="204"/>
      <c r="AB70" s="35"/>
    </row>
    <row r="71" spans="1:28" s="34" customFormat="1" ht="20">
      <c r="A71" s="317"/>
      <c r="B71" s="311"/>
      <c r="C71" s="318"/>
      <c r="D71" s="66">
        <v>42380</v>
      </c>
      <c r="E71" s="66">
        <v>42380</v>
      </c>
      <c r="F71" s="67" t="s">
        <v>99</v>
      </c>
      <c r="G71" s="68">
        <v>10.85</v>
      </c>
      <c r="H71" s="69">
        <v>4</v>
      </c>
      <c r="I71" s="70">
        <v>7.2167000000000003</v>
      </c>
      <c r="J71" s="71">
        <f t="shared" si="15"/>
        <v>78.301195000000007</v>
      </c>
      <c r="K71" s="72">
        <f t="shared" si="14"/>
        <v>313.20478000000003</v>
      </c>
      <c r="L71" s="73">
        <v>105</v>
      </c>
      <c r="M71" s="71">
        <f t="shared" si="11"/>
        <v>420</v>
      </c>
      <c r="N71" s="72">
        <f t="shared" si="12"/>
        <v>106.79521999999997</v>
      </c>
      <c r="O71" s="74">
        <f t="shared" si="13"/>
        <v>0.34097570286123974</v>
      </c>
      <c r="P71" s="73">
        <v>0</v>
      </c>
      <c r="Q71" s="72">
        <f t="shared" si="16"/>
        <v>420</v>
      </c>
      <c r="R71" s="72">
        <f t="shared" si="17"/>
        <v>106.79521999999997</v>
      </c>
      <c r="S71" s="75" t="str">
        <f t="shared" si="18"/>
        <v>0</v>
      </c>
      <c r="T71" s="204" t="s">
        <v>25</v>
      </c>
      <c r="U71" s="323"/>
      <c r="V71" s="204"/>
      <c r="AB71" s="35"/>
    </row>
    <row r="72" spans="1:28" s="34" customFormat="1" ht="40">
      <c r="A72" s="317"/>
      <c r="B72" s="311"/>
      <c r="C72" s="318"/>
      <c r="D72" s="66">
        <v>42380</v>
      </c>
      <c r="E72" s="66">
        <v>42380</v>
      </c>
      <c r="F72" s="67" t="s">
        <v>100</v>
      </c>
      <c r="G72" s="68">
        <v>7.95</v>
      </c>
      <c r="H72" s="69">
        <v>33</v>
      </c>
      <c r="I72" s="70">
        <v>7.2167000000000003</v>
      </c>
      <c r="J72" s="71">
        <f t="shared" si="15"/>
        <v>57.372765000000001</v>
      </c>
      <c r="K72" s="72">
        <f t="shared" si="14"/>
        <v>1893.3012450000001</v>
      </c>
      <c r="L72" s="73">
        <v>75</v>
      </c>
      <c r="M72" s="71">
        <f t="shared" si="11"/>
        <v>2475</v>
      </c>
      <c r="N72" s="72">
        <f t="shared" si="12"/>
        <v>581.69875500000001</v>
      </c>
      <c r="O72" s="74">
        <f t="shared" si="13"/>
        <v>0.30724046505340991</v>
      </c>
      <c r="P72" s="73">
        <v>0</v>
      </c>
      <c r="Q72" s="72">
        <f t="shared" si="16"/>
        <v>2475</v>
      </c>
      <c r="R72" s="72">
        <f t="shared" si="17"/>
        <v>581.69875500000001</v>
      </c>
      <c r="S72" s="75" t="str">
        <f t="shared" si="18"/>
        <v>0</v>
      </c>
      <c r="T72" s="204" t="s">
        <v>25</v>
      </c>
      <c r="U72" s="323"/>
      <c r="V72" s="204"/>
      <c r="AB72" s="35"/>
    </row>
    <row r="73" spans="1:28" s="34" customFormat="1" ht="20">
      <c r="A73" s="317"/>
      <c r="B73" s="311"/>
      <c r="C73" s="318"/>
      <c r="D73" s="66">
        <v>42380</v>
      </c>
      <c r="E73" s="66">
        <v>42380</v>
      </c>
      <c r="F73" s="67" t="s">
        <v>101</v>
      </c>
      <c r="G73" s="68">
        <v>9.4499999999999993</v>
      </c>
      <c r="H73" s="69">
        <v>1</v>
      </c>
      <c r="I73" s="70">
        <v>7.2167000000000003</v>
      </c>
      <c r="J73" s="71">
        <f t="shared" si="15"/>
        <v>68.197814999999991</v>
      </c>
      <c r="K73" s="72">
        <f t="shared" si="14"/>
        <v>68.197814999999991</v>
      </c>
      <c r="L73" s="73">
        <v>90</v>
      </c>
      <c r="M73" s="71">
        <f t="shared" si="11"/>
        <v>90</v>
      </c>
      <c r="N73" s="72">
        <f t="shared" si="12"/>
        <v>21.802185000000009</v>
      </c>
      <c r="O73" s="74">
        <f t="shared" si="13"/>
        <v>0.31969037424439495</v>
      </c>
      <c r="P73" s="73">
        <v>0</v>
      </c>
      <c r="Q73" s="72">
        <f t="shared" si="16"/>
        <v>90</v>
      </c>
      <c r="R73" s="72">
        <f t="shared" si="17"/>
        <v>21.802185000000009</v>
      </c>
      <c r="S73" s="75" t="str">
        <f t="shared" si="18"/>
        <v>0</v>
      </c>
      <c r="T73" s="204" t="s">
        <v>25</v>
      </c>
      <c r="U73" s="323"/>
      <c r="V73" s="204"/>
      <c r="AB73" s="35"/>
    </row>
    <row r="74" spans="1:28" s="34" customFormat="1" ht="20">
      <c r="A74" s="317"/>
      <c r="B74" s="311"/>
      <c r="C74" s="318"/>
      <c r="D74" s="66">
        <v>42380</v>
      </c>
      <c r="E74" s="66">
        <v>42380</v>
      </c>
      <c r="F74" s="67" t="s">
        <v>102</v>
      </c>
      <c r="G74" s="68">
        <v>8.4499999999999993</v>
      </c>
      <c r="H74" s="69">
        <v>3</v>
      </c>
      <c r="I74" s="70">
        <v>7.2167000000000003</v>
      </c>
      <c r="J74" s="71">
        <f t="shared" si="15"/>
        <v>60.981114999999996</v>
      </c>
      <c r="K74" s="72">
        <f t="shared" si="14"/>
        <v>182.94334499999999</v>
      </c>
      <c r="L74" s="73">
        <v>80</v>
      </c>
      <c r="M74" s="71">
        <f t="shared" si="11"/>
        <v>240</v>
      </c>
      <c r="N74" s="72">
        <f t="shared" si="12"/>
        <v>57.056655000000013</v>
      </c>
      <c r="O74" s="74">
        <f t="shared" si="13"/>
        <v>0.31188155546188367</v>
      </c>
      <c r="P74" s="73">
        <v>0</v>
      </c>
      <c r="Q74" s="72">
        <f t="shared" si="16"/>
        <v>240</v>
      </c>
      <c r="R74" s="72">
        <f t="shared" si="17"/>
        <v>57.056655000000013</v>
      </c>
      <c r="S74" s="75" t="str">
        <f t="shared" si="18"/>
        <v>0</v>
      </c>
      <c r="T74" s="204" t="s">
        <v>25</v>
      </c>
      <c r="U74" s="323"/>
      <c r="V74" s="204"/>
      <c r="AB74" s="35"/>
    </row>
    <row r="75" spans="1:28" s="34" customFormat="1" ht="40">
      <c r="A75" s="317"/>
      <c r="B75" s="311"/>
      <c r="C75" s="318"/>
      <c r="D75" s="66">
        <v>42380</v>
      </c>
      <c r="E75" s="66">
        <v>42380</v>
      </c>
      <c r="F75" s="67" t="s">
        <v>103</v>
      </c>
      <c r="G75" s="68">
        <v>3.95</v>
      </c>
      <c r="H75" s="69">
        <v>1</v>
      </c>
      <c r="I75" s="70">
        <v>7.2167000000000003</v>
      </c>
      <c r="J75" s="71">
        <f t="shared" si="15"/>
        <v>28.505965000000003</v>
      </c>
      <c r="K75" s="72">
        <f t="shared" si="14"/>
        <v>28.505965000000003</v>
      </c>
      <c r="L75" s="73">
        <v>40</v>
      </c>
      <c r="M75" s="71">
        <f t="shared" si="11"/>
        <v>40</v>
      </c>
      <c r="N75" s="72">
        <f t="shared" si="12"/>
        <v>11.494034999999997</v>
      </c>
      <c r="O75" s="74">
        <f t="shared" si="13"/>
        <v>0.40321508147505253</v>
      </c>
      <c r="P75" s="73">
        <v>0</v>
      </c>
      <c r="Q75" s="72">
        <f t="shared" si="16"/>
        <v>40</v>
      </c>
      <c r="R75" s="72">
        <f t="shared" si="17"/>
        <v>11.494034999999997</v>
      </c>
      <c r="S75" s="75" t="str">
        <f t="shared" si="18"/>
        <v>0</v>
      </c>
      <c r="T75" s="204" t="s">
        <v>25</v>
      </c>
      <c r="U75" s="323"/>
      <c r="V75" s="204"/>
      <c r="AB75" s="35"/>
    </row>
    <row r="76" spans="1:28" s="34" customFormat="1" ht="20">
      <c r="A76" s="317"/>
      <c r="B76" s="311"/>
      <c r="C76" s="318"/>
      <c r="D76" s="66">
        <v>42380</v>
      </c>
      <c r="E76" s="66">
        <v>42380</v>
      </c>
      <c r="F76" s="67" t="s">
        <v>104</v>
      </c>
      <c r="G76" s="68">
        <v>12.99</v>
      </c>
      <c r="H76" s="69">
        <v>4</v>
      </c>
      <c r="I76" s="70">
        <v>7.2167000000000003</v>
      </c>
      <c r="J76" s="71">
        <f t="shared" si="15"/>
        <v>93.744933000000003</v>
      </c>
      <c r="K76" s="72">
        <f t="shared" si="14"/>
        <v>374.97973200000001</v>
      </c>
      <c r="L76" s="73">
        <v>125</v>
      </c>
      <c r="M76" s="71">
        <f t="shared" si="11"/>
        <v>500</v>
      </c>
      <c r="N76" s="72">
        <f t="shared" si="12"/>
        <v>125.02026799999999</v>
      </c>
      <c r="O76" s="74">
        <f t="shared" si="13"/>
        <v>0.33340540122845891</v>
      </c>
      <c r="P76" s="73">
        <v>500</v>
      </c>
      <c r="Q76" s="72">
        <f t="shared" si="16"/>
        <v>0</v>
      </c>
      <c r="R76" s="72">
        <f t="shared" si="17"/>
        <v>125.02026799999999</v>
      </c>
      <c r="S76" s="75" t="str">
        <f t="shared" si="18"/>
        <v>1</v>
      </c>
      <c r="T76" s="204" t="s">
        <v>25</v>
      </c>
      <c r="U76" s="323"/>
      <c r="V76" s="204"/>
      <c r="AB76" s="35"/>
    </row>
    <row r="77" spans="1:28" s="34" customFormat="1" ht="40">
      <c r="A77" s="317"/>
      <c r="B77" s="311"/>
      <c r="C77" s="318"/>
      <c r="D77" s="66">
        <v>42380</v>
      </c>
      <c r="E77" s="66">
        <v>42380</v>
      </c>
      <c r="F77" s="67" t="s">
        <v>105</v>
      </c>
      <c r="G77" s="68">
        <v>3.95</v>
      </c>
      <c r="H77" s="69">
        <v>1</v>
      </c>
      <c r="I77" s="70">
        <v>7.2167000000000003</v>
      </c>
      <c r="J77" s="71">
        <f t="shared" si="15"/>
        <v>28.505965000000003</v>
      </c>
      <c r="K77" s="72">
        <f t="shared" si="14"/>
        <v>28.505965000000003</v>
      </c>
      <c r="L77" s="73">
        <v>40</v>
      </c>
      <c r="M77" s="71">
        <f t="shared" si="11"/>
        <v>40</v>
      </c>
      <c r="N77" s="72">
        <f t="shared" si="12"/>
        <v>11.494034999999997</v>
      </c>
      <c r="O77" s="74">
        <f t="shared" si="13"/>
        <v>0.40321508147505253</v>
      </c>
      <c r="P77" s="73">
        <v>0</v>
      </c>
      <c r="Q77" s="72">
        <f t="shared" si="16"/>
        <v>40</v>
      </c>
      <c r="R77" s="72">
        <f t="shared" si="17"/>
        <v>11.494034999999997</v>
      </c>
      <c r="S77" s="75" t="str">
        <f t="shared" si="18"/>
        <v>0</v>
      </c>
      <c r="T77" s="204" t="s">
        <v>25</v>
      </c>
      <c r="U77" s="323"/>
      <c r="V77" s="204"/>
      <c r="AB77" s="35"/>
    </row>
    <row r="78" spans="1:28" s="34" customFormat="1" ht="20">
      <c r="A78" s="317"/>
      <c r="B78" s="311"/>
      <c r="C78" s="318"/>
      <c r="D78" s="66">
        <v>42380</v>
      </c>
      <c r="E78" s="66">
        <v>42380</v>
      </c>
      <c r="F78" s="67" t="s">
        <v>34</v>
      </c>
      <c r="G78" s="68">
        <v>50</v>
      </c>
      <c r="H78" s="69">
        <v>1</v>
      </c>
      <c r="I78" s="70">
        <v>7.2167000000000003</v>
      </c>
      <c r="J78" s="71">
        <f t="shared" si="15"/>
        <v>360.83500000000004</v>
      </c>
      <c r="K78" s="72">
        <f t="shared" si="14"/>
        <v>360.83500000000004</v>
      </c>
      <c r="L78" s="73">
        <v>360.84</v>
      </c>
      <c r="M78" s="71">
        <f t="shared" si="11"/>
        <v>360.84</v>
      </c>
      <c r="N78" s="72">
        <f t="shared" si="12"/>
        <v>4.9999999999386091E-3</v>
      </c>
      <c r="O78" s="74">
        <f t="shared" si="13"/>
        <v>1.3856748929396009E-5</v>
      </c>
      <c r="P78" s="73">
        <v>0</v>
      </c>
      <c r="Q78" s="72">
        <f t="shared" si="16"/>
        <v>360.84</v>
      </c>
      <c r="R78" s="72">
        <f t="shared" si="17"/>
        <v>4.9999999999386091E-3</v>
      </c>
      <c r="S78" s="75" t="str">
        <f t="shared" si="18"/>
        <v>0</v>
      </c>
      <c r="T78" s="204" t="s">
        <v>25</v>
      </c>
      <c r="U78" s="323"/>
      <c r="V78" s="204"/>
      <c r="AB78" s="35"/>
    </row>
    <row r="79" spans="1:28" s="34" customFormat="1" ht="20">
      <c r="A79" s="317">
        <v>160116</v>
      </c>
      <c r="B79" s="311" t="s">
        <v>60</v>
      </c>
      <c r="C79" s="318" t="s">
        <v>61</v>
      </c>
      <c r="D79" s="66">
        <v>42383</v>
      </c>
      <c r="E79" s="66">
        <v>42383</v>
      </c>
      <c r="F79" s="67" t="s">
        <v>43</v>
      </c>
      <c r="G79" s="68">
        <v>9.8000000000000007</v>
      </c>
      <c r="H79" s="69">
        <v>10</v>
      </c>
      <c r="I79" s="70">
        <v>7.1938000000000004</v>
      </c>
      <c r="J79" s="71">
        <f t="shared" si="15"/>
        <v>70.499240000000015</v>
      </c>
      <c r="K79" s="72">
        <f t="shared" si="14"/>
        <v>704.99240000000009</v>
      </c>
      <c r="L79" s="73">
        <v>105</v>
      </c>
      <c r="M79" s="71">
        <f t="shared" si="11"/>
        <v>1050</v>
      </c>
      <c r="N79" s="72">
        <f t="shared" si="12"/>
        <v>345.00759999999985</v>
      </c>
      <c r="O79" s="74">
        <f t="shared" si="13"/>
        <v>0.48937775783114795</v>
      </c>
      <c r="P79" s="73">
        <v>1050</v>
      </c>
      <c r="Q79" s="72">
        <f t="shared" si="16"/>
        <v>0</v>
      </c>
      <c r="R79" s="72">
        <f t="shared" si="17"/>
        <v>345.00759999999985</v>
      </c>
      <c r="S79" s="75" t="str">
        <f t="shared" si="18"/>
        <v>1</v>
      </c>
      <c r="T79" s="204" t="s">
        <v>25</v>
      </c>
      <c r="U79" s="204"/>
      <c r="V79" s="204"/>
      <c r="AB79" s="35"/>
    </row>
    <row r="80" spans="1:28" s="34" customFormat="1" ht="16" customHeight="1">
      <c r="A80" s="317"/>
      <c r="B80" s="311"/>
      <c r="C80" s="318"/>
      <c r="D80" s="66">
        <v>42383</v>
      </c>
      <c r="E80" s="66">
        <v>42383</v>
      </c>
      <c r="F80" s="67" t="s">
        <v>106</v>
      </c>
      <c r="G80" s="68">
        <v>10.5</v>
      </c>
      <c r="H80" s="69">
        <v>2</v>
      </c>
      <c r="I80" s="70">
        <v>7.1938000000000004</v>
      </c>
      <c r="J80" s="71">
        <f t="shared" si="15"/>
        <v>75.534900000000007</v>
      </c>
      <c r="K80" s="72">
        <f t="shared" si="14"/>
        <v>151.06980000000001</v>
      </c>
      <c r="L80" s="73">
        <v>110</v>
      </c>
      <c r="M80" s="71">
        <f t="shared" si="11"/>
        <v>220</v>
      </c>
      <c r="N80" s="72">
        <f t="shared" si="12"/>
        <v>68.930199999999985</v>
      </c>
      <c r="O80" s="74">
        <f t="shared" si="13"/>
        <v>0.45628047432378926</v>
      </c>
      <c r="P80" s="73">
        <v>220</v>
      </c>
      <c r="Q80" s="72">
        <f t="shared" si="16"/>
        <v>0</v>
      </c>
      <c r="R80" s="72">
        <f t="shared" si="17"/>
        <v>68.930199999999985</v>
      </c>
      <c r="S80" s="75" t="str">
        <f t="shared" si="18"/>
        <v>1</v>
      </c>
      <c r="T80" s="204" t="s">
        <v>25</v>
      </c>
      <c r="U80" s="204"/>
      <c r="V80" s="204"/>
      <c r="AB80" s="35"/>
    </row>
    <row r="81" spans="1:28" s="34" customFormat="1" ht="16" customHeight="1">
      <c r="A81" s="317"/>
      <c r="B81" s="311"/>
      <c r="C81" s="318"/>
      <c r="D81" s="66">
        <v>42383</v>
      </c>
      <c r="E81" s="66">
        <v>42383</v>
      </c>
      <c r="F81" s="67" t="s">
        <v>107</v>
      </c>
      <c r="G81" s="68">
        <v>14.95</v>
      </c>
      <c r="H81" s="69">
        <v>1</v>
      </c>
      <c r="I81" s="70">
        <v>7.1938000000000004</v>
      </c>
      <c r="J81" s="71">
        <f t="shared" si="15"/>
        <v>107.54731</v>
      </c>
      <c r="K81" s="72">
        <f t="shared" si="14"/>
        <v>107.54731</v>
      </c>
      <c r="L81" s="73">
        <v>145</v>
      </c>
      <c r="M81" s="71">
        <f t="shared" si="11"/>
        <v>145</v>
      </c>
      <c r="N81" s="72">
        <f t="shared" si="12"/>
        <v>37.452690000000004</v>
      </c>
      <c r="O81" s="74">
        <f t="shared" si="13"/>
        <v>0.34824385658739399</v>
      </c>
      <c r="P81" s="73">
        <v>145</v>
      </c>
      <c r="Q81" s="72">
        <f t="shared" si="16"/>
        <v>0</v>
      </c>
      <c r="R81" s="72">
        <f t="shared" si="17"/>
        <v>37.452690000000004</v>
      </c>
      <c r="S81" s="75" t="str">
        <f t="shared" si="18"/>
        <v>1</v>
      </c>
      <c r="T81" s="204" t="s">
        <v>25</v>
      </c>
      <c r="U81" s="204"/>
      <c r="V81" s="204"/>
      <c r="AB81" s="35"/>
    </row>
    <row r="82" spans="1:28" s="34" customFormat="1" ht="20">
      <c r="A82" s="317">
        <v>160117</v>
      </c>
      <c r="B82" s="311" t="s">
        <v>60</v>
      </c>
      <c r="C82" s="318" t="s">
        <v>61</v>
      </c>
      <c r="D82" s="66">
        <v>42384</v>
      </c>
      <c r="E82" s="66">
        <v>42384</v>
      </c>
      <c r="F82" s="67" t="s">
        <v>107</v>
      </c>
      <c r="G82" s="68">
        <v>15</v>
      </c>
      <c r="H82" s="69">
        <v>1</v>
      </c>
      <c r="I82" s="70">
        <v>7.1938000000000004</v>
      </c>
      <c r="J82" s="71">
        <f t="shared" si="15"/>
        <v>107.90700000000001</v>
      </c>
      <c r="K82" s="72">
        <f t="shared" si="14"/>
        <v>107.90700000000001</v>
      </c>
      <c r="L82" s="73">
        <v>145</v>
      </c>
      <c r="M82" s="71">
        <f t="shared" si="11"/>
        <v>145</v>
      </c>
      <c r="N82" s="72">
        <f t="shared" si="12"/>
        <v>37.092999999999989</v>
      </c>
      <c r="O82" s="74">
        <f t="shared" si="13"/>
        <v>0.34374971039876917</v>
      </c>
      <c r="P82" s="73">
        <v>145</v>
      </c>
      <c r="Q82" s="72">
        <f t="shared" si="16"/>
        <v>0</v>
      </c>
      <c r="R82" s="72">
        <f t="shared" si="17"/>
        <v>37.092999999999989</v>
      </c>
      <c r="S82" s="75" t="str">
        <f t="shared" si="18"/>
        <v>1</v>
      </c>
      <c r="T82" s="204" t="s">
        <v>25</v>
      </c>
      <c r="U82" s="204"/>
      <c r="V82" s="204"/>
      <c r="AB82" s="35"/>
    </row>
    <row r="83" spans="1:28" s="34" customFormat="1" ht="20">
      <c r="A83" s="317"/>
      <c r="B83" s="311"/>
      <c r="C83" s="318"/>
      <c r="D83" s="66">
        <v>42384</v>
      </c>
      <c r="E83" s="66">
        <v>42384</v>
      </c>
      <c r="F83" s="67" t="s">
        <v>51</v>
      </c>
      <c r="G83" s="68">
        <v>15.5</v>
      </c>
      <c r="H83" s="69">
        <v>6</v>
      </c>
      <c r="I83" s="70">
        <v>7.1938000000000004</v>
      </c>
      <c r="J83" s="71">
        <f t="shared" si="15"/>
        <v>111.5039</v>
      </c>
      <c r="K83" s="72">
        <f t="shared" si="14"/>
        <v>669.02340000000004</v>
      </c>
      <c r="L83" s="73">
        <v>145</v>
      </c>
      <c r="M83" s="71">
        <f t="shared" si="11"/>
        <v>870</v>
      </c>
      <c r="N83" s="72">
        <f t="shared" si="12"/>
        <v>200.97659999999999</v>
      </c>
      <c r="O83" s="74">
        <f t="shared" si="13"/>
        <v>0.3004029455471961</v>
      </c>
      <c r="P83" s="73">
        <v>870</v>
      </c>
      <c r="Q83" s="72">
        <f t="shared" si="16"/>
        <v>0</v>
      </c>
      <c r="R83" s="72">
        <f t="shared" si="17"/>
        <v>200.97659999999999</v>
      </c>
      <c r="S83" s="75" t="str">
        <f t="shared" si="18"/>
        <v>1</v>
      </c>
      <c r="T83" s="204" t="s">
        <v>25</v>
      </c>
      <c r="U83" s="204"/>
      <c r="V83" s="204"/>
      <c r="AB83" s="35"/>
    </row>
    <row r="84" spans="1:28" s="34" customFormat="1" ht="20">
      <c r="A84" s="317"/>
      <c r="B84" s="311"/>
      <c r="C84" s="318"/>
      <c r="D84" s="66">
        <v>42384</v>
      </c>
      <c r="E84" s="66">
        <v>42384</v>
      </c>
      <c r="F84" s="67" t="s">
        <v>108</v>
      </c>
      <c r="G84" s="68">
        <v>15.5</v>
      </c>
      <c r="H84" s="69">
        <v>1</v>
      </c>
      <c r="I84" s="70">
        <v>7.1938000000000004</v>
      </c>
      <c r="J84" s="71">
        <f t="shared" si="15"/>
        <v>111.5039</v>
      </c>
      <c r="K84" s="72">
        <f t="shared" si="14"/>
        <v>111.5039</v>
      </c>
      <c r="L84" s="73">
        <v>145</v>
      </c>
      <c r="M84" s="71">
        <f t="shared" si="11"/>
        <v>145</v>
      </c>
      <c r="N84" s="72">
        <f t="shared" si="12"/>
        <v>33.496099999999998</v>
      </c>
      <c r="O84" s="74">
        <f t="shared" si="13"/>
        <v>0.3004029455471961</v>
      </c>
      <c r="P84" s="73">
        <v>145</v>
      </c>
      <c r="Q84" s="72">
        <f t="shared" si="16"/>
        <v>0</v>
      </c>
      <c r="R84" s="72">
        <f t="shared" si="17"/>
        <v>33.496099999999998</v>
      </c>
      <c r="S84" s="75" t="str">
        <f t="shared" si="18"/>
        <v>1</v>
      </c>
      <c r="T84" s="204" t="s">
        <v>25</v>
      </c>
      <c r="U84" s="204"/>
      <c r="V84" s="204"/>
      <c r="AB84" s="35"/>
    </row>
    <row r="85" spans="1:28" s="34" customFormat="1" ht="20">
      <c r="A85" s="317">
        <v>160118</v>
      </c>
      <c r="B85" s="311" t="s">
        <v>109</v>
      </c>
      <c r="C85" s="318" t="s">
        <v>32</v>
      </c>
      <c r="D85" s="66">
        <v>42385</v>
      </c>
      <c r="E85" s="66">
        <v>42385</v>
      </c>
      <c r="F85" s="67" t="s">
        <v>51</v>
      </c>
      <c r="G85" s="68">
        <v>15.5</v>
      </c>
      <c r="H85" s="69">
        <v>5</v>
      </c>
      <c r="I85" s="70">
        <v>7.1938000000000004</v>
      </c>
      <c r="J85" s="71">
        <f t="shared" si="15"/>
        <v>111.5039</v>
      </c>
      <c r="K85" s="72">
        <f t="shared" si="14"/>
        <v>557.51949999999999</v>
      </c>
      <c r="L85" s="73">
        <v>170</v>
      </c>
      <c r="M85" s="71">
        <f t="shared" si="11"/>
        <v>850</v>
      </c>
      <c r="N85" s="72">
        <f t="shared" si="12"/>
        <v>292.48050000000001</v>
      </c>
      <c r="O85" s="74">
        <f t="shared" si="13"/>
        <v>0.52461034995188505</v>
      </c>
      <c r="P85" s="73">
        <v>850</v>
      </c>
      <c r="Q85" s="72">
        <f t="shared" si="16"/>
        <v>0</v>
      </c>
      <c r="R85" s="72">
        <f t="shared" si="17"/>
        <v>292.48050000000001</v>
      </c>
      <c r="S85" s="75" t="str">
        <f t="shared" si="18"/>
        <v>1</v>
      </c>
      <c r="T85" s="204" t="s">
        <v>25</v>
      </c>
      <c r="U85" s="204"/>
      <c r="V85" s="204"/>
      <c r="AB85" s="35"/>
    </row>
    <row r="86" spans="1:28" s="34" customFormat="1" ht="40">
      <c r="A86" s="317"/>
      <c r="B86" s="311"/>
      <c r="C86" s="318"/>
      <c r="D86" s="66">
        <v>42385</v>
      </c>
      <c r="E86" s="66">
        <v>42385</v>
      </c>
      <c r="F86" s="67" t="s">
        <v>110</v>
      </c>
      <c r="G86" s="68">
        <v>13.45</v>
      </c>
      <c r="H86" s="69">
        <v>1</v>
      </c>
      <c r="I86" s="70">
        <v>7.1938000000000004</v>
      </c>
      <c r="J86" s="71">
        <f t="shared" si="15"/>
        <v>96.756609999999995</v>
      </c>
      <c r="K86" s="72">
        <f t="shared" si="14"/>
        <v>96.756609999999995</v>
      </c>
      <c r="L86" s="73">
        <v>155</v>
      </c>
      <c r="M86" s="71">
        <f t="shared" si="11"/>
        <v>155</v>
      </c>
      <c r="N86" s="72">
        <f t="shared" si="12"/>
        <v>58.243390000000005</v>
      </c>
      <c r="O86" s="74">
        <f t="shared" si="13"/>
        <v>0.60195773704762923</v>
      </c>
      <c r="P86" s="73">
        <v>155</v>
      </c>
      <c r="Q86" s="72">
        <f t="shared" si="16"/>
        <v>0</v>
      </c>
      <c r="R86" s="72">
        <f t="shared" si="17"/>
        <v>58.243390000000005</v>
      </c>
      <c r="S86" s="75" t="str">
        <f t="shared" si="18"/>
        <v>1</v>
      </c>
      <c r="T86" s="204" t="s">
        <v>25</v>
      </c>
      <c r="U86" s="204"/>
      <c r="V86" s="204"/>
      <c r="AB86" s="35"/>
    </row>
    <row r="87" spans="1:28" s="34" customFormat="1" ht="20">
      <c r="A87" s="317"/>
      <c r="B87" s="311"/>
      <c r="C87" s="318"/>
      <c r="D87" s="66">
        <v>42385</v>
      </c>
      <c r="E87" s="66">
        <v>42385</v>
      </c>
      <c r="F87" s="67" t="s">
        <v>111</v>
      </c>
      <c r="G87" s="68">
        <v>1.21</v>
      </c>
      <c r="H87" s="69">
        <v>1</v>
      </c>
      <c r="I87" s="70">
        <v>7.1938000000000004</v>
      </c>
      <c r="J87" s="71">
        <f t="shared" si="15"/>
        <v>8.704498000000001</v>
      </c>
      <c r="K87" s="72">
        <f t="shared" si="14"/>
        <v>8.704498000000001</v>
      </c>
      <c r="L87" s="73">
        <v>25</v>
      </c>
      <c r="M87" s="71">
        <f t="shared" si="11"/>
        <v>25</v>
      </c>
      <c r="N87" s="72">
        <f t="shared" si="12"/>
        <v>16.295501999999999</v>
      </c>
      <c r="O87" s="74">
        <f t="shared" si="13"/>
        <v>1.8720783208865115</v>
      </c>
      <c r="P87" s="73">
        <v>25</v>
      </c>
      <c r="Q87" s="72">
        <f t="shared" si="16"/>
        <v>0</v>
      </c>
      <c r="R87" s="72">
        <f t="shared" si="17"/>
        <v>16.295501999999999</v>
      </c>
      <c r="S87" s="75" t="str">
        <f t="shared" si="18"/>
        <v>1</v>
      </c>
      <c r="T87" s="204" t="s">
        <v>25</v>
      </c>
      <c r="U87" s="204"/>
      <c r="V87" s="204"/>
      <c r="AB87" s="35"/>
    </row>
    <row r="88" spans="1:28" s="34" customFormat="1" ht="20">
      <c r="A88" s="317"/>
      <c r="B88" s="311"/>
      <c r="C88" s="318"/>
      <c r="D88" s="66">
        <v>42385</v>
      </c>
      <c r="E88" s="66">
        <v>42385</v>
      </c>
      <c r="F88" s="67" t="s">
        <v>34</v>
      </c>
      <c r="G88" s="68">
        <v>26</v>
      </c>
      <c r="H88" s="69">
        <v>1</v>
      </c>
      <c r="I88" s="70">
        <v>7.1938000000000004</v>
      </c>
      <c r="J88" s="71">
        <f t="shared" si="15"/>
        <v>187.03880000000001</v>
      </c>
      <c r="K88" s="72">
        <f>J88*H88</f>
        <v>187.03880000000001</v>
      </c>
      <c r="L88" s="73">
        <v>0</v>
      </c>
      <c r="M88" s="71">
        <f t="shared" si="11"/>
        <v>0</v>
      </c>
      <c r="N88" s="72">
        <f t="shared" si="12"/>
        <v>-187.03880000000001</v>
      </c>
      <c r="O88" s="74">
        <f t="shared" si="13"/>
        <v>-1</v>
      </c>
      <c r="P88" s="73">
        <v>0</v>
      </c>
      <c r="Q88" s="72">
        <f t="shared" si="16"/>
        <v>0</v>
      </c>
      <c r="R88" s="72">
        <f t="shared" si="17"/>
        <v>-187.03880000000001</v>
      </c>
      <c r="S88" s="75" t="str">
        <f t="shared" si="18"/>
        <v>1</v>
      </c>
      <c r="T88" s="204" t="s">
        <v>25</v>
      </c>
      <c r="U88" s="204"/>
      <c r="V88" s="204"/>
      <c r="AB88" s="35"/>
    </row>
    <row r="89" spans="1:28" s="34" customFormat="1" ht="20">
      <c r="A89" s="317">
        <v>160119</v>
      </c>
      <c r="B89" s="311" t="s">
        <v>112</v>
      </c>
      <c r="C89" s="318" t="s">
        <v>113</v>
      </c>
      <c r="D89" s="66">
        <v>42386</v>
      </c>
      <c r="E89" s="66">
        <v>42386</v>
      </c>
      <c r="F89" s="67" t="s">
        <v>114</v>
      </c>
      <c r="G89" s="68">
        <v>11</v>
      </c>
      <c r="H89" s="69">
        <v>3</v>
      </c>
      <c r="I89" s="70">
        <v>7.1938000000000004</v>
      </c>
      <c r="J89" s="71">
        <f t="shared" si="15"/>
        <v>79.131799999999998</v>
      </c>
      <c r="K89" s="72">
        <f t="shared" si="14"/>
        <v>237.3954</v>
      </c>
      <c r="L89" s="73">
        <v>130</v>
      </c>
      <c r="M89" s="71">
        <f t="shared" si="11"/>
        <v>390</v>
      </c>
      <c r="N89" s="72">
        <f t="shared" si="12"/>
        <v>152.6046</v>
      </c>
      <c r="O89" s="74">
        <f t="shared" si="13"/>
        <v>0.64282879954708472</v>
      </c>
      <c r="P89" s="73">
        <v>390</v>
      </c>
      <c r="Q89" s="72">
        <f t="shared" si="16"/>
        <v>0</v>
      </c>
      <c r="R89" s="72">
        <f t="shared" si="17"/>
        <v>152.6046</v>
      </c>
      <c r="S89" s="75" t="str">
        <f t="shared" si="18"/>
        <v>1</v>
      </c>
      <c r="T89" s="204" t="s">
        <v>25</v>
      </c>
      <c r="U89" s="204"/>
      <c r="V89" s="204"/>
      <c r="AB89" s="35"/>
    </row>
    <row r="90" spans="1:28" s="34" customFormat="1" ht="20">
      <c r="A90" s="317"/>
      <c r="B90" s="311"/>
      <c r="C90" s="318"/>
      <c r="D90" s="66">
        <v>42386</v>
      </c>
      <c r="E90" s="66">
        <v>42386</v>
      </c>
      <c r="F90" s="67" t="s">
        <v>115</v>
      </c>
      <c r="G90" s="68">
        <v>10.5</v>
      </c>
      <c r="H90" s="69">
        <v>2</v>
      </c>
      <c r="I90" s="70">
        <v>7.1938000000000004</v>
      </c>
      <c r="J90" s="71">
        <f t="shared" si="15"/>
        <v>75.534900000000007</v>
      </c>
      <c r="K90" s="72">
        <f t="shared" si="14"/>
        <v>151.06980000000001</v>
      </c>
      <c r="L90" s="73">
        <v>130</v>
      </c>
      <c r="M90" s="71">
        <f t="shared" si="11"/>
        <v>260</v>
      </c>
      <c r="N90" s="72">
        <f t="shared" si="12"/>
        <v>108.93019999999999</v>
      </c>
      <c r="O90" s="74">
        <f t="shared" si="13"/>
        <v>0.72105874238265999</v>
      </c>
      <c r="P90" s="73">
        <v>260</v>
      </c>
      <c r="Q90" s="72">
        <f t="shared" si="16"/>
        <v>0</v>
      </c>
      <c r="R90" s="72">
        <f t="shared" si="17"/>
        <v>108.93019999999999</v>
      </c>
      <c r="S90" s="75" t="str">
        <f t="shared" si="18"/>
        <v>1</v>
      </c>
      <c r="T90" s="204" t="s">
        <v>25</v>
      </c>
      <c r="U90" s="204"/>
      <c r="V90" s="204"/>
      <c r="AB90" s="35"/>
    </row>
    <row r="91" spans="1:28" s="34" customFormat="1" ht="20">
      <c r="A91" s="317"/>
      <c r="B91" s="311"/>
      <c r="C91" s="318"/>
      <c r="D91" s="66">
        <v>42386</v>
      </c>
      <c r="E91" s="66">
        <v>42386</v>
      </c>
      <c r="F91" s="67" t="s">
        <v>37</v>
      </c>
      <c r="G91" s="68">
        <v>10.5</v>
      </c>
      <c r="H91" s="69">
        <v>3</v>
      </c>
      <c r="I91" s="70">
        <v>7.1938000000000004</v>
      </c>
      <c r="J91" s="71">
        <f t="shared" si="15"/>
        <v>75.534900000000007</v>
      </c>
      <c r="K91" s="72">
        <f t="shared" si="14"/>
        <v>226.60470000000004</v>
      </c>
      <c r="L91" s="73">
        <v>130</v>
      </c>
      <c r="M91" s="71">
        <f t="shared" si="11"/>
        <v>390</v>
      </c>
      <c r="N91" s="72">
        <f t="shared" si="12"/>
        <v>163.39529999999996</v>
      </c>
      <c r="O91" s="74">
        <f t="shared" si="13"/>
        <v>0.72105874238265999</v>
      </c>
      <c r="P91" s="73">
        <v>390</v>
      </c>
      <c r="Q91" s="72">
        <f t="shared" si="16"/>
        <v>0</v>
      </c>
      <c r="R91" s="72">
        <f t="shared" si="17"/>
        <v>163.39529999999996</v>
      </c>
      <c r="S91" s="75" t="str">
        <f t="shared" si="18"/>
        <v>1</v>
      </c>
      <c r="T91" s="204" t="s">
        <v>25</v>
      </c>
      <c r="U91" s="204"/>
      <c r="V91" s="204"/>
      <c r="AB91" s="35"/>
    </row>
    <row r="92" spans="1:28" s="34" customFormat="1" ht="20">
      <c r="A92" s="317"/>
      <c r="B92" s="311"/>
      <c r="C92" s="318"/>
      <c r="D92" s="66">
        <v>42386</v>
      </c>
      <c r="E92" s="66">
        <v>42386</v>
      </c>
      <c r="F92" s="67" t="s">
        <v>34</v>
      </c>
      <c r="G92" s="68">
        <v>28</v>
      </c>
      <c r="H92" s="69">
        <v>1</v>
      </c>
      <c r="I92" s="70">
        <v>7.1820000000000004</v>
      </c>
      <c r="J92" s="71">
        <f t="shared" si="15"/>
        <v>201.096</v>
      </c>
      <c r="K92" s="72">
        <f t="shared" si="14"/>
        <v>201.096</v>
      </c>
      <c r="L92" s="73">
        <v>0</v>
      </c>
      <c r="M92" s="71">
        <f t="shared" si="11"/>
        <v>0</v>
      </c>
      <c r="N92" s="72">
        <f t="shared" si="12"/>
        <v>-201.096</v>
      </c>
      <c r="O92" s="74">
        <f t="shared" si="13"/>
        <v>-1</v>
      </c>
      <c r="P92" s="73">
        <v>0</v>
      </c>
      <c r="Q92" s="72">
        <f t="shared" si="16"/>
        <v>0</v>
      </c>
      <c r="R92" s="72">
        <f t="shared" si="17"/>
        <v>-201.096</v>
      </c>
      <c r="S92" s="75" t="str">
        <f t="shared" si="18"/>
        <v>1</v>
      </c>
      <c r="T92" s="204" t="s">
        <v>25</v>
      </c>
      <c r="U92" s="204"/>
      <c r="V92" s="204"/>
      <c r="AB92" s="35"/>
    </row>
    <row r="93" spans="1:28" s="34" customFormat="1" ht="20">
      <c r="A93" s="202">
        <v>160120</v>
      </c>
      <c r="B93" s="201" t="s">
        <v>60</v>
      </c>
      <c r="C93" s="203" t="s">
        <v>61</v>
      </c>
      <c r="D93" s="66">
        <v>42387</v>
      </c>
      <c r="E93" s="66">
        <v>42387</v>
      </c>
      <c r="F93" s="67" t="s">
        <v>116</v>
      </c>
      <c r="G93" s="68">
        <v>9.5</v>
      </c>
      <c r="H93" s="69">
        <v>12</v>
      </c>
      <c r="I93" s="70">
        <v>7.1820000000000004</v>
      </c>
      <c r="J93" s="71">
        <f t="shared" si="15"/>
        <v>68.228999999999999</v>
      </c>
      <c r="K93" s="72">
        <f t="shared" si="14"/>
        <v>818.74800000000005</v>
      </c>
      <c r="L93" s="73">
        <v>100</v>
      </c>
      <c r="M93" s="71">
        <f t="shared" si="11"/>
        <v>1200</v>
      </c>
      <c r="N93" s="72">
        <f t="shared" si="12"/>
        <v>381.25200000000001</v>
      </c>
      <c r="O93" s="74">
        <f t="shared" si="13"/>
        <v>0.46565243518152105</v>
      </c>
      <c r="P93" s="73">
        <v>1200</v>
      </c>
      <c r="Q93" s="72">
        <f t="shared" si="16"/>
        <v>0</v>
      </c>
      <c r="R93" s="72">
        <f t="shared" si="17"/>
        <v>381.25200000000001</v>
      </c>
      <c r="S93" s="75" t="str">
        <f t="shared" si="18"/>
        <v>1</v>
      </c>
      <c r="T93" s="204" t="s">
        <v>25</v>
      </c>
      <c r="U93" s="204"/>
      <c r="V93" s="204"/>
      <c r="AB93" s="35"/>
    </row>
    <row r="94" spans="1:28" s="34" customFormat="1" ht="20">
      <c r="A94" s="202">
        <v>160121</v>
      </c>
      <c r="B94" s="201" t="s">
        <v>117</v>
      </c>
      <c r="C94" s="203" t="s">
        <v>45</v>
      </c>
      <c r="D94" s="66">
        <v>42387</v>
      </c>
      <c r="E94" s="66">
        <v>42387</v>
      </c>
      <c r="F94" s="67" t="s">
        <v>118</v>
      </c>
      <c r="G94" s="68">
        <v>1.45</v>
      </c>
      <c r="H94" s="69">
        <v>19</v>
      </c>
      <c r="I94" s="70">
        <v>7.1820000000000004</v>
      </c>
      <c r="J94" s="71">
        <f t="shared" si="15"/>
        <v>10.4139</v>
      </c>
      <c r="K94" s="72">
        <f t="shared" si="14"/>
        <v>197.86410000000001</v>
      </c>
      <c r="L94" s="73">
        <v>18</v>
      </c>
      <c r="M94" s="71">
        <f t="shared" si="11"/>
        <v>342</v>
      </c>
      <c r="N94" s="72">
        <f t="shared" si="12"/>
        <v>144.13589999999999</v>
      </c>
      <c r="O94" s="74">
        <f t="shared" si="13"/>
        <v>0.72845907873131099</v>
      </c>
      <c r="P94" s="73">
        <v>342</v>
      </c>
      <c r="Q94" s="72">
        <f t="shared" si="16"/>
        <v>0</v>
      </c>
      <c r="R94" s="72">
        <f t="shared" si="17"/>
        <v>144.13589999999999</v>
      </c>
      <c r="S94" s="75" t="str">
        <f t="shared" si="18"/>
        <v>1</v>
      </c>
      <c r="T94" s="204" t="s">
        <v>59</v>
      </c>
      <c r="U94" s="204"/>
      <c r="V94" s="204"/>
      <c r="AB94" s="35"/>
    </row>
    <row r="95" spans="1:28" s="34" customFormat="1" ht="20">
      <c r="A95" s="317">
        <v>160122</v>
      </c>
      <c r="B95" s="311" t="s">
        <v>119</v>
      </c>
      <c r="C95" s="318" t="s">
        <v>120</v>
      </c>
      <c r="D95" s="66">
        <v>42388</v>
      </c>
      <c r="E95" s="66">
        <v>42388</v>
      </c>
      <c r="F95" s="67" t="s">
        <v>43</v>
      </c>
      <c r="G95" s="68">
        <v>9.5</v>
      </c>
      <c r="H95" s="69">
        <v>11</v>
      </c>
      <c r="I95" s="70">
        <v>7.1802000000000001</v>
      </c>
      <c r="J95" s="71">
        <f t="shared" si="15"/>
        <v>68.2119</v>
      </c>
      <c r="K95" s="72">
        <f t="shared" si="14"/>
        <v>750.33090000000004</v>
      </c>
      <c r="L95" s="73">
        <v>125</v>
      </c>
      <c r="M95" s="71">
        <f t="shared" ref="M95:M173" si="19">L95*H95</f>
        <v>1375</v>
      </c>
      <c r="N95" s="72">
        <f t="shared" ref="N95:N173" si="20">(L95-J95)*H95</f>
        <v>624.66909999999996</v>
      </c>
      <c r="O95" s="74">
        <f t="shared" ref="O95:O173" si="21">(L95-J95)/J95</f>
        <v>0.83252482338125755</v>
      </c>
      <c r="P95" s="73">
        <v>1375</v>
      </c>
      <c r="Q95" s="72">
        <f t="shared" si="16"/>
        <v>0</v>
      </c>
      <c r="R95" s="72">
        <f t="shared" si="17"/>
        <v>624.66909999999996</v>
      </c>
      <c r="S95" s="75" t="str">
        <f t="shared" si="18"/>
        <v>1</v>
      </c>
      <c r="T95" s="204" t="s">
        <v>25</v>
      </c>
      <c r="U95" s="204"/>
      <c r="V95" s="204"/>
      <c r="AB95" s="35"/>
    </row>
    <row r="96" spans="1:28" s="34" customFormat="1" ht="20">
      <c r="A96" s="317"/>
      <c r="B96" s="311"/>
      <c r="C96" s="318"/>
      <c r="D96" s="66">
        <v>42388</v>
      </c>
      <c r="E96" s="66">
        <v>42388</v>
      </c>
      <c r="F96" s="67" t="s">
        <v>34</v>
      </c>
      <c r="G96" s="68">
        <v>30</v>
      </c>
      <c r="H96" s="69">
        <v>1</v>
      </c>
      <c r="I96" s="70">
        <v>7.1802000000000001</v>
      </c>
      <c r="J96" s="71">
        <f t="shared" si="15"/>
        <v>215.40600000000001</v>
      </c>
      <c r="K96" s="72">
        <f t="shared" si="14"/>
        <v>215.40600000000001</v>
      </c>
      <c r="L96" s="73">
        <v>0</v>
      </c>
      <c r="M96" s="71">
        <f t="shared" si="19"/>
        <v>0</v>
      </c>
      <c r="N96" s="72">
        <f t="shared" si="20"/>
        <v>-215.40600000000001</v>
      </c>
      <c r="O96" s="74">
        <f t="shared" si="21"/>
        <v>-1</v>
      </c>
      <c r="P96" s="73">
        <v>0</v>
      </c>
      <c r="Q96" s="72">
        <f t="shared" si="16"/>
        <v>0</v>
      </c>
      <c r="R96" s="72">
        <f t="shared" si="17"/>
        <v>-215.40600000000001</v>
      </c>
      <c r="S96" s="75" t="str">
        <f t="shared" si="18"/>
        <v>1</v>
      </c>
      <c r="T96" s="204" t="s">
        <v>25</v>
      </c>
      <c r="U96" s="204"/>
      <c r="V96" s="204"/>
      <c r="AB96" s="35"/>
    </row>
    <row r="97" spans="1:28" s="34" customFormat="1" ht="20">
      <c r="A97" s="317">
        <v>160123</v>
      </c>
      <c r="B97" s="311" t="s">
        <v>121</v>
      </c>
      <c r="C97" s="318" t="s">
        <v>122</v>
      </c>
      <c r="D97" s="66">
        <v>42394</v>
      </c>
      <c r="E97" s="66">
        <v>42394</v>
      </c>
      <c r="F97" s="67" t="s">
        <v>123</v>
      </c>
      <c r="G97" s="68">
        <v>10.84</v>
      </c>
      <c r="H97" s="69">
        <v>4</v>
      </c>
      <c r="I97" s="70">
        <v>7.1805000000000003</v>
      </c>
      <c r="J97" s="71">
        <f t="shared" si="15"/>
        <v>77.836619999999996</v>
      </c>
      <c r="K97" s="72">
        <f t="shared" si="14"/>
        <v>311.34647999999999</v>
      </c>
      <c r="L97" s="73">
        <v>160</v>
      </c>
      <c r="M97" s="71">
        <f t="shared" si="19"/>
        <v>640</v>
      </c>
      <c r="N97" s="72">
        <f t="shared" si="20"/>
        <v>328.65352000000001</v>
      </c>
      <c r="O97" s="74">
        <f t="shared" si="21"/>
        <v>1.0555877169383769</v>
      </c>
      <c r="P97" s="73">
        <v>640</v>
      </c>
      <c r="Q97" s="72">
        <f t="shared" si="16"/>
        <v>0</v>
      </c>
      <c r="R97" s="72">
        <f t="shared" si="17"/>
        <v>328.65352000000001</v>
      </c>
      <c r="S97" s="75" t="str">
        <f t="shared" si="18"/>
        <v>1</v>
      </c>
      <c r="T97" s="204" t="s">
        <v>59</v>
      </c>
      <c r="U97" s="204"/>
      <c r="V97" s="204"/>
      <c r="AB97" s="35"/>
    </row>
    <row r="98" spans="1:28" s="34" customFormat="1" ht="40">
      <c r="A98" s="317"/>
      <c r="B98" s="311"/>
      <c r="C98" s="318"/>
      <c r="D98" s="66">
        <v>42394</v>
      </c>
      <c r="E98" s="66">
        <v>42394</v>
      </c>
      <c r="F98" s="67" t="s">
        <v>64</v>
      </c>
      <c r="G98" s="68">
        <v>9.99</v>
      </c>
      <c r="H98" s="69">
        <v>1</v>
      </c>
      <c r="I98" s="70">
        <v>7.194</v>
      </c>
      <c r="J98" s="71">
        <f t="shared" si="15"/>
        <v>71.86806</v>
      </c>
      <c r="K98" s="72">
        <f t="shared" si="14"/>
        <v>71.86806</v>
      </c>
      <c r="L98" s="73">
        <v>150</v>
      </c>
      <c r="M98" s="71">
        <f t="shared" si="19"/>
        <v>150</v>
      </c>
      <c r="N98" s="72">
        <f t="shared" si="20"/>
        <v>78.13194</v>
      </c>
      <c r="O98" s="74">
        <f t="shared" si="21"/>
        <v>1.0871580504608027</v>
      </c>
      <c r="P98" s="73">
        <v>150</v>
      </c>
      <c r="Q98" s="72">
        <f t="shared" si="16"/>
        <v>0</v>
      </c>
      <c r="R98" s="72">
        <f t="shared" si="17"/>
        <v>78.13194</v>
      </c>
      <c r="S98" s="75" t="str">
        <f t="shared" si="18"/>
        <v>1</v>
      </c>
      <c r="T98" s="204" t="s">
        <v>59</v>
      </c>
      <c r="U98" s="204"/>
      <c r="V98" s="204"/>
      <c r="AB98" s="35"/>
    </row>
    <row r="99" spans="1:28" s="34" customFormat="1" ht="20">
      <c r="A99" s="317"/>
      <c r="B99" s="311"/>
      <c r="C99" s="318"/>
      <c r="D99" s="66">
        <v>42394</v>
      </c>
      <c r="E99" s="66">
        <v>42394</v>
      </c>
      <c r="F99" s="67" t="s">
        <v>124</v>
      </c>
      <c r="G99" s="68">
        <v>2.8</v>
      </c>
      <c r="H99" s="69">
        <v>4</v>
      </c>
      <c r="I99" s="70">
        <v>7.1805000000000003</v>
      </c>
      <c r="J99" s="71">
        <f t="shared" si="15"/>
        <v>20.105399999999999</v>
      </c>
      <c r="K99" s="72">
        <f t="shared" si="14"/>
        <v>80.421599999999998</v>
      </c>
      <c r="L99" s="73">
        <v>65</v>
      </c>
      <c r="M99" s="71">
        <f t="shared" si="19"/>
        <v>260</v>
      </c>
      <c r="N99" s="72">
        <f t="shared" si="20"/>
        <v>179.57839999999999</v>
      </c>
      <c r="O99" s="74">
        <f t="shared" si="21"/>
        <v>2.2329622887383489</v>
      </c>
      <c r="P99" s="73">
        <v>260</v>
      </c>
      <c r="Q99" s="72">
        <f t="shared" si="16"/>
        <v>0</v>
      </c>
      <c r="R99" s="72">
        <f t="shared" si="17"/>
        <v>179.57839999999999</v>
      </c>
      <c r="S99" s="75" t="str">
        <f t="shared" si="18"/>
        <v>1</v>
      </c>
      <c r="T99" s="204" t="s">
        <v>59</v>
      </c>
      <c r="U99" s="204"/>
      <c r="V99" s="204"/>
      <c r="AB99" s="35"/>
    </row>
    <row r="100" spans="1:28" s="34" customFormat="1" ht="20">
      <c r="A100" s="317"/>
      <c r="B100" s="311"/>
      <c r="C100" s="318"/>
      <c r="D100" s="66">
        <v>42394</v>
      </c>
      <c r="E100" s="66">
        <v>42394</v>
      </c>
      <c r="F100" s="67" t="s">
        <v>34</v>
      </c>
      <c r="G100" s="68">
        <v>26</v>
      </c>
      <c r="H100" s="69">
        <v>1</v>
      </c>
      <c r="I100" s="70">
        <v>7.1805000000000003</v>
      </c>
      <c r="J100" s="71">
        <f t="shared" si="15"/>
        <v>186.69300000000001</v>
      </c>
      <c r="K100" s="72">
        <f t="shared" si="14"/>
        <v>186.69300000000001</v>
      </c>
      <c r="L100" s="73">
        <v>0</v>
      </c>
      <c r="M100" s="71">
        <f t="shared" si="19"/>
        <v>0</v>
      </c>
      <c r="N100" s="72">
        <f t="shared" si="20"/>
        <v>-186.69300000000001</v>
      </c>
      <c r="O100" s="74">
        <f t="shared" si="21"/>
        <v>-1</v>
      </c>
      <c r="P100" s="73">
        <v>0</v>
      </c>
      <c r="Q100" s="72">
        <f t="shared" si="16"/>
        <v>0</v>
      </c>
      <c r="R100" s="72">
        <f t="shared" si="17"/>
        <v>-186.69300000000001</v>
      </c>
      <c r="S100" s="75" t="str">
        <f t="shared" si="18"/>
        <v>1</v>
      </c>
      <c r="T100" s="204" t="s">
        <v>59</v>
      </c>
      <c r="U100" s="204"/>
      <c r="V100" s="204"/>
      <c r="AB100" s="35"/>
    </row>
    <row r="101" spans="1:28" s="34" customFormat="1" ht="20">
      <c r="A101" s="317">
        <v>160124</v>
      </c>
      <c r="B101" s="311" t="s">
        <v>125</v>
      </c>
      <c r="C101" s="318" t="s">
        <v>125</v>
      </c>
      <c r="D101" s="66">
        <v>42396</v>
      </c>
      <c r="E101" s="66">
        <v>42396</v>
      </c>
      <c r="F101" s="67" t="s">
        <v>126</v>
      </c>
      <c r="G101" s="68">
        <v>14</v>
      </c>
      <c r="H101" s="69">
        <v>8</v>
      </c>
      <c r="I101" s="70">
        <v>7.1805000000000003</v>
      </c>
      <c r="J101" s="71">
        <f t="shared" si="15"/>
        <v>100.527</v>
      </c>
      <c r="K101" s="72">
        <f t="shared" si="14"/>
        <v>804.21600000000001</v>
      </c>
      <c r="L101" s="73">
        <v>185</v>
      </c>
      <c r="M101" s="71">
        <f t="shared" si="19"/>
        <v>1480</v>
      </c>
      <c r="N101" s="72">
        <f t="shared" si="20"/>
        <v>675.78399999999999</v>
      </c>
      <c r="O101" s="74">
        <f t="shared" si="21"/>
        <v>0.84030161051259855</v>
      </c>
      <c r="P101" s="73">
        <v>1480</v>
      </c>
      <c r="Q101" s="72">
        <f t="shared" si="16"/>
        <v>0</v>
      </c>
      <c r="R101" s="72">
        <f t="shared" si="17"/>
        <v>675.78399999999999</v>
      </c>
      <c r="S101" s="75" t="str">
        <f t="shared" si="18"/>
        <v>1</v>
      </c>
      <c r="T101" s="204" t="s">
        <v>25</v>
      </c>
      <c r="U101" s="204"/>
      <c r="V101" s="204"/>
      <c r="AB101" s="35"/>
    </row>
    <row r="102" spans="1:28" s="34" customFormat="1" ht="20">
      <c r="A102" s="317"/>
      <c r="B102" s="311"/>
      <c r="C102" s="318"/>
      <c r="D102" s="66">
        <v>42396</v>
      </c>
      <c r="E102" s="66">
        <v>42396</v>
      </c>
      <c r="F102" s="67" t="s">
        <v>34</v>
      </c>
      <c r="G102" s="68">
        <v>24</v>
      </c>
      <c r="H102" s="69">
        <v>1</v>
      </c>
      <c r="I102" s="70">
        <v>7.4024000000000001</v>
      </c>
      <c r="J102" s="71">
        <f t="shared" si="15"/>
        <v>177.6576</v>
      </c>
      <c r="K102" s="72">
        <f t="shared" si="14"/>
        <v>177.6576</v>
      </c>
      <c r="L102" s="73">
        <v>0</v>
      </c>
      <c r="M102" s="71">
        <f t="shared" si="19"/>
        <v>0</v>
      </c>
      <c r="N102" s="72">
        <f t="shared" si="20"/>
        <v>-177.6576</v>
      </c>
      <c r="O102" s="74">
        <f t="shared" si="21"/>
        <v>-1</v>
      </c>
      <c r="P102" s="73">
        <v>0</v>
      </c>
      <c r="Q102" s="72">
        <f t="shared" si="16"/>
        <v>0</v>
      </c>
      <c r="R102" s="72">
        <f t="shared" si="17"/>
        <v>-177.6576</v>
      </c>
      <c r="S102" s="75" t="str">
        <f t="shared" si="18"/>
        <v>1</v>
      </c>
      <c r="T102" s="204" t="s">
        <v>25</v>
      </c>
      <c r="U102" s="204"/>
      <c r="V102" s="204"/>
      <c r="AB102" s="35"/>
    </row>
    <row r="103" spans="1:28" s="34" customFormat="1" ht="40">
      <c r="A103" s="317">
        <v>160201</v>
      </c>
      <c r="B103" s="311" t="s">
        <v>127</v>
      </c>
      <c r="C103" s="318" t="s">
        <v>127</v>
      </c>
      <c r="D103" s="66">
        <v>42403</v>
      </c>
      <c r="E103" s="66">
        <v>42403</v>
      </c>
      <c r="F103" s="67" t="s">
        <v>64</v>
      </c>
      <c r="G103" s="68">
        <v>9.99</v>
      </c>
      <c r="H103" s="69">
        <v>10</v>
      </c>
      <c r="I103" s="70">
        <v>7.2079000000000004</v>
      </c>
      <c r="J103" s="71">
        <f t="shared" si="15"/>
        <v>72.006921000000006</v>
      </c>
      <c r="K103" s="72">
        <f t="shared" si="14"/>
        <v>720.06921000000011</v>
      </c>
      <c r="L103" s="73">
        <v>150</v>
      </c>
      <c r="M103" s="71">
        <f t="shared" si="19"/>
        <v>1500</v>
      </c>
      <c r="N103" s="72">
        <f t="shared" si="20"/>
        <v>779.93078999999989</v>
      </c>
      <c r="O103" s="74">
        <f t="shared" si="21"/>
        <v>1.0831330921648488</v>
      </c>
      <c r="P103" s="73">
        <v>1500</v>
      </c>
      <c r="Q103" s="72">
        <f t="shared" si="16"/>
        <v>0</v>
      </c>
      <c r="R103" s="72">
        <f t="shared" si="17"/>
        <v>779.93078999999989</v>
      </c>
      <c r="S103" s="75" t="str">
        <f t="shared" si="18"/>
        <v>1</v>
      </c>
      <c r="T103" s="204" t="s">
        <v>59</v>
      </c>
      <c r="U103" s="204"/>
      <c r="V103" s="204"/>
      <c r="AB103" s="35"/>
    </row>
    <row r="104" spans="1:28" s="34" customFormat="1" ht="20">
      <c r="A104" s="317"/>
      <c r="B104" s="311"/>
      <c r="C104" s="318"/>
      <c r="D104" s="66">
        <v>42403</v>
      </c>
      <c r="E104" s="66">
        <v>42403</v>
      </c>
      <c r="F104" s="67" t="s">
        <v>123</v>
      </c>
      <c r="G104" s="68">
        <v>10.77</v>
      </c>
      <c r="H104" s="69">
        <v>2</v>
      </c>
      <c r="I104" s="70">
        <v>7.2079000000000004</v>
      </c>
      <c r="J104" s="71">
        <f t="shared" si="15"/>
        <v>77.629083000000008</v>
      </c>
      <c r="K104" s="72">
        <f t="shared" si="14"/>
        <v>155.25816600000002</v>
      </c>
      <c r="L104" s="73">
        <v>160</v>
      </c>
      <c r="M104" s="71">
        <f t="shared" si="19"/>
        <v>320</v>
      </c>
      <c r="N104" s="72">
        <f t="shared" si="20"/>
        <v>164.74183399999998</v>
      </c>
      <c r="O104" s="74">
        <f t="shared" si="21"/>
        <v>1.061083215423271</v>
      </c>
      <c r="P104" s="73">
        <v>320</v>
      </c>
      <c r="Q104" s="72">
        <f t="shared" si="16"/>
        <v>0</v>
      </c>
      <c r="R104" s="72">
        <f t="shared" si="17"/>
        <v>164.74183399999998</v>
      </c>
      <c r="S104" s="75" t="str">
        <f t="shared" si="18"/>
        <v>1</v>
      </c>
      <c r="T104" s="204" t="s">
        <v>59</v>
      </c>
      <c r="U104" s="204"/>
      <c r="V104" s="204"/>
      <c r="AB104" s="35"/>
    </row>
    <row r="105" spans="1:28" s="34" customFormat="1" ht="20">
      <c r="A105" s="317"/>
      <c r="B105" s="311"/>
      <c r="C105" s="318"/>
      <c r="D105" s="66">
        <v>42403</v>
      </c>
      <c r="E105" s="66">
        <v>42403</v>
      </c>
      <c r="F105" s="67" t="s">
        <v>128</v>
      </c>
      <c r="G105" s="68">
        <v>7.6</v>
      </c>
      <c r="H105" s="69">
        <v>1</v>
      </c>
      <c r="I105" s="70">
        <v>7.2079000000000004</v>
      </c>
      <c r="J105" s="71">
        <f t="shared" si="15"/>
        <v>54.78004</v>
      </c>
      <c r="K105" s="72">
        <f t="shared" si="14"/>
        <v>54.78004</v>
      </c>
      <c r="L105" s="73">
        <v>90</v>
      </c>
      <c r="M105" s="71">
        <f t="shared" si="19"/>
        <v>90</v>
      </c>
      <c r="N105" s="72">
        <f t="shared" si="20"/>
        <v>35.21996</v>
      </c>
      <c r="O105" s="74">
        <f t="shared" si="21"/>
        <v>0.64293417821527699</v>
      </c>
      <c r="P105" s="73">
        <v>90</v>
      </c>
      <c r="Q105" s="72">
        <f t="shared" si="16"/>
        <v>0</v>
      </c>
      <c r="R105" s="72">
        <f t="shared" si="17"/>
        <v>35.21996</v>
      </c>
      <c r="S105" s="75" t="str">
        <f t="shared" si="18"/>
        <v>1</v>
      </c>
      <c r="T105" s="204" t="s">
        <v>59</v>
      </c>
      <c r="U105" s="204"/>
      <c r="V105" s="204"/>
      <c r="AB105" s="35"/>
    </row>
    <row r="106" spans="1:28" s="34" customFormat="1" ht="20">
      <c r="A106" s="317"/>
      <c r="B106" s="311"/>
      <c r="C106" s="318"/>
      <c r="D106" s="66">
        <v>42403</v>
      </c>
      <c r="E106" s="66">
        <v>42403</v>
      </c>
      <c r="F106" s="67" t="s">
        <v>129</v>
      </c>
      <c r="G106" s="68">
        <v>7.5</v>
      </c>
      <c r="H106" s="69">
        <v>1</v>
      </c>
      <c r="I106" s="70">
        <v>7.2079000000000004</v>
      </c>
      <c r="J106" s="71">
        <f t="shared" si="15"/>
        <v>54.059250000000006</v>
      </c>
      <c r="K106" s="72">
        <f t="shared" si="14"/>
        <v>54.059250000000006</v>
      </c>
      <c r="L106" s="73">
        <v>90</v>
      </c>
      <c r="M106" s="71">
        <f t="shared" si="19"/>
        <v>90</v>
      </c>
      <c r="N106" s="72">
        <f t="shared" si="20"/>
        <v>35.940749999999994</v>
      </c>
      <c r="O106" s="74">
        <f t="shared" si="21"/>
        <v>0.66483996725814709</v>
      </c>
      <c r="P106" s="73">
        <v>90</v>
      </c>
      <c r="Q106" s="72">
        <f t="shared" si="16"/>
        <v>0</v>
      </c>
      <c r="R106" s="72">
        <f t="shared" si="17"/>
        <v>35.940749999999994</v>
      </c>
      <c r="S106" s="75" t="str">
        <f t="shared" si="18"/>
        <v>1</v>
      </c>
      <c r="T106" s="204" t="s">
        <v>59</v>
      </c>
      <c r="U106" s="204"/>
      <c r="V106" s="204"/>
      <c r="AB106" s="35"/>
    </row>
    <row r="107" spans="1:28" s="34" customFormat="1" ht="20">
      <c r="A107" s="317"/>
      <c r="B107" s="311"/>
      <c r="C107" s="318"/>
      <c r="D107" s="66">
        <v>42403</v>
      </c>
      <c r="E107" s="66">
        <v>42403</v>
      </c>
      <c r="F107" s="67" t="s">
        <v>34</v>
      </c>
      <c r="G107" s="68">
        <v>32</v>
      </c>
      <c r="H107" s="69">
        <v>1</v>
      </c>
      <c r="I107" s="70">
        <v>7.2079000000000004</v>
      </c>
      <c r="J107" s="71">
        <f t="shared" si="15"/>
        <v>230.65280000000001</v>
      </c>
      <c r="K107" s="72">
        <f t="shared" si="14"/>
        <v>230.65280000000001</v>
      </c>
      <c r="L107" s="73">
        <v>0</v>
      </c>
      <c r="M107" s="71">
        <f t="shared" si="19"/>
        <v>0</v>
      </c>
      <c r="N107" s="72">
        <f t="shared" si="20"/>
        <v>-230.65280000000001</v>
      </c>
      <c r="O107" s="74">
        <f t="shared" si="21"/>
        <v>-1</v>
      </c>
      <c r="P107" s="73">
        <v>0</v>
      </c>
      <c r="Q107" s="72">
        <f t="shared" si="16"/>
        <v>0</v>
      </c>
      <c r="R107" s="72">
        <f t="shared" si="17"/>
        <v>-230.65280000000001</v>
      </c>
      <c r="S107" s="75" t="str">
        <f t="shared" si="18"/>
        <v>1</v>
      </c>
      <c r="T107" s="204" t="s">
        <v>59</v>
      </c>
      <c r="U107" s="204"/>
      <c r="V107" s="204"/>
      <c r="AB107" s="35"/>
    </row>
    <row r="108" spans="1:28" s="34" customFormat="1" ht="20">
      <c r="A108" s="317">
        <v>160202</v>
      </c>
      <c r="B108" s="311" t="s">
        <v>130</v>
      </c>
      <c r="C108" s="318" t="s">
        <v>130</v>
      </c>
      <c r="D108" s="66">
        <v>42403</v>
      </c>
      <c r="E108" s="66">
        <v>42403</v>
      </c>
      <c r="F108" s="67" t="s">
        <v>43</v>
      </c>
      <c r="G108" s="68">
        <v>10.199999999999999</v>
      </c>
      <c r="H108" s="69">
        <v>16</v>
      </c>
      <c r="I108" s="70">
        <v>7.2079000000000004</v>
      </c>
      <c r="J108" s="71">
        <f t="shared" si="15"/>
        <v>73.520579999999995</v>
      </c>
      <c r="K108" s="72">
        <f t="shared" si="14"/>
        <v>1176.3292799999999</v>
      </c>
      <c r="L108" s="73">
        <v>135</v>
      </c>
      <c r="M108" s="71">
        <f t="shared" si="19"/>
        <v>2160</v>
      </c>
      <c r="N108" s="72">
        <f t="shared" si="20"/>
        <v>983.67072000000007</v>
      </c>
      <c r="O108" s="74">
        <f t="shared" si="21"/>
        <v>0.83622055212295676</v>
      </c>
      <c r="P108" s="73">
        <v>2160</v>
      </c>
      <c r="Q108" s="72">
        <f t="shared" si="16"/>
        <v>0</v>
      </c>
      <c r="R108" s="72">
        <f t="shared" si="17"/>
        <v>983.67072000000007</v>
      </c>
      <c r="S108" s="75" t="str">
        <f t="shared" si="18"/>
        <v>1</v>
      </c>
      <c r="T108" s="204" t="s">
        <v>25</v>
      </c>
      <c r="U108" s="204"/>
      <c r="V108" s="204"/>
      <c r="AB108" s="35"/>
    </row>
    <row r="109" spans="1:28" s="34" customFormat="1" ht="20">
      <c r="A109" s="317"/>
      <c r="B109" s="311"/>
      <c r="C109" s="318"/>
      <c r="D109" s="66">
        <v>42403</v>
      </c>
      <c r="E109" s="66">
        <v>42403</v>
      </c>
      <c r="F109" s="67" t="s">
        <v>34</v>
      </c>
      <c r="G109" s="68">
        <v>26</v>
      </c>
      <c r="H109" s="69">
        <v>2</v>
      </c>
      <c r="I109" s="70">
        <v>7.2079000000000004</v>
      </c>
      <c r="J109" s="71">
        <f t="shared" si="15"/>
        <v>187.40540000000001</v>
      </c>
      <c r="K109" s="72">
        <f t="shared" si="14"/>
        <v>374.81080000000003</v>
      </c>
      <c r="L109" s="73">
        <v>0</v>
      </c>
      <c r="M109" s="71">
        <f t="shared" si="19"/>
        <v>0</v>
      </c>
      <c r="N109" s="72">
        <f t="shared" si="20"/>
        <v>-374.81080000000003</v>
      </c>
      <c r="O109" s="74">
        <f t="shared" si="21"/>
        <v>-1</v>
      </c>
      <c r="P109" s="73">
        <v>0</v>
      </c>
      <c r="Q109" s="72">
        <f t="shared" si="16"/>
        <v>0</v>
      </c>
      <c r="R109" s="72">
        <f t="shared" si="17"/>
        <v>-374.81080000000003</v>
      </c>
      <c r="S109" s="75" t="str">
        <f t="shared" si="18"/>
        <v>1</v>
      </c>
      <c r="T109" s="204" t="s">
        <v>25</v>
      </c>
      <c r="U109" s="204"/>
      <c r="V109" s="204"/>
      <c r="AB109" s="35"/>
    </row>
    <row r="110" spans="1:28" s="34" customFormat="1" ht="20">
      <c r="A110" s="317">
        <v>160203</v>
      </c>
      <c r="B110" s="311" t="s">
        <v>66</v>
      </c>
      <c r="C110" s="318" t="s">
        <v>66</v>
      </c>
      <c r="D110" s="66">
        <v>42413</v>
      </c>
      <c r="E110" s="66">
        <v>42413</v>
      </c>
      <c r="F110" s="67" t="s">
        <v>118</v>
      </c>
      <c r="G110" s="68">
        <v>1.35</v>
      </c>
      <c r="H110" s="69">
        <v>22</v>
      </c>
      <c r="I110" s="70">
        <v>7.2079000000000004</v>
      </c>
      <c r="J110" s="71">
        <f t="shared" si="15"/>
        <v>9.7306650000000019</v>
      </c>
      <c r="K110" s="72">
        <f t="shared" si="14"/>
        <v>214.07463000000004</v>
      </c>
      <c r="L110" s="73">
        <v>16</v>
      </c>
      <c r="M110" s="71">
        <f t="shared" si="19"/>
        <v>352</v>
      </c>
      <c r="N110" s="72">
        <f t="shared" si="20"/>
        <v>137.92536999999996</v>
      </c>
      <c r="O110" s="74">
        <f t="shared" si="21"/>
        <v>0.64428638741545385</v>
      </c>
      <c r="P110" s="73">
        <v>352</v>
      </c>
      <c r="Q110" s="72">
        <f t="shared" si="16"/>
        <v>0</v>
      </c>
      <c r="R110" s="72">
        <f t="shared" si="17"/>
        <v>137.92536999999996</v>
      </c>
      <c r="S110" s="75" t="str">
        <f t="shared" si="18"/>
        <v>1</v>
      </c>
      <c r="T110" s="204" t="s">
        <v>25</v>
      </c>
      <c r="U110" s="204"/>
      <c r="V110" s="204"/>
      <c r="AB110" s="35"/>
    </row>
    <row r="111" spans="1:28" s="34" customFormat="1" ht="20">
      <c r="A111" s="317"/>
      <c r="B111" s="311"/>
      <c r="C111" s="318"/>
      <c r="D111" s="66">
        <v>42413</v>
      </c>
      <c r="E111" s="66">
        <v>42413</v>
      </c>
      <c r="F111" s="67" t="s">
        <v>131</v>
      </c>
      <c r="G111" s="68">
        <v>4.4800000000000004</v>
      </c>
      <c r="H111" s="69">
        <v>7</v>
      </c>
      <c r="I111" s="70">
        <v>7.4763999999999999</v>
      </c>
      <c r="J111" s="71">
        <f t="shared" si="15"/>
        <v>33.494272000000002</v>
      </c>
      <c r="K111" s="72">
        <f t="shared" si="14"/>
        <v>234.45990400000002</v>
      </c>
      <c r="L111" s="73">
        <v>50</v>
      </c>
      <c r="M111" s="71">
        <f t="shared" si="19"/>
        <v>350</v>
      </c>
      <c r="N111" s="72">
        <f t="shared" si="20"/>
        <v>115.54009599999998</v>
      </c>
      <c r="O111" s="74">
        <f t="shared" si="21"/>
        <v>0.49279255867988403</v>
      </c>
      <c r="P111" s="73">
        <v>350</v>
      </c>
      <c r="Q111" s="72">
        <f t="shared" si="16"/>
        <v>0</v>
      </c>
      <c r="R111" s="72">
        <f t="shared" si="17"/>
        <v>115.54009599999998</v>
      </c>
      <c r="S111" s="75" t="str">
        <f t="shared" si="18"/>
        <v>1</v>
      </c>
      <c r="T111" s="204" t="s">
        <v>25</v>
      </c>
      <c r="U111" s="204"/>
      <c r="V111" s="204"/>
      <c r="AB111" s="35"/>
    </row>
    <row r="112" spans="1:28" s="34" customFormat="1" ht="40">
      <c r="A112" s="317"/>
      <c r="B112" s="311"/>
      <c r="C112" s="318"/>
      <c r="D112" s="66">
        <v>42413</v>
      </c>
      <c r="E112" s="66">
        <v>42413</v>
      </c>
      <c r="F112" s="67" t="s">
        <v>132</v>
      </c>
      <c r="G112" s="68">
        <v>1.55</v>
      </c>
      <c r="H112" s="69">
        <v>3</v>
      </c>
      <c r="I112" s="70">
        <v>7.4763999999999999</v>
      </c>
      <c r="J112" s="71">
        <f t="shared" si="15"/>
        <v>11.588420000000001</v>
      </c>
      <c r="K112" s="72">
        <f>J112*H112</f>
        <v>34.765260000000005</v>
      </c>
      <c r="L112" s="73">
        <v>40</v>
      </c>
      <c r="M112" s="71">
        <f t="shared" si="19"/>
        <v>120</v>
      </c>
      <c r="N112" s="72">
        <f t="shared" si="20"/>
        <v>85.234740000000002</v>
      </c>
      <c r="O112" s="74">
        <f t="shared" si="21"/>
        <v>2.4517216324572288</v>
      </c>
      <c r="P112" s="73">
        <v>120</v>
      </c>
      <c r="Q112" s="72">
        <f t="shared" si="16"/>
        <v>0</v>
      </c>
      <c r="R112" s="72">
        <f t="shared" si="17"/>
        <v>85.234740000000002</v>
      </c>
      <c r="S112" s="75" t="str">
        <f t="shared" si="18"/>
        <v>1</v>
      </c>
      <c r="T112" s="204" t="s">
        <v>25</v>
      </c>
      <c r="U112" s="204"/>
      <c r="V112" s="204"/>
      <c r="AB112" s="35"/>
    </row>
    <row r="113" spans="1:28" s="34" customFormat="1" ht="20">
      <c r="A113" s="317"/>
      <c r="B113" s="311"/>
      <c r="C113" s="318"/>
      <c r="D113" s="66">
        <v>42413</v>
      </c>
      <c r="E113" s="66">
        <v>42413</v>
      </c>
      <c r="F113" s="67" t="s">
        <v>133</v>
      </c>
      <c r="G113" s="68">
        <v>0.55000000000000004</v>
      </c>
      <c r="H113" s="69">
        <v>40</v>
      </c>
      <c r="I113" s="70">
        <v>7.4763999999999999</v>
      </c>
      <c r="J113" s="71">
        <f t="shared" si="15"/>
        <v>4.1120200000000002</v>
      </c>
      <c r="K113" s="72">
        <f t="shared" ref="K113:K120" si="22">J113*H113</f>
        <v>164.48080000000002</v>
      </c>
      <c r="L113" s="73">
        <v>8</v>
      </c>
      <c r="M113" s="71">
        <f t="shared" si="19"/>
        <v>320</v>
      </c>
      <c r="N113" s="72">
        <f t="shared" si="20"/>
        <v>155.51919999999998</v>
      </c>
      <c r="O113" s="74">
        <f t="shared" si="21"/>
        <v>0.94551582920316524</v>
      </c>
      <c r="P113" s="73">
        <v>320</v>
      </c>
      <c r="Q113" s="72">
        <f t="shared" si="16"/>
        <v>0</v>
      </c>
      <c r="R113" s="72">
        <f t="shared" si="17"/>
        <v>155.51919999999998</v>
      </c>
      <c r="S113" s="75" t="str">
        <f t="shared" si="18"/>
        <v>1</v>
      </c>
      <c r="T113" s="204" t="s">
        <v>25</v>
      </c>
      <c r="U113" s="204"/>
      <c r="V113" s="204"/>
      <c r="AB113" s="35"/>
    </row>
    <row r="114" spans="1:28" s="34" customFormat="1" ht="20">
      <c r="A114" s="317"/>
      <c r="B114" s="311"/>
      <c r="C114" s="318"/>
      <c r="D114" s="66">
        <v>42413</v>
      </c>
      <c r="E114" s="66">
        <v>42413</v>
      </c>
      <c r="F114" s="67" t="s">
        <v>134</v>
      </c>
      <c r="G114" s="68">
        <v>6.8</v>
      </c>
      <c r="H114" s="69">
        <v>2</v>
      </c>
      <c r="I114" s="70">
        <v>7.4763999999999999</v>
      </c>
      <c r="J114" s="71">
        <f t="shared" si="15"/>
        <v>50.83952</v>
      </c>
      <c r="K114" s="72">
        <f>J114*H114</f>
        <v>101.67904</v>
      </c>
      <c r="L114" s="73">
        <v>90</v>
      </c>
      <c r="M114" s="71">
        <f t="shared" ref="M114:M124" si="23">L114*H114</f>
        <v>180</v>
      </c>
      <c r="N114" s="72">
        <f t="shared" ref="N114:N124" si="24">(L114-J114)*H114</f>
        <v>78.320959999999999</v>
      </c>
      <c r="O114" s="74">
        <f t="shared" ref="O114:O124" si="25">(L114-J114)/J114</f>
        <v>0.77027635194038024</v>
      </c>
      <c r="P114" s="73">
        <v>180</v>
      </c>
      <c r="Q114" s="72">
        <f t="shared" si="16"/>
        <v>0</v>
      </c>
      <c r="R114" s="72">
        <f t="shared" si="17"/>
        <v>78.320959999999999</v>
      </c>
      <c r="S114" s="75" t="str">
        <f t="shared" si="18"/>
        <v>1</v>
      </c>
      <c r="T114" s="204" t="s">
        <v>25</v>
      </c>
      <c r="U114" s="204"/>
      <c r="V114" s="204"/>
      <c r="AB114" s="35"/>
    </row>
    <row r="115" spans="1:28" s="34" customFormat="1" ht="20">
      <c r="A115" s="317"/>
      <c r="B115" s="311"/>
      <c r="C115" s="318"/>
      <c r="D115" s="66">
        <v>42413</v>
      </c>
      <c r="E115" s="66">
        <v>42413</v>
      </c>
      <c r="F115" s="67" t="s">
        <v>135</v>
      </c>
      <c r="G115" s="68">
        <v>3.95</v>
      </c>
      <c r="H115" s="69">
        <v>12</v>
      </c>
      <c r="I115" s="77">
        <v>7.4763999999999999</v>
      </c>
      <c r="J115" s="71">
        <f t="shared" si="15"/>
        <v>29.531780000000001</v>
      </c>
      <c r="K115" s="72">
        <f>J115*H115</f>
        <v>354.38136000000003</v>
      </c>
      <c r="L115" s="73">
        <v>50</v>
      </c>
      <c r="M115" s="71">
        <f t="shared" si="23"/>
        <v>600</v>
      </c>
      <c r="N115" s="72">
        <f t="shared" si="24"/>
        <v>245.61863999999997</v>
      </c>
      <c r="O115" s="74">
        <f t="shared" si="25"/>
        <v>0.69309130705971667</v>
      </c>
      <c r="P115" s="73">
        <v>600</v>
      </c>
      <c r="Q115" s="72">
        <f t="shared" si="16"/>
        <v>0</v>
      </c>
      <c r="R115" s="72">
        <f t="shared" si="17"/>
        <v>245.61863999999997</v>
      </c>
      <c r="S115" s="75" t="str">
        <f t="shared" si="18"/>
        <v>1</v>
      </c>
      <c r="T115" s="204" t="s">
        <v>25</v>
      </c>
      <c r="U115" s="204"/>
      <c r="V115" s="204"/>
      <c r="AB115" s="35"/>
    </row>
    <row r="116" spans="1:28" s="34" customFormat="1" ht="20">
      <c r="A116" s="317"/>
      <c r="B116" s="311"/>
      <c r="C116" s="318"/>
      <c r="D116" s="66">
        <v>42413</v>
      </c>
      <c r="E116" s="66">
        <v>42413</v>
      </c>
      <c r="F116" s="67" t="s">
        <v>124</v>
      </c>
      <c r="G116" s="68">
        <v>2.8</v>
      </c>
      <c r="H116" s="69">
        <v>1</v>
      </c>
      <c r="I116" s="77">
        <v>7.4763999999999999</v>
      </c>
      <c r="J116" s="71">
        <f t="shared" si="15"/>
        <v>20.933919999999997</v>
      </c>
      <c r="K116" s="72">
        <f t="shared" si="22"/>
        <v>20.933919999999997</v>
      </c>
      <c r="L116" s="73">
        <v>55</v>
      </c>
      <c r="M116" s="71">
        <f t="shared" si="23"/>
        <v>55</v>
      </c>
      <c r="N116" s="72">
        <f t="shared" si="24"/>
        <v>34.066079999999999</v>
      </c>
      <c r="O116" s="74">
        <f t="shared" si="25"/>
        <v>1.6273149032765963</v>
      </c>
      <c r="P116" s="73">
        <v>55</v>
      </c>
      <c r="Q116" s="72">
        <f t="shared" si="16"/>
        <v>0</v>
      </c>
      <c r="R116" s="72">
        <f t="shared" si="17"/>
        <v>34.066079999999999</v>
      </c>
      <c r="S116" s="75" t="str">
        <f t="shared" si="18"/>
        <v>1</v>
      </c>
      <c r="T116" s="204" t="s">
        <v>25</v>
      </c>
      <c r="U116" s="204"/>
      <c r="V116" s="204"/>
      <c r="AB116" s="35"/>
    </row>
    <row r="117" spans="1:28" s="34" customFormat="1" ht="20">
      <c r="A117" s="317"/>
      <c r="B117" s="311"/>
      <c r="C117" s="318"/>
      <c r="D117" s="66">
        <v>42415</v>
      </c>
      <c r="E117" s="66">
        <v>42415</v>
      </c>
      <c r="F117" s="67" t="s">
        <v>136</v>
      </c>
      <c r="G117" s="68">
        <v>79.150000000000006</v>
      </c>
      <c r="H117" s="69">
        <v>1</v>
      </c>
      <c r="I117" s="77">
        <v>7.3155999999999999</v>
      </c>
      <c r="J117" s="71">
        <f t="shared" si="15"/>
        <v>579.02974000000006</v>
      </c>
      <c r="K117" s="72">
        <f t="shared" si="22"/>
        <v>579.02974000000006</v>
      </c>
      <c r="L117" s="73">
        <v>680</v>
      </c>
      <c r="M117" s="71">
        <f t="shared" si="23"/>
        <v>680</v>
      </c>
      <c r="N117" s="72">
        <f t="shared" si="24"/>
        <v>100.97025999999994</v>
      </c>
      <c r="O117" s="74">
        <f t="shared" si="25"/>
        <v>0.17437836612675531</v>
      </c>
      <c r="P117" s="73">
        <v>680</v>
      </c>
      <c r="Q117" s="72">
        <f t="shared" si="16"/>
        <v>0</v>
      </c>
      <c r="R117" s="72">
        <f t="shared" si="17"/>
        <v>100.97025999999994</v>
      </c>
      <c r="S117" s="75" t="str">
        <f t="shared" si="18"/>
        <v>1</v>
      </c>
      <c r="T117" s="204" t="s">
        <v>25</v>
      </c>
      <c r="U117" s="204"/>
      <c r="V117" s="204"/>
      <c r="AB117" s="35"/>
    </row>
    <row r="118" spans="1:28" s="34" customFormat="1" ht="20">
      <c r="A118" s="317"/>
      <c r="B118" s="311"/>
      <c r="C118" s="318"/>
      <c r="D118" s="66">
        <v>42416</v>
      </c>
      <c r="E118" s="66">
        <v>42416</v>
      </c>
      <c r="F118" s="67" t="s">
        <v>137</v>
      </c>
      <c r="G118" s="68">
        <v>4.72</v>
      </c>
      <c r="H118" s="69">
        <v>1</v>
      </c>
      <c r="I118" s="77">
        <v>7.3155999999999999</v>
      </c>
      <c r="J118" s="71">
        <f t="shared" si="15"/>
        <v>34.529631999999999</v>
      </c>
      <c r="K118" s="72">
        <f t="shared" si="22"/>
        <v>34.529631999999999</v>
      </c>
      <c r="L118" s="73">
        <v>50</v>
      </c>
      <c r="M118" s="71">
        <f t="shared" si="23"/>
        <v>50</v>
      </c>
      <c r="N118" s="72">
        <f t="shared" si="24"/>
        <v>15.470368000000001</v>
      </c>
      <c r="O118" s="74">
        <f t="shared" si="25"/>
        <v>0.44803165003322365</v>
      </c>
      <c r="P118" s="73">
        <v>50</v>
      </c>
      <c r="Q118" s="72">
        <f t="shared" si="16"/>
        <v>0</v>
      </c>
      <c r="R118" s="72">
        <f t="shared" si="17"/>
        <v>15.470368000000001</v>
      </c>
      <c r="S118" s="75" t="str">
        <f t="shared" si="18"/>
        <v>1</v>
      </c>
      <c r="T118" s="204" t="s">
        <v>25</v>
      </c>
      <c r="U118" s="204"/>
      <c r="V118" s="204"/>
      <c r="AB118" s="35"/>
    </row>
    <row r="119" spans="1:28" s="34" customFormat="1" ht="20">
      <c r="A119" s="317"/>
      <c r="B119" s="311"/>
      <c r="C119" s="318"/>
      <c r="D119" s="66">
        <v>42416</v>
      </c>
      <c r="E119" s="66">
        <v>42416</v>
      </c>
      <c r="F119" s="67" t="s">
        <v>138</v>
      </c>
      <c r="G119" s="68">
        <v>1.75</v>
      </c>
      <c r="H119" s="69">
        <v>1</v>
      </c>
      <c r="I119" s="77">
        <v>7.3155999999999999</v>
      </c>
      <c r="J119" s="71">
        <f t="shared" si="15"/>
        <v>12.802299999999999</v>
      </c>
      <c r="K119" s="72">
        <f t="shared" si="22"/>
        <v>12.802299999999999</v>
      </c>
      <c r="L119" s="73">
        <v>25</v>
      </c>
      <c r="M119" s="71">
        <f t="shared" si="23"/>
        <v>25</v>
      </c>
      <c r="N119" s="72">
        <f t="shared" si="24"/>
        <v>12.197700000000001</v>
      </c>
      <c r="O119" s="74">
        <f t="shared" si="25"/>
        <v>0.95277411090194752</v>
      </c>
      <c r="P119" s="73">
        <v>25</v>
      </c>
      <c r="Q119" s="72">
        <f t="shared" si="16"/>
        <v>0</v>
      </c>
      <c r="R119" s="72">
        <f t="shared" si="17"/>
        <v>12.197700000000001</v>
      </c>
      <c r="S119" s="75" t="str">
        <f t="shared" si="18"/>
        <v>1</v>
      </c>
      <c r="T119" s="204" t="s">
        <v>25</v>
      </c>
      <c r="U119" s="204"/>
      <c r="V119" s="204"/>
      <c r="AB119" s="35"/>
    </row>
    <row r="120" spans="1:28" s="34" customFormat="1" ht="20">
      <c r="A120" s="317"/>
      <c r="B120" s="311"/>
      <c r="C120" s="318"/>
      <c r="D120" s="66">
        <v>42419</v>
      </c>
      <c r="E120" s="66">
        <v>42419</v>
      </c>
      <c r="F120" s="67" t="s">
        <v>34</v>
      </c>
      <c r="G120" s="68">
        <v>20</v>
      </c>
      <c r="H120" s="69">
        <v>1</v>
      </c>
      <c r="I120" s="77">
        <v>7.2759</v>
      </c>
      <c r="J120" s="71">
        <f t="shared" si="15"/>
        <v>145.518</v>
      </c>
      <c r="K120" s="72">
        <f t="shared" si="22"/>
        <v>145.518</v>
      </c>
      <c r="L120" s="73">
        <v>0</v>
      </c>
      <c r="M120" s="71">
        <f t="shared" si="23"/>
        <v>0</v>
      </c>
      <c r="N120" s="72">
        <f t="shared" si="24"/>
        <v>-145.518</v>
      </c>
      <c r="O120" s="74">
        <f t="shared" si="25"/>
        <v>-1</v>
      </c>
      <c r="P120" s="73">
        <v>0</v>
      </c>
      <c r="Q120" s="72">
        <f t="shared" si="16"/>
        <v>0</v>
      </c>
      <c r="R120" s="72">
        <f t="shared" si="17"/>
        <v>-145.518</v>
      </c>
      <c r="S120" s="75" t="str">
        <f t="shared" si="18"/>
        <v>1</v>
      </c>
      <c r="T120" s="204" t="s">
        <v>25</v>
      </c>
      <c r="U120" s="204"/>
      <c r="V120" s="204"/>
      <c r="AB120" s="35"/>
    </row>
    <row r="121" spans="1:28" s="34" customFormat="1" ht="20">
      <c r="A121" s="317">
        <v>160203.1</v>
      </c>
      <c r="B121" s="311" t="s">
        <v>139</v>
      </c>
      <c r="C121" s="318" t="s">
        <v>66</v>
      </c>
      <c r="D121" s="66">
        <v>42413</v>
      </c>
      <c r="E121" s="66">
        <v>42413</v>
      </c>
      <c r="F121" s="67" t="s">
        <v>118</v>
      </c>
      <c r="G121" s="68">
        <v>1.35</v>
      </c>
      <c r="H121" s="69">
        <v>3</v>
      </c>
      <c r="I121" s="70">
        <v>7.2079000000000004</v>
      </c>
      <c r="J121" s="71">
        <f t="shared" si="15"/>
        <v>9.7306650000000019</v>
      </c>
      <c r="K121" s="72">
        <f>J121*H121</f>
        <v>29.191995000000006</v>
      </c>
      <c r="L121" s="73">
        <v>16</v>
      </c>
      <c r="M121" s="71">
        <f t="shared" si="23"/>
        <v>48</v>
      </c>
      <c r="N121" s="72">
        <f t="shared" si="24"/>
        <v>18.808004999999994</v>
      </c>
      <c r="O121" s="74">
        <f t="shared" si="25"/>
        <v>0.64428638741545385</v>
      </c>
      <c r="P121" s="73">
        <v>10</v>
      </c>
      <c r="Q121" s="72">
        <f t="shared" si="16"/>
        <v>38</v>
      </c>
      <c r="R121" s="72">
        <f t="shared" si="17"/>
        <v>18.808004999999994</v>
      </c>
      <c r="S121" s="75" t="str">
        <f t="shared" si="18"/>
        <v>0</v>
      </c>
      <c r="T121" s="204" t="s">
        <v>25</v>
      </c>
      <c r="U121" s="204"/>
      <c r="V121" s="204"/>
      <c r="AB121" s="35"/>
    </row>
    <row r="122" spans="1:28" s="34" customFormat="1" ht="20">
      <c r="A122" s="317"/>
      <c r="B122" s="311"/>
      <c r="C122" s="318"/>
      <c r="D122" s="66">
        <v>42419</v>
      </c>
      <c r="E122" s="66">
        <v>42419</v>
      </c>
      <c r="F122" s="67" t="s">
        <v>140</v>
      </c>
      <c r="G122" s="68">
        <v>4.9000000000000004</v>
      </c>
      <c r="H122" s="69">
        <v>1</v>
      </c>
      <c r="I122" s="70">
        <v>7.2750000000000004</v>
      </c>
      <c r="J122" s="71">
        <f t="shared" si="15"/>
        <v>35.647500000000001</v>
      </c>
      <c r="K122" s="72">
        <f>J122*H122</f>
        <v>35.647500000000001</v>
      </c>
      <c r="L122" s="73">
        <v>40</v>
      </c>
      <c r="M122" s="71">
        <f>L122*H122</f>
        <v>40</v>
      </c>
      <c r="N122" s="72">
        <f>(L122-J122)*H122</f>
        <v>4.3524999999999991</v>
      </c>
      <c r="O122" s="74">
        <f>(L122-J122)/J122</f>
        <v>0.1220983238656287</v>
      </c>
      <c r="P122" s="73">
        <v>40</v>
      </c>
      <c r="Q122" s="72">
        <f t="shared" si="16"/>
        <v>0</v>
      </c>
      <c r="R122" s="72">
        <f t="shared" si="17"/>
        <v>4.3524999999999991</v>
      </c>
      <c r="S122" s="75" t="str">
        <f t="shared" si="18"/>
        <v>1</v>
      </c>
      <c r="T122" s="204" t="s">
        <v>25</v>
      </c>
      <c r="U122" s="204"/>
      <c r="V122" s="204"/>
      <c r="AB122" s="35"/>
    </row>
    <row r="123" spans="1:28" s="34" customFormat="1" ht="20">
      <c r="A123" s="317"/>
      <c r="B123" s="311"/>
      <c r="C123" s="318"/>
      <c r="D123" s="66">
        <v>42404</v>
      </c>
      <c r="E123" s="66">
        <v>42404</v>
      </c>
      <c r="F123" s="67" t="s">
        <v>141</v>
      </c>
      <c r="G123" s="68">
        <v>1.99</v>
      </c>
      <c r="H123" s="69">
        <v>24</v>
      </c>
      <c r="I123" s="70">
        <v>7.2079000000000004</v>
      </c>
      <c r="J123" s="71">
        <f t="shared" si="15"/>
        <v>14.343721</v>
      </c>
      <c r="K123" s="72">
        <f>J123*H123</f>
        <v>344.249304</v>
      </c>
      <c r="L123" s="73">
        <v>26</v>
      </c>
      <c r="M123" s="71">
        <f>L123*H123</f>
        <v>624</v>
      </c>
      <c r="N123" s="72">
        <f>(L123-J123)*H123</f>
        <v>279.750696</v>
      </c>
      <c r="O123" s="74">
        <f>(L123-J123)/J123</f>
        <v>0.81263983034806653</v>
      </c>
      <c r="P123" s="73">
        <v>624</v>
      </c>
      <c r="Q123" s="72">
        <f t="shared" si="16"/>
        <v>0</v>
      </c>
      <c r="R123" s="72">
        <f t="shared" si="17"/>
        <v>279.750696</v>
      </c>
      <c r="S123" s="75" t="str">
        <f t="shared" si="18"/>
        <v>1</v>
      </c>
      <c r="T123" s="204" t="s">
        <v>25</v>
      </c>
      <c r="U123" s="204"/>
      <c r="V123" s="204"/>
      <c r="AB123" s="35"/>
    </row>
    <row r="124" spans="1:28" s="34" customFormat="1" ht="40">
      <c r="A124" s="317"/>
      <c r="B124" s="311"/>
      <c r="C124" s="318"/>
      <c r="D124" s="66">
        <v>42415</v>
      </c>
      <c r="E124" s="66">
        <v>42415</v>
      </c>
      <c r="F124" s="67" t="s">
        <v>64</v>
      </c>
      <c r="G124" s="68">
        <v>9.99</v>
      </c>
      <c r="H124" s="69">
        <v>1</v>
      </c>
      <c r="I124" s="77">
        <v>7.3155999999999999</v>
      </c>
      <c r="J124" s="71">
        <f t="shared" si="15"/>
        <v>73.082843999999994</v>
      </c>
      <c r="K124" s="72">
        <f>J124*H124</f>
        <v>73.082843999999994</v>
      </c>
      <c r="L124" s="73">
        <v>150</v>
      </c>
      <c r="M124" s="71">
        <f t="shared" si="23"/>
        <v>150</v>
      </c>
      <c r="N124" s="72">
        <f t="shared" si="24"/>
        <v>76.917156000000006</v>
      </c>
      <c r="O124" s="74">
        <f t="shared" si="25"/>
        <v>1.0524652817287736</v>
      </c>
      <c r="P124" s="73">
        <v>8</v>
      </c>
      <c r="Q124" s="72">
        <f t="shared" si="16"/>
        <v>142</v>
      </c>
      <c r="R124" s="72">
        <f t="shared" si="17"/>
        <v>76.917156000000006</v>
      </c>
      <c r="S124" s="75" t="str">
        <f t="shared" si="18"/>
        <v>0</v>
      </c>
      <c r="T124" s="204" t="s">
        <v>25</v>
      </c>
      <c r="U124" s="204"/>
      <c r="V124" s="204"/>
      <c r="AB124" s="35"/>
    </row>
    <row r="125" spans="1:28" s="34" customFormat="1" ht="20">
      <c r="A125" s="317"/>
      <c r="B125" s="311"/>
      <c r="C125" s="318"/>
      <c r="D125" s="66">
        <v>42413</v>
      </c>
      <c r="E125" s="66">
        <v>42413</v>
      </c>
      <c r="F125" s="67" t="s">
        <v>34</v>
      </c>
      <c r="G125" s="68">
        <v>20.5</v>
      </c>
      <c r="H125" s="69">
        <v>1</v>
      </c>
      <c r="I125" s="70">
        <v>7.2706999999999997</v>
      </c>
      <c r="J125" s="71">
        <f t="shared" si="15"/>
        <v>149.04935</v>
      </c>
      <c r="K125" s="72">
        <f t="shared" si="14"/>
        <v>149.04935</v>
      </c>
      <c r="L125" s="73">
        <v>0</v>
      </c>
      <c r="M125" s="71">
        <f t="shared" si="19"/>
        <v>0</v>
      </c>
      <c r="N125" s="72">
        <f t="shared" si="20"/>
        <v>-149.04935</v>
      </c>
      <c r="O125" s="74">
        <f t="shared" si="21"/>
        <v>-1</v>
      </c>
      <c r="P125" s="73">
        <v>0</v>
      </c>
      <c r="Q125" s="72">
        <f t="shared" si="16"/>
        <v>0</v>
      </c>
      <c r="R125" s="72">
        <f t="shared" si="17"/>
        <v>-149.04935</v>
      </c>
      <c r="S125" s="75" t="str">
        <f t="shared" si="18"/>
        <v>1</v>
      </c>
      <c r="T125" s="204" t="s">
        <v>25</v>
      </c>
      <c r="U125" s="204"/>
      <c r="V125" s="204"/>
      <c r="AB125" s="35"/>
    </row>
    <row r="126" spans="1:28" s="34" customFormat="1" ht="20">
      <c r="A126" s="317">
        <v>160204</v>
      </c>
      <c r="B126" s="311" t="s">
        <v>142</v>
      </c>
      <c r="C126" s="318" t="s">
        <v>142</v>
      </c>
      <c r="D126" s="66">
        <v>42404</v>
      </c>
      <c r="E126" s="66">
        <v>42404</v>
      </c>
      <c r="F126" s="67" t="s">
        <v>53</v>
      </c>
      <c r="G126" s="68">
        <v>10.5</v>
      </c>
      <c r="H126" s="69">
        <v>4</v>
      </c>
      <c r="I126" s="70">
        <v>7.2079000000000004</v>
      </c>
      <c r="J126" s="71">
        <f t="shared" si="15"/>
        <v>75.682950000000005</v>
      </c>
      <c r="K126" s="72">
        <f t="shared" si="14"/>
        <v>302.73180000000002</v>
      </c>
      <c r="L126" s="73">
        <v>120</v>
      </c>
      <c r="M126" s="71">
        <f t="shared" si="19"/>
        <v>480</v>
      </c>
      <c r="N126" s="72">
        <f t="shared" si="20"/>
        <v>177.26819999999998</v>
      </c>
      <c r="O126" s="74">
        <f t="shared" si="21"/>
        <v>0.58556187357918776</v>
      </c>
      <c r="P126" s="73">
        <v>480</v>
      </c>
      <c r="Q126" s="72">
        <f t="shared" si="16"/>
        <v>0</v>
      </c>
      <c r="R126" s="72">
        <f t="shared" si="17"/>
        <v>177.26819999999998</v>
      </c>
      <c r="S126" s="75" t="str">
        <f t="shared" si="18"/>
        <v>1</v>
      </c>
      <c r="T126" s="204" t="s">
        <v>25</v>
      </c>
      <c r="U126" s="204"/>
      <c r="V126" s="204"/>
      <c r="AB126" s="35"/>
    </row>
    <row r="127" spans="1:28" s="34" customFormat="1" ht="20">
      <c r="A127" s="317"/>
      <c r="B127" s="311"/>
      <c r="C127" s="318"/>
      <c r="D127" s="66">
        <v>42404</v>
      </c>
      <c r="E127" s="66">
        <v>42404</v>
      </c>
      <c r="F127" s="67" t="s">
        <v>84</v>
      </c>
      <c r="G127" s="68">
        <v>15</v>
      </c>
      <c r="H127" s="69">
        <v>1</v>
      </c>
      <c r="I127" s="70">
        <v>7.2079000000000004</v>
      </c>
      <c r="J127" s="71">
        <f t="shared" si="15"/>
        <v>108.11850000000001</v>
      </c>
      <c r="K127" s="72">
        <f t="shared" si="14"/>
        <v>108.11850000000001</v>
      </c>
      <c r="L127" s="73">
        <v>170</v>
      </c>
      <c r="M127" s="71">
        <f t="shared" si="19"/>
        <v>170</v>
      </c>
      <c r="N127" s="72">
        <f t="shared" si="20"/>
        <v>61.881499999999988</v>
      </c>
      <c r="O127" s="74">
        <f t="shared" si="21"/>
        <v>0.57234885796602786</v>
      </c>
      <c r="P127" s="73">
        <v>170</v>
      </c>
      <c r="Q127" s="72">
        <f t="shared" si="16"/>
        <v>0</v>
      </c>
      <c r="R127" s="72">
        <f t="shared" si="17"/>
        <v>61.881499999999988</v>
      </c>
      <c r="S127" s="75" t="str">
        <f t="shared" si="18"/>
        <v>1</v>
      </c>
      <c r="T127" s="204" t="s">
        <v>25</v>
      </c>
      <c r="U127" s="204"/>
      <c r="V127" s="204"/>
      <c r="AB127" s="35"/>
    </row>
    <row r="128" spans="1:28" s="34" customFormat="1" ht="20">
      <c r="A128" s="317"/>
      <c r="B128" s="311"/>
      <c r="C128" s="318"/>
      <c r="D128" s="66">
        <v>42404</v>
      </c>
      <c r="E128" s="66">
        <v>42404</v>
      </c>
      <c r="F128" s="67" t="s">
        <v>107</v>
      </c>
      <c r="G128" s="68">
        <v>15.5</v>
      </c>
      <c r="H128" s="69">
        <v>2</v>
      </c>
      <c r="I128" s="70">
        <v>7.2079000000000004</v>
      </c>
      <c r="J128" s="71">
        <f t="shared" si="15"/>
        <v>111.72245000000001</v>
      </c>
      <c r="K128" s="72">
        <f t="shared" si="14"/>
        <v>223.44490000000002</v>
      </c>
      <c r="L128" s="73">
        <v>170</v>
      </c>
      <c r="M128" s="71">
        <f t="shared" si="19"/>
        <v>340</v>
      </c>
      <c r="N128" s="72">
        <f t="shared" si="20"/>
        <v>116.55509999999998</v>
      </c>
      <c r="O128" s="74">
        <f t="shared" si="21"/>
        <v>0.52162792706389793</v>
      </c>
      <c r="P128" s="73">
        <v>340</v>
      </c>
      <c r="Q128" s="72">
        <f t="shared" si="16"/>
        <v>0</v>
      </c>
      <c r="R128" s="72">
        <f t="shared" si="17"/>
        <v>116.55509999999998</v>
      </c>
      <c r="S128" s="75" t="str">
        <f t="shared" si="18"/>
        <v>1</v>
      </c>
      <c r="T128" s="204" t="s">
        <v>25</v>
      </c>
      <c r="U128" s="204"/>
      <c r="V128" s="204"/>
      <c r="AB128" s="35"/>
    </row>
    <row r="129" spans="1:28" s="34" customFormat="1" ht="20">
      <c r="A129" s="317"/>
      <c r="B129" s="311"/>
      <c r="C129" s="318"/>
      <c r="D129" s="66">
        <v>42404</v>
      </c>
      <c r="E129" s="66">
        <v>42404</v>
      </c>
      <c r="F129" s="67" t="s">
        <v>39</v>
      </c>
      <c r="G129" s="68">
        <v>3.45</v>
      </c>
      <c r="H129" s="69">
        <v>1</v>
      </c>
      <c r="I129" s="70">
        <v>7.2079000000000004</v>
      </c>
      <c r="J129" s="71">
        <f t="shared" si="15"/>
        <v>24.867255000000004</v>
      </c>
      <c r="K129" s="72">
        <f t="shared" si="14"/>
        <v>24.867255000000004</v>
      </c>
      <c r="L129" s="73">
        <v>45</v>
      </c>
      <c r="M129" s="71">
        <f t="shared" si="19"/>
        <v>45</v>
      </c>
      <c r="N129" s="72">
        <f t="shared" si="20"/>
        <v>20.132744999999996</v>
      </c>
      <c r="O129" s="74">
        <f t="shared" si="21"/>
        <v>0.80960866006320331</v>
      </c>
      <c r="P129" s="73">
        <v>45</v>
      </c>
      <c r="Q129" s="72">
        <f t="shared" si="16"/>
        <v>0</v>
      </c>
      <c r="R129" s="72">
        <f t="shared" si="17"/>
        <v>20.132744999999996</v>
      </c>
      <c r="S129" s="75" t="str">
        <f t="shared" si="18"/>
        <v>1</v>
      </c>
      <c r="T129" s="204" t="s">
        <v>25</v>
      </c>
      <c r="U129" s="204"/>
      <c r="V129" s="204"/>
      <c r="AB129" s="35"/>
    </row>
    <row r="130" spans="1:28" s="34" customFormat="1" ht="20">
      <c r="A130" s="317"/>
      <c r="B130" s="311"/>
      <c r="C130" s="318"/>
      <c r="D130" s="66">
        <v>42404</v>
      </c>
      <c r="E130" s="66">
        <v>42404</v>
      </c>
      <c r="F130" s="67" t="s">
        <v>49</v>
      </c>
      <c r="G130" s="68">
        <v>3.45</v>
      </c>
      <c r="H130" s="69">
        <v>2</v>
      </c>
      <c r="I130" s="70">
        <v>7.2079000000000004</v>
      </c>
      <c r="J130" s="71">
        <f t="shared" si="15"/>
        <v>24.867255000000004</v>
      </c>
      <c r="K130" s="72">
        <f t="shared" si="14"/>
        <v>49.734510000000007</v>
      </c>
      <c r="L130" s="73">
        <v>45</v>
      </c>
      <c r="M130" s="71">
        <f t="shared" si="19"/>
        <v>90</v>
      </c>
      <c r="N130" s="72">
        <f t="shared" si="20"/>
        <v>40.265489999999993</v>
      </c>
      <c r="O130" s="74">
        <f t="shared" si="21"/>
        <v>0.80960866006320331</v>
      </c>
      <c r="P130" s="73">
        <v>90</v>
      </c>
      <c r="Q130" s="72">
        <f t="shared" si="16"/>
        <v>0</v>
      </c>
      <c r="R130" s="72">
        <f t="shared" si="17"/>
        <v>40.265489999999993</v>
      </c>
      <c r="S130" s="75" t="str">
        <f t="shared" si="18"/>
        <v>1</v>
      </c>
      <c r="T130" s="204" t="s">
        <v>25</v>
      </c>
      <c r="U130" s="204"/>
      <c r="V130" s="204"/>
      <c r="AB130" s="35"/>
    </row>
    <row r="131" spans="1:28" s="34" customFormat="1" ht="20">
      <c r="A131" s="317"/>
      <c r="B131" s="311"/>
      <c r="C131" s="318"/>
      <c r="D131" s="66">
        <v>42404</v>
      </c>
      <c r="E131" s="66">
        <v>42404</v>
      </c>
      <c r="F131" s="67" t="s">
        <v>41</v>
      </c>
      <c r="G131" s="68">
        <v>3.45</v>
      </c>
      <c r="H131" s="69">
        <v>1</v>
      </c>
      <c r="I131" s="70">
        <v>7.2079000000000004</v>
      </c>
      <c r="J131" s="71">
        <f t="shared" si="15"/>
        <v>24.867255000000004</v>
      </c>
      <c r="K131" s="72">
        <f t="shared" si="14"/>
        <v>24.867255000000004</v>
      </c>
      <c r="L131" s="73">
        <v>45</v>
      </c>
      <c r="M131" s="71">
        <f t="shared" si="19"/>
        <v>45</v>
      </c>
      <c r="N131" s="72">
        <f t="shared" si="20"/>
        <v>20.132744999999996</v>
      </c>
      <c r="O131" s="74">
        <f t="shared" si="21"/>
        <v>0.80960866006320331</v>
      </c>
      <c r="P131" s="73">
        <v>45</v>
      </c>
      <c r="Q131" s="72">
        <f t="shared" si="16"/>
        <v>0</v>
      </c>
      <c r="R131" s="72">
        <f t="shared" si="17"/>
        <v>20.132744999999996</v>
      </c>
      <c r="S131" s="75" t="str">
        <f t="shared" si="18"/>
        <v>1</v>
      </c>
      <c r="T131" s="204" t="s">
        <v>25</v>
      </c>
      <c r="U131" s="204"/>
      <c r="V131" s="204"/>
      <c r="AB131" s="35"/>
    </row>
    <row r="132" spans="1:28" s="34" customFormat="1" ht="20">
      <c r="A132" s="317"/>
      <c r="B132" s="311"/>
      <c r="C132" s="318"/>
      <c r="D132" s="66">
        <v>42404</v>
      </c>
      <c r="E132" s="66">
        <v>42404</v>
      </c>
      <c r="F132" s="67" t="s">
        <v>124</v>
      </c>
      <c r="G132" s="68">
        <v>2.8</v>
      </c>
      <c r="H132" s="69">
        <v>2</v>
      </c>
      <c r="I132" s="70">
        <v>7.2079000000000004</v>
      </c>
      <c r="J132" s="71">
        <f t="shared" ref="J132:J195" si="26">G132*I132</f>
        <v>20.182120000000001</v>
      </c>
      <c r="K132" s="72">
        <f t="shared" si="14"/>
        <v>40.364240000000002</v>
      </c>
      <c r="L132" s="73">
        <v>55</v>
      </c>
      <c r="M132" s="71">
        <f t="shared" si="19"/>
        <v>110</v>
      </c>
      <c r="N132" s="72">
        <f t="shared" si="20"/>
        <v>69.635760000000005</v>
      </c>
      <c r="O132" s="74">
        <f t="shared" si="21"/>
        <v>1.7251844702142292</v>
      </c>
      <c r="P132" s="73">
        <v>110</v>
      </c>
      <c r="Q132" s="72">
        <f t="shared" ref="Q132:Q195" si="27">L132*H132-P132</f>
        <v>0</v>
      </c>
      <c r="R132" s="72">
        <f t="shared" ref="R132:R195" si="28">N132</f>
        <v>69.635760000000005</v>
      </c>
      <c r="S132" s="75" t="str">
        <f t="shared" si="18"/>
        <v>1</v>
      </c>
      <c r="T132" s="204" t="s">
        <v>25</v>
      </c>
      <c r="U132" s="204"/>
      <c r="V132" s="204"/>
      <c r="AB132" s="35"/>
    </row>
    <row r="133" spans="1:28" s="34" customFormat="1" ht="20">
      <c r="A133" s="317"/>
      <c r="B133" s="311"/>
      <c r="C133" s="318"/>
      <c r="D133" s="66">
        <v>42404</v>
      </c>
      <c r="E133" s="66">
        <v>42404</v>
      </c>
      <c r="F133" s="67" t="s">
        <v>34</v>
      </c>
      <c r="G133" s="68">
        <v>25.3</v>
      </c>
      <c r="H133" s="69">
        <v>1</v>
      </c>
      <c r="I133" s="70">
        <v>7.3825000000000003</v>
      </c>
      <c r="J133" s="71">
        <f t="shared" si="26"/>
        <v>186.77725000000001</v>
      </c>
      <c r="K133" s="72">
        <f t="shared" si="14"/>
        <v>186.77725000000001</v>
      </c>
      <c r="L133" s="73">
        <v>0</v>
      </c>
      <c r="M133" s="71">
        <f t="shared" si="19"/>
        <v>0</v>
      </c>
      <c r="N133" s="72">
        <f t="shared" si="20"/>
        <v>-186.77725000000001</v>
      </c>
      <c r="O133" s="74">
        <f t="shared" si="21"/>
        <v>-1</v>
      </c>
      <c r="P133" s="73">
        <v>0</v>
      </c>
      <c r="Q133" s="72">
        <f t="shared" si="27"/>
        <v>0</v>
      </c>
      <c r="R133" s="72">
        <f t="shared" si="28"/>
        <v>-186.77725000000001</v>
      </c>
      <c r="S133" s="75" t="str">
        <f t="shared" ref="S133:S196" si="29">IF(Q133&lt;&gt;0,"0","1")</f>
        <v>1</v>
      </c>
      <c r="T133" s="204" t="s">
        <v>25</v>
      </c>
      <c r="U133" s="204"/>
      <c r="V133" s="204"/>
      <c r="AB133" s="35"/>
    </row>
    <row r="134" spans="1:28" s="34" customFormat="1" ht="20">
      <c r="A134" s="317">
        <v>160205</v>
      </c>
      <c r="B134" s="311" t="s">
        <v>143</v>
      </c>
      <c r="C134" s="318" t="s">
        <v>143</v>
      </c>
      <c r="D134" s="66">
        <v>42405</v>
      </c>
      <c r="E134" s="66">
        <v>42405</v>
      </c>
      <c r="F134" s="67" t="s">
        <v>53</v>
      </c>
      <c r="G134" s="68">
        <v>10.5</v>
      </c>
      <c r="H134" s="69">
        <v>10</v>
      </c>
      <c r="I134" s="70">
        <v>7.4</v>
      </c>
      <c r="J134" s="71">
        <f t="shared" si="26"/>
        <v>77.7</v>
      </c>
      <c r="K134" s="72">
        <f t="shared" si="14"/>
        <v>777</v>
      </c>
      <c r="L134" s="73">
        <v>130</v>
      </c>
      <c r="M134" s="71">
        <f t="shared" si="19"/>
        <v>1300</v>
      </c>
      <c r="N134" s="72">
        <f t="shared" si="20"/>
        <v>523</v>
      </c>
      <c r="O134" s="74">
        <f t="shared" si="21"/>
        <v>0.67310167310167301</v>
      </c>
      <c r="P134" s="73">
        <v>1300</v>
      </c>
      <c r="Q134" s="72">
        <f t="shared" si="27"/>
        <v>0</v>
      </c>
      <c r="R134" s="72">
        <f t="shared" si="28"/>
        <v>523</v>
      </c>
      <c r="S134" s="75" t="str">
        <f t="shared" si="29"/>
        <v>1</v>
      </c>
      <c r="T134" s="204" t="s">
        <v>25</v>
      </c>
      <c r="U134" s="204"/>
      <c r="V134" s="204"/>
      <c r="AB134" s="35"/>
    </row>
    <row r="135" spans="1:28" s="34" customFormat="1" ht="20">
      <c r="A135" s="317"/>
      <c r="B135" s="311"/>
      <c r="C135" s="318"/>
      <c r="D135" s="66">
        <v>42405</v>
      </c>
      <c r="E135" s="66">
        <v>42405</v>
      </c>
      <c r="F135" s="67" t="s">
        <v>34</v>
      </c>
      <c r="G135" s="68">
        <v>28</v>
      </c>
      <c r="H135" s="69">
        <v>1</v>
      </c>
      <c r="I135" s="70">
        <v>7.4024000000000001</v>
      </c>
      <c r="J135" s="71">
        <f t="shared" si="26"/>
        <v>207.2672</v>
      </c>
      <c r="K135" s="72">
        <f t="shared" si="14"/>
        <v>207.2672</v>
      </c>
      <c r="L135" s="73">
        <v>0</v>
      </c>
      <c r="M135" s="71">
        <f t="shared" si="19"/>
        <v>0</v>
      </c>
      <c r="N135" s="72">
        <f t="shared" si="20"/>
        <v>-207.2672</v>
      </c>
      <c r="O135" s="74">
        <f t="shared" si="21"/>
        <v>-1</v>
      </c>
      <c r="P135" s="73">
        <v>0</v>
      </c>
      <c r="Q135" s="72">
        <f t="shared" si="27"/>
        <v>0</v>
      </c>
      <c r="R135" s="72">
        <f t="shared" si="28"/>
        <v>-207.2672</v>
      </c>
      <c r="S135" s="75" t="str">
        <f t="shared" si="29"/>
        <v>1</v>
      </c>
      <c r="T135" s="204" t="s">
        <v>25</v>
      </c>
      <c r="U135" s="204"/>
      <c r="V135" s="204"/>
      <c r="AB135" s="35"/>
    </row>
    <row r="136" spans="1:28" s="34" customFormat="1" ht="20">
      <c r="A136" s="317">
        <v>160206</v>
      </c>
      <c r="B136" s="311" t="s">
        <v>31</v>
      </c>
      <c r="C136" s="318" t="s">
        <v>32</v>
      </c>
      <c r="D136" s="66">
        <v>42408</v>
      </c>
      <c r="E136" s="66">
        <v>42408</v>
      </c>
      <c r="F136" s="67" t="s">
        <v>70</v>
      </c>
      <c r="G136" s="68">
        <v>11</v>
      </c>
      <c r="H136" s="69">
        <v>8</v>
      </c>
      <c r="I136" s="70">
        <v>7.3589000000000002</v>
      </c>
      <c r="J136" s="71">
        <f t="shared" si="26"/>
        <v>80.947900000000004</v>
      </c>
      <c r="K136" s="72">
        <f t="shared" si="14"/>
        <v>647.58320000000003</v>
      </c>
      <c r="L136" s="73">
        <v>125</v>
      </c>
      <c r="M136" s="71">
        <f t="shared" si="19"/>
        <v>1000</v>
      </c>
      <c r="N136" s="72">
        <f t="shared" si="20"/>
        <v>352.41679999999997</v>
      </c>
      <c r="O136" s="74">
        <f t="shared" si="21"/>
        <v>0.54420312324346887</v>
      </c>
      <c r="P136" s="73">
        <v>1000</v>
      </c>
      <c r="Q136" s="72">
        <f t="shared" si="27"/>
        <v>0</v>
      </c>
      <c r="R136" s="72">
        <f t="shared" si="28"/>
        <v>352.41679999999997</v>
      </c>
      <c r="S136" s="75" t="str">
        <f t="shared" si="29"/>
        <v>1</v>
      </c>
      <c r="T136" s="204" t="s">
        <v>25</v>
      </c>
      <c r="U136" s="204"/>
      <c r="V136" s="204"/>
      <c r="AB136" s="35"/>
    </row>
    <row r="137" spans="1:28" s="34" customFormat="1" ht="20">
      <c r="A137" s="317"/>
      <c r="B137" s="311"/>
      <c r="C137" s="318"/>
      <c r="D137" s="66">
        <v>42408</v>
      </c>
      <c r="E137" s="66">
        <v>42408</v>
      </c>
      <c r="F137" s="67" t="s">
        <v>144</v>
      </c>
      <c r="G137" s="68">
        <v>3.45</v>
      </c>
      <c r="H137" s="69">
        <v>2</v>
      </c>
      <c r="I137" s="70">
        <v>7.3589000000000002</v>
      </c>
      <c r="J137" s="71">
        <f t="shared" si="26"/>
        <v>25.388205000000003</v>
      </c>
      <c r="K137" s="72">
        <f t="shared" si="14"/>
        <v>50.776410000000006</v>
      </c>
      <c r="L137" s="73">
        <v>45</v>
      </c>
      <c r="M137" s="71">
        <f t="shared" si="19"/>
        <v>90</v>
      </c>
      <c r="N137" s="72">
        <f t="shared" si="20"/>
        <v>39.223589999999994</v>
      </c>
      <c r="O137" s="74">
        <f t="shared" si="21"/>
        <v>0.77247662841859022</v>
      </c>
      <c r="P137" s="73">
        <v>90</v>
      </c>
      <c r="Q137" s="72">
        <f t="shared" si="27"/>
        <v>0</v>
      </c>
      <c r="R137" s="72">
        <f t="shared" si="28"/>
        <v>39.223589999999994</v>
      </c>
      <c r="S137" s="75" t="str">
        <f t="shared" si="29"/>
        <v>1</v>
      </c>
      <c r="T137" s="204" t="s">
        <v>25</v>
      </c>
      <c r="U137" s="204"/>
      <c r="V137" s="204"/>
      <c r="AB137" s="35"/>
    </row>
    <row r="138" spans="1:28" s="36" customFormat="1" ht="20">
      <c r="A138" s="317"/>
      <c r="B138" s="311"/>
      <c r="C138" s="318"/>
      <c r="D138" s="66">
        <v>42408</v>
      </c>
      <c r="E138" s="66">
        <v>42408</v>
      </c>
      <c r="F138" s="67" t="s">
        <v>34</v>
      </c>
      <c r="G138" s="68">
        <v>26</v>
      </c>
      <c r="H138" s="69">
        <v>1</v>
      </c>
      <c r="I138" s="70">
        <v>7.4024000000000001</v>
      </c>
      <c r="J138" s="71">
        <f t="shared" si="26"/>
        <v>192.4624</v>
      </c>
      <c r="K138" s="72">
        <f t="shared" si="14"/>
        <v>192.4624</v>
      </c>
      <c r="L138" s="73">
        <v>0</v>
      </c>
      <c r="M138" s="71">
        <f t="shared" si="19"/>
        <v>0</v>
      </c>
      <c r="N138" s="72">
        <f t="shared" si="20"/>
        <v>-192.4624</v>
      </c>
      <c r="O138" s="74">
        <f t="shared" si="21"/>
        <v>-1</v>
      </c>
      <c r="P138" s="73">
        <v>0</v>
      </c>
      <c r="Q138" s="72">
        <f t="shared" si="27"/>
        <v>0</v>
      </c>
      <c r="R138" s="72">
        <f t="shared" si="28"/>
        <v>-192.4624</v>
      </c>
      <c r="S138" s="75" t="str">
        <f t="shared" si="29"/>
        <v>1</v>
      </c>
      <c r="T138" s="204" t="s">
        <v>25</v>
      </c>
      <c r="U138" s="204"/>
      <c r="V138" s="76"/>
      <c r="AB138" s="37"/>
    </row>
    <row r="139" spans="1:28" s="38" customFormat="1" ht="20">
      <c r="A139" s="317">
        <v>160207</v>
      </c>
      <c r="B139" s="321" t="s">
        <v>145</v>
      </c>
      <c r="C139" s="318" t="s">
        <v>146</v>
      </c>
      <c r="D139" s="66">
        <v>42409</v>
      </c>
      <c r="E139" s="66">
        <v>42409</v>
      </c>
      <c r="F139" s="67" t="s">
        <v>135</v>
      </c>
      <c r="G139" s="68">
        <v>3.95</v>
      </c>
      <c r="H139" s="69">
        <v>50</v>
      </c>
      <c r="I139" s="70">
        <v>7.4024000000000001</v>
      </c>
      <c r="J139" s="71">
        <f t="shared" si="26"/>
        <v>29.23948</v>
      </c>
      <c r="K139" s="71">
        <f t="shared" si="14"/>
        <v>1461.9739999999999</v>
      </c>
      <c r="L139" s="73">
        <v>45</v>
      </c>
      <c r="M139" s="71">
        <f t="shared" si="19"/>
        <v>2250</v>
      </c>
      <c r="N139" s="71">
        <f t="shared" si="20"/>
        <v>788.02599999999995</v>
      </c>
      <c r="O139" s="78">
        <f t="shared" si="21"/>
        <v>0.5390150577233247</v>
      </c>
      <c r="P139" s="73">
        <v>0</v>
      </c>
      <c r="Q139" s="71">
        <f t="shared" si="27"/>
        <v>2250</v>
      </c>
      <c r="R139" s="71">
        <f t="shared" si="28"/>
        <v>788.02599999999995</v>
      </c>
      <c r="S139" s="75" t="str">
        <f t="shared" si="29"/>
        <v>0</v>
      </c>
      <c r="T139" s="79" t="s">
        <v>25</v>
      </c>
      <c r="U139" s="321" t="s">
        <v>147</v>
      </c>
      <c r="V139" s="79"/>
      <c r="AB139" s="39"/>
    </row>
    <row r="140" spans="1:28" s="38" customFormat="1" ht="20">
      <c r="A140" s="317"/>
      <c r="B140" s="321"/>
      <c r="C140" s="318"/>
      <c r="D140" s="66">
        <v>42409</v>
      </c>
      <c r="E140" s="66">
        <v>42409</v>
      </c>
      <c r="F140" s="67" t="s">
        <v>148</v>
      </c>
      <c r="G140" s="68">
        <v>8.51</v>
      </c>
      <c r="H140" s="69">
        <v>20</v>
      </c>
      <c r="I140" s="70">
        <v>7.4024000000000001</v>
      </c>
      <c r="J140" s="71">
        <f t="shared" si="26"/>
        <v>62.994424000000002</v>
      </c>
      <c r="K140" s="71">
        <f t="shared" ref="K140:K207" si="30">J140*H140</f>
        <v>1259.8884800000001</v>
      </c>
      <c r="L140" s="73">
        <v>90</v>
      </c>
      <c r="M140" s="71">
        <f t="shared" si="19"/>
        <v>1800</v>
      </c>
      <c r="N140" s="71">
        <f t="shared" si="20"/>
        <v>540.11151999999993</v>
      </c>
      <c r="O140" s="78">
        <f t="shared" si="21"/>
        <v>0.4286978796726516</v>
      </c>
      <c r="P140" s="73">
        <v>0</v>
      </c>
      <c r="Q140" s="71">
        <f t="shared" si="27"/>
        <v>1800</v>
      </c>
      <c r="R140" s="71">
        <f t="shared" si="28"/>
        <v>540.11151999999993</v>
      </c>
      <c r="S140" s="75" t="str">
        <f t="shared" si="29"/>
        <v>0</v>
      </c>
      <c r="T140" s="79" t="s">
        <v>25</v>
      </c>
      <c r="U140" s="321"/>
      <c r="V140" s="79"/>
      <c r="AB140" s="39"/>
    </row>
    <row r="141" spans="1:28" s="38" customFormat="1" ht="40">
      <c r="A141" s="317"/>
      <c r="B141" s="321"/>
      <c r="C141" s="318"/>
      <c r="D141" s="66">
        <v>42409</v>
      </c>
      <c r="E141" s="66">
        <v>42409</v>
      </c>
      <c r="F141" s="67" t="s">
        <v>100</v>
      </c>
      <c r="G141" s="68">
        <v>7.16</v>
      </c>
      <c r="H141" s="69">
        <v>10</v>
      </c>
      <c r="I141" s="70">
        <v>7.4024000000000001</v>
      </c>
      <c r="J141" s="71">
        <f t="shared" si="26"/>
        <v>53.001184000000002</v>
      </c>
      <c r="K141" s="71">
        <f t="shared" si="30"/>
        <v>530.01184000000001</v>
      </c>
      <c r="L141" s="73">
        <v>80</v>
      </c>
      <c r="M141" s="71">
        <f t="shared" si="19"/>
        <v>800</v>
      </c>
      <c r="N141" s="71">
        <f t="shared" si="20"/>
        <v>269.98815999999999</v>
      </c>
      <c r="O141" s="78">
        <f t="shared" si="21"/>
        <v>0.509400242832311</v>
      </c>
      <c r="P141" s="73">
        <v>0</v>
      </c>
      <c r="Q141" s="71">
        <f t="shared" si="27"/>
        <v>800</v>
      </c>
      <c r="R141" s="71">
        <f t="shared" si="28"/>
        <v>269.98815999999999</v>
      </c>
      <c r="S141" s="75" t="str">
        <f t="shared" si="29"/>
        <v>0</v>
      </c>
      <c r="T141" s="79" t="s">
        <v>25</v>
      </c>
      <c r="U141" s="321"/>
      <c r="V141" s="79"/>
      <c r="AB141" s="39"/>
    </row>
    <row r="142" spans="1:28" s="38" customFormat="1" ht="20">
      <c r="A142" s="317"/>
      <c r="B142" s="321"/>
      <c r="C142" s="318"/>
      <c r="D142" s="66">
        <v>42409</v>
      </c>
      <c r="E142" s="66">
        <v>42409</v>
      </c>
      <c r="F142" s="67" t="s">
        <v>118</v>
      </c>
      <c r="G142" s="68">
        <v>1.45</v>
      </c>
      <c r="H142" s="69">
        <v>30</v>
      </c>
      <c r="I142" s="70">
        <v>7.4024000000000001</v>
      </c>
      <c r="J142" s="71">
        <f t="shared" si="26"/>
        <v>10.73348</v>
      </c>
      <c r="K142" s="71">
        <f t="shared" si="30"/>
        <v>322.00440000000003</v>
      </c>
      <c r="L142" s="73">
        <v>17</v>
      </c>
      <c r="M142" s="71">
        <f t="shared" si="19"/>
        <v>510</v>
      </c>
      <c r="N142" s="71">
        <f t="shared" si="20"/>
        <v>187.9956</v>
      </c>
      <c r="O142" s="78">
        <f t="shared" si="21"/>
        <v>0.58382928928921463</v>
      </c>
      <c r="P142" s="73">
        <v>0</v>
      </c>
      <c r="Q142" s="71">
        <f t="shared" si="27"/>
        <v>510</v>
      </c>
      <c r="R142" s="71">
        <f t="shared" si="28"/>
        <v>187.9956</v>
      </c>
      <c r="S142" s="75" t="str">
        <f t="shared" si="29"/>
        <v>0</v>
      </c>
      <c r="T142" s="79" t="s">
        <v>25</v>
      </c>
      <c r="U142" s="321"/>
      <c r="V142" s="79"/>
      <c r="AB142" s="39"/>
    </row>
    <row r="143" spans="1:28" s="38" customFormat="1" ht="20">
      <c r="A143" s="317"/>
      <c r="B143" s="321"/>
      <c r="C143" s="318"/>
      <c r="D143" s="66">
        <v>42409</v>
      </c>
      <c r="E143" s="66">
        <v>42409</v>
      </c>
      <c r="F143" s="67" t="s">
        <v>34</v>
      </c>
      <c r="G143" s="68">
        <f>19.8+20.1</f>
        <v>39.900000000000006</v>
      </c>
      <c r="H143" s="69">
        <v>1</v>
      </c>
      <c r="I143" s="70">
        <v>7.3825000000000003</v>
      </c>
      <c r="J143" s="71">
        <f t="shared" si="26"/>
        <v>294.56175000000007</v>
      </c>
      <c r="K143" s="71">
        <f t="shared" si="30"/>
        <v>294.56175000000007</v>
      </c>
      <c r="L143" s="73">
        <v>0</v>
      </c>
      <c r="M143" s="71">
        <f t="shared" si="19"/>
        <v>0</v>
      </c>
      <c r="N143" s="71">
        <f t="shared" si="20"/>
        <v>-294.56175000000007</v>
      </c>
      <c r="O143" s="78">
        <f t="shared" si="21"/>
        <v>-1</v>
      </c>
      <c r="P143" s="73">
        <v>0</v>
      </c>
      <c r="Q143" s="71">
        <f t="shared" si="27"/>
        <v>0</v>
      </c>
      <c r="R143" s="71">
        <f t="shared" si="28"/>
        <v>-294.56175000000007</v>
      </c>
      <c r="S143" s="75" t="str">
        <f t="shared" si="29"/>
        <v>1</v>
      </c>
      <c r="T143" s="79" t="s">
        <v>25</v>
      </c>
      <c r="U143" s="321"/>
      <c r="V143" s="79"/>
      <c r="AB143" s="39"/>
    </row>
    <row r="144" spans="1:28" s="34" customFormat="1" ht="20">
      <c r="A144" s="317">
        <v>160208</v>
      </c>
      <c r="B144" s="311" t="s">
        <v>142</v>
      </c>
      <c r="C144" s="318" t="s">
        <v>142</v>
      </c>
      <c r="D144" s="66">
        <v>42410</v>
      </c>
      <c r="E144" s="66">
        <v>42410</v>
      </c>
      <c r="F144" s="67" t="s">
        <v>51</v>
      </c>
      <c r="G144" s="68">
        <v>15.5</v>
      </c>
      <c r="H144" s="69">
        <v>6</v>
      </c>
      <c r="I144" s="70">
        <v>7.4561000000000002</v>
      </c>
      <c r="J144" s="71">
        <f t="shared" si="26"/>
        <v>115.56955000000001</v>
      </c>
      <c r="K144" s="72">
        <f t="shared" si="30"/>
        <v>693.41730000000007</v>
      </c>
      <c r="L144" s="73">
        <v>170</v>
      </c>
      <c r="M144" s="71">
        <f t="shared" si="19"/>
        <v>1020</v>
      </c>
      <c r="N144" s="72">
        <f t="shared" si="20"/>
        <v>326.58269999999993</v>
      </c>
      <c r="O144" s="74">
        <f t="shared" si="21"/>
        <v>0.47097570250987386</v>
      </c>
      <c r="P144" s="73">
        <v>1020</v>
      </c>
      <c r="Q144" s="72">
        <f t="shared" si="27"/>
        <v>0</v>
      </c>
      <c r="R144" s="72">
        <f t="shared" si="28"/>
        <v>326.58269999999993</v>
      </c>
      <c r="S144" s="75" t="str">
        <f t="shared" si="29"/>
        <v>1</v>
      </c>
      <c r="T144" s="204" t="s">
        <v>25</v>
      </c>
      <c r="U144" s="204"/>
      <c r="V144" s="204"/>
      <c r="AB144" s="35"/>
    </row>
    <row r="145" spans="1:28" s="34" customFormat="1" ht="20">
      <c r="A145" s="317"/>
      <c r="B145" s="311"/>
      <c r="C145" s="318"/>
      <c r="D145" s="66">
        <v>42410</v>
      </c>
      <c r="E145" s="66">
        <v>42410</v>
      </c>
      <c r="F145" s="67" t="s">
        <v>34</v>
      </c>
      <c r="G145" s="68">
        <v>16</v>
      </c>
      <c r="H145" s="69">
        <v>1</v>
      </c>
      <c r="I145" s="70">
        <v>7.4561000000000002</v>
      </c>
      <c r="J145" s="71">
        <f t="shared" si="26"/>
        <v>119.2976</v>
      </c>
      <c r="K145" s="72">
        <f t="shared" si="30"/>
        <v>119.2976</v>
      </c>
      <c r="L145" s="73">
        <v>0</v>
      </c>
      <c r="M145" s="71">
        <f t="shared" si="19"/>
        <v>0</v>
      </c>
      <c r="N145" s="72">
        <f t="shared" si="20"/>
        <v>-119.2976</v>
      </c>
      <c r="O145" s="74">
        <f t="shared" si="21"/>
        <v>-1</v>
      </c>
      <c r="P145" s="73">
        <v>0</v>
      </c>
      <c r="Q145" s="72">
        <f t="shared" si="27"/>
        <v>0</v>
      </c>
      <c r="R145" s="72">
        <f t="shared" si="28"/>
        <v>-119.2976</v>
      </c>
      <c r="S145" s="75" t="str">
        <f t="shared" si="29"/>
        <v>1</v>
      </c>
      <c r="T145" s="204" t="s">
        <v>25</v>
      </c>
      <c r="U145" s="204"/>
      <c r="V145" s="204"/>
      <c r="AB145" s="35"/>
    </row>
    <row r="146" spans="1:28" s="34" customFormat="1" ht="20">
      <c r="A146" s="317">
        <v>160209</v>
      </c>
      <c r="B146" s="311" t="s">
        <v>71</v>
      </c>
      <c r="C146" s="318" t="s">
        <v>32</v>
      </c>
      <c r="D146" s="66">
        <v>42411</v>
      </c>
      <c r="E146" s="66">
        <v>42411</v>
      </c>
      <c r="F146" s="67" t="s">
        <v>76</v>
      </c>
      <c r="G146" s="68">
        <v>9.5</v>
      </c>
      <c r="H146" s="69">
        <v>8</v>
      </c>
      <c r="I146" s="70">
        <v>7.4561000000000002</v>
      </c>
      <c r="J146" s="71">
        <f t="shared" si="26"/>
        <v>70.832949999999997</v>
      </c>
      <c r="K146" s="72">
        <f t="shared" si="30"/>
        <v>566.66359999999997</v>
      </c>
      <c r="L146" s="73">
        <v>122</v>
      </c>
      <c r="M146" s="71">
        <f t="shared" si="19"/>
        <v>976</v>
      </c>
      <c r="N146" s="72">
        <f t="shared" si="20"/>
        <v>409.33640000000003</v>
      </c>
      <c r="O146" s="74">
        <f t="shared" si="21"/>
        <v>0.72236226219577193</v>
      </c>
      <c r="P146" s="73">
        <v>976</v>
      </c>
      <c r="Q146" s="72">
        <f t="shared" si="27"/>
        <v>0</v>
      </c>
      <c r="R146" s="72">
        <f t="shared" si="28"/>
        <v>409.33640000000003</v>
      </c>
      <c r="S146" s="75" t="str">
        <f t="shared" si="29"/>
        <v>1</v>
      </c>
      <c r="T146" s="204" t="s">
        <v>25</v>
      </c>
      <c r="U146" s="204"/>
      <c r="V146" s="204"/>
      <c r="AB146" s="35"/>
    </row>
    <row r="147" spans="1:28" s="34" customFormat="1" ht="20">
      <c r="A147" s="317"/>
      <c r="B147" s="311"/>
      <c r="C147" s="318"/>
      <c r="D147" s="66">
        <v>42411</v>
      </c>
      <c r="E147" s="66">
        <v>42411</v>
      </c>
      <c r="F147" s="67" t="s">
        <v>34</v>
      </c>
      <c r="G147" s="68">
        <v>16.399999999999999</v>
      </c>
      <c r="H147" s="69">
        <v>1</v>
      </c>
      <c r="I147" s="70">
        <v>7.3825000000000003</v>
      </c>
      <c r="J147" s="71">
        <f t="shared" si="26"/>
        <v>121.07299999999999</v>
      </c>
      <c r="K147" s="72">
        <f t="shared" si="30"/>
        <v>121.07299999999999</v>
      </c>
      <c r="L147" s="73">
        <v>0</v>
      </c>
      <c r="M147" s="71">
        <f t="shared" si="19"/>
        <v>0</v>
      </c>
      <c r="N147" s="72">
        <f t="shared" si="20"/>
        <v>-121.07299999999999</v>
      </c>
      <c r="O147" s="74">
        <f t="shared" si="21"/>
        <v>-1</v>
      </c>
      <c r="P147" s="73">
        <v>0</v>
      </c>
      <c r="Q147" s="72">
        <f t="shared" si="27"/>
        <v>0</v>
      </c>
      <c r="R147" s="72">
        <f t="shared" si="28"/>
        <v>-121.07299999999999</v>
      </c>
      <c r="S147" s="75" t="str">
        <f t="shared" si="29"/>
        <v>1</v>
      </c>
      <c r="T147" s="204" t="s">
        <v>25</v>
      </c>
      <c r="U147" s="204"/>
      <c r="V147" s="204"/>
      <c r="AB147" s="35"/>
    </row>
    <row r="148" spans="1:28" s="34" customFormat="1" ht="20">
      <c r="A148" s="317">
        <v>160210</v>
      </c>
      <c r="B148" s="311" t="s">
        <v>149</v>
      </c>
      <c r="C148" s="318" t="s">
        <v>150</v>
      </c>
      <c r="D148" s="66">
        <v>42411</v>
      </c>
      <c r="E148" s="66">
        <v>42411</v>
      </c>
      <c r="F148" s="67" t="s">
        <v>51</v>
      </c>
      <c r="G148" s="68">
        <v>15.5</v>
      </c>
      <c r="H148" s="69">
        <v>4</v>
      </c>
      <c r="I148" s="70">
        <v>7.4749999999999996</v>
      </c>
      <c r="J148" s="71">
        <f t="shared" si="26"/>
        <v>115.8625</v>
      </c>
      <c r="K148" s="72">
        <f t="shared" si="30"/>
        <v>463.45</v>
      </c>
      <c r="L148" s="73">
        <v>190</v>
      </c>
      <c r="M148" s="71">
        <f t="shared" si="19"/>
        <v>760</v>
      </c>
      <c r="N148" s="72">
        <f t="shared" si="20"/>
        <v>296.55</v>
      </c>
      <c r="O148" s="74">
        <f t="shared" si="21"/>
        <v>0.63987485165605784</v>
      </c>
      <c r="P148" s="73">
        <v>760</v>
      </c>
      <c r="Q148" s="72">
        <f t="shared" si="27"/>
        <v>0</v>
      </c>
      <c r="R148" s="72">
        <f t="shared" si="28"/>
        <v>296.55</v>
      </c>
      <c r="S148" s="75" t="str">
        <f t="shared" si="29"/>
        <v>1</v>
      </c>
      <c r="T148" s="204" t="s">
        <v>151</v>
      </c>
      <c r="U148" s="204"/>
      <c r="V148" s="204"/>
      <c r="AB148" s="35"/>
    </row>
    <row r="149" spans="1:28" s="34" customFormat="1" ht="20">
      <c r="A149" s="317"/>
      <c r="B149" s="311"/>
      <c r="C149" s="318"/>
      <c r="D149" s="66">
        <v>42411</v>
      </c>
      <c r="E149" s="66">
        <v>42411</v>
      </c>
      <c r="F149" s="67" t="s">
        <v>108</v>
      </c>
      <c r="G149" s="68">
        <v>15.5</v>
      </c>
      <c r="H149" s="69">
        <v>1</v>
      </c>
      <c r="I149" s="70">
        <v>7.4749999999999996</v>
      </c>
      <c r="J149" s="71">
        <f t="shared" si="26"/>
        <v>115.8625</v>
      </c>
      <c r="K149" s="72">
        <f t="shared" si="30"/>
        <v>115.8625</v>
      </c>
      <c r="L149" s="73">
        <v>190</v>
      </c>
      <c r="M149" s="71">
        <f t="shared" si="19"/>
        <v>190</v>
      </c>
      <c r="N149" s="72">
        <f t="shared" si="20"/>
        <v>74.137500000000003</v>
      </c>
      <c r="O149" s="74">
        <f t="shared" si="21"/>
        <v>0.63987485165605784</v>
      </c>
      <c r="P149" s="73">
        <v>190</v>
      </c>
      <c r="Q149" s="72">
        <f t="shared" si="27"/>
        <v>0</v>
      </c>
      <c r="R149" s="72">
        <f t="shared" si="28"/>
        <v>74.137500000000003</v>
      </c>
      <c r="S149" s="75" t="str">
        <f t="shared" si="29"/>
        <v>1</v>
      </c>
      <c r="T149" s="204" t="s">
        <v>151</v>
      </c>
      <c r="U149" s="204"/>
      <c r="V149" s="204"/>
      <c r="AB149" s="35"/>
    </row>
    <row r="150" spans="1:28" s="34" customFormat="1" ht="20">
      <c r="A150" s="317"/>
      <c r="B150" s="311"/>
      <c r="C150" s="318"/>
      <c r="D150" s="66">
        <v>42411</v>
      </c>
      <c r="E150" s="66">
        <v>42411</v>
      </c>
      <c r="F150" s="67" t="s">
        <v>51</v>
      </c>
      <c r="G150" s="68">
        <v>15.5</v>
      </c>
      <c r="H150" s="69">
        <v>1</v>
      </c>
      <c r="I150" s="70">
        <v>7.4749999999999996</v>
      </c>
      <c r="J150" s="71">
        <f t="shared" si="26"/>
        <v>115.8625</v>
      </c>
      <c r="K150" s="72">
        <f t="shared" si="30"/>
        <v>115.8625</v>
      </c>
      <c r="L150" s="73">
        <v>190</v>
      </c>
      <c r="M150" s="71">
        <f t="shared" si="19"/>
        <v>190</v>
      </c>
      <c r="N150" s="72">
        <f t="shared" si="20"/>
        <v>74.137500000000003</v>
      </c>
      <c r="O150" s="74">
        <f t="shared" si="21"/>
        <v>0.63987485165605784</v>
      </c>
      <c r="P150" s="73">
        <v>190</v>
      </c>
      <c r="Q150" s="72">
        <f t="shared" si="27"/>
        <v>0</v>
      </c>
      <c r="R150" s="72">
        <f t="shared" si="28"/>
        <v>74.137500000000003</v>
      </c>
      <c r="S150" s="75" t="str">
        <f t="shared" si="29"/>
        <v>1</v>
      </c>
      <c r="T150" s="204" t="s">
        <v>151</v>
      </c>
      <c r="U150" s="204"/>
      <c r="V150" s="204"/>
      <c r="AB150" s="35"/>
    </row>
    <row r="151" spans="1:28" s="34" customFormat="1" ht="20">
      <c r="A151" s="317"/>
      <c r="B151" s="311"/>
      <c r="C151" s="318"/>
      <c r="D151" s="66">
        <v>42411</v>
      </c>
      <c r="E151" s="66">
        <v>42411</v>
      </c>
      <c r="F151" s="67" t="s">
        <v>34</v>
      </c>
      <c r="G151" s="68">
        <v>26</v>
      </c>
      <c r="H151" s="69">
        <v>1</v>
      </c>
      <c r="I151" s="70">
        <v>7.4749999999999996</v>
      </c>
      <c r="J151" s="71">
        <f t="shared" si="26"/>
        <v>194.35</v>
      </c>
      <c r="K151" s="72">
        <f t="shared" si="30"/>
        <v>194.35</v>
      </c>
      <c r="L151" s="73">
        <v>0</v>
      </c>
      <c r="M151" s="71">
        <f t="shared" si="19"/>
        <v>0</v>
      </c>
      <c r="N151" s="72">
        <f t="shared" si="20"/>
        <v>-194.35</v>
      </c>
      <c r="O151" s="74">
        <f t="shared" si="21"/>
        <v>-1</v>
      </c>
      <c r="P151" s="73">
        <v>0</v>
      </c>
      <c r="Q151" s="72">
        <f t="shared" si="27"/>
        <v>0</v>
      </c>
      <c r="R151" s="72">
        <f t="shared" si="28"/>
        <v>-194.35</v>
      </c>
      <c r="S151" s="75" t="str">
        <f t="shared" si="29"/>
        <v>1</v>
      </c>
      <c r="T151" s="204" t="s">
        <v>151</v>
      </c>
      <c r="U151" s="204"/>
      <c r="V151" s="204"/>
      <c r="AB151" s="35"/>
    </row>
    <row r="152" spans="1:28" s="34" customFormat="1" ht="20">
      <c r="A152" s="317">
        <v>160211</v>
      </c>
      <c r="B152" s="311" t="s">
        <v>152</v>
      </c>
      <c r="C152" s="318" t="s">
        <v>32</v>
      </c>
      <c r="D152" s="66">
        <v>42412</v>
      </c>
      <c r="E152" s="66">
        <v>42412</v>
      </c>
      <c r="F152" s="67" t="s">
        <v>107</v>
      </c>
      <c r="G152" s="68">
        <v>15.5</v>
      </c>
      <c r="H152" s="69">
        <v>6</v>
      </c>
      <c r="I152" s="70">
        <v>7.4749999999999996</v>
      </c>
      <c r="J152" s="71">
        <f t="shared" si="26"/>
        <v>115.8625</v>
      </c>
      <c r="K152" s="72">
        <f t="shared" si="30"/>
        <v>695.17499999999995</v>
      </c>
      <c r="L152" s="73">
        <v>170</v>
      </c>
      <c r="M152" s="71">
        <f t="shared" si="19"/>
        <v>1020</v>
      </c>
      <c r="N152" s="72">
        <f t="shared" si="20"/>
        <v>324.82500000000005</v>
      </c>
      <c r="O152" s="74">
        <f t="shared" si="21"/>
        <v>0.46725644621857809</v>
      </c>
      <c r="P152" s="73">
        <v>1020</v>
      </c>
      <c r="Q152" s="72">
        <f t="shared" si="27"/>
        <v>0</v>
      </c>
      <c r="R152" s="72">
        <f t="shared" si="28"/>
        <v>324.82500000000005</v>
      </c>
      <c r="S152" s="75" t="str">
        <f t="shared" si="29"/>
        <v>1</v>
      </c>
      <c r="T152" s="204" t="s">
        <v>25</v>
      </c>
      <c r="U152" s="204"/>
      <c r="V152" s="204"/>
      <c r="AB152" s="35"/>
    </row>
    <row r="153" spans="1:28" s="34" customFormat="1" ht="20">
      <c r="A153" s="317"/>
      <c r="B153" s="311"/>
      <c r="C153" s="318"/>
      <c r="D153" s="66">
        <v>42412</v>
      </c>
      <c r="E153" s="66">
        <v>42412</v>
      </c>
      <c r="F153" s="67" t="s">
        <v>34</v>
      </c>
      <c r="G153" s="68">
        <v>19</v>
      </c>
      <c r="H153" s="69">
        <v>1</v>
      </c>
      <c r="I153" s="70">
        <v>7.3825000000000003</v>
      </c>
      <c r="J153" s="71">
        <f t="shared" si="26"/>
        <v>140.26750000000001</v>
      </c>
      <c r="K153" s="72">
        <f t="shared" si="30"/>
        <v>140.26750000000001</v>
      </c>
      <c r="L153" s="73">
        <v>0</v>
      </c>
      <c r="M153" s="71">
        <f t="shared" si="19"/>
        <v>0</v>
      </c>
      <c r="N153" s="72">
        <f t="shared" si="20"/>
        <v>-140.26750000000001</v>
      </c>
      <c r="O153" s="74">
        <f t="shared" si="21"/>
        <v>-1</v>
      </c>
      <c r="P153" s="73">
        <v>0</v>
      </c>
      <c r="Q153" s="72">
        <f t="shared" si="27"/>
        <v>0</v>
      </c>
      <c r="R153" s="72">
        <f t="shared" si="28"/>
        <v>-140.26750000000001</v>
      </c>
      <c r="S153" s="75" t="str">
        <f t="shared" si="29"/>
        <v>1</v>
      </c>
      <c r="T153" s="204" t="s">
        <v>25</v>
      </c>
      <c r="U153" s="204"/>
      <c r="V153" s="204"/>
      <c r="AB153" s="35"/>
    </row>
    <row r="154" spans="1:28" s="34" customFormat="1" ht="20">
      <c r="A154" s="317">
        <v>160212</v>
      </c>
      <c r="B154" s="311" t="s">
        <v>109</v>
      </c>
      <c r="C154" s="318" t="s">
        <v>32</v>
      </c>
      <c r="D154" s="66">
        <v>42412</v>
      </c>
      <c r="E154" s="66">
        <v>42412</v>
      </c>
      <c r="F154" s="67" t="s">
        <v>51</v>
      </c>
      <c r="G154" s="68">
        <v>15.5</v>
      </c>
      <c r="H154" s="69">
        <v>6</v>
      </c>
      <c r="I154" s="70">
        <v>7.4749999999999996</v>
      </c>
      <c r="J154" s="71">
        <f t="shared" si="26"/>
        <v>115.8625</v>
      </c>
      <c r="K154" s="72">
        <f t="shared" si="30"/>
        <v>695.17499999999995</v>
      </c>
      <c r="L154" s="73">
        <v>170</v>
      </c>
      <c r="M154" s="71">
        <f t="shared" si="19"/>
        <v>1020</v>
      </c>
      <c r="N154" s="72">
        <f t="shared" si="20"/>
        <v>324.82500000000005</v>
      </c>
      <c r="O154" s="74">
        <f t="shared" si="21"/>
        <v>0.46725644621857809</v>
      </c>
      <c r="P154" s="73">
        <v>1020</v>
      </c>
      <c r="Q154" s="72">
        <f t="shared" si="27"/>
        <v>0</v>
      </c>
      <c r="R154" s="72">
        <f t="shared" si="28"/>
        <v>324.82500000000005</v>
      </c>
      <c r="S154" s="75" t="str">
        <f t="shared" si="29"/>
        <v>1</v>
      </c>
      <c r="T154" s="204" t="s">
        <v>25</v>
      </c>
      <c r="U154" s="204"/>
      <c r="V154" s="204"/>
      <c r="AB154" s="35"/>
    </row>
    <row r="155" spans="1:28" s="34" customFormat="1" ht="20">
      <c r="A155" s="317"/>
      <c r="B155" s="311"/>
      <c r="C155" s="318"/>
      <c r="D155" s="66">
        <v>42412</v>
      </c>
      <c r="E155" s="66">
        <v>42412</v>
      </c>
      <c r="F155" s="67" t="s">
        <v>34</v>
      </c>
      <c r="G155" s="68">
        <v>18.7</v>
      </c>
      <c r="H155" s="69">
        <v>1</v>
      </c>
      <c r="I155" s="70">
        <v>7.3825000000000003</v>
      </c>
      <c r="J155" s="71">
        <f t="shared" si="26"/>
        <v>138.05275</v>
      </c>
      <c r="K155" s="72">
        <f t="shared" si="30"/>
        <v>138.05275</v>
      </c>
      <c r="L155" s="73">
        <v>0</v>
      </c>
      <c r="M155" s="71">
        <f t="shared" si="19"/>
        <v>0</v>
      </c>
      <c r="N155" s="72">
        <f t="shared" si="20"/>
        <v>-138.05275</v>
      </c>
      <c r="O155" s="74">
        <f t="shared" si="21"/>
        <v>-1</v>
      </c>
      <c r="P155" s="73">
        <v>0</v>
      </c>
      <c r="Q155" s="72">
        <f t="shared" si="27"/>
        <v>0</v>
      </c>
      <c r="R155" s="72">
        <f t="shared" si="28"/>
        <v>-138.05275</v>
      </c>
      <c r="S155" s="75" t="str">
        <f t="shared" si="29"/>
        <v>1</v>
      </c>
      <c r="T155" s="204" t="s">
        <v>25</v>
      </c>
      <c r="U155" s="204"/>
      <c r="V155" s="204"/>
      <c r="AB155" s="35"/>
    </row>
    <row r="156" spans="1:28" s="34" customFormat="1" ht="20">
      <c r="A156" s="317">
        <v>160213</v>
      </c>
      <c r="B156" s="311" t="s">
        <v>153</v>
      </c>
      <c r="C156" s="318" t="s">
        <v>32</v>
      </c>
      <c r="D156" s="66">
        <v>42413</v>
      </c>
      <c r="E156" s="66">
        <v>42413</v>
      </c>
      <c r="F156" s="67" t="s">
        <v>62</v>
      </c>
      <c r="G156" s="68">
        <v>10.5</v>
      </c>
      <c r="H156" s="69">
        <v>4</v>
      </c>
      <c r="I156" s="70">
        <v>7.4749999999999996</v>
      </c>
      <c r="J156" s="71">
        <f t="shared" si="26"/>
        <v>78.487499999999997</v>
      </c>
      <c r="K156" s="72">
        <f t="shared" si="30"/>
        <v>313.95</v>
      </c>
      <c r="L156" s="73">
        <v>120</v>
      </c>
      <c r="M156" s="71">
        <f t="shared" si="19"/>
        <v>480</v>
      </c>
      <c r="N156" s="72">
        <f t="shared" si="20"/>
        <v>166.05</v>
      </c>
      <c r="O156" s="74">
        <f t="shared" si="21"/>
        <v>0.52890587673196376</v>
      </c>
      <c r="P156" s="73">
        <v>480</v>
      </c>
      <c r="Q156" s="72">
        <f t="shared" si="27"/>
        <v>0</v>
      </c>
      <c r="R156" s="72">
        <f t="shared" si="28"/>
        <v>166.05</v>
      </c>
      <c r="S156" s="75" t="str">
        <f t="shared" si="29"/>
        <v>1</v>
      </c>
      <c r="T156" s="204" t="s">
        <v>25</v>
      </c>
      <c r="U156" s="204"/>
      <c r="V156" s="204"/>
      <c r="AB156" s="35"/>
    </row>
    <row r="157" spans="1:28" s="34" customFormat="1" ht="20">
      <c r="A157" s="317"/>
      <c r="B157" s="311"/>
      <c r="C157" s="318"/>
      <c r="D157" s="66">
        <v>42413</v>
      </c>
      <c r="E157" s="66">
        <v>42413</v>
      </c>
      <c r="F157" s="67" t="s">
        <v>116</v>
      </c>
      <c r="G157" s="68">
        <v>10.199999999999999</v>
      </c>
      <c r="H157" s="69">
        <v>4</v>
      </c>
      <c r="I157" s="70">
        <v>7.4749999999999996</v>
      </c>
      <c r="J157" s="71">
        <f t="shared" si="26"/>
        <v>76.24499999999999</v>
      </c>
      <c r="K157" s="72">
        <f t="shared" si="30"/>
        <v>304.97999999999996</v>
      </c>
      <c r="L157" s="73">
        <v>130</v>
      </c>
      <c r="M157" s="71">
        <f t="shared" si="19"/>
        <v>520</v>
      </c>
      <c r="N157" s="72">
        <f t="shared" si="20"/>
        <v>215.02000000000004</v>
      </c>
      <c r="O157" s="74">
        <f t="shared" si="21"/>
        <v>0.70502983802216557</v>
      </c>
      <c r="P157" s="73">
        <v>520</v>
      </c>
      <c r="Q157" s="72">
        <f t="shared" si="27"/>
        <v>0</v>
      </c>
      <c r="R157" s="72">
        <f t="shared" si="28"/>
        <v>215.02000000000004</v>
      </c>
      <c r="S157" s="75" t="str">
        <f t="shared" si="29"/>
        <v>1</v>
      </c>
      <c r="T157" s="204" t="s">
        <v>25</v>
      </c>
      <c r="U157" s="204"/>
      <c r="V157" s="204"/>
      <c r="AB157" s="35"/>
    </row>
    <row r="158" spans="1:28" s="34" customFormat="1" ht="20">
      <c r="A158" s="317"/>
      <c r="B158" s="311"/>
      <c r="C158" s="318"/>
      <c r="D158" s="66">
        <v>42413</v>
      </c>
      <c r="E158" s="66">
        <v>42413</v>
      </c>
      <c r="F158" s="67" t="s">
        <v>34</v>
      </c>
      <c r="G158" s="68">
        <v>19.600000000000001</v>
      </c>
      <c r="H158" s="69">
        <v>1</v>
      </c>
      <c r="I158" s="70">
        <v>7.3825000000000003</v>
      </c>
      <c r="J158" s="71">
        <f t="shared" si="26"/>
        <v>144.697</v>
      </c>
      <c r="K158" s="72">
        <f t="shared" si="30"/>
        <v>144.697</v>
      </c>
      <c r="L158" s="73">
        <v>0</v>
      </c>
      <c r="M158" s="71">
        <f t="shared" si="19"/>
        <v>0</v>
      </c>
      <c r="N158" s="72">
        <f t="shared" si="20"/>
        <v>-144.697</v>
      </c>
      <c r="O158" s="74">
        <f t="shared" si="21"/>
        <v>-1</v>
      </c>
      <c r="P158" s="73">
        <v>0</v>
      </c>
      <c r="Q158" s="72">
        <f t="shared" si="27"/>
        <v>0</v>
      </c>
      <c r="R158" s="72">
        <f t="shared" si="28"/>
        <v>-144.697</v>
      </c>
      <c r="S158" s="75" t="str">
        <f t="shared" si="29"/>
        <v>1</v>
      </c>
      <c r="T158" s="204" t="s">
        <v>25</v>
      </c>
      <c r="U158" s="204"/>
      <c r="V158" s="204"/>
      <c r="AB158" s="35"/>
    </row>
    <row r="159" spans="1:28" s="34" customFormat="1" ht="20">
      <c r="A159" s="317">
        <v>160214</v>
      </c>
      <c r="B159" s="311" t="s">
        <v>154</v>
      </c>
      <c r="C159" s="318" t="s">
        <v>154</v>
      </c>
      <c r="D159" s="66">
        <v>42413</v>
      </c>
      <c r="E159" s="66">
        <v>42413</v>
      </c>
      <c r="F159" s="67" t="s">
        <v>53</v>
      </c>
      <c r="G159" s="68">
        <v>10.5</v>
      </c>
      <c r="H159" s="69">
        <v>6</v>
      </c>
      <c r="I159" s="70">
        <v>7.4763999999999999</v>
      </c>
      <c r="J159" s="71">
        <f t="shared" si="26"/>
        <v>78.502200000000002</v>
      </c>
      <c r="K159" s="72">
        <f t="shared" si="30"/>
        <v>471.01319999999998</v>
      </c>
      <c r="L159" s="73">
        <v>120</v>
      </c>
      <c r="M159" s="71">
        <f t="shared" si="19"/>
        <v>720</v>
      </c>
      <c r="N159" s="72">
        <f t="shared" si="20"/>
        <v>248.98679999999999</v>
      </c>
      <c r="O159" s="74">
        <f t="shared" si="21"/>
        <v>0.52861958008820131</v>
      </c>
      <c r="P159" s="73">
        <v>0</v>
      </c>
      <c r="Q159" s="72">
        <f t="shared" si="27"/>
        <v>720</v>
      </c>
      <c r="R159" s="72">
        <f t="shared" si="28"/>
        <v>248.98679999999999</v>
      </c>
      <c r="S159" s="75" t="str">
        <f t="shared" si="29"/>
        <v>0</v>
      </c>
      <c r="T159" s="204" t="s">
        <v>25</v>
      </c>
      <c r="U159" s="204"/>
      <c r="V159" s="204"/>
      <c r="AB159" s="35"/>
    </row>
    <row r="160" spans="1:28" s="34" customFormat="1" ht="20">
      <c r="A160" s="317"/>
      <c r="B160" s="311"/>
      <c r="C160" s="318"/>
      <c r="D160" s="66">
        <v>42413</v>
      </c>
      <c r="E160" s="66">
        <v>42413</v>
      </c>
      <c r="F160" s="67" t="s">
        <v>155</v>
      </c>
      <c r="G160" s="68">
        <v>3.45</v>
      </c>
      <c r="H160" s="69">
        <v>1</v>
      </c>
      <c r="I160" s="70">
        <v>7.4763999999999999</v>
      </c>
      <c r="J160" s="71">
        <f t="shared" si="26"/>
        <v>25.793580000000002</v>
      </c>
      <c r="K160" s="72">
        <f t="shared" si="30"/>
        <v>25.793580000000002</v>
      </c>
      <c r="L160" s="73">
        <v>45</v>
      </c>
      <c r="M160" s="71">
        <f t="shared" si="19"/>
        <v>45</v>
      </c>
      <c r="N160" s="72">
        <f t="shared" si="20"/>
        <v>19.206419999999998</v>
      </c>
      <c r="O160" s="74">
        <f t="shared" si="21"/>
        <v>0.74462017292675142</v>
      </c>
      <c r="P160" s="73">
        <v>0</v>
      </c>
      <c r="Q160" s="72">
        <f t="shared" si="27"/>
        <v>45</v>
      </c>
      <c r="R160" s="72">
        <f t="shared" si="28"/>
        <v>19.206419999999998</v>
      </c>
      <c r="S160" s="75" t="str">
        <f t="shared" si="29"/>
        <v>0</v>
      </c>
      <c r="T160" s="204" t="s">
        <v>25</v>
      </c>
      <c r="U160" s="204"/>
      <c r="V160" s="204"/>
      <c r="AB160" s="35"/>
    </row>
    <row r="161" spans="1:28" s="34" customFormat="1" ht="20">
      <c r="A161" s="317"/>
      <c r="B161" s="311"/>
      <c r="C161" s="318"/>
      <c r="D161" s="66">
        <v>42413</v>
      </c>
      <c r="E161" s="66">
        <v>42413</v>
      </c>
      <c r="F161" s="67" t="s">
        <v>49</v>
      </c>
      <c r="G161" s="68">
        <v>3.45</v>
      </c>
      <c r="H161" s="69">
        <v>1</v>
      </c>
      <c r="I161" s="70">
        <v>7.4763999999999999</v>
      </c>
      <c r="J161" s="71">
        <f t="shared" si="26"/>
        <v>25.793580000000002</v>
      </c>
      <c r="K161" s="72">
        <f t="shared" si="30"/>
        <v>25.793580000000002</v>
      </c>
      <c r="L161" s="73">
        <v>45</v>
      </c>
      <c r="M161" s="71">
        <f t="shared" si="19"/>
        <v>45</v>
      </c>
      <c r="N161" s="72">
        <f t="shared" si="20"/>
        <v>19.206419999999998</v>
      </c>
      <c r="O161" s="74">
        <f t="shared" si="21"/>
        <v>0.74462017292675142</v>
      </c>
      <c r="P161" s="73">
        <v>0</v>
      </c>
      <c r="Q161" s="72">
        <f t="shared" si="27"/>
        <v>45</v>
      </c>
      <c r="R161" s="72">
        <f t="shared" si="28"/>
        <v>19.206419999999998</v>
      </c>
      <c r="S161" s="75" t="str">
        <f t="shared" si="29"/>
        <v>0</v>
      </c>
      <c r="T161" s="204" t="s">
        <v>25</v>
      </c>
      <c r="U161" s="204"/>
      <c r="V161" s="204"/>
      <c r="AB161" s="35"/>
    </row>
    <row r="162" spans="1:28" s="34" customFormat="1" ht="20">
      <c r="A162" s="317"/>
      <c r="B162" s="311"/>
      <c r="C162" s="318"/>
      <c r="D162" s="66">
        <v>42413</v>
      </c>
      <c r="E162" s="66">
        <v>42413</v>
      </c>
      <c r="F162" s="67" t="s">
        <v>156</v>
      </c>
      <c r="G162" s="68">
        <v>3.45</v>
      </c>
      <c r="H162" s="69">
        <v>1</v>
      </c>
      <c r="I162" s="70">
        <v>7.4763999999999999</v>
      </c>
      <c r="J162" s="71">
        <f t="shared" si="26"/>
        <v>25.793580000000002</v>
      </c>
      <c r="K162" s="72">
        <f t="shared" si="30"/>
        <v>25.793580000000002</v>
      </c>
      <c r="L162" s="73">
        <v>45</v>
      </c>
      <c r="M162" s="71">
        <f t="shared" si="19"/>
        <v>45</v>
      </c>
      <c r="N162" s="72">
        <f t="shared" si="20"/>
        <v>19.206419999999998</v>
      </c>
      <c r="O162" s="74">
        <f t="shared" si="21"/>
        <v>0.74462017292675142</v>
      </c>
      <c r="P162" s="73">
        <v>0</v>
      </c>
      <c r="Q162" s="72">
        <f t="shared" si="27"/>
        <v>45</v>
      </c>
      <c r="R162" s="72">
        <f t="shared" si="28"/>
        <v>19.206419999999998</v>
      </c>
      <c r="S162" s="75" t="str">
        <f t="shared" si="29"/>
        <v>0</v>
      </c>
      <c r="T162" s="204" t="s">
        <v>25</v>
      </c>
      <c r="U162" s="204"/>
      <c r="V162" s="204"/>
      <c r="AB162" s="35"/>
    </row>
    <row r="163" spans="1:28" s="34" customFormat="1" ht="20">
      <c r="A163" s="317"/>
      <c r="B163" s="311"/>
      <c r="C163" s="318"/>
      <c r="D163" s="66">
        <v>42413</v>
      </c>
      <c r="E163" s="66">
        <v>42413</v>
      </c>
      <c r="F163" s="67" t="s">
        <v>157</v>
      </c>
      <c r="G163" s="68">
        <v>3.45</v>
      </c>
      <c r="H163" s="69">
        <v>1</v>
      </c>
      <c r="I163" s="70">
        <v>7.4763999999999999</v>
      </c>
      <c r="J163" s="71">
        <f t="shared" si="26"/>
        <v>25.793580000000002</v>
      </c>
      <c r="K163" s="72">
        <f t="shared" si="30"/>
        <v>25.793580000000002</v>
      </c>
      <c r="L163" s="73">
        <v>45</v>
      </c>
      <c r="M163" s="71">
        <f t="shared" si="19"/>
        <v>45</v>
      </c>
      <c r="N163" s="72">
        <f t="shared" si="20"/>
        <v>19.206419999999998</v>
      </c>
      <c r="O163" s="74">
        <f t="shared" si="21"/>
        <v>0.74462017292675142</v>
      </c>
      <c r="P163" s="73">
        <v>0</v>
      </c>
      <c r="Q163" s="72">
        <f t="shared" si="27"/>
        <v>45</v>
      </c>
      <c r="R163" s="72">
        <f t="shared" si="28"/>
        <v>19.206419999999998</v>
      </c>
      <c r="S163" s="75" t="str">
        <f t="shared" si="29"/>
        <v>0</v>
      </c>
      <c r="T163" s="204" t="s">
        <v>25</v>
      </c>
      <c r="U163" s="204"/>
      <c r="V163" s="204"/>
      <c r="AB163" s="35"/>
    </row>
    <row r="164" spans="1:28" s="34" customFormat="1" ht="20">
      <c r="A164" s="317"/>
      <c r="B164" s="311"/>
      <c r="C164" s="318"/>
      <c r="D164" s="66">
        <v>42413</v>
      </c>
      <c r="E164" s="66">
        <v>42413</v>
      </c>
      <c r="F164" s="67" t="s">
        <v>158</v>
      </c>
      <c r="G164" s="68">
        <v>42.85</v>
      </c>
      <c r="H164" s="69">
        <v>1</v>
      </c>
      <c r="I164" s="70">
        <v>7.4763999999999999</v>
      </c>
      <c r="J164" s="71">
        <f t="shared" si="26"/>
        <v>320.36374000000001</v>
      </c>
      <c r="K164" s="72">
        <f t="shared" si="30"/>
        <v>320.36374000000001</v>
      </c>
      <c r="L164" s="73">
        <v>355</v>
      </c>
      <c r="M164" s="71">
        <f t="shared" si="19"/>
        <v>355</v>
      </c>
      <c r="N164" s="72">
        <f t="shared" si="20"/>
        <v>34.636259999999993</v>
      </c>
      <c r="O164" s="74">
        <f t="shared" si="21"/>
        <v>0.10811541905460334</v>
      </c>
      <c r="P164" s="73">
        <v>0</v>
      </c>
      <c r="Q164" s="72">
        <f t="shared" si="27"/>
        <v>355</v>
      </c>
      <c r="R164" s="72">
        <f t="shared" si="28"/>
        <v>34.636259999999993</v>
      </c>
      <c r="S164" s="75" t="str">
        <f t="shared" si="29"/>
        <v>0</v>
      </c>
      <c r="T164" s="204" t="s">
        <v>25</v>
      </c>
      <c r="U164" s="204"/>
      <c r="V164" s="204"/>
      <c r="AB164" s="35"/>
    </row>
    <row r="165" spans="1:28" s="34" customFormat="1" ht="20">
      <c r="A165" s="317"/>
      <c r="B165" s="311"/>
      <c r="C165" s="318"/>
      <c r="D165" s="66">
        <v>42415</v>
      </c>
      <c r="E165" s="66">
        <v>42415</v>
      </c>
      <c r="F165" s="67" t="s">
        <v>144</v>
      </c>
      <c r="G165" s="68">
        <v>3.1</v>
      </c>
      <c r="H165" s="69">
        <v>1</v>
      </c>
      <c r="I165" s="70">
        <v>7.3155999999999999</v>
      </c>
      <c r="J165" s="71">
        <f t="shared" si="26"/>
        <v>22.678360000000001</v>
      </c>
      <c r="K165" s="72">
        <f t="shared" si="30"/>
        <v>22.678360000000001</v>
      </c>
      <c r="L165" s="73">
        <v>45</v>
      </c>
      <c r="M165" s="71">
        <f t="shared" si="19"/>
        <v>45</v>
      </c>
      <c r="N165" s="72">
        <f t="shared" si="20"/>
        <v>22.321639999999999</v>
      </c>
      <c r="O165" s="74">
        <f t="shared" si="21"/>
        <v>0.98427046752939795</v>
      </c>
      <c r="P165" s="73">
        <v>45</v>
      </c>
      <c r="Q165" s="72">
        <f t="shared" si="27"/>
        <v>0</v>
      </c>
      <c r="R165" s="72">
        <f t="shared" si="28"/>
        <v>22.321639999999999</v>
      </c>
      <c r="S165" s="75" t="str">
        <f t="shared" si="29"/>
        <v>1</v>
      </c>
      <c r="T165" s="204" t="s">
        <v>25</v>
      </c>
      <c r="U165" s="204"/>
      <c r="V165" s="204"/>
      <c r="AB165" s="35"/>
    </row>
    <row r="166" spans="1:28" s="34" customFormat="1" ht="20">
      <c r="A166" s="317"/>
      <c r="B166" s="311"/>
      <c r="C166" s="318"/>
      <c r="D166" s="66">
        <v>42413</v>
      </c>
      <c r="E166" s="66">
        <v>42413</v>
      </c>
      <c r="F166" s="67" t="s">
        <v>34</v>
      </c>
      <c r="G166" s="68">
        <v>20.9</v>
      </c>
      <c r="H166" s="69">
        <v>1</v>
      </c>
      <c r="I166" s="70">
        <v>7.2938000000000001</v>
      </c>
      <c r="J166" s="71">
        <f t="shared" si="26"/>
        <v>152.44041999999999</v>
      </c>
      <c r="K166" s="72">
        <f t="shared" si="30"/>
        <v>152.44041999999999</v>
      </c>
      <c r="L166" s="73">
        <v>0</v>
      </c>
      <c r="M166" s="71">
        <f t="shared" si="19"/>
        <v>0</v>
      </c>
      <c r="N166" s="72">
        <f t="shared" si="20"/>
        <v>-152.44041999999999</v>
      </c>
      <c r="O166" s="74">
        <f t="shared" si="21"/>
        <v>-1</v>
      </c>
      <c r="P166" s="73">
        <v>0</v>
      </c>
      <c r="Q166" s="72">
        <f t="shared" si="27"/>
        <v>0</v>
      </c>
      <c r="R166" s="72">
        <f t="shared" si="28"/>
        <v>-152.44041999999999</v>
      </c>
      <c r="S166" s="75" t="str">
        <f t="shared" si="29"/>
        <v>1</v>
      </c>
      <c r="T166" s="204" t="s">
        <v>25</v>
      </c>
      <c r="U166" s="204"/>
      <c r="V166" s="204"/>
      <c r="AB166" s="35"/>
    </row>
    <row r="167" spans="1:28" s="34" customFormat="1" ht="20">
      <c r="A167" s="317">
        <v>160215</v>
      </c>
      <c r="B167" s="311" t="s">
        <v>159</v>
      </c>
      <c r="C167" s="318" t="s">
        <v>66</v>
      </c>
      <c r="D167" s="66">
        <v>42414</v>
      </c>
      <c r="E167" s="66">
        <v>42414</v>
      </c>
      <c r="F167" s="67" t="s">
        <v>106</v>
      </c>
      <c r="G167" s="68">
        <v>10.5</v>
      </c>
      <c r="H167" s="69">
        <v>9</v>
      </c>
      <c r="I167" s="70">
        <v>7.4763999999999999</v>
      </c>
      <c r="J167" s="71">
        <f t="shared" si="26"/>
        <v>78.502200000000002</v>
      </c>
      <c r="K167" s="72">
        <f t="shared" si="30"/>
        <v>706.51980000000003</v>
      </c>
      <c r="L167" s="73">
        <v>135</v>
      </c>
      <c r="M167" s="71">
        <f t="shared" si="19"/>
        <v>1215</v>
      </c>
      <c r="N167" s="72">
        <f t="shared" si="20"/>
        <v>508.48019999999997</v>
      </c>
      <c r="O167" s="74">
        <f t="shared" si="21"/>
        <v>0.71969702759922649</v>
      </c>
      <c r="P167" s="73">
        <v>1215</v>
      </c>
      <c r="Q167" s="72">
        <f t="shared" si="27"/>
        <v>0</v>
      </c>
      <c r="R167" s="72">
        <f t="shared" si="28"/>
        <v>508.48019999999997</v>
      </c>
      <c r="S167" s="75" t="str">
        <f t="shared" si="29"/>
        <v>1</v>
      </c>
      <c r="T167" s="204" t="s">
        <v>25</v>
      </c>
      <c r="U167" s="204"/>
      <c r="V167" s="204"/>
      <c r="AB167" s="35"/>
    </row>
    <row r="168" spans="1:28" s="34" customFormat="1" ht="20">
      <c r="A168" s="317"/>
      <c r="B168" s="311"/>
      <c r="C168" s="318"/>
      <c r="D168" s="66">
        <v>42414</v>
      </c>
      <c r="E168" s="66">
        <v>42414</v>
      </c>
      <c r="F168" s="67" t="s">
        <v>43</v>
      </c>
      <c r="G168" s="68">
        <v>10.199999999999999</v>
      </c>
      <c r="H168" s="69">
        <v>2</v>
      </c>
      <c r="I168" s="70">
        <v>7.4763999999999999</v>
      </c>
      <c r="J168" s="71">
        <f t="shared" si="26"/>
        <v>76.25927999999999</v>
      </c>
      <c r="K168" s="72">
        <f t="shared" si="30"/>
        <v>152.51855999999998</v>
      </c>
      <c r="L168" s="73">
        <v>130</v>
      </c>
      <c r="M168" s="71">
        <f t="shared" si="19"/>
        <v>260</v>
      </c>
      <c r="N168" s="72">
        <f t="shared" si="20"/>
        <v>107.48144000000002</v>
      </c>
      <c r="O168" s="74">
        <f t="shared" si="21"/>
        <v>0.70471056112777375</v>
      </c>
      <c r="P168" s="73">
        <v>260</v>
      </c>
      <c r="Q168" s="72">
        <f t="shared" si="27"/>
        <v>0</v>
      </c>
      <c r="R168" s="72">
        <f t="shared" si="28"/>
        <v>107.48144000000002</v>
      </c>
      <c r="S168" s="75" t="str">
        <f t="shared" si="29"/>
        <v>1</v>
      </c>
      <c r="T168" s="204" t="s">
        <v>25</v>
      </c>
      <c r="U168" s="204"/>
      <c r="V168" s="204"/>
      <c r="AB168" s="35"/>
    </row>
    <row r="169" spans="1:28" s="34" customFormat="1" ht="20">
      <c r="A169" s="317"/>
      <c r="B169" s="311"/>
      <c r="C169" s="318"/>
      <c r="D169" s="66">
        <v>42414</v>
      </c>
      <c r="E169" s="66">
        <v>42414</v>
      </c>
      <c r="F169" s="67" t="s">
        <v>160</v>
      </c>
      <c r="G169" s="68">
        <v>6.25</v>
      </c>
      <c r="H169" s="69">
        <v>1</v>
      </c>
      <c r="I169" s="70">
        <v>7.4763999999999999</v>
      </c>
      <c r="J169" s="71">
        <f t="shared" si="26"/>
        <v>46.727499999999999</v>
      </c>
      <c r="K169" s="72">
        <f t="shared" si="30"/>
        <v>46.727499999999999</v>
      </c>
      <c r="L169" s="73">
        <v>70</v>
      </c>
      <c r="M169" s="71">
        <f t="shared" si="19"/>
        <v>70</v>
      </c>
      <c r="N169" s="72">
        <f t="shared" si="20"/>
        <v>23.272500000000001</v>
      </c>
      <c r="O169" s="74">
        <f t="shared" si="21"/>
        <v>0.49804718848643736</v>
      </c>
      <c r="P169" s="73">
        <v>70</v>
      </c>
      <c r="Q169" s="72">
        <f t="shared" si="27"/>
        <v>0</v>
      </c>
      <c r="R169" s="72">
        <f t="shared" si="28"/>
        <v>23.272500000000001</v>
      </c>
      <c r="S169" s="75" t="str">
        <f t="shared" si="29"/>
        <v>1</v>
      </c>
      <c r="T169" s="204" t="s">
        <v>25</v>
      </c>
      <c r="U169" s="204"/>
      <c r="V169" s="204"/>
      <c r="AB169" s="35"/>
    </row>
    <row r="170" spans="1:28" s="34" customFormat="1" ht="20">
      <c r="A170" s="317"/>
      <c r="B170" s="311"/>
      <c r="C170" s="318"/>
      <c r="D170" s="66">
        <v>42414</v>
      </c>
      <c r="E170" s="66">
        <v>42414</v>
      </c>
      <c r="F170" s="67" t="s">
        <v>161</v>
      </c>
      <c r="G170" s="68">
        <v>1.48</v>
      </c>
      <c r="H170" s="69">
        <v>3</v>
      </c>
      <c r="I170" s="70">
        <v>7.4763999999999999</v>
      </c>
      <c r="J170" s="71">
        <f t="shared" si="26"/>
        <v>11.065071999999999</v>
      </c>
      <c r="K170" s="72">
        <f t="shared" si="30"/>
        <v>33.195215999999995</v>
      </c>
      <c r="L170" s="73">
        <v>18</v>
      </c>
      <c r="M170" s="71">
        <f t="shared" si="19"/>
        <v>54</v>
      </c>
      <c r="N170" s="72">
        <f t="shared" si="20"/>
        <v>20.804784000000005</v>
      </c>
      <c r="O170" s="74">
        <f t="shared" si="21"/>
        <v>0.62674043151278203</v>
      </c>
      <c r="P170" s="73">
        <v>54</v>
      </c>
      <c r="Q170" s="72">
        <f t="shared" si="27"/>
        <v>0</v>
      </c>
      <c r="R170" s="72">
        <f t="shared" si="28"/>
        <v>20.804784000000005</v>
      </c>
      <c r="S170" s="75" t="str">
        <f t="shared" si="29"/>
        <v>1</v>
      </c>
      <c r="T170" s="204" t="s">
        <v>25</v>
      </c>
      <c r="U170" s="204"/>
      <c r="V170" s="204"/>
      <c r="AB170" s="35"/>
    </row>
    <row r="171" spans="1:28" s="34" customFormat="1" ht="20">
      <c r="A171" s="317"/>
      <c r="B171" s="311"/>
      <c r="C171" s="318"/>
      <c r="D171" s="66">
        <v>42414</v>
      </c>
      <c r="E171" s="66">
        <v>42414</v>
      </c>
      <c r="F171" s="67" t="s">
        <v>34</v>
      </c>
      <c r="G171" s="68">
        <v>29.2</v>
      </c>
      <c r="H171" s="69">
        <v>1</v>
      </c>
      <c r="I171" s="70">
        <v>7.2986000000000004</v>
      </c>
      <c r="J171" s="71">
        <f t="shared" si="26"/>
        <v>213.11912000000001</v>
      </c>
      <c r="K171" s="72">
        <f t="shared" si="30"/>
        <v>213.11912000000001</v>
      </c>
      <c r="L171" s="73">
        <v>0</v>
      </c>
      <c r="M171" s="71">
        <f t="shared" si="19"/>
        <v>0</v>
      </c>
      <c r="N171" s="72">
        <f t="shared" si="20"/>
        <v>-213.11912000000001</v>
      </c>
      <c r="O171" s="74">
        <f t="shared" si="21"/>
        <v>-1</v>
      </c>
      <c r="P171" s="73">
        <v>0</v>
      </c>
      <c r="Q171" s="72">
        <f t="shared" si="27"/>
        <v>0</v>
      </c>
      <c r="R171" s="72">
        <f t="shared" si="28"/>
        <v>-213.11912000000001</v>
      </c>
      <c r="S171" s="75" t="str">
        <f t="shared" si="29"/>
        <v>1</v>
      </c>
      <c r="T171" s="204" t="s">
        <v>25</v>
      </c>
      <c r="U171" s="204"/>
      <c r="V171" s="204"/>
      <c r="AB171" s="35"/>
    </row>
    <row r="172" spans="1:28" s="34" customFormat="1" ht="20">
      <c r="A172" s="317">
        <v>160216</v>
      </c>
      <c r="B172" s="311" t="s">
        <v>162</v>
      </c>
      <c r="C172" s="318" t="s">
        <v>163</v>
      </c>
      <c r="D172" s="66">
        <v>42414</v>
      </c>
      <c r="E172" s="66">
        <v>42414</v>
      </c>
      <c r="F172" s="67" t="s">
        <v>51</v>
      </c>
      <c r="G172" s="68">
        <v>15.5</v>
      </c>
      <c r="H172" s="69">
        <v>3</v>
      </c>
      <c r="I172" s="70">
        <v>7.4763999999999999</v>
      </c>
      <c r="J172" s="71">
        <f t="shared" si="26"/>
        <v>115.88419999999999</v>
      </c>
      <c r="K172" s="72">
        <f t="shared" si="30"/>
        <v>347.65260000000001</v>
      </c>
      <c r="L172" s="73">
        <v>175</v>
      </c>
      <c r="M172" s="71">
        <f t="shared" si="19"/>
        <v>525</v>
      </c>
      <c r="N172" s="72">
        <f t="shared" si="20"/>
        <v>177.34740000000002</v>
      </c>
      <c r="O172" s="74">
        <f t="shared" si="21"/>
        <v>0.51012821420003773</v>
      </c>
      <c r="P172" s="73">
        <v>525</v>
      </c>
      <c r="Q172" s="72">
        <f t="shared" si="27"/>
        <v>0</v>
      </c>
      <c r="R172" s="72">
        <f t="shared" si="28"/>
        <v>177.34740000000002</v>
      </c>
      <c r="S172" s="75" t="str">
        <f t="shared" si="29"/>
        <v>1</v>
      </c>
      <c r="T172" s="204" t="s">
        <v>25</v>
      </c>
      <c r="U172" s="204"/>
      <c r="V172" s="204"/>
      <c r="AB172" s="35"/>
    </row>
    <row r="173" spans="1:28" s="34" customFormat="1" ht="20">
      <c r="A173" s="317"/>
      <c r="B173" s="311"/>
      <c r="C173" s="318"/>
      <c r="D173" s="66">
        <v>42414</v>
      </c>
      <c r="E173" s="66">
        <v>42414</v>
      </c>
      <c r="F173" s="67" t="s">
        <v>108</v>
      </c>
      <c r="G173" s="68">
        <v>15.5</v>
      </c>
      <c r="H173" s="69">
        <v>3</v>
      </c>
      <c r="I173" s="70">
        <v>7.4763999999999999</v>
      </c>
      <c r="J173" s="71">
        <f t="shared" si="26"/>
        <v>115.88419999999999</v>
      </c>
      <c r="K173" s="72">
        <f t="shared" si="30"/>
        <v>347.65260000000001</v>
      </c>
      <c r="L173" s="73">
        <v>175</v>
      </c>
      <c r="M173" s="71">
        <f t="shared" si="19"/>
        <v>525</v>
      </c>
      <c r="N173" s="72">
        <f t="shared" si="20"/>
        <v>177.34740000000002</v>
      </c>
      <c r="O173" s="74">
        <f t="shared" si="21"/>
        <v>0.51012821420003773</v>
      </c>
      <c r="P173" s="73">
        <v>525</v>
      </c>
      <c r="Q173" s="72">
        <f t="shared" si="27"/>
        <v>0</v>
      </c>
      <c r="R173" s="72">
        <f t="shared" si="28"/>
        <v>177.34740000000002</v>
      </c>
      <c r="S173" s="75" t="str">
        <f t="shared" si="29"/>
        <v>1</v>
      </c>
      <c r="T173" s="204" t="s">
        <v>25</v>
      </c>
      <c r="U173" s="204"/>
      <c r="V173" s="204"/>
      <c r="AB173" s="35"/>
    </row>
    <row r="174" spans="1:28" s="34" customFormat="1" ht="20">
      <c r="A174" s="317"/>
      <c r="B174" s="311"/>
      <c r="C174" s="318"/>
      <c r="D174" s="66">
        <v>42414</v>
      </c>
      <c r="E174" s="66">
        <v>42414</v>
      </c>
      <c r="F174" s="67" t="s">
        <v>164</v>
      </c>
      <c r="G174" s="68">
        <v>3.95</v>
      </c>
      <c r="H174" s="69">
        <v>12</v>
      </c>
      <c r="I174" s="70">
        <v>7.4763999999999999</v>
      </c>
      <c r="J174" s="71">
        <f t="shared" si="26"/>
        <v>29.531780000000001</v>
      </c>
      <c r="K174" s="72">
        <f t="shared" si="30"/>
        <v>354.38136000000003</v>
      </c>
      <c r="L174" s="73">
        <v>45</v>
      </c>
      <c r="M174" s="71">
        <f t="shared" ref="M174:M239" si="31">L174*H174</f>
        <v>540</v>
      </c>
      <c r="N174" s="72">
        <f t="shared" ref="N174:N239" si="32">(L174-J174)*H174</f>
        <v>185.61863999999997</v>
      </c>
      <c r="O174" s="74">
        <f t="shared" ref="O174:O239" si="33">(L174-J174)/J174</f>
        <v>0.52378217635374491</v>
      </c>
      <c r="P174" s="73">
        <v>540</v>
      </c>
      <c r="Q174" s="72">
        <f t="shared" si="27"/>
        <v>0</v>
      </c>
      <c r="R174" s="72">
        <f t="shared" si="28"/>
        <v>185.61863999999997</v>
      </c>
      <c r="S174" s="75" t="str">
        <f t="shared" si="29"/>
        <v>1</v>
      </c>
      <c r="T174" s="204" t="s">
        <v>25</v>
      </c>
      <c r="U174" s="204"/>
      <c r="V174" s="204"/>
      <c r="AB174" s="35"/>
    </row>
    <row r="175" spans="1:28" s="34" customFormat="1" ht="20">
      <c r="A175" s="317"/>
      <c r="B175" s="311"/>
      <c r="C175" s="318"/>
      <c r="D175" s="66">
        <v>42414</v>
      </c>
      <c r="E175" s="66">
        <v>42414</v>
      </c>
      <c r="F175" s="67" t="s">
        <v>165</v>
      </c>
      <c r="G175" s="68">
        <v>17.5</v>
      </c>
      <c r="H175" s="69">
        <v>1</v>
      </c>
      <c r="I175" s="70">
        <v>7.3423999999999996</v>
      </c>
      <c r="J175" s="71">
        <f t="shared" si="26"/>
        <v>128.49199999999999</v>
      </c>
      <c r="K175" s="72">
        <f t="shared" si="30"/>
        <v>128.49199999999999</v>
      </c>
      <c r="L175" s="73">
        <v>0</v>
      </c>
      <c r="M175" s="71">
        <f t="shared" si="31"/>
        <v>0</v>
      </c>
      <c r="N175" s="72">
        <f t="shared" si="32"/>
        <v>-128.49199999999999</v>
      </c>
      <c r="O175" s="74">
        <f t="shared" si="33"/>
        <v>-1</v>
      </c>
      <c r="P175" s="73">
        <v>0</v>
      </c>
      <c r="Q175" s="72">
        <f t="shared" si="27"/>
        <v>0</v>
      </c>
      <c r="R175" s="72">
        <f t="shared" si="28"/>
        <v>-128.49199999999999</v>
      </c>
      <c r="S175" s="75" t="str">
        <f t="shared" si="29"/>
        <v>1</v>
      </c>
      <c r="T175" s="204" t="s">
        <v>25</v>
      </c>
      <c r="U175" s="204"/>
      <c r="V175" s="204"/>
      <c r="AB175" s="35"/>
    </row>
    <row r="176" spans="1:28" s="34" customFormat="1" ht="20">
      <c r="A176" s="317">
        <v>160217</v>
      </c>
      <c r="B176" s="311" t="s">
        <v>45</v>
      </c>
      <c r="C176" s="318" t="s">
        <v>45</v>
      </c>
      <c r="D176" s="66">
        <v>42414</v>
      </c>
      <c r="E176" s="66">
        <v>42414</v>
      </c>
      <c r="F176" s="67" t="s">
        <v>148</v>
      </c>
      <c r="G176" s="68">
        <v>8.51</v>
      </c>
      <c r="H176" s="69">
        <v>8</v>
      </c>
      <c r="I176" s="70">
        <v>7.4763999999999999</v>
      </c>
      <c r="J176" s="71">
        <f t="shared" si="26"/>
        <v>63.624164</v>
      </c>
      <c r="K176" s="72">
        <f t="shared" si="30"/>
        <v>508.993312</v>
      </c>
      <c r="L176" s="73">
        <v>95</v>
      </c>
      <c r="M176" s="71">
        <f t="shared" si="31"/>
        <v>760</v>
      </c>
      <c r="N176" s="72">
        <f t="shared" si="32"/>
        <v>251.006688</v>
      </c>
      <c r="O176" s="74">
        <f t="shared" si="33"/>
        <v>0.49314339124361617</v>
      </c>
      <c r="P176" s="73">
        <v>760</v>
      </c>
      <c r="Q176" s="72">
        <f t="shared" si="27"/>
        <v>0</v>
      </c>
      <c r="R176" s="72">
        <f t="shared" si="28"/>
        <v>251.006688</v>
      </c>
      <c r="S176" s="75" t="str">
        <f t="shared" si="29"/>
        <v>1</v>
      </c>
      <c r="T176" s="204" t="s">
        <v>25</v>
      </c>
      <c r="U176" s="204"/>
      <c r="V176" s="204"/>
      <c r="AB176" s="35"/>
    </row>
    <row r="177" spans="1:28" s="34" customFormat="1" ht="20">
      <c r="A177" s="317"/>
      <c r="B177" s="311"/>
      <c r="C177" s="318"/>
      <c r="D177" s="66">
        <v>42416</v>
      </c>
      <c r="E177" s="66">
        <v>42416</v>
      </c>
      <c r="F177" s="67" t="s">
        <v>166</v>
      </c>
      <c r="G177" s="68">
        <v>10.84</v>
      </c>
      <c r="H177" s="69">
        <v>2</v>
      </c>
      <c r="I177" s="70">
        <v>7.2944000000000004</v>
      </c>
      <c r="J177" s="71">
        <f t="shared" si="26"/>
        <v>79.071296000000004</v>
      </c>
      <c r="K177" s="72">
        <f t="shared" si="30"/>
        <v>158.14259200000001</v>
      </c>
      <c r="L177" s="73">
        <v>160</v>
      </c>
      <c r="M177" s="71">
        <f t="shared" si="31"/>
        <v>320</v>
      </c>
      <c r="N177" s="72">
        <f t="shared" si="32"/>
        <v>161.85740799999999</v>
      </c>
      <c r="O177" s="74">
        <f t="shared" si="33"/>
        <v>1.0234902941264552</v>
      </c>
      <c r="P177" s="73">
        <v>320</v>
      </c>
      <c r="Q177" s="72">
        <f t="shared" si="27"/>
        <v>0</v>
      </c>
      <c r="R177" s="72">
        <f t="shared" si="28"/>
        <v>161.85740799999999</v>
      </c>
      <c r="S177" s="75" t="str">
        <f t="shared" si="29"/>
        <v>1</v>
      </c>
      <c r="T177" s="204" t="s">
        <v>25</v>
      </c>
      <c r="U177" s="204"/>
      <c r="V177" s="204"/>
      <c r="AB177" s="35"/>
    </row>
    <row r="178" spans="1:28" s="34" customFormat="1" ht="40">
      <c r="A178" s="317"/>
      <c r="B178" s="311"/>
      <c r="C178" s="318"/>
      <c r="D178" s="66">
        <v>42416</v>
      </c>
      <c r="E178" s="66">
        <v>42416</v>
      </c>
      <c r="F178" s="67" t="s">
        <v>64</v>
      </c>
      <c r="G178" s="68">
        <v>9.6999999999999993</v>
      </c>
      <c r="H178" s="69">
        <v>2</v>
      </c>
      <c r="I178" s="70">
        <v>7.2944000000000004</v>
      </c>
      <c r="J178" s="71">
        <f t="shared" si="26"/>
        <v>70.755679999999998</v>
      </c>
      <c r="K178" s="72">
        <f t="shared" si="30"/>
        <v>141.51136</v>
      </c>
      <c r="L178" s="73">
        <v>145</v>
      </c>
      <c r="M178" s="71">
        <f t="shared" si="31"/>
        <v>290</v>
      </c>
      <c r="N178" s="72">
        <f t="shared" si="32"/>
        <v>148.48864</v>
      </c>
      <c r="O178" s="74">
        <f t="shared" si="33"/>
        <v>1.0493054409200788</v>
      </c>
      <c r="P178" s="73">
        <v>290</v>
      </c>
      <c r="Q178" s="72">
        <f t="shared" si="27"/>
        <v>0</v>
      </c>
      <c r="R178" s="72">
        <f t="shared" si="28"/>
        <v>148.48864</v>
      </c>
      <c r="S178" s="75" t="str">
        <f t="shared" si="29"/>
        <v>1</v>
      </c>
      <c r="T178" s="204" t="s">
        <v>25</v>
      </c>
      <c r="U178" s="204"/>
      <c r="V178" s="204"/>
      <c r="AB178" s="35"/>
    </row>
    <row r="179" spans="1:28" s="34" customFormat="1" ht="20">
      <c r="A179" s="317"/>
      <c r="B179" s="311"/>
      <c r="C179" s="318"/>
      <c r="D179" s="66">
        <v>42416</v>
      </c>
      <c r="E179" s="66">
        <v>42416</v>
      </c>
      <c r="F179" s="67" t="s">
        <v>34</v>
      </c>
      <c r="G179" s="68">
        <v>18.3</v>
      </c>
      <c r="H179" s="69">
        <v>1</v>
      </c>
      <c r="I179" s="70">
        <v>7.2759</v>
      </c>
      <c r="J179" s="71">
        <f t="shared" si="26"/>
        <v>133.14897000000002</v>
      </c>
      <c r="K179" s="72">
        <f t="shared" si="30"/>
        <v>133.14897000000002</v>
      </c>
      <c r="L179" s="73">
        <v>0</v>
      </c>
      <c r="M179" s="71">
        <f t="shared" si="31"/>
        <v>0</v>
      </c>
      <c r="N179" s="72">
        <f t="shared" si="32"/>
        <v>-133.14897000000002</v>
      </c>
      <c r="O179" s="74">
        <f t="shared" si="33"/>
        <v>-1</v>
      </c>
      <c r="P179" s="73">
        <v>0</v>
      </c>
      <c r="Q179" s="72">
        <f t="shared" si="27"/>
        <v>0</v>
      </c>
      <c r="R179" s="72">
        <f t="shared" si="28"/>
        <v>-133.14897000000002</v>
      </c>
      <c r="S179" s="75" t="str">
        <f t="shared" si="29"/>
        <v>1</v>
      </c>
      <c r="T179" s="204" t="s">
        <v>25</v>
      </c>
      <c r="U179" s="204"/>
      <c r="V179" s="204"/>
      <c r="AB179" s="35"/>
    </row>
    <row r="180" spans="1:28" s="34" customFormat="1" ht="20">
      <c r="A180" s="317">
        <v>160218</v>
      </c>
      <c r="B180" s="311" t="s">
        <v>167</v>
      </c>
      <c r="C180" s="318" t="s">
        <v>32</v>
      </c>
      <c r="D180" s="66">
        <v>42415</v>
      </c>
      <c r="E180" s="66">
        <v>42415</v>
      </c>
      <c r="F180" s="67" t="s">
        <v>53</v>
      </c>
      <c r="G180" s="68">
        <v>10.5</v>
      </c>
      <c r="H180" s="69">
        <v>4</v>
      </c>
      <c r="I180" s="70">
        <v>7.3155999999999999</v>
      </c>
      <c r="J180" s="71">
        <f t="shared" si="26"/>
        <v>76.813800000000001</v>
      </c>
      <c r="K180" s="72">
        <f t="shared" si="30"/>
        <v>307.2552</v>
      </c>
      <c r="L180" s="73">
        <v>120</v>
      </c>
      <c r="M180" s="71">
        <f t="shared" si="31"/>
        <v>480</v>
      </c>
      <c r="N180" s="72">
        <f t="shared" si="32"/>
        <v>172.7448</v>
      </c>
      <c r="O180" s="74">
        <f t="shared" si="33"/>
        <v>0.5622192887215578</v>
      </c>
      <c r="P180" s="73">
        <v>480</v>
      </c>
      <c r="Q180" s="72">
        <f t="shared" si="27"/>
        <v>0</v>
      </c>
      <c r="R180" s="72">
        <f t="shared" si="28"/>
        <v>172.7448</v>
      </c>
      <c r="S180" s="75" t="str">
        <f t="shared" si="29"/>
        <v>1</v>
      </c>
      <c r="T180" s="204" t="s">
        <v>25</v>
      </c>
      <c r="U180" s="204"/>
      <c r="V180" s="204"/>
      <c r="AB180" s="35"/>
    </row>
    <row r="181" spans="1:28" s="34" customFormat="1" ht="20">
      <c r="A181" s="317"/>
      <c r="B181" s="311"/>
      <c r="C181" s="318"/>
      <c r="D181" s="66">
        <v>42415</v>
      </c>
      <c r="E181" s="66">
        <v>42415</v>
      </c>
      <c r="F181" s="67" t="s">
        <v>108</v>
      </c>
      <c r="G181" s="68">
        <v>15.5</v>
      </c>
      <c r="H181" s="69">
        <v>2</v>
      </c>
      <c r="I181" s="70">
        <v>7.3155999999999999</v>
      </c>
      <c r="J181" s="71">
        <f t="shared" si="26"/>
        <v>113.3918</v>
      </c>
      <c r="K181" s="72">
        <f t="shared" si="30"/>
        <v>226.78360000000001</v>
      </c>
      <c r="L181" s="73">
        <v>170</v>
      </c>
      <c r="M181" s="71">
        <f t="shared" si="31"/>
        <v>340</v>
      </c>
      <c r="N181" s="72">
        <f t="shared" si="32"/>
        <v>113.21639999999999</v>
      </c>
      <c r="O181" s="74">
        <f t="shared" si="33"/>
        <v>0.49922657546665627</v>
      </c>
      <c r="P181" s="73">
        <v>340</v>
      </c>
      <c r="Q181" s="72">
        <f t="shared" si="27"/>
        <v>0</v>
      </c>
      <c r="R181" s="72">
        <f t="shared" si="28"/>
        <v>113.21639999999999</v>
      </c>
      <c r="S181" s="75" t="str">
        <f t="shared" si="29"/>
        <v>1</v>
      </c>
      <c r="T181" s="204" t="s">
        <v>25</v>
      </c>
      <c r="U181" s="204"/>
      <c r="V181" s="204"/>
      <c r="AB181" s="35"/>
    </row>
    <row r="182" spans="1:28" s="34" customFormat="1" ht="20">
      <c r="A182" s="317"/>
      <c r="B182" s="311"/>
      <c r="C182" s="318"/>
      <c r="D182" s="66">
        <v>42415</v>
      </c>
      <c r="E182" s="66">
        <v>42415</v>
      </c>
      <c r="F182" s="67" t="s">
        <v>49</v>
      </c>
      <c r="G182" s="68">
        <v>3.11</v>
      </c>
      <c r="H182" s="69">
        <v>1</v>
      </c>
      <c r="I182" s="70">
        <v>7.3155999999999999</v>
      </c>
      <c r="J182" s="71">
        <f t="shared" si="26"/>
        <v>22.751515999999999</v>
      </c>
      <c r="K182" s="72">
        <f t="shared" si="30"/>
        <v>22.751515999999999</v>
      </c>
      <c r="L182" s="73">
        <v>45</v>
      </c>
      <c r="M182" s="71">
        <f t="shared" si="31"/>
        <v>45</v>
      </c>
      <c r="N182" s="72">
        <f t="shared" si="32"/>
        <v>22.248484000000001</v>
      </c>
      <c r="O182" s="74">
        <f t="shared" si="33"/>
        <v>0.97789017663702071</v>
      </c>
      <c r="P182" s="73">
        <v>45</v>
      </c>
      <c r="Q182" s="72">
        <f t="shared" si="27"/>
        <v>0</v>
      </c>
      <c r="R182" s="72">
        <f t="shared" si="28"/>
        <v>22.248484000000001</v>
      </c>
      <c r="S182" s="75" t="str">
        <f t="shared" si="29"/>
        <v>1</v>
      </c>
      <c r="T182" s="204" t="s">
        <v>25</v>
      </c>
      <c r="U182" s="204"/>
      <c r="V182" s="204"/>
      <c r="AB182" s="35"/>
    </row>
    <row r="183" spans="1:28" s="34" customFormat="1" ht="20">
      <c r="A183" s="317"/>
      <c r="B183" s="311"/>
      <c r="C183" s="318"/>
      <c r="D183" s="66">
        <v>42415</v>
      </c>
      <c r="E183" s="66">
        <v>42415</v>
      </c>
      <c r="F183" s="67" t="s">
        <v>168</v>
      </c>
      <c r="G183" s="68">
        <v>3.85</v>
      </c>
      <c r="H183" s="69">
        <v>1</v>
      </c>
      <c r="I183" s="70">
        <v>7.2944000000000004</v>
      </c>
      <c r="J183" s="71">
        <f t="shared" si="26"/>
        <v>28.083440000000003</v>
      </c>
      <c r="K183" s="72">
        <f t="shared" si="30"/>
        <v>28.083440000000003</v>
      </c>
      <c r="L183" s="73">
        <v>40</v>
      </c>
      <c r="M183" s="71">
        <f t="shared" si="31"/>
        <v>40</v>
      </c>
      <c r="N183" s="72">
        <f t="shared" si="32"/>
        <v>11.916559999999997</v>
      </c>
      <c r="O183" s="74">
        <f t="shared" si="33"/>
        <v>0.42432693430719298</v>
      </c>
      <c r="P183" s="73">
        <v>40</v>
      </c>
      <c r="Q183" s="72">
        <f t="shared" si="27"/>
        <v>0</v>
      </c>
      <c r="R183" s="72">
        <f t="shared" si="28"/>
        <v>11.916559999999997</v>
      </c>
      <c r="S183" s="75" t="str">
        <f t="shared" si="29"/>
        <v>1</v>
      </c>
      <c r="T183" s="204" t="s">
        <v>25</v>
      </c>
      <c r="U183" s="204"/>
      <c r="V183" s="204"/>
      <c r="AB183" s="35"/>
    </row>
    <row r="184" spans="1:28" s="34" customFormat="1" ht="20">
      <c r="A184" s="317"/>
      <c r="B184" s="311"/>
      <c r="C184" s="318"/>
      <c r="D184" s="66">
        <v>42415</v>
      </c>
      <c r="E184" s="66">
        <v>42415</v>
      </c>
      <c r="F184" s="67" t="s">
        <v>46</v>
      </c>
      <c r="G184" s="68">
        <v>1.76</v>
      </c>
      <c r="H184" s="69">
        <v>3</v>
      </c>
      <c r="I184" s="70">
        <v>7.3155999999999999</v>
      </c>
      <c r="J184" s="71">
        <f t="shared" si="26"/>
        <v>12.875456</v>
      </c>
      <c r="K184" s="72">
        <f t="shared" si="30"/>
        <v>38.626367999999999</v>
      </c>
      <c r="L184" s="73">
        <v>40</v>
      </c>
      <c r="M184" s="71">
        <f t="shared" si="31"/>
        <v>120</v>
      </c>
      <c r="N184" s="72">
        <f t="shared" si="32"/>
        <v>81.373632000000001</v>
      </c>
      <c r="O184" s="74">
        <f t="shared" si="33"/>
        <v>2.1066860855258254</v>
      </c>
      <c r="P184" s="73">
        <v>120</v>
      </c>
      <c r="Q184" s="72">
        <f t="shared" si="27"/>
        <v>0</v>
      </c>
      <c r="R184" s="72">
        <f t="shared" si="28"/>
        <v>81.373632000000001</v>
      </c>
      <c r="S184" s="75" t="str">
        <f t="shared" si="29"/>
        <v>1</v>
      </c>
      <c r="T184" s="204" t="s">
        <v>25</v>
      </c>
      <c r="U184" s="204"/>
      <c r="V184" s="204"/>
      <c r="AB184" s="35"/>
    </row>
    <row r="185" spans="1:28" s="34" customFormat="1" ht="20">
      <c r="A185" s="317"/>
      <c r="B185" s="311"/>
      <c r="C185" s="318"/>
      <c r="D185" s="66">
        <v>42415</v>
      </c>
      <c r="E185" s="66">
        <v>42415</v>
      </c>
      <c r="F185" s="67" t="s">
        <v>118</v>
      </c>
      <c r="G185" s="68">
        <v>1.45</v>
      </c>
      <c r="H185" s="69">
        <v>2</v>
      </c>
      <c r="I185" s="70">
        <v>7.3155999999999999</v>
      </c>
      <c r="J185" s="71">
        <f t="shared" si="26"/>
        <v>10.607619999999999</v>
      </c>
      <c r="K185" s="72">
        <f t="shared" si="30"/>
        <v>21.215239999999998</v>
      </c>
      <c r="L185" s="73">
        <v>18</v>
      </c>
      <c r="M185" s="71">
        <f t="shared" si="31"/>
        <v>36</v>
      </c>
      <c r="N185" s="72">
        <f t="shared" si="32"/>
        <v>14.784760000000002</v>
      </c>
      <c r="O185" s="74">
        <f t="shared" si="33"/>
        <v>0.6968933653354854</v>
      </c>
      <c r="P185" s="73">
        <v>36</v>
      </c>
      <c r="Q185" s="72">
        <f t="shared" si="27"/>
        <v>0</v>
      </c>
      <c r="R185" s="72">
        <f t="shared" si="28"/>
        <v>14.784760000000002</v>
      </c>
      <c r="S185" s="75" t="str">
        <f t="shared" si="29"/>
        <v>1</v>
      </c>
      <c r="T185" s="204" t="s">
        <v>25</v>
      </c>
      <c r="U185" s="204"/>
      <c r="V185" s="204"/>
      <c r="AB185" s="35"/>
    </row>
    <row r="186" spans="1:28" s="34" customFormat="1" ht="20">
      <c r="A186" s="317"/>
      <c r="B186" s="311"/>
      <c r="C186" s="318"/>
      <c r="D186" s="66">
        <v>42415</v>
      </c>
      <c r="E186" s="66">
        <v>42415</v>
      </c>
      <c r="F186" s="67" t="s">
        <v>34</v>
      </c>
      <c r="G186" s="68">
        <v>20.6</v>
      </c>
      <c r="H186" s="69">
        <v>1</v>
      </c>
      <c r="I186" s="70">
        <v>7.2817999999999996</v>
      </c>
      <c r="J186" s="71">
        <f t="shared" si="26"/>
        <v>150.00507999999999</v>
      </c>
      <c r="K186" s="72">
        <f t="shared" si="30"/>
        <v>150.00507999999999</v>
      </c>
      <c r="L186" s="73">
        <v>0</v>
      </c>
      <c r="M186" s="71">
        <f t="shared" si="31"/>
        <v>0</v>
      </c>
      <c r="N186" s="72">
        <f t="shared" si="32"/>
        <v>-150.00507999999999</v>
      </c>
      <c r="O186" s="74">
        <f t="shared" si="33"/>
        <v>-1</v>
      </c>
      <c r="P186" s="73">
        <v>0</v>
      </c>
      <c r="Q186" s="72">
        <f t="shared" si="27"/>
        <v>0</v>
      </c>
      <c r="R186" s="72">
        <f t="shared" si="28"/>
        <v>-150.00507999999999</v>
      </c>
      <c r="S186" s="75" t="str">
        <f t="shared" si="29"/>
        <v>1</v>
      </c>
      <c r="T186" s="204" t="s">
        <v>25</v>
      </c>
      <c r="U186" s="204"/>
      <c r="V186" s="204"/>
      <c r="AB186" s="35"/>
    </row>
    <row r="187" spans="1:28" s="34" customFormat="1" ht="20">
      <c r="A187" s="317">
        <v>160219</v>
      </c>
      <c r="B187" s="311" t="s">
        <v>169</v>
      </c>
      <c r="C187" s="318" t="s">
        <v>169</v>
      </c>
      <c r="D187" s="66">
        <v>42418</v>
      </c>
      <c r="E187" s="66">
        <v>42418</v>
      </c>
      <c r="F187" s="67" t="s">
        <v>36</v>
      </c>
      <c r="G187" s="68">
        <v>10.5</v>
      </c>
      <c r="H187" s="69">
        <v>8</v>
      </c>
      <c r="I187" s="70">
        <v>7.2944000000000004</v>
      </c>
      <c r="J187" s="71">
        <f t="shared" si="26"/>
        <v>76.591200000000001</v>
      </c>
      <c r="K187" s="72">
        <f t="shared" si="30"/>
        <v>612.7296</v>
      </c>
      <c r="L187" s="73">
        <v>145</v>
      </c>
      <c r="M187" s="71">
        <f t="shared" si="31"/>
        <v>1160</v>
      </c>
      <c r="N187" s="72">
        <f t="shared" si="32"/>
        <v>547.2704</v>
      </c>
      <c r="O187" s="74">
        <f t="shared" si="33"/>
        <v>0.89316788351664422</v>
      </c>
      <c r="P187" s="73">
        <v>1160</v>
      </c>
      <c r="Q187" s="72">
        <f t="shared" si="27"/>
        <v>0</v>
      </c>
      <c r="R187" s="72">
        <f t="shared" si="28"/>
        <v>547.2704</v>
      </c>
      <c r="S187" s="75" t="str">
        <f t="shared" si="29"/>
        <v>1</v>
      </c>
      <c r="T187" s="204" t="s">
        <v>25</v>
      </c>
      <c r="U187" s="204"/>
      <c r="V187" s="204"/>
      <c r="AB187" s="35"/>
    </row>
    <row r="188" spans="1:28" s="34" customFormat="1" ht="20">
      <c r="A188" s="317"/>
      <c r="B188" s="311"/>
      <c r="C188" s="318"/>
      <c r="D188" s="66">
        <v>42418</v>
      </c>
      <c r="E188" s="66">
        <v>42418</v>
      </c>
      <c r="F188" s="67" t="s">
        <v>170</v>
      </c>
      <c r="G188" s="68">
        <v>0.95</v>
      </c>
      <c r="H188" s="69">
        <v>1</v>
      </c>
      <c r="I188" s="70">
        <v>7.2686000000000002</v>
      </c>
      <c r="J188" s="71">
        <f t="shared" si="26"/>
        <v>6.90517</v>
      </c>
      <c r="K188" s="72">
        <f t="shared" si="30"/>
        <v>6.90517</v>
      </c>
      <c r="L188" s="73">
        <v>0</v>
      </c>
      <c r="M188" s="71">
        <f t="shared" si="31"/>
        <v>0</v>
      </c>
      <c r="N188" s="72">
        <f t="shared" si="32"/>
        <v>-6.90517</v>
      </c>
      <c r="O188" s="74">
        <f t="shared" si="33"/>
        <v>-1</v>
      </c>
      <c r="P188" s="73">
        <v>0</v>
      </c>
      <c r="Q188" s="72">
        <f t="shared" si="27"/>
        <v>0</v>
      </c>
      <c r="R188" s="72">
        <f t="shared" si="28"/>
        <v>-6.90517</v>
      </c>
      <c r="S188" s="75" t="str">
        <f t="shared" si="29"/>
        <v>1</v>
      </c>
      <c r="T188" s="204" t="s">
        <v>25</v>
      </c>
      <c r="U188" s="204"/>
      <c r="V188" s="204"/>
      <c r="AB188" s="35"/>
    </row>
    <row r="189" spans="1:28" s="34" customFormat="1" ht="20">
      <c r="A189" s="317"/>
      <c r="B189" s="311"/>
      <c r="C189" s="318"/>
      <c r="D189" s="66">
        <v>42418</v>
      </c>
      <c r="E189" s="66">
        <v>42418</v>
      </c>
      <c r="F189" s="67" t="s">
        <v>34</v>
      </c>
      <c r="G189" s="68">
        <v>20.2</v>
      </c>
      <c r="H189" s="69">
        <v>1</v>
      </c>
      <c r="I189" s="70">
        <v>7.2706999999999997</v>
      </c>
      <c r="J189" s="71">
        <f t="shared" si="26"/>
        <v>146.86813999999998</v>
      </c>
      <c r="K189" s="72">
        <f t="shared" si="30"/>
        <v>146.86813999999998</v>
      </c>
      <c r="L189" s="73">
        <v>146.87</v>
      </c>
      <c r="M189" s="71">
        <f t="shared" si="31"/>
        <v>146.87</v>
      </c>
      <c r="N189" s="72">
        <f t="shared" si="32"/>
        <v>1.8600000000219552E-3</v>
      </c>
      <c r="O189" s="74">
        <f t="shared" si="33"/>
        <v>1.2664421296694814E-5</v>
      </c>
      <c r="P189" s="73">
        <v>146.87</v>
      </c>
      <c r="Q189" s="72">
        <f t="shared" si="27"/>
        <v>0</v>
      </c>
      <c r="R189" s="72">
        <f t="shared" si="28"/>
        <v>1.8600000000219552E-3</v>
      </c>
      <c r="S189" s="75" t="str">
        <f t="shared" si="29"/>
        <v>1</v>
      </c>
      <c r="T189" s="204" t="s">
        <v>25</v>
      </c>
      <c r="U189" s="204"/>
      <c r="V189" s="204"/>
      <c r="AB189" s="35"/>
    </row>
    <row r="190" spans="1:28" s="34" customFormat="1" ht="20">
      <c r="A190" s="317">
        <v>160220</v>
      </c>
      <c r="B190" s="311" t="s">
        <v>171</v>
      </c>
      <c r="C190" s="318" t="s">
        <v>120</v>
      </c>
      <c r="D190" s="66">
        <v>42419</v>
      </c>
      <c r="E190" s="66">
        <v>42419</v>
      </c>
      <c r="F190" s="67" t="s">
        <v>53</v>
      </c>
      <c r="G190" s="68">
        <v>10.5</v>
      </c>
      <c r="H190" s="69">
        <v>8</v>
      </c>
      <c r="I190" s="70">
        <v>7.2750000000000004</v>
      </c>
      <c r="J190" s="71">
        <f t="shared" si="26"/>
        <v>76.387500000000003</v>
      </c>
      <c r="K190" s="72">
        <f t="shared" si="30"/>
        <v>611.1</v>
      </c>
      <c r="L190" s="73">
        <v>125</v>
      </c>
      <c r="M190" s="71">
        <f t="shared" si="31"/>
        <v>1000</v>
      </c>
      <c r="N190" s="72">
        <f t="shared" si="32"/>
        <v>388.9</v>
      </c>
      <c r="O190" s="74">
        <f t="shared" si="33"/>
        <v>0.63639338897070852</v>
      </c>
      <c r="P190" s="73">
        <v>1000</v>
      </c>
      <c r="Q190" s="72">
        <f t="shared" si="27"/>
        <v>0</v>
      </c>
      <c r="R190" s="72">
        <f t="shared" si="28"/>
        <v>388.9</v>
      </c>
      <c r="S190" s="75" t="str">
        <f t="shared" si="29"/>
        <v>1</v>
      </c>
      <c r="T190" s="204" t="s">
        <v>151</v>
      </c>
      <c r="U190" s="204"/>
      <c r="V190" s="204"/>
      <c r="AB190" s="35"/>
    </row>
    <row r="191" spans="1:28" s="34" customFormat="1" ht="20">
      <c r="A191" s="317"/>
      <c r="B191" s="311"/>
      <c r="C191" s="318"/>
      <c r="D191" s="66">
        <v>42419</v>
      </c>
      <c r="E191" s="66">
        <v>42419</v>
      </c>
      <c r="F191" s="67" t="s">
        <v>34</v>
      </c>
      <c r="G191" s="68">
        <v>15.7</v>
      </c>
      <c r="H191" s="69">
        <v>1</v>
      </c>
      <c r="I191" s="70">
        <v>7.2750000000000004</v>
      </c>
      <c r="J191" s="71">
        <f t="shared" si="26"/>
        <v>114.2175</v>
      </c>
      <c r="K191" s="72">
        <f t="shared" si="30"/>
        <v>114.2175</v>
      </c>
      <c r="L191" s="73">
        <v>0</v>
      </c>
      <c r="M191" s="71">
        <f t="shared" si="31"/>
        <v>0</v>
      </c>
      <c r="N191" s="72">
        <f t="shared" si="32"/>
        <v>-114.2175</v>
      </c>
      <c r="O191" s="74">
        <f t="shared" si="33"/>
        <v>-1</v>
      </c>
      <c r="P191" s="73">
        <v>0</v>
      </c>
      <c r="Q191" s="72">
        <f t="shared" si="27"/>
        <v>0</v>
      </c>
      <c r="R191" s="72">
        <f t="shared" si="28"/>
        <v>-114.2175</v>
      </c>
      <c r="S191" s="75" t="str">
        <f t="shared" si="29"/>
        <v>1</v>
      </c>
      <c r="T191" s="204" t="s">
        <v>25</v>
      </c>
      <c r="U191" s="204"/>
      <c r="V191" s="204"/>
      <c r="AB191" s="35"/>
    </row>
    <row r="192" spans="1:28" s="34" customFormat="1" ht="20">
      <c r="A192" s="202">
        <v>160221</v>
      </c>
      <c r="B192" s="201" t="s">
        <v>172</v>
      </c>
      <c r="C192" s="203" t="s">
        <v>61</v>
      </c>
      <c r="D192" s="66">
        <v>42419</v>
      </c>
      <c r="E192" s="66">
        <v>42419</v>
      </c>
      <c r="F192" s="67" t="s">
        <v>106</v>
      </c>
      <c r="G192" s="68">
        <v>10.8</v>
      </c>
      <c r="H192" s="69">
        <v>12</v>
      </c>
      <c r="I192" s="70">
        <v>7.2750000000000004</v>
      </c>
      <c r="J192" s="71">
        <f t="shared" si="26"/>
        <v>78.570000000000007</v>
      </c>
      <c r="K192" s="72">
        <f t="shared" si="30"/>
        <v>942.84000000000015</v>
      </c>
      <c r="L192" s="73">
        <v>87.3</v>
      </c>
      <c r="M192" s="71">
        <f t="shared" si="31"/>
        <v>1047.5999999999999</v>
      </c>
      <c r="N192" s="72">
        <f t="shared" si="32"/>
        <v>104.75999999999988</v>
      </c>
      <c r="O192" s="74">
        <f t="shared" si="33"/>
        <v>0.11111111111111097</v>
      </c>
      <c r="P192" s="73">
        <v>200</v>
      </c>
      <c r="Q192" s="72">
        <f t="shared" si="27"/>
        <v>847.59999999999991</v>
      </c>
      <c r="R192" s="72">
        <f t="shared" si="28"/>
        <v>104.75999999999988</v>
      </c>
      <c r="S192" s="75" t="str">
        <f t="shared" si="29"/>
        <v>0</v>
      </c>
      <c r="T192" s="204" t="s">
        <v>59</v>
      </c>
      <c r="U192" s="204"/>
      <c r="V192" s="204"/>
      <c r="AB192" s="35"/>
    </row>
    <row r="193" spans="1:28" s="34" customFormat="1" ht="20">
      <c r="A193" s="317">
        <v>160222</v>
      </c>
      <c r="B193" s="311" t="s">
        <v>112</v>
      </c>
      <c r="C193" s="318" t="s">
        <v>112</v>
      </c>
      <c r="D193" s="66">
        <v>42419</v>
      </c>
      <c r="E193" s="66">
        <v>42419</v>
      </c>
      <c r="F193" s="67" t="s">
        <v>37</v>
      </c>
      <c r="G193" s="68">
        <v>10.199999999999999</v>
      </c>
      <c r="H193" s="69">
        <v>6</v>
      </c>
      <c r="I193" s="70">
        <v>7.2750000000000004</v>
      </c>
      <c r="J193" s="71">
        <f t="shared" si="26"/>
        <v>74.204999999999998</v>
      </c>
      <c r="K193" s="72">
        <f t="shared" si="30"/>
        <v>445.23</v>
      </c>
      <c r="L193" s="73">
        <v>145</v>
      </c>
      <c r="M193" s="71">
        <f t="shared" si="31"/>
        <v>870</v>
      </c>
      <c r="N193" s="72">
        <f t="shared" si="32"/>
        <v>424.77</v>
      </c>
      <c r="O193" s="74">
        <f t="shared" si="33"/>
        <v>0.95404622330031674</v>
      </c>
      <c r="P193" s="73">
        <v>870</v>
      </c>
      <c r="Q193" s="72">
        <f t="shared" si="27"/>
        <v>0</v>
      </c>
      <c r="R193" s="72">
        <f t="shared" si="28"/>
        <v>424.77</v>
      </c>
      <c r="S193" s="75" t="str">
        <f t="shared" si="29"/>
        <v>1</v>
      </c>
      <c r="T193" s="204" t="s">
        <v>25</v>
      </c>
      <c r="U193" s="204"/>
      <c r="V193" s="204"/>
      <c r="AB193" s="35"/>
    </row>
    <row r="194" spans="1:28" s="34" customFormat="1" ht="20">
      <c r="A194" s="317"/>
      <c r="B194" s="311"/>
      <c r="C194" s="318"/>
      <c r="D194" s="66">
        <v>42419</v>
      </c>
      <c r="E194" s="66">
        <v>42419</v>
      </c>
      <c r="F194" s="67" t="s">
        <v>46</v>
      </c>
      <c r="G194" s="68">
        <f>1.95*0.9</f>
        <v>1.7549999999999999</v>
      </c>
      <c r="H194" s="69">
        <v>2</v>
      </c>
      <c r="I194" s="70">
        <v>7.2750000000000004</v>
      </c>
      <c r="J194" s="71">
        <f t="shared" si="26"/>
        <v>12.767625000000001</v>
      </c>
      <c r="K194" s="72">
        <f t="shared" si="30"/>
        <v>25.535250000000001</v>
      </c>
      <c r="L194" s="73">
        <v>45</v>
      </c>
      <c r="M194" s="71">
        <f t="shared" si="31"/>
        <v>90</v>
      </c>
      <c r="N194" s="72">
        <f t="shared" si="32"/>
        <v>64.464749999999995</v>
      </c>
      <c r="O194" s="74">
        <f t="shared" si="33"/>
        <v>2.5245396070138333</v>
      </c>
      <c r="P194" s="73">
        <v>90</v>
      </c>
      <c r="Q194" s="72">
        <f t="shared" si="27"/>
        <v>0</v>
      </c>
      <c r="R194" s="72">
        <f t="shared" si="28"/>
        <v>64.464749999999995</v>
      </c>
      <c r="S194" s="75" t="str">
        <f t="shared" si="29"/>
        <v>1</v>
      </c>
      <c r="T194" s="204" t="s">
        <v>25</v>
      </c>
      <c r="U194" s="204"/>
      <c r="V194" s="204"/>
      <c r="AB194" s="35"/>
    </row>
    <row r="195" spans="1:28" s="34" customFormat="1" ht="20">
      <c r="A195" s="317"/>
      <c r="B195" s="311"/>
      <c r="C195" s="318"/>
      <c r="D195" s="66">
        <v>42419</v>
      </c>
      <c r="E195" s="66">
        <v>42419</v>
      </c>
      <c r="F195" s="67" t="s">
        <v>156</v>
      </c>
      <c r="G195" s="68">
        <f>3.45*0.9</f>
        <v>3.1050000000000004</v>
      </c>
      <c r="H195" s="69">
        <v>2</v>
      </c>
      <c r="I195" s="70">
        <v>7.2750000000000004</v>
      </c>
      <c r="J195" s="71">
        <f t="shared" si="26"/>
        <v>22.588875000000005</v>
      </c>
      <c r="K195" s="72">
        <f t="shared" si="30"/>
        <v>45.17775000000001</v>
      </c>
      <c r="L195" s="73">
        <v>50</v>
      </c>
      <c r="M195" s="71">
        <f t="shared" si="31"/>
        <v>100</v>
      </c>
      <c r="N195" s="72">
        <f t="shared" si="32"/>
        <v>54.82224999999999</v>
      </c>
      <c r="O195" s="74">
        <f t="shared" si="33"/>
        <v>1.2134789802502333</v>
      </c>
      <c r="P195" s="73">
        <v>100</v>
      </c>
      <c r="Q195" s="72">
        <f t="shared" si="27"/>
        <v>0</v>
      </c>
      <c r="R195" s="72">
        <f t="shared" si="28"/>
        <v>54.82224999999999</v>
      </c>
      <c r="S195" s="75" t="str">
        <f t="shared" si="29"/>
        <v>1</v>
      </c>
      <c r="T195" s="204" t="s">
        <v>25</v>
      </c>
      <c r="U195" s="204"/>
      <c r="V195" s="204"/>
      <c r="AB195" s="35"/>
    </row>
    <row r="196" spans="1:28" s="34" customFormat="1" ht="20">
      <c r="A196" s="317"/>
      <c r="B196" s="311"/>
      <c r="C196" s="318"/>
      <c r="D196" s="66">
        <v>42419</v>
      </c>
      <c r="E196" s="66">
        <v>42419</v>
      </c>
      <c r="F196" s="67" t="s">
        <v>34</v>
      </c>
      <c r="G196" s="68">
        <v>17.100000000000001</v>
      </c>
      <c r="H196" s="69">
        <v>1</v>
      </c>
      <c r="I196" s="70">
        <v>7.2706999999999997</v>
      </c>
      <c r="J196" s="71">
        <f t="shared" ref="J196:J259" si="34">G196*I196</f>
        <v>124.32897000000001</v>
      </c>
      <c r="K196" s="72">
        <f t="shared" si="30"/>
        <v>124.32897000000001</v>
      </c>
      <c r="L196" s="73">
        <v>0</v>
      </c>
      <c r="M196" s="71">
        <f t="shared" si="31"/>
        <v>0</v>
      </c>
      <c r="N196" s="72">
        <f t="shared" si="32"/>
        <v>-124.32897000000001</v>
      </c>
      <c r="O196" s="74">
        <f t="shared" si="33"/>
        <v>-1</v>
      </c>
      <c r="P196" s="73">
        <v>0</v>
      </c>
      <c r="Q196" s="72">
        <f t="shared" ref="Q196:Q256" si="35">L196*H196-P196</f>
        <v>0</v>
      </c>
      <c r="R196" s="72">
        <f t="shared" ref="R196:R234" si="36">N196</f>
        <v>-124.32897000000001</v>
      </c>
      <c r="S196" s="75" t="str">
        <f t="shared" si="29"/>
        <v>1</v>
      </c>
      <c r="T196" s="204" t="s">
        <v>25</v>
      </c>
      <c r="U196" s="204"/>
      <c r="V196" s="204"/>
      <c r="AB196" s="35"/>
    </row>
    <row r="197" spans="1:28" s="34" customFormat="1" ht="20">
      <c r="A197" s="317">
        <v>160223</v>
      </c>
      <c r="B197" s="311" t="s">
        <v>173</v>
      </c>
      <c r="C197" s="318" t="s">
        <v>32</v>
      </c>
      <c r="D197" s="66">
        <v>42420</v>
      </c>
      <c r="E197" s="66">
        <v>42420</v>
      </c>
      <c r="F197" s="67" t="s">
        <v>37</v>
      </c>
      <c r="G197" s="68">
        <v>11.2</v>
      </c>
      <c r="H197" s="69">
        <v>8</v>
      </c>
      <c r="I197" s="70">
        <v>7.2750000000000004</v>
      </c>
      <c r="J197" s="71">
        <f t="shared" si="34"/>
        <v>81.48</v>
      </c>
      <c r="K197" s="72">
        <f t="shared" si="30"/>
        <v>651.84</v>
      </c>
      <c r="L197" s="73">
        <v>130</v>
      </c>
      <c r="M197" s="71">
        <f t="shared" si="31"/>
        <v>1040</v>
      </c>
      <c r="N197" s="72">
        <f t="shared" si="32"/>
        <v>388.15999999999997</v>
      </c>
      <c r="O197" s="74">
        <f t="shared" si="33"/>
        <v>0.59548355424644073</v>
      </c>
      <c r="P197" s="73">
        <v>1040</v>
      </c>
      <c r="Q197" s="72">
        <f t="shared" si="35"/>
        <v>0</v>
      </c>
      <c r="R197" s="72">
        <f t="shared" si="36"/>
        <v>388.15999999999997</v>
      </c>
      <c r="S197" s="75" t="str">
        <f t="shared" ref="S197:S260" si="37">IF(Q197&lt;&gt;0,"0","1")</f>
        <v>1</v>
      </c>
      <c r="T197" s="204" t="s">
        <v>25</v>
      </c>
      <c r="U197" s="204"/>
      <c r="V197" s="204"/>
      <c r="AB197" s="35"/>
    </row>
    <row r="198" spans="1:28" s="34" customFormat="1" ht="20">
      <c r="A198" s="317"/>
      <c r="B198" s="311"/>
      <c r="C198" s="318"/>
      <c r="D198" s="66">
        <v>42420</v>
      </c>
      <c r="E198" s="66">
        <v>42420</v>
      </c>
      <c r="F198" s="67" t="s">
        <v>34</v>
      </c>
      <c r="G198" s="68">
        <v>17.399999999999999</v>
      </c>
      <c r="H198" s="69">
        <v>1</v>
      </c>
      <c r="I198" s="70">
        <v>7.2750000000000004</v>
      </c>
      <c r="J198" s="71">
        <f t="shared" si="34"/>
        <v>126.58499999999999</v>
      </c>
      <c r="K198" s="72">
        <f t="shared" si="30"/>
        <v>126.58499999999999</v>
      </c>
      <c r="L198" s="73">
        <v>0</v>
      </c>
      <c r="M198" s="71">
        <f t="shared" si="31"/>
        <v>0</v>
      </c>
      <c r="N198" s="72">
        <f t="shared" si="32"/>
        <v>-126.58499999999999</v>
      </c>
      <c r="O198" s="74">
        <f t="shared" si="33"/>
        <v>-1</v>
      </c>
      <c r="P198" s="73">
        <v>0</v>
      </c>
      <c r="Q198" s="72">
        <f t="shared" si="35"/>
        <v>0</v>
      </c>
      <c r="R198" s="72">
        <f t="shared" si="36"/>
        <v>-126.58499999999999</v>
      </c>
      <c r="S198" s="75" t="str">
        <f t="shared" si="37"/>
        <v>1</v>
      </c>
      <c r="T198" s="204" t="s">
        <v>25</v>
      </c>
      <c r="U198" s="204"/>
      <c r="V198" s="204"/>
      <c r="AB198" s="35"/>
    </row>
    <row r="199" spans="1:28" s="34" customFormat="1" ht="20">
      <c r="A199" s="317">
        <v>160224</v>
      </c>
      <c r="B199" s="311" t="s">
        <v>172</v>
      </c>
      <c r="C199" s="318" t="s">
        <v>61</v>
      </c>
      <c r="D199" s="66">
        <v>42421</v>
      </c>
      <c r="E199" s="66">
        <v>42421</v>
      </c>
      <c r="F199" s="67" t="s">
        <v>106</v>
      </c>
      <c r="G199" s="68">
        <v>10.8</v>
      </c>
      <c r="H199" s="69">
        <v>30</v>
      </c>
      <c r="I199" s="70">
        <v>7.2750000000000004</v>
      </c>
      <c r="J199" s="71">
        <f t="shared" si="34"/>
        <v>78.570000000000007</v>
      </c>
      <c r="K199" s="72">
        <f t="shared" si="30"/>
        <v>2357.1000000000004</v>
      </c>
      <c r="L199" s="73">
        <v>87.3</v>
      </c>
      <c r="M199" s="71">
        <f t="shared" si="31"/>
        <v>2619</v>
      </c>
      <c r="N199" s="72">
        <f t="shared" si="32"/>
        <v>261.89999999999969</v>
      </c>
      <c r="O199" s="74">
        <f t="shared" si="33"/>
        <v>0.11111111111111097</v>
      </c>
      <c r="P199" s="73">
        <v>2619</v>
      </c>
      <c r="Q199" s="72">
        <f t="shared" si="35"/>
        <v>0</v>
      </c>
      <c r="R199" s="72">
        <f t="shared" si="36"/>
        <v>261.89999999999969</v>
      </c>
      <c r="S199" s="75" t="str">
        <f t="shared" si="37"/>
        <v>1</v>
      </c>
      <c r="T199" s="204" t="s">
        <v>25</v>
      </c>
      <c r="U199" s="311" t="s">
        <v>174</v>
      </c>
      <c r="V199" s="204"/>
      <c r="AB199" s="35"/>
    </row>
    <row r="200" spans="1:28" s="34" customFormat="1" ht="20">
      <c r="A200" s="317"/>
      <c r="B200" s="311"/>
      <c r="C200" s="318"/>
      <c r="D200" s="66">
        <v>42421</v>
      </c>
      <c r="E200" s="66">
        <v>42421</v>
      </c>
      <c r="F200" s="67" t="s">
        <v>175</v>
      </c>
      <c r="G200" s="68">
        <v>10.8</v>
      </c>
      <c r="H200" s="69">
        <v>6</v>
      </c>
      <c r="I200" s="70">
        <v>7.2750000000000004</v>
      </c>
      <c r="J200" s="71">
        <f t="shared" si="34"/>
        <v>78.570000000000007</v>
      </c>
      <c r="K200" s="72">
        <f>J200*H200</f>
        <v>471.42000000000007</v>
      </c>
      <c r="L200" s="73">
        <v>87.3</v>
      </c>
      <c r="M200" s="71">
        <f t="shared" si="31"/>
        <v>523.79999999999995</v>
      </c>
      <c r="N200" s="72">
        <f t="shared" si="32"/>
        <v>52.379999999999939</v>
      </c>
      <c r="O200" s="74">
        <f t="shared" si="33"/>
        <v>0.11111111111111097</v>
      </c>
      <c r="P200" s="73">
        <v>523.79999999999995</v>
      </c>
      <c r="Q200" s="72">
        <f t="shared" si="35"/>
        <v>0</v>
      </c>
      <c r="R200" s="72">
        <f t="shared" si="36"/>
        <v>52.379999999999939</v>
      </c>
      <c r="S200" s="75" t="str">
        <f t="shared" si="37"/>
        <v>1</v>
      </c>
      <c r="T200" s="204" t="s">
        <v>25</v>
      </c>
      <c r="U200" s="311"/>
      <c r="V200" s="204"/>
      <c r="AB200" s="35"/>
    </row>
    <row r="201" spans="1:28" s="34" customFormat="1" ht="20">
      <c r="A201" s="317">
        <v>160225</v>
      </c>
      <c r="B201" s="311" t="s">
        <v>176</v>
      </c>
      <c r="C201" s="318" t="s">
        <v>66</v>
      </c>
      <c r="D201" s="66">
        <v>42421</v>
      </c>
      <c r="E201" s="66">
        <v>42421</v>
      </c>
      <c r="F201" s="67" t="s">
        <v>53</v>
      </c>
      <c r="G201" s="68">
        <v>10.5</v>
      </c>
      <c r="H201" s="69">
        <v>3</v>
      </c>
      <c r="I201" s="70">
        <v>7.2750000000000004</v>
      </c>
      <c r="J201" s="71">
        <f t="shared" si="34"/>
        <v>76.387500000000003</v>
      </c>
      <c r="K201" s="72">
        <f t="shared" si="30"/>
        <v>229.16250000000002</v>
      </c>
      <c r="L201" s="73">
        <v>130</v>
      </c>
      <c r="M201" s="71">
        <f t="shared" si="31"/>
        <v>390</v>
      </c>
      <c r="N201" s="72">
        <f t="shared" si="32"/>
        <v>160.83749999999998</v>
      </c>
      <c r="O201" s="74">
        <f t="shared" si="33"/>
        <v>0.70184912452953685</v>
      </c>
      <c r="P201" s="73">
        <v>390</v>
      </c>
      <c r="Q201" s="72">
        <f t="shared" si="35"/>
        <v>0</v>
      </c>
      <c r="R201" s="72">
        <f t="shared" si="36"/>
        <v>160.83749999999998</v>
      </c>
      <c r="S201" s="75" t="str">
        <f t="shared" si="37"/>
        <v>1</v>
      </c>
      <c r="T201" s="204" t="s">
        <v>25</v>
      </c>
      <c r="U201" s="204"/>
      <c r="V201" s="204"/>
      <c r="AB201" s="35"/>
    </row>
    <row r="202" spans="1:28" s="34" customFormat="1" ht="20">
      <c r="A202" s="317"/>
      <c r="B202" s="311"/>
      <c r="C202" s="318"/>
      <c r="D202" s="66">
        <v>42421</v>
      </c>
      <c r="E202" s="66">
        <v>42421</v>
      </c>
      <c r="F202" s="67" t="s">
        <v>62</v>
      </c>
      <c r="G202" s="68">
        <v>10.5</v>
      </c>
      <c r="H202" s="69">
        <v>3</v>
      </c>
      <c r="I202" s="70">
        <v>7.2750000000000004</v>
      </c>
      <c r="J202" s="71">
        <f t="shared" si="34"/>
        <v>76.387500000000003</v>
      </c>
      <c r="K202" s="72">
        <f t="shared" si="30"/>
        <v>229.16250000000002</v>
      </c>
      <c r="L202" s="73">
        <v>130</v>
      </c>
      <c r="M202" s="71">
        <f t="shared" si="31"/>
        <v>390</v>
      </c>
      <c r="N202" s="72">
        <f t="shared" si="32"/>
        <v>160.83749999999998</v>
      </c>
      <c r="O202" s="74">
        <f t="shared" si="33"/>
        <v>0.70184912452953685</v>
      </c>
      <c r="P202" s="73">
        <v>390</v>
      </c>
      <c r="Q202" s="72">
        <f t="shared" si="35"/>
        <v>0</v>
      </c>
      <c r="R202" s="72">
        <f t="shared" si="36"/>
        <v>160.83749999999998</v>
      </c>
      <c r="S202" s="75" t="str">
        <f t="shared" si="37"/>
        <v>1</v>
      </c>
      <c r="T202" s="204" t="s">
        <v>25</v>
      </c>
      <c r="U202" s="204"/>
      <c r="V202" s="204"/>
      <c r="AB202" s="35"/>
    </row>
    <row r="203" spans="1:28" s="34" customFormat="1" ht="20">
      <c r="A203" s="317"/>
      <c r="B203" s="311"/>
      <c r="C203" s="318"/>
      <c r="D203" s="66">
        <v>42419</v>
      </c>
      <c r="E203" s="66">
        <v>42419</v>
      </c>
      <c r="F203" s="67" t="s">
        <v>177</v>
      </c>
      <c r="G203" s="68">
        <v>21.9</v>
      </c>
      <c r="H203" s="69">
        <v>1</v>
      </c>
      <c r="I203" s="70">
        <v>7.2750000000000004</v>
      </c>
      <c r="J203" s="71">
        <f t="shared" si="34"/>
        <v>159.32249999999999</v>
      </c>
      <c r="K203" s="72">
        <f>J203*H203</f>
        <v>159.32249999999999</v>
      </c>
      <c r="L203" s="73">
        <v>220</v>
      </c>
      <c r="M203" s="71">
        <f>L203*H203</f>
        <v>220</v>
      </c>
      <c r="N203" s="72">
        <f>(L203-J203)*H203</f>
        <v>60.677500000000009</v>
      </c>
      <c r="O203" s="74">
        <f>(L203-J203)/J203</f>
        <v>0.38084702411774868</v>
      </c>
      <c r="P203" s="73">
        <v>220</v>
      </c>
      <c r="Q203" s="72">
        <f t="shared" si="35"/>
        <v>0</v>
      </c>
      <c r="R203" s="72">
        <f t="shared" si="36"/>
        <v>60.677500000000009</v>
      </c>
      <c r="S203" s="75" t="str">
        <f t="shared" si="37"/>
        <v>1</v>
      </c>
      <c r="T203" s="204" t="s">
        <v>25</v>
      </c>
      <c r="U203" s="204"/>
      <c r="V203" s="204"/>
      <c r="AB203" s="35"/>
    </row>
    <row r="204" spans="1:28" s="34" customFormat="1" ht="20">
      <c r="A204" s="317"/>
      <c r="B204" s="311"/>
      <c r="C204" s="318"/>
      <c r="D204" s="66">
        <v>42419</v>
      </c>
      <c r="E204" s="66">
        <v>42419</v>
      </c>
      <c r="F204" s="67" t="s">
        <v>178</v>
      </c>
      <c r="G204" s="68">
        <v>16.899999999999999</v>
      </c>
      <c r="H204" s="69">
        <v>1</v>
      </c>
      <c r="I204" s="70">
        <v>7.2750000000000004</v>
      </c>
      <c r="J204" s="71">
        <f t="shared" si="34"/>
        <v>122.94749999999999</v>
      </c>
      <c r="K204" s="72">
        <f>J204*H204</f>
        <v>122.94749999999999</v>
      </c>
      <c r="L204" s="73">
        <v>150</v>
      </c>
      <c r="M204" s="71">
        <f>L204*H204</f>
        <v>150</v>
      </c>
      <c r="N204" s="72">
        <f>(L204-J204)*H204</f>
        <v>27.052500000000009</v>
      </c>
      <c r="O204" s="74">
        <f>(L204-J204)/J204</f>
        <v>0.22003294088940412</v>
      </c>
      <c r="P204" s="73">
        <v>150</v>
      </c>
      <c r="Q204" s="72">
        <f t="shared" si="35"/>
        <v>0</v>
      </c>
      <c r="R204" s="72">
        <f t="shared" si="36"/>
        <v>27.052500000000009</v>
      </c>
      <c r="S204" s="75" t="str">
        <f t="shared" si="37"/>
        <v>1</v>
      </c>
      <c r="T204" s="204" t="s">
        <v>25</v>
      </c>
      <c r="U204" s="204"/>
      <c r="V204" s="204"/>
      <c r="AB204" s="35"/>
    </row>
    <row r="205" spans="1:28" s="34" customFormat="1" ht="20">
      <c r="A205" s="317"/>
      <c r="B205" s="311"/>
      <c r="C205" s="318"/>
      <c r="D205" s="66">
        <v>42419</v>
      </c>
      <c r="E205" s="66">
        <v>42419</v>
      </c>
      <c r="F205" s="67" t="s">
        <v>177</v>
      </c>
      <c r="G205" s="68">
        <v>21.9</v>
      </c>
      <c r="H205" s="69">
        <v>1</v>
      </c>
      <c r="I205" s="70">
        <v>7.2750000000000004</v>
      </c>
      <c r="J205" s="71">
        <f t="shared" si="34"/>
        <v>159.32249999999999</v>
      </c>
      <c r="K205" s="72">
        <f>J205*H205</f>
        <v>159.32249999999999</v>
      </c>
      <c r="L205" s="73">
        <v>200</v>
      </c>
      <c r="M205" s="71">
        <f>L205*H205</f>
        <v>200</v>
      </c>
      <c r="N205" s="72">
        <f>(L205-J205)*H205</f>
        <v>40.677500000000009</v>
      </c>
      <c r="O205" s="74">
        <f>(L205-J205)/J205</f>
        <v>0.25531547647068059</v>
      </c>
      <c r="P205" s="73">
        <v>200</v>
      </c>
      <c r="Q205" s="72">
        <f t="shared" si="35"/>
        <v>0</v>
      </c>
      <c r="R205" s="72">
        <f t="shared" si="36"/>
        <v>40.677500000000009</v>
      </c>
      <c r="S205" s="75" t="str">
        <f t="shared" si="37"/>
        <v>1</v>
      </c>
      <c r="T205" s="204" t="s">
        <v>25</v>
      </c>
      <c r="U205" s="204"/>
      <c r="V205" s="204"/>
      <c r="AB205" s="35"/>
    </row>
    <row r="206" spans="1:28" s="34" customFormat="1" ht="20">
      <c r="A206" s="317"/>
      <c r="B206" s="311"/>
      <c r="C206" s="318"/>
      <c r="D206" s="66">
        <v>42419</v>
      </c>
      <c r="E206" s="66">
        <v>42419</v>
      </c>
      <c r="F206" s="67" t="s">
        <v>118</v>
      </c>
      <c r="G206" s="68">
        <v>1.45</v>
      </c>
      <c r="H206" s="69">
        <v>5</v>
      </c>
      <c r="I206" s="70">
        <v>7.2750000000000004</v>
      </c>
      <c r="J206" s="71">
        <f t="shared" si="34"/>
        <v>10.54875</v>
      </c>
      <c r="K206" s="72">
        <f t="shared" si="30"/>
        <v>52.743749999999999</v>
      </c>
      <c r="L206" s="73">
        <v>16</v>
      </c>
      <c r="M206" s="71">
        <f t="shared" si="31"/>
        <v>80</v>
      </c>
      <c r="N206" s="72">
        <f t="shared" si="32"/>
        <v>27.256250000000001</v>
      </c>
      <c r="O206" s="74">
        <f t="shared" si="33"/>
        <v>0.51676738950112566</v>
      </c>
      <c r="P206" s="73">
        <v>80</v>
      </c>
      <c r="Q206" s="72">
        <f t="shared" si="35"/>
        <v>0</v>
      </c>
      <c r="R206" s="72">
        <f t="shared" si="36"/>
        <v>27.256250000000001</v>
      </c>
      <c r="S206" s="75" t="str">
        <f t="shared" si="37"/>
        <v>1</v>
      </c>
      <c r="T206" s="204" t="s">
        <v>25</v>
      </c>
      <c r="U206" s="204"/>
      <c r="V206" s="204"/>
      <c r="AB206" s="35"/>
    </row>
    <row r="207" spans="1:28" s="34" customFormat="1" ht="20">
      <c r="A207" s="317"/>
      <c r="B207" s="311"/>
      <c r="C207" s="318"/>
      <c r="D207" s="66">
        <v>42419</v>
      </c>
      <c r="E207" s="66">
        <v>42419</v>
      </c>
      <c r="F207" s="67" t="s">
        <v>34</v>
      </c>
      <c r="G207" s="68">
        <v>18.8</v>
      </c>
      <c r="H207" s="69">
        <v>1</v>
      </c>
      <c r="I207" s="70">
        <v>7.2706999999999997</v>
      </c>
      <c r="J207" s="71">
        <f t="shared" si="34"/>
        <v>136.68915999999999</v>
      </c>
      <c r="K207" s="72">
        <f t="shared" si="30"/>
        <v>136.68915999999999</v>
      </c>
      <c r="L207" s="73">
        <v>0</v>
      </c>
      <c r="M207" s="71">
        <f t="shared" si="31"/>
        <v>0</v>
      </c>
      <c r="N207" s="72">
        <f t="shared" si="32"/>
        <v>-136.68915999999999</v>
      </c>
      <c r="O207" s="74">
        <f t="shared" si="33"/>
        <v>-1</v>
      </c>
      <c r="P207" s="73">
        <v>0</v>
      </c>
      <c r="Q207" s="72">
        <f t="shared" si="35"/>
        <v>0</v>
      </c>
      <c r="R207" s="72">
        <f t="shared" si="36"/>
        <v>-136.68915999999999</v>
      </c>
      <c r="S207" s="75" t="str">
        <f t="shared" si="37"/>
        <v>1</v>
      </c>
      <c r="T207" s="204" t="s">
        <v>25</v>
      </c>
      <c r="U207" s="204"/>
      <c r="V207" s="204"/>
      <c r="AB207" s="35"/>
    </row>
    <row r="208" spans="1:28" s="34" customFormat="1" ht="20">
      <c r="A208" s="317">
        <v>160226</v>
      </c>
      <c r="B208" s="311" t="s">
        <v>179</v>
      </c>
      <c r="C208" s="318" t="s">
        <v>32</v>
      </c>
      <c r="D208" s="66">
        <v>42422</v>
      </c>
      <c r="E208" s="66">
        <v>42422</v>
      </c>
      <c r="F208" s="67" t="s">
        <v>180</v>
      </c>
      <c r="G208" s="68">
        <v>2.95</v>
      </c>
      <c r="H208" s="69">
        <v>6</v>
      </c>
      <c r="I208" s="70">
        <v>7.2706999999999997</v>
      </c>
      <c r="J208" s="71">
        <f t="shared" si="34"/>
        <v>21.448565000000002</v>
      </c>
      <c r="K208" s="72">
        <f t="shared" ref="K208:K272" si="38">J208*H208</f>
        <v>128.69139000000001</v>
      </c>
      <c r="L208" s="73">
        <v>38</v>
      </c>
      <c r="M208" s="71">
        <f t="shared" si="31"/>
        <v>228</v>
      </c>
      <c r="N208" s="72">
        <f t="shared" si="32"/>
        <v>99.308609999999987</v>
      </c>
      <c r="O208" s="74">
        <f t="shared" si="33"/>
        <v>0.7716802965606322</v>
      </c>
      <c r="P208" s="73">
        <v>228</v>
      </c>
      <c r="Q208" s="72">
        <f t="shared" si="35"/>
        <v>0</v>
      </c>
      <c r="R208" s="72">
        <f t="shared" si="36"/>
        <v>99.308609999999987</v>
      </c>
      <c r="S208" s="75" t="str">
        <f t="shared" si="37"/>
        <v>1</v>
      </c>
      <c r="T208" s="204" t="s">
        <v>59</v>
      </c>
      <c r="U208" s="204"/>
      <c r="V208" s="204"/>
      <c r="AB208" s="35"/>
    </row>
    <row r="209" spans="1:28" s="34" customFormat="1" ht="20">
      <c r="A209" s="317"/>
      <c r="B209" s="311"/>
      <c r="C209" s="318"/>
      <c r="D209" s="66">
        <v>42422</v>
      </c>
      <c r="E209" s="66">
        <v>42422</v>
      </c>
      <c r="F209" s="67" t="s">
        <v>181</v>
      </c>
      <c r="G209" s="68">
        <v>0.76</v>
      </c>
      <c r="H209" s="69">
        <v>30</v>
      </c>
      <c r="I209" s="70">
        <v>7.2706999999999997</v>
      </c>
      <c r="J209" s="71">
        <f t="shared" si="34"/>
        <v>5.5257319999999996</v>
      </c>
      <c r="K209" s="72">
        <f t="shared" si="38"/>
        <v>165.77195999999998</v>
      </c>
      <c r="L209" s="73">
        <v>16</v>
      </c>
      <c r="M209" s="71">
        <f t="shared" si="31"/>
        <v>480</v>
      </c>
      <c r="N209" s="72">
        <f t="shared" si="32"/>
        <v>314.22804000000002</v>
      </c>
      <c r="O209" s="74">
        <f t="shared" si="33"/>
        <v>1.8955439749882914</v>
      </c>
      <c r="P209" s="73">
        <v>480</v>
      </c>
      <c r="Q209" s="72">
        <f t="shared" si="35"/>
        <v>0</v>
      </c>
      <c r="R209" s="72">
        <f t="shared" si="36"/>
        <v>314.22804000000002</v>
      </c>
      <c r="S209" s="75" t="str">
        <f t="shared" si="37"/>
        <v>1</v>
      </c>
      <c r="T209" s="204" t="s">
        <v>59</v>
      </c>
      <c r="U209" s="204"/>
      <c r="V209" s="204"/>
      <c r="AB209" s="35"/>
    </row>
    <row r="210" spans="1:28" s="34" customFormat="1" ht="20">
      <c r="A210" s="317"/>
      <c r="B210" s="311"/>
      <c r="C210" s="318"/>
      <c r="D210" s="66">
        <v>42422</v>
      </c>
      <c r="E210" s="66">
        <v>42422</v>
      </c>
      <c r="F210" s="67" t="s">
        <v>182</v>
      </c>
      <c r="G210" s="68">
        <v>0.77</v>
      </c>
      <c r="H210" s="69">
        <v>30</v>
      </c>
      <c r="I210" s="70">
        <v>7.2706999999999997</v>
      </c>
      <c r="J210" s="71">
        <f t="shared" si="34"/>
        <v>5.5984389999999999</v>
      </c>
      <c r="K210" s="72">
        <f t="shared" si="38"/>
        <v>167.95317</v>
      </c>
      <c r="L210" s="73">
        <v>14</v>
      </c>
      <c r="M210" s="71">
        <f t="shared" si="31"/>
        <v>420</v>
      </c>
      <c r="N210" s="72">
        <f t="shared" si="32"/>
        <v>252.04683000000003</v>
      </c>
      <c r="O210" s="74">
        <f t="shared" si="33"/>
        <v>1.5006970693080699</v>
      </c>
      <c r="P210" s="73">
        <v>420</v>
      </c>
      <c r="Q210" s="72">
        <f t="shared" si="35"/>
        <v>0</v>
      </c>
      <c r="R210" s="72">
        <f t="shared" si="36"/>
        <v>252.04683000000003</v>
      </c>
      <c r="S210" s="75" t="str">
        <f t="shared" si="37"/>
        <v>1</v>
      </c>
      <c r="T210" s="204" t="s">
        <v>59</v>
      </c>
      <c r="U210" s="204"/>
      <c r="V210" s="204"/>
      <c r="AB210" s="35"/>
    </row>
    <row r="211" spans="1:28" s="34" customFormat="1" ht="20">
      <c r="A211" s="317"/>
      <c r="B211" s="311"/>
      <c r="C211" s="318"/>
      <c r="D211" s="66">
        <v>42422</v>
      </c>
      <c r="E211" s="66">
        <v>42422</v>
      </c>
      <c r="F211" s="67" t="s">
        <v>183</v>
      </c>
      <c r="G211" s="68">
        <v>-10</v>
      </c>
      <c r="H211" s="69">
        <v>1</v>
      </c>
      <c r="I211" s="70">
        <v>7.2706999999999997</v>
      </c>
      <c r="J211" s="71">
        <f t="shared" si="34"/>
        <v>-72.706999999999994</v>
      </c>
      <c r="K211" s="72">
        <f t="shared" si="38"/>
        <v>-72.706999999999994</v>
      </c>
      <c r="L211" s="73">
        <v>0</v>
      </c>
      <c r="M211" s="71">
        <f t="shared" si="31"/>
        <v>0</v>
      </c>
      <c r="N211" s="72">
        <f t="shared" si="32"/>
        <v>72.706999999999994</v>
      </c>
      <c r="O211" s="74">
        <f t="shared" si="33"/>
        <v>-1</v>
      </c>
      <c r="P211" s="73">
        <v>0</v>
      </c>
      <c r="Q211" s="72">
        <f t="shared" si="35"/>
        <v>0</v>
      </c>
      <c r="R211" s="72">
        <f t="shared" si="36"/>
        <v>72.706999999999994</v>
      </c>
      <c r="S211" s="75" t="str">
        <f t="shared" si="37"/>
        <v>1</v>
      </c>
      <c r="T211" s="204" t="s">
        <v>59</v>
      </c>
      <c r="U211" s="204"/>
      <c r="V211" s="204"/>
      <c r="AB211" s="35"/>
    </row>
    <row r="212" spans="1:28" s="34" customFormat="1" ht="40">
      <c r="A212" s="317"/>
      <c r="B212" s="311"/>
      <c r="C212" s="318"/>
      <c r="D212" s="66">
        <v>42422</v>
      </c>
      <c r="E212" s="66">
        <v>42422</v>
      </c>
      <c r="F212" s="67" t="s">
        <v>184</v>
      </c>
      <c r="G212" s="68">
        <v>6.72</v>
      </c>
      <c r="H212" s="69">
        <v>1</v>
      </c>
      <c r="I212" s="70">
        <v>7.2706999999999997</v>
      </c>
      <c r="J212" s="71">
        <f t="shared" si="34"/>
        <v>48.859103999999995</v>
      </c>
      <c r="K212" s="72">
        <f t="shared" si="38"/>
        <v>48.859103999999995</v>
      </c>
      <c r="L212" s="73">
        <v>0</v>
      </c>
      <c r="M212" s="71">
        <f t="shared" si="31"/>
        <v>0</v>
      </c>
      <c r="N212" s="72">
        <f t="shared" si="32"/>
        <v>-48.859103999999995</v>
      </c>
      <c r="O212" s="74">
        <f t="shared" si="33"/>
        <v>-1</v>
      </c>
      <c r="P212" s="73">
        <v>0</v>
      </c>
      <c r="Q212" s="72">
        <f t="shared" si="35"/>
        <v>0</v>
      </c>
      <c r="R212" s="72">
        <f t="shared" si="36"/>
        <v>-48.859103999999995</v>
      </c>
      <c r="S212" s="75" t="str">
        <f t="shared" si="37"/>
        <v>1</v>
      </c>
      <c r="T212" s="204" t="s">
        <v>59</v>
      </c>
      <c r="U212" s="204"/>
      <c r="V212" s="204"/>
      <c r="AB212" s="35"/>
    </row>
    <row r="213" spans="1:28" s="34" customFormat="1" ht="20">
      <c r="A213" s="317"/>
      <c r="B213" s="311"/>
      <c r="C213" s="318"/>
      <c r="D213" s="66">
        <v>42422</v>
      </c>
      <c r="E213" s="66">
        <v>42422</v>
      </c>
      <c r="F213" s="67" t="s">
        <v>34</v>
      </c>
      <c r="G213" s="68">
        <v>25.8</v>
      </c>
      <c r="H213" s="69">
        <v>1</v>
      </c>
      <c r="I213" s="70">
        <v>7.2457000000000003</v>
      </c>
      <c r="J213" s="71">
        <f t="shared" si="34"/>
        <v>186.93906000000001</v>
      </c>
      <c r="K213" s="72">
        <f t="shared" si="38"/>
        <v>186.93906000000001</v>
      </c>
      <c r="L213" s="73">
        <v>0</v>
      </c>
      <c r="M213" s="71">
        <f t="shared" si="31"/>
        <v>0</v>
      </c>
      <c r="N213" s="72">
        <f t="shared" si="32"/>
        <v>-186.93906000000001</v>
      </c>
      <c r="O213" s="74">
        <f t="shared" si="33"/>
        <v>-1</v>
      </c>
      <c r="P213" s="73"/>
      <c r="Q213" s="72">
        <f t="shared" si="35"/>
        <v>0</v>
      </c>
      <c r="R213" s="72">
        <f t="shared" si="36"/>
        <v>-186.93906000000001</v>
      </c>
      <c r="S213" s="75" t="str">
        <f t="shared" si="37"/>
        <v>1</v>
      </c>
      <c r="T213" s="204" t="s">
        <v>59</v>
      </c>
      <c r="U213" s="204"/>
      <c r="V213" s="204"/>
      <c r="AB213" s="35"/>
    </row>
    <row r="214" spans="1:28" s="34" customFormat="1" ht="20">
      <c r="A214" s="317">
        <v>160227</v>
      </c>
      <c r="B214" s="311" t="s">
        <v>185</v>
      </c>
      <c r="C214" s="318" t="s">
        <v>120</v>
      </c>
      <c r="D214" s="66">
        <v>42422</v>
      </c>
      <c r="E214" s="66">
        <v>42422</v>
      </c>
      <c r="F214" s="67" t="s">
        <v>53</v>
      </c>
      <c r="G214" s="68">
        <v>10.5</v>
      </c>
      <c r="H214" s="69">
        <v>8</v>
      </c>
      <c r="I214" s="70">
        <v>7.2706999999999997</v>
      </c>
      <c r="J214" s="71">
        <f t="shared" si="34"/>
        <v>76.342349999999996</v>
      </c>
      <c r="K214" s="72">
        <f t="shared" si="38"/>
        <v>610.73879999999997</v>
      </c>
      <c r="L214" s="73">
        <v>125</v>
      </c>
      <c r="M214" s="71">
        <f t="shared" si="31"/>
        <v>1000</v>
      </c>
      <c r="N214" s="72">
        <f t="shared" si="32"/>
        <v>389.26120000000003</v>
      </c>
      <c r="O214" s="74">
        <f t="shared" si="33"/>
        <v>0.63736117633266476</v>
      </c>
      <c r="P214" s="73">
        <v>1000</v>
      </c>
      <c r="Q214" s="72">
        <f t="shared" si="35"/>
        <v>0</v>
      </c>
      <c r="R214" s="72">
        <f t="shared" si="36"/>
        <v>389.26120000000003</v>
      </c>
      <c r="S214" s="75" t="str">
        <f t="shared" si="37"/>
        <v>1</v>
      </c>
      <c r="T214" s="204" t="s">
        <v>25</v>
      </c>
      <c r="U214" s="204"/>
      <c r="V214" s="204"/>
      <c r="AB214" s="35"/>
    </row>
    <row r="215" spans="1:28" s="34" customFormat="1" ht="17" customHeight="1">
      <c r="A215" s="317"/>
      <c r="B215" s="311"/>
      <c r="C215" s="318"/>
      <c r="D215" s="66">
        <v>42422</v>
      </c>
      <c r="E215" s="66">
        <v>42422</v>
      </c>
      <c r="F215" s="67" t="s">
        <v>34</v>
      </c>
      <c r="G215" s="68">
        <v>13.9</v>
      </c>
      <c r="H215" s="69">
        <v>1</v>
      </c>
      <c r="I215" s="70">
        <v>7.2706999999999997</v>
      </c>
      <c r="J215" s="71">
        <f t="shared" si="34"/>
        <v>101.06273</v>
      </c>
      <c r="K215" s="72">
        <f t="shared" si="38"/>
        <v>101.06273</v>
      </c>
      <c r="L215" s="73">
        <v>0</v>
      </c>
      <c r="M215" s="71">
        <f t="shared" si="31"/>
        <v>0</v>
      </c>
      <c r="N215" s="72">
        <f t="shared" si="32"/>
        <v>-101.06273</v>
      </c>
      <c r="O215" s="74">
        <f t="shared" si="33"/>
        <v>-1</v>
      </c>
      <c r="P215" s="73">
        <v>0</v>
      </c>
      <c r="Q215" s="72">
        <f t="shared" si="35"/>
        <v>0</v>
      </c>
      <c r="R215" s="72">
        <f t="shared" si="36"/>
        <v>-101.06273</v>
      </c>
      <c r="S215" s="75" t="str">
        <f t="shared" si="37"/>
        <v>1</v>
      </c>
      <c r="T215" s="204" t="s">
        <v>25</v>
      </c>
      <c r="U215" s="204"/>
      <c r="V215" s="204"/>
      <c r="AB215" s="35"/>
    </row>
    <row r="216" spans="1:28" s="34" customFormat="1" ht="20">
      <c r="A216" s="317">
        <v>160228</v>
      </c>
      <c r="B216" s="311" t="s">
        <v>186</v>
      </c>
      <c r="C216" s="318" t="s">
        <v>187</v>
      </c>
      <c r="D216" s="66">
        <v>42423</v>
      </c>
      <c r="E216" s="66">
        <v>42423</v>
      </c>
      <c r="F216" s="67" t="s">
        <v>114</v>
      </c>
      <c r="G216" s="68">
        <v>9</v>
      </c>
      <c r="H216" s="69">
        <v>2</v>
      </c>
      <c r="I216" s="70">
        <v>7.2686999999999999</v>
      </c>
      <c r="J216" s="71">
        <f t="shared" si="34"/>
        <v>65.418300000000002</v>
      </c>
      <c r="K216" s="72">
        <f t="shared" si="38"/>
        <v>130.8366</v>
      </c>
      <c r="L216" s="73">
        <v>160</v>
      </c>
      <c r="M216" s="71">
        <f t="shared" si="31"/>
        <v>320</v>
      </c>
      <c r="N216" s="72">
        <f t="shared" si="32"/>
        <v>189.1634</v>
      </c>
      <c r="O216" s="74">
        <f t="shared" si="33"/>
        <v>1.4457988055330082</v>
      </c>
      <c r="P216" s="73">
        <v>320</v>
      </c>
      <c r="Q216" s="72">
        <f t="shared" si="35"/>
        <v>0</v>
      </c>
      <c r="R216" s="72">
        <f t="shared" si="36"/>
        <v>189.1634</v>
      </c>
      <c r="S216" s="75" t="str">
        <f t="shared" si="37"/>
        <v>1</v>
      </c>
      <c r="T216" s="204" t="s">
        <v>25</v>
      </c>
      <c r="U216" s="204"/>
      <c r="V216" s="204"/>
      <c r="AB216" s="35"/>
    </row>
    <row r="217" spans="1:28" s="34" customFormat="1" ht="20">
      <c r="A217" s="317"/>
      <c r="B217" s="311"/>
      <c r="C217" s="318"/>
      <c r="D217" s="66">
        <v>42423</v>
      </c>
      <c r="E217" s="66">
        <v>42423</v>
      </c>
      <c r="F217" s="67" t="s">
        <v>114</v>
      </c>
      <c r="G217" s="68">
        <v>10.199999999999999</v>
      </c>
      <c r="H217" s="69">
        <v>2</v>
      </c>
      <c r="I217" s="70">
        <v>7.2686999999999999</v>
      </c>
      <c r="J217" s="71">
        <f t="shared" si="34"/>
        <v>74.140739999999994</v>
      </c>
      <c r="K217" s="72">
        <f t="shared" si="38"/>
        <v>148.28147999999999</v>
      </c>
      <c r="L217" s="73">
        <v>160</v>
      </c>
      <c r="M217" s="71">
        <f t="shared" si="31"/>
        <v>320</v>
      </c>
      <c r="N217" s="72">
        <f t="shared" si="32"/>
        <v>171.71852000000001</v>
      </c>
      <c r="O217" s="74">
        <f t="shared" si="33"/>
        <v>1.1580577695879488</v>
      </c>
      <c r="P217" s="73">
        <v>320</v>
      </c>
      <c r="Q217" s="72">
        <f t="shared" si="35"/>
        <v>0</v>
      </c>
      <c r="R217" s="72">
        <f t="shared" si="36"/>
        <v>171.71852000000001</v>
      </c>
      <c r="S217" s="75" t="str">
        <f t="shared" si="37"/>
        <v>1</v>
      </c>
      <c r="T217" s="204" t="s">
        <v>25</v>
      </c>
      <c r="U217" s="204"/>
      <c r="V217" s="204"/>
      <c r="AB217" s="35"/>
    </row>
    <row r="218" spans="1:28" s="34" customFormat="1" ht="20">
      <c r="A218" s="317"/>
      <c r="B218" s="311"/>
      <c r="C218" s="318"/>
      <c r="D218" s="66">
        <v>42423</v>
      </c>
      <c r="E218" s="66">
        <v>42423</v>
      </c>
      <c r="F218" s="67" t="s">
        <v>115</v>
      </c>
      <c r="G218" s="68">
        <v>10.199999999999999</v>
      </c>
      <c r="H218" s="69">
        <v>4</v>
      </c>
      <c r="I218" s="70">
        <v>7.2686999999999999</v>
      </c>
      <c r="J218" s="71">
        <f t="shared" si="34"/>
        <v>74.140739999999994</v>
      </c>
      <c r="K218" s="72">
        <f t="shared" si="38"/>
        <v>296.56295999999998</v>
      </c>
      <c r="L218" s="73">
        <v>160</v>
      </c>
      <c r="M218" s="71">
        <f t="shared" si="31"/>
        <v>640</v>
      </c>
      <c r="N218" s="72">
        <f t="shared" si="32"/>
        <v>343.43704000000002</v>
      </c>
      <c r="O218" s="74">
        <f t="shared" si="33"/>
        <v>1.1580577695879488</v>
      </c>
      <c r="P218" s="73">
        <v>640</v>
      </c>
      <c r="Q218" s="72">
        <f t="shared" si="35"/>
        <v>0</v>
      </c>
      <c r="R218" s="72">
        <f t="shared" si="36"/>
        <v>343.43704000000002</v>
      </c>
      <c r="S218" s="75" t="str">
        <f t="shared" si="37"/>
        <v>1</v>
      </c>
      <c r="T218" s="204" t="s">
        <v>25</v>
      </c>
      <c r="U218" s="204"/>
      <c r="V218" s="204"/>
      <c r="AB218" s="35"/>
    </row>
    <row r="219" spans="1:28" s="34" customFormat="1" ht="20">
      <c r="A219" s="317"/>
      <c r="B219" s="311"/>
      <c r="C219" s="318"/>
      <c r="D219" s="66">
        <v>42423</v>
      </c>
      <c r="E219" s="66">
        <v>42423</v>
      </c>
      <c r="F219" s="67" t="s">
        <v>34</v>
      </c>
      <c r="G219" s="68">
        <v>12.1</v>
      </c>
      <c r="H219" s="69">
        <v>1</v>
      </c>
      <c r="I219" s="70">
        <v>7.2138</v>
      </c>
      <c r="J219" s="71">
        <f t="shared" si="34"/>
        <v>87.28698</v>
      </c>
      <c r="K219" s="72">
        <f t="shared" si="38"/>
        <v>87.28698</v>
      </c>
      <c r="L219" s="73">
        <v>0</v>
      </c>
      <c r="M219" s="71">
        <f t="shared" si="31"/>
        <v>0</v>
      </c>
      <c r="N219" s="72">
        <f t="shared" si="32"/>
        <v>-87.28698</v>
      </c>
      <c r="O219" s="74">
        <f t="shared" si="33"/>
        <v>-1</v>
      </c>
      <c r="P219" s="73">
        <v>0</v>
      </c>
      <c r="Q219" s="72">
        <f t="shared" si="35"/>
        <v>0</v>
      </c>
      <c r="R219" s="72">
        <f t="shared" si="36"/>
        <v>-87.28698</v>
      </c>
      <c r="S219" s="75" t="str">
        <f t="shared" si="37"/>
        <v>1</v>
      </c>
      <c r="T219" s="204" t="s">
        <v>25</v>
      </c>
      <c r="U219" s="204"/>
      <c r="V219" s="204"/>
      <c r="AB219" s="35"/>
    </row>
    <row r="220" spans="1:28" s="34" customFormat="1" ht="20">
      <c r="A220" s="317">
        <v>160229</v>
      </c>
      <c r="B220" s="311" t="s">
        <v>188</v>
      </c>
      <c r="C220" s="318" t="s">
        <v>163</v>
      </c>
      <c r="D220" s="66">
        <v>42423</v>
      </c>
      <c r="E220" s="66">
        <v>42423</v>
      </c>
      <c r="F220" s="67" t="s">
        <v>107</v>
      </c>
      <c r="G220" s="68">
        <v>14.5</v>
      </c>
      <c r="H220" s="69">
        <v>6</v>
      </c>
      <c r="I220" s="70">
        <v>7.2328000000000001</v>
      </c>
      <c r="J220" s="71">
        <f t="shared" si="34"/>
        <v>104.87560000000001</v>
      </c>
      <c r="K220" s="72">
        <f t="shared" si="38"/>
        <v>629.25360000000001</v>
      </c>
      <c r="L220" s="73">
        <v>175</v>
      </c>
      <c r="M220" s="71">
        <f t="shared" si="31"/>
        <v>1050</v>
      </c>
      <c r="N220" s="72">
        <f t="shared" si="32"/>
        <v>420.74639999999999</v>
      </c>
      <c r="O220" s="74">
        <f t="shared" si="33"/>
        <v>0.66864361205084877</v>
      </c>
      <c r="P220" s="73">
        <v>1050</v>
      </c>
      <c r="Q220" s="72">
        <f t="shared" si="35"/>
        <v>0</v>
      </c>
      <c r="R220" s="72">
        <f t="shared" si="36"/>
        <v>420.74639999999999</v>
      </c>
      <c r="S220" s="75" t="str">
        <f t="shared" si="37"/>
        <v>1</v>
      </c>
      <c r="T220" s="204" t="s">
        <v>25</v>
      </c>
      <c r="U220" s="204"/>
      <c r="V220" s="204"/>
      <c r="AB220" s="35"/>
    </row>
    <row r="221" spans="1:28" s="34" customFormat="1" ht="20">
      <c r="A221" s="317"/>
      <c r="B221" s="311"/>
      <c r="C221" s="318"/>
      <c r="D221" s="66">
        <v>42423</v>
      </c>
      <c r="E221" s="66">
        <v>42423</v>
      </c>
      <c r="F221" s="67" t="s">
        <v>124</v>
      </c>
      <c r="G221" s="68">
        <v>2.8</v>
      </c>
      <c r="H221" s="69">
        <v>6</v>
      </c>
      <c r="I221" s="70">
        <v>7.2328000000000001</v>
      </c>
      <c r="J221" s="71">
        <f t="shared" si="34"/>
        <v>20.251839999999998</v>
      </c>
      <c r="K221" s="72">
        <f t="shared" si="38"/>
        <v>121.51103999999998</v>
      </c>
      <c r="L221" s="73">
        <v>55</v>
      </c>
      <c r="M221" s="71">
        <f t="shared" si="31"/>
        <v>330</v>
      </c>
      <c r="N221" s="72">
        <f t="shared" si="32"/>
        <v>208.48895999999999</v>
      </c>
      <c r="O221" s="74">
        <f t="shared" si="33"/>
        <v>1.7158026134909223</v>
      </c>
      <c r="P221" s="73">
        <v>330</v>
      </c>
      <c r="Q221" s="72">
        <f t="shared" si="35"/>
        <v>0</v>
      </c>
      <c r="R221" s="72">
        <f t="shared" si="36"/>
        <v>208.48895999999999</v>
      </c>
      <c r="S221" s="75" t="str">
        <f t="shared" si="37"/>
        <v>1</v>
      </c>
      <c r="T221" s="204" t="s">
        <v>25</v>
      </c>
      <c r="U221" s="204"/>
      <c r="V221" s="204"/>
      <c r="AB221" s="35"/>
    </row>
    <row r="222" spans="1:28" s="34" customFormat="1" ht="20">
      <c r="A222" s="317"/>
      <c r="B222" s="311"/>
      <c r="C222" s="318"/>
      <c r="D222" s="66">
        <v>42423</v>
      </c>
      <c r="E222" s="66">
        <v>42423</v>
      </c>
      <c r="F222" s="67" t="s">
        <v>189</v>
      </c>
      <c r="G222" s="68">
        <v>1.59</v>
      </c>
      <c r="H222" s="69">
        <v>10</v>
      </c>
      <c r="I222" s="70">
        <v>7.2328000000000001</v>
      </c>
      <c r="J222" s="71">
        <f t="shared" si="34"/>
        <v>11.500152</v>
      </c>
      <c r="K222" s="72">
        <f t="shared" si="38"/>
        <v>115.00152</v>
      </c>
      <c r="L222" s="73">
        <v>22</v>
      </c>
      <c r="M222" s="71">
        <f t="shared" si="31"/>
        <v>220</v>
      </c>
      <c r="N222" s="72">
        <f t="shared" si="32"/>
        <v>104.99848</v>
      </c>
      <c r="O222" s="74">
        <f t="shared" si="33"/>
        <v>0.91301819315083832</v>
      </c>
      <c r="P222" s="73">
        <v>220</v>
      </c>
      <c r="Q222" s="72">
        <f t="shared" si="35"/>
        <v>0</v>
      </c>
      <c r="R222" s="72">
        <f t="shared" si="36"/>
        <v>104.99848</v>
      </c>
      <c r="S222" s="75" t="str">
        <f t="shared" si="37"/>
        <v>1</v>
      </c>
      <c r="T222" s="204" t="s">
        <v>25</v>
      </c>
      <c r="U222" s="204"/>
      <c r="V222" s="204"/>
      <c r="AB222" s="35"/>
    </row>
    <row r="223" spans="1:28" s="34" customFormat="1" ht="20">
      <c r="A223" s="317"/>
      <c r="B223" s="311"/>
      <c r="C223" s="318"/>
      <c r="D223" s="66">
        <v>42423</v>
      </c>
      <c r="E223" s="66">
        <v>42423</v>
      </c>
      <c r="F223" s="67" t="s">
        <v>34</v>
      </c>
      <c r="G223" s="68">
        <v>20.5</v>
      </c>
      <c r="H223" s="69">
        <v>1</v>
      </c>
      <c r="I223" s="70">
        <v>7.2457000000000003</v>
      </c>
      <c r="J223" s="71">
        <f t="shared" si="34"/>
        <v>148.53685000000002</v>
      </c>
      <c r="K223" s="72">
        <f t="shared" si="38"/>
        <v>148.53685000000002</v>
      </c>
      <c r="L223" s="73">
        <v>0</v>
      </c>
      <c r="M223" s="71">
        <f t="shared" si="31"/>
        <v>0</v>
      </c>
      <c r="N223" s="72">
        <f t="shared" si="32"/>
        <v>-148.53685000000002</v>
      </c>
      <c r="O223" s="74">
        <f t="shared" si="33"/>
        <v>-1</v>
      </c>
      <c r="P223" s="73">
        <v>0</v>
      </c>
      <c r="Q223" s="72">
        <f t="shared" si="35"/>
        <v>0</v>
      </c>
      <c r="R223" s="72">
        <f t="shared" si="36"/>
        <v>-148.53685000000002</v>
      </c>
      <c r="S223" s="75" t="str">
        <f t="shared" si="37"/>
        <v>1</v>
      </c>
      <c r="T223" s="204" t="s">
        <v>25</v>
      </c>
      <c r="U223" s="204"/>
      <c r="V223" s="204"/>
      <c r="AB223" s="35"/>
    </row>
    <row r="224" spans="1:28" s="34" customFormat="1" ht="20">
      <c r="A224" s="317">
        <v>160230</v>
      </c>
      <c r="B224" s="311" t="s">
        <v>190</v>
      </c>
      <c r="C224" s="318" t="s">
        <v>163</v>
      </c>
      <c r="D224" s="66">
        <v>42424</v>
      </c>
      <c r="E224" s="66">
        <v>42424</v>
      </c>
      <c r="F224" s="67" t="s">
        <v>106</v>
      </c>
      <c r="G224" s="68">
        <v>10.8</v>
      </c>
      <c r="H224" s="69">
        <v>6</v>
      </c>
      <c r="I224" s="70">
        <v>7.2180999999999997</v>
      </c>
      <c r="J224" s="71">
        <f t="shared" si="34"/>
        <v>77.955480000000009</v>
      </c>
      <c r="K224" s="72">
        <f t="shared" si="38"/>
        <v>467.73288000000002</v>
      </c>
      <c r="L224" s="73">
        <v>140</v>
      </c>
      <c r="M224" s="71">
        <f t="shared" si="31"/>
        <v>840</v>
      </c>
      <c r="N224" s="72">
        <f t="shared" si="32"/>
        <v>372.26711999999998</v>
      </c>
      <c r="O224" s="74">
        <f t="shared" si="33"/>
        <v>0.79589683752829155</v>
      </c>
      <c r="P224" s="73">
        <v>840</v>
      </c>
      <c r="Q224" s="72">
        <f t="shared" si="35"/>
        <v>0</v>
      </c>
      <c r="R224" s="72">
        <f t="shared" si="36"/>
        <v>372.26711999999998</v>
      </c>
      <c r="S224" s="75" t="str">
        <f t="shared" si="37"/>
        <v>1</v>
      </c>
      <c r="T224" s="204" t="s">
        <v>25</v>
      </c>
      <c r="U224" s="204"/>
      <c r="V224" s="204"/>
      <c r="AB224" s="35"/>
    </row>
    <row r="225" spans="1:28" s="34" customFormat="1" ht="20">
      <c r="A225" s="317"/>
      <c r="B225" s="311"/>
      <c r="C225" s="318"/>
      <c r="D225" s="66">
        <v>42424</v>
      </c>
      <c r="E225" s="66">
        <v>42424</v>
      </c>
      <c r="F225" s="67" t="s">
        <v>191</v>
      </c>
      <c r="G225" s="68">
        <v>0.99</v>
      </c>
      <c r="H225" s="69">
        <v>4</v>
      </c>
      <c r="I225" s="70">
        <v>7.2180999999999997</v>
      </c>
      <c r="J225" s="71">
        <f t="shared" si="34"/>
        <v>7.1459189999999992</v>
      </c>
      <c r="K225" s="72">
        <f t="shared" si="38"/>
        <v>28.583675999999997</v>
      </c>
      <c r="L225" s="73">
        <v>15</v>
      </c>
      <c r="M225" s="71">
        <f t="shared" si="31"/>
        <v>60</v>
      </c>
      <c r="N225" s="72">
        <f t="shared" si="32"/>
        <v>31.416324000000003</v>
      </c>
      <c r="O225" s="74">
        <f t="shared" si="33"/>
        <v>1.0991001997083931</v>
      </c>
      <c r="P225" s="73">
        <v>60</v>
      </c>
      <c r="Q225" s="72">
        <f t="shared" si="35"/>
        <v>0</v>
      </c>
      <c r="R225" s="72">
        <f t="shared" si="36"/>
        <v>31.416324000000003</v>
      </c>
      <c r="S225" s="75" t="str">
        <f t="shared" si="37"/>
        <v>1</v>
      </c>
      <c r="T225" s="204" t="s">
        <v>25</v>
      </c>
      <c r="U225" s="204"/>
      <c r="V225" s="204"/>
      <c r="AB225" s="35"/>
    </row>
    <row r="226" spans="1:28" s="34" customFormat="1" ht="20">
      <c r="A226" s="317"/>
      <c r="B226" s="311"/>
      <c r="C226" s="318"/>
      <c r="D226" s="66">
        <v>42424</v>
      </c>
      <c r="E226" s="66">
        <v>42424</v>
      </c>
      <c r="F226" s="67" t="s">
        <v>192</v>
      </c>
      <c r="G226" s="68">
        <v>0.99</v>
      </c>
      <c r="H226" s="69">
        <v>4</v>
      </c>
      <c r="I226" s="70">
        <v>7.2180999999999997</v>
      </c>
      <c r="J226" s="71">
        <f t="shared" si="34"/>
        <v>7.1459189999999992</v>
      </c>
      <c r="K226" s="72">
        <f t="shared" si="38"/>
        <v>28.583675999999997</v>
      </c>
      <c r="L226" s="73">
        <v>15</v>
      </c>
      <c r="M226" s="71">
        <f t="shared" si="31"/>
        <v>60</v>
      </c>
      <c r="N226" s="72">
        <f t="shared" si="32"/>
        <v>31.416324000000003</v>
      </c>
      <c r="O226" s="74">
        <f t="shared" si="33"/>
        <v>1.0991001997083931</v>
      </c>
      <c r="P226" s="73">
        <v>60</v>
      </c>
      <c r="Q226" s="72">
        <f t="shared" si="35"/>
        <v>0</v>
      </c>
      <c r="R226" s="72">
        <f t="shared" si="36"/>
        <v>31.416324000000003</v>
      </c>
      <c r="S226" s="75" t="str">
        <f t="shared" si="37"/>
        <v>1</v>
      </c>
      <c r="T226" s="204" t="s">
        <v>25</v>
      </c>
      <c r="U226" s="204"/>
      <c r="V226" s="204"/>
      <c r="AB226" s="35"/>
    </row>
    <row r="227" spans="1:28" s="34" customFormat="1" ht="20">
      <c r="A227" s="317"/>
      <c r="B227" s="311"/>
      <c r="C227" s="318"/>
      <c r="D227" s="66">
        <v>42424</v>
      </c>
      <c r="E227" s="66">
        <v>42424</v>
      </c>
      <c r="F227" s="67" t="s">
        <v>193</v>
      </c>
      <c r="G227" s="68">
        <v>0.99</v>
      </c>
      <c r="H227" s="69">
        <v>3</v>
      </c>
      <c r="I227" s="70">
        <v>7.2180999999999997</v>
      </c>
      <c r="J227" s="71">
        <f t="shared" si="34"/>
        <v>7.1459189999999992</v>
      </c>
      <c r="K227" s="72">
        <f t="shared" si="38"/>
        <v>21.437756999999998</v>
      </c>
      <c r="L227" s="73">
        <v>15</v>
      </c>
      <c r="M227" s="71">
        <f t="shared" si="31"/>
        <v>45</v>
      </c>
      <c r="N227" s="72">
        <f t="shared" si="32"/>
        <v>23.562243000000002</v>
      </c>
      <c r="O227" s="74">
        <f t="shared" si="33"/>
        <v>1.0991001997083931</v>
      </c>
      <c r="P227" s="73">
        <v>45</v>
      </c>
      <c r="Q227" s="72">
        <f t="shared" si="35"/>
        <v>0</v>
      </c>
      <c r="R227" s="72">
        <f t="shared" si="36"/>
        <v>23.562243000000002</v>
      </c>
      <c r="S227" s="75" t="str">
        <f t="shared" si="37"/>
        <v>1</v>
      </c>
      <c r="T227" s="204" t="s">
        <v>25</v>
      </c>
      <c r="U227" s="204"/>
      <c r="V227" s="204"/>
      <c r="AB227" s="35"/>
    </row>
    <row r="228" spans="1:28" s="34" customFormat="1" ht="20">
      <c r="A228" s="317"/>
      <c r="B228" s="311"/>
      <c r="C228" s="318"/>
      <c r="D228" s="66">
        <v>42424</v>
      </c>
      <c r="E228" s="66">
        <v>42424</v>
      </c>
      <c r="F228" s="67" t="s">
        <v>34</v>
      </c>
      <c r="G228" s="68">
        <v>19</v>
      </c>
      <c r="H228" s="69">
        <v>1</v>
      </c>
      <c r="I228" s="70">
        <v>7.2138</v>
      </c>
      <c r="J228" s="71">
        <f t="shared" si="34"/>
        <v>137.06219999999999</v>
      </c>
      <c r="K228" s="72">
        <f t="shared" si="38"/>
        <v>137.06219999999999</v>
      </c>
      <c r="L228" s="73">
        <v>0</v>
      </c>
      <c r="M228" s="71">
        <f t="shared" si="31"/>
        <v>0</v>
      </c>
      <c r="N228" s="72">
        <f t="shared" si="32"/>
        <v>-137.06219999999999</v>
      </c>
      <c r="O228" s="74">
        <f t="shared" si="33"/>
        <v>-1</v>
      </c>
      <c r="P228" s="73">
        <v>0</v>
      </c>
      <c r="Q228" s="72">
        <f t="shared" si="35"/>
        <v>0</v>
      </c>
      <c r="R228" s="72">
        <f t="shared" si="36"/>
        <v>-137.06219999999999</v>
      </c>
      <c r="S228" s="75" t="str">
        <f t="shared" si="37"/>
        <v>1</v>
      </c>
      <c r="T228" s="204" t="s">
        <v>25</v>
      </c>
      <c r="U228" s="204"/>
      <c r="V228" s="204"/>
      <c r="AB228" s="35"/>
    </row>
    <row r="229" spans="1:28" s="34" customFormat="1" ht="20">
      <c r="A229" s="317">
        <v>160231</v>
      </c>
      <c r="B229" s="311" t="s">
        <v>194</v>
      </c>
      <c r="C229" s="318" t="s">
        <v>120</v>
      </c>
      <c r="D229" s="66">
        <v>42424</v>
      </c>
      <c r="E229" s="66">
        <v>42424</v>
      </c>
      <c r="F229" s="67" t="s">
        <v>53</v>
      </c>
      <c r="G229" s="68">
        <v>8</v>
      </c>
      <c r="H229" s="69">
        <v>8</v>
      </c>
      <c r="I229" s="70">
        <v>7.2180999999999997</v>
      </c>
      <c r="J229" s="71">
        <f t="shared" si="34"/>
        <v>57.744799999999998</v>
      </c>
      <c r="K229" s="72">
        <f t="shared" si="38"/>
        <v>461.95839999999998</v>
      </c>
      <c r="L229" s="73">
        <v>125</v>
      </c>
      <c r="M229" s="71">
        <f t="shared" si="31"/>
        <v>1000</v>
      </c>
      <c r="N229" s="72">
        <f t="shared" si="32"/>
        <v>538.04160000000002</v>
      </c>
      <c r="O229" s="74">
        <f t="shared" si="33"/>
        <v>1.1646970809492803</v>
      </c>
      <c r="P229" s="73">
        <v>1000</v>
      </c>
      <c r="Q229" s="72">
        <f t="shared" si="35"/>
        <v>0</v>
      </c>
      <c r="R229" s="72">
        <f t="shared" si="36"/>
        <v>538.04160000000002</v>
      </c>
      <c r="S229" s="75" t="str">
        <f t="shared" si="37"/>
        <v>1</v>
      </c>
      <c r="T229" s="204" t="s">
        <v>25</v>
      </c>
      <c r="U229" s="204"/>
      <c r="V229" s="204"/>
      <c r="AB229" s="35"/>
    </row>
    <row r="230" spans="1:28" s="34" customFormat="1" ht="20">
      <c r="A230" s="317"/>
      <c r="B230" s="311"/>
      <c r="C230" s="318"/>
      <c r="D230" s="66">
        <v>42424</v>
      </c>
      <c r="E230" s="66">
        <v>42424</v>
      </c>
      <c r="F230" s="67" t="s">
        <v>34</v>
      </c>
      <c r="G230" s="68">
        <v>15</v>
      </c>
      <c r="H230" s="69">
        <v>1</v>
      </c>
      <c r="I230" s="70">
        <v>7.2138</v>
      </c>
      <c r="J230" s="71">
        <f t="shared" si="34"/>
        <v>108.20699999999999</v>
      </c>
      <c r="K230" s="72">
        <f t="shared" si="38"/>
        <v>108.20699999999999</v>
      </c>
      <c r="L230" s="73">
        <v>0</v>
      </c>
      <c r="M230" s="71">
        <f t="shared" si="31"/>
        <v>0</v>
      </c>
      <c r="N230" s="72">
        <f t="shared" si="32"/>
        <v>-108.20699999999999</v>
      </c>
      <c r="O230" s="74">
        <f t="shared" si="33"/>
        <v>-1</v>
      </c>
      <c r="P230" s="73">
        <v>0</v>
      </c>
      <c r="Q230" s="72">
        <f t="shared" si="35"/>
        <v>0</v>
      </c>
      <c r="R230" s="72">
        <f t="shared" si="36"/>
        <v>-108.20699999999999</v>
      </c>
      <c r="S230" s="75" t="str">
        <f t="shared" si="37"/>
        <v>1</v>
      </c>
      <c r="T230" s="204" t="s">
        <v>25</v>
      </c>
      <c r="U230" s="204"/>
      <c r="V230" s="204"/>
      <c r="AB230" s="35"/>
    </row>
    <row r="231" spans="1:28" s="34" customFormat="1" ht="20">
      <c r="A231" s="317">
        <v>160232</v>
      </c>
      <c r="B231" s="311" t="s">
        <v>109</v>
      </c>
      <c r="C231" s="318" t="s">
        <v>32</v>
      </c>
      <c r="D231" s="66">
        <v>42425</v>
      </c>
      <c r="E231" s="66">
        <v>42425</v>
      </c>
      <c r="F231" s="67" t="s">
        <v>195</v>
      </c>
      <c r="G231" s="68">
        <v>6.59</v>
      </c>
      <c r="H231" s="69">
        <v>8</v>
      </c>
      <c r="I231" s="70">
        <v>7.2319000000000004</v>
      </c>
      <c r="J231" s="71">
        <f t="shared" si="34"/>
        <v>47.658221000000005</v>
      </c>
      <c r="K231" s="72">
        <f t="shared" si="38"/>
        <v>381.26576800000004</v>
      </c>
      <c r="L231" s="73">
        <v>75</v>
      </c>
      <c r="M231" s="71">
        <f t="shared" si="31"/>
        <v>600</v>
      </c>
      <c r="N231" s="72">
        <f t="shared" si="32"/>
        <v>218.73423199999996</v>
      </c>
      <c r="O231" s="74">
        <f t="shared" si="33"/>
        <v>0.57370540541158666</v>
      </c>
      <c r="P231" s="73">
        <v>600</v>
      </c>
      <c r="Q231" s="72">
        <f t="shared" si="35"/>
        <v>0</v>
      </c>
      <c r="R231" s="72">
        <f t="shared" si="36"/>
        <v>218.73423199999996</v>
      </c>
      <c r="S231" s="75" t="str">
        <f t="shared" si="37"/>
        <v>1</v>
      </c>
      <c r="T231" s="204" t="s">
        <v>25</v>
      </c>
      <c r="U231" s="204"/>
      <c r="V231" s="204"/>
      <c r="AB231" s="35"/>
    </row>
    <row r="232" spans="1:28" s="34" customFormat="1" ht="20">
      <c r="A232" s="317"/>
      <c r="B232" s="311"/>
      <c r="C232" s="318"/>
      <c r="D232" s="66">
        <v>42425</v>
      </c>
      <c r="E232" s="66">
        <v>42425</v>
      </c>
      <c r="F232" s="67" t="s">
        <v>43</v>
      </c>
      <c r="G232" s="68">
        <v>11.2</v>
      </c>
      <c r="H232" s="69">
        <v>3</v>
      </c>
      <c r="I232" s="70">
        <v>7.2319000000000004</v>
      </c>
      <c r="J232" s="71">
        <f t="shared" si="34"/>
        <v>80.997280000000003</v>
      </c>
      <c r="K232" s="72">
        <f t="shared" si="38"/>
        <v>242.99184000000002</v>
      </c>
      <c r="L232" s="73">
        <v>130</v>
      </c>
      <c r="M232" s="71">
        <f t="shared" si="31"/>
        <v>390</v>
      </c>
      <c r="N232" s="72">
        <f t="shared" si="32"/>
        <v>147.00815999999998</v>
      </c>
      <c r="O232" s="74">
        <f t="shared" si="33"/>
        <v>0.60499216763822183</v>
      </c>
      <c r="P232" s="73">
        <v>390</v>
      </c>
      <c r="Q232" s="72">
        <f t="shared" si="35"/>
        <v>0</v>
      </c>
      <c r="R232" s="72">
        <f t="shared" si="36"/>
        <v>147.00815999999998</v>
      </c>
      <c r="S232" s="75" t="str">
        <f t="shared" si="37"/>
        <v>1</v>
      </c>
      <c r="T232" s="204" t="s">
        <v>25</v>
      </c>
      <c r="U232" s="204"/>
      <c r="V232" s="204"/>
      <c r="AB232" s="35"/>
    </row>
    <row r="233" spans="1:28" s="34" customFormat="1" ht="40">
      <c r="A233" s="317"/>
      <c r="B233" s="311"/>
      <c r="C233" s="318"/>
      <c r="D233" s="66">
        <v>42425</v>
      </c>
      <c r="E233" s="66">
        <v>42425</v>
      </c>
      <c r="F233" s="67" t="s">
        <v>64</v>
      </c>
      <c r="G233" s="68">
        <v>9.99</v>
      </c>
      <c r="H233" s="69">
        <v>2</v>
      </c>
      <c r="I233" s="70">
        <v>7.2319000000000004</v>
      </c>
      <c r="J233" s="71">
        <f t="shared" si="34"/>
        <v>72.246681000000009</v>
      </c>
      <c r="K233" s="72">
        <f t="shared" si="38"/>
        <v>144.49336200000002</v>
      </c>
      <c r="L233" s="73">
        <v>145</v>
      </c>
      <c r="M233" s="71">
        <f t="shared" si="31"/>
        <v>290</v>
      </c>
      <c r="N233" s="72">
        <f t="shared" si="32"/>
        <v>145.50663799999998</v>
      </c>
      <c r="O233" s="74">
        <f t="shared" si="33"/>
        <v>1.0070126128008563</v>
      </c>
      <c r="P233" s="73">
        <v>290</v>
      </c>
      <c r="Q233" s="72">
        <f t="shared" si="35"/>
        <v>0</v>
      </c>
      <c r="R233" s="72">
        <f t="shared" si="36"/>
        <v>145.50663799999998</v>
      </c>
      <c r="S233" s="75" t="str">
        <f t="shared" si="37"/>
        <v>1</v>
      </c>
      <c r="T233" s="204" t="s">
        <v>25</v>
      </c>
      <c r="U233" s="204"/>
      <c r="V233" s="204"/>
      <c r="AB233" s="35"/>
    </row>
    <row r="234" spans="1:28" s="34" customFormat="1" ht="20">
      <c r="A234" s="317"/>
      <c r="B234" s="311"/>
      <c r="C234" s="318"/>
      <c r="D234" s="66">
        <v>42425</v>
      </c>
      <c r="E234" s="66">
        <v>42425</v>
      </c>
      <c r="F234" s="67" t="s">
        <v>34</v>
      </c>
      <c r="G234" s="68">
        <v>8.9</v>
      </c>
      <c r="H234" s="69">
        <v>1</v>
      </c>
      <c r="I234" s="70">
        <v>7.1478000000000002</v>
      </c>
      <c r="J234" s="71">
        <f t="shared" si="34"/>
        <v>63.615420000000007</v>
      </c>
      <c r="K234" s="72">
        <f t="shared" si="38"/>
        <v>63.615420000000007</v>
      </c>
      <c r="L234" s="73">
        <v>0</v>
      </c>
      <c r="M234" s="71">
        <f t="shared" si="31"/>
        <v>0</v>
      </c>
      <c r="N234" s="72">
        <f t="shared" si="32"/>
        <v>-63.615420000000007</v>
      </c>
      <c r="O234" s="74">
        <f t="shared" si="33"/>
        <v>-1</v>
      </c>
      <c r="P234" s="73">
        <v>0</v>
      </c>
      <c r="Q234" s="72">
        <f t="shared" si="35"/>
        <v>0</v>
      </c>
      <c r="R234" s="72">
        <f t="shared" si="36"/>
        <v>-63.615420000000007</v>
      </c>
      <c r="S234" s="75" t="str">
        <f t="shared" si="37"/>
        <v>1</v>
      </c>
      <c r="T234" s="204" t="s">
        <v>25</v>
      </c>
      <c r="U234" s="204"/>
      <c r="V234" s="204"/>
      <c r="AB234" s="35"/>
    </row>
    <row r="235" spans="1:28" s="34" customFormat="1" ht="20">
      <c r="A235" s="317">
        <v>160233</v>
      </c>
      <c r="B235" s="311" t="s">
        <v>196</v>
      </c>
      <c r="C235" s="318" t="s">
        <v>197</v>
      </c>
      <c r="D235" s="66">
        <v>42425</v>
      </c>
      <c r="E235" s="66">
        <v>42425</v>
      </c>
      <c r="F235" s="67" t="s">
        <v>43</v>
      </c>
      <c r="G235" s="68">
        <v>11.2</v>
      </c>
      <c r="H235" s="69">
        <v>8</v>
      </c>
      <c r="I235" s="70">
        <v>7.2319000000000004</v>
      </c>
      <c r="J235" s="71">
        <f t="shared" si="34"/>
        <v>80.997280000000003</v>
      </c>
      <c r="K235" s="72">
        <f t="shared" si="38"/>
        <v>647.97824000000003</v>
      </c>
      <c r="L235" s="73">
        <v>130</v>
      </c>
      <c r="M235" s="71">
        <f t="shared" si="31"/>
        <v>1040</v>
      </c>
      <c r="N235" s="72">
        <f t="shared" si="32"/>
        <v>392.02175999999997</v>
      </c>
      <c r="O235" s="74">
        <f t="shared" si="33"/>
        <v>0.60499216763822183</v>
      </c>
      <c r="P235" s="73">
        <v>1040</v>
      </c>
      <c r="Q235" s="72">
        <f t="shared" si="35"/>
        <v>0</v>
      </c>
      <c r="R235" s="72">
        <f>N235/2</f>
        <v>196.01087999999999</v>
      </c>
      <c r="S235" s="75" t="str">
        <f t="shared" si="37"/>
        <v>1</v>
      </c>
      <c r="T235" s="204" t="s">
        <v>25</v>
      </c>
      <c r="U235" s="204"/>
      <c r="V235" s="204"/>
      <c r="AB235" s="35"/>
    </row>
    <row r="236" spans="1:28" s="34" customFormat="1" ht="20">
      <c r="A236" s="317"/>
      <c r="B236" s="311"/>
      <c r="C236" s="318"/>
      <c r="D236" s="66">
        <v>42425</v>
      </c>
      <c r="E236" s="66">
        <v>42425</v>
      </c>
      <c r="F236" s="67" t="s">
        <v>34</v>
      </c>
      <c r="G236" s="68">
        <v>12.9</v>
      </c>
      <c r="H236" s="69">
        <v>1</v>
      </c>
      <c r="I236" s="70">
        <v>7.2319000000000004</v>
      </c>
      <c r="J236" s="71">
        <f t="shared" si="34"/>
        <v>93.291510000000002</v>
      </c>
      <c r="K236" s="72">
        <f t="shared" si="38"/>
        <v>93.291510000000002</v>
      </c>
      <c r="L236" s="73">
        <v>0</v>
      </c>
      <c r="M236" s="71">
        <f t="shared" si="31"/>
        <v>0</v>
      </c>
      <c r="N236" s="72">
        <f t="shared" si="32"/>
        <v>-93.291510000000002</v>
      </c>
      <c r="O236" s="74">
        <f t="shared" si="33"/>
        <v>-1</v>
      </c>
      <c r="P236" s="73">
        <v>0</v>
      </c>
      <c r="Q236" s="72">
        <f t="shared" si="35"/>
        <v>0</v>
      </c>
      <c r="R236" s="72">
        <f>N236/2</f>
        <v>-46.645755000000001</v>
      </c>
      <c r="S236" s="75" t="str">
        <f t="shared" si="37"/>
        <v>1</v>
      </c>
      <c r="T236" s="204" t="s">
        <v>25</v>
      </c>
      <c r="U236" s="204"/>
      <c r="V236" s="204"/>
      <c r="AB236" s="35"/>
    </row>
    <row r="237" spans="1:28" s="34" customFormat="1" ht="20">
      <c r="A237" s="317">
        <v>160234</v>
      </c>
      <c r="B237" s="311" t="s">
        <v>198</v>
      </c>
      <c r="C237" s="318" t="s">
        <v>199</v>
      </c>
      <c r="D237" s="66">
        <v>42428</v>
      </c>
      <c r="E237" s="66">
        <v>42428</v>
      </c>
      <c r="F237" s="67" t="s">
        <v>200</v>
      </c>
      <c r="G237" s="68">
        <v>3.55</v>
      </c>
      <c r="H237" s="69">
        <v>5</v>
      </c>
      <c r="I237" s="70">
        <v>7.1958000000000002</v>
      </c>
      <c r="J237" s="71">
        <f t="shared" si="34"/>
        <v>25.545089999999998</v>
      </c>
      <c r="K237" s="72">
        <f t="shared" si="38"/>
        <v>127.72545</v>
      </c>
      <c r="L237" s="73">
        <v>55</v>
      </c>
      <c r="M237" s="71">
        <f t="shared" si="31"/>
        <v>275</v>
      </c>
      <c r="N237" s="72">
        <f t="shared" si="32"/>
        <v>147.27455</v>
      </c>
      <c r="O237" s="74">
        <f t="shared" si="33"/>
        <v>1.1530556361320319</v>
      </c>
      <c r="P237" s="73">
        <v>275</v>
      </c>
      <c r="Q237" s="72">
        <f t="shared" si="35"/>
        <v>0</v>
      </c>
      <c r="R237" s="72">
        <f t="shared" ref="R237:R256" si="39">N237</f>
        <v>147.27455</v>
      </c>
      <c r="S237" s="75" t="str">
        <f t="shared" si="37"/>
        <v>1</v>
      </c>
      <c r="T237" s="204" t="s">
        <v>25</v>
      </c>
      <c r="U237" s="204"/>
      <c r="V237" s="204"/>
      <c r="AB237" s="35"/>
    </row>
    <row r="238" spans="1:28" s="34" customFormat="1" ht="20">
      <c r="A238" s="317"/>
      <c r="B238" s="311"/>
      <c r="C238" s="318"/>
      <c r="D238" s="66">
        <v>42428</v>
      </c>
      <c r="E238" s="66">
        <v>42428</v>
      </c>
      <c r="F238" s="67" t="s">
        <v>201</v>
      </c>
      <c r="G238" s="68">
        <v>4.72</v>
      </c>
      <c r="H238" s="69">
        <v>3</v>
      </c>
      <c r="I238" s="70">
        <v>7.1958000000000002</v>
      </c>
      <c r="J238" s="71">
        <f t="shared" si="34"/>
        <v>33.964176000000002</v>
      </c>
      <c r="K238" s="72">
        <f t="shared" si="38"/>
        <v>101.892528</v>
      </c>
      <c r="L238" s="73">
        <v>50</v>
      </c>
      <c r="M238" s="71">
        <f t="shared" si="31"/>
        <v>150</v>
      </c>
      <c r="N238" s="72">
        <f t="shared" si="32"/>
        <v>48.107471999999994</v>
      </c>
      <c r="O238" s="74">
        <f t="shared" si="33"/>
        <v>0.47213935059104623</v>
      </c>
      <c r="P238" s="73">
        <v>150</v>
      </c>
      <c r="Q238" s="72">
        <f t="shared" si="35"/>
        <v>0</v>
      </c>
      <c r="R238" s="72">
        <f t="shared" si="39"/>
        <v>48.107471999999994</v>
      </c>
      <c r="S238" s="75" t="str">
        <f t="shared" si="37"/>
        <v>1</v>
      </c>
      <c r="T238" s="204" t="s">
        <v>25</v>
      </c>
      <c r="U238" s="204"/>
      <c r="V238" s="204"/>
      <c r="AB238" s="35"/>
    </row>
    <row r="239" spans="1:28" s="34" customFormat="1" ht="20">
      <c r="A239" s="317"/>
      <c r="B239" s="311"/>
      <c r="C239" s="318"/>
      <c r="D239" s="66">
        <v>42428</v>
      </c>
      <c r="E239" s="66">
        <v>42428</v>
      </c>
      <c r="F239" s="67" t="s">
        <v>202</v>
      </c>
      <c r="G239" s="68">
        <v>0.45</v>
      </c>
      <c r="H239" s="69">
        <v>30</v>
      </c>
      <c r="I239" s="70">
        <v>7.1958000000000002</v>
      </c>
      <c r="J239" s="71">
        <f t="shared" si="34"/>
        <v>3.2381100000000003</v>
      </c>
      <c r="K239" s="72">
        <f t="shared" si="38"/>
        <v>97.143300000000011</v>
      </c>
      <c r="L239" s="73">
        <v>10</v>
      </c>
      <c r="M239" s="71">
        <f t="shared" si="31"/>
        <v>300</v>
      </c>
      <c r="N239" s="72">
        <f t="shared" si="32"/>
        <v>202.85669999999999</v>
      </c>
      <c r="O239" s="74">
        <f t="shared" si="33"/>
        <v>2.0882212154621054</v>
      </c>
      <c r="P239" s="73">
        <v>300</v>
      </c>
      <c r="Q239" s="72">
        <f t="shared" si="35"/>
        <v>0</v>
      </c>
      <c r="R239" s="72">
        <f t="shared" si="39"/>
        <v>202.85669999999999</v>
      </c>
      <c r="S239" s="75" t="str">
        <f t="shared" si="37"/>
        <v>1</v>
      </c>
      <c r="T239" s="204" t="s">
        <v>25</v>
      </c>
      <c r="U239" s="204"/>
      <c r="V239" s="204"/>
      <c r="AB239" s="35"/>
    </row>
    <row r="240" spans="1:28" s="34" customFormat="1" ht="20">
      <c r="A240" s="317"/>
      <c r="B240" s="311"/>
      <c r="C240" s="318"/>
      <c r="D240" s="66">
        <v>42428</v>
      </c>
      <c r="E240" s="66">
        <v>42428</v>
      </c>
      <c r="F240" s="67" t="s">
        <v>203</v>
      </c>
      <c r="G240" s="68">
        <v>1.57</v>
      </c>
      <c r="H240" s="69">
        <v>5</v>
      </c>
      <c r="I240" s="70">
        <v>7.1958000000000002</v>
      </c>
      <c r="J240" s="71">
        <f t="shared" si="34"/>
        <v>11.297406000000001</v>
      </c>
      <c r="K240" s="72">
        <f t="shared" si="38"/>
        <v>56.487030000000004</v>
      </c>
      <c r="L240" s="73">
        <v>22</v>
      </c>
      <c r="M240" s="71">
        <f t="shared" ref="M240:M305" si="40">L240*H240</f>
        <v>110</v>
      </c>
      <c r="N240" s="72">
        <f t="shared" ref="N240:N305" si="41">(L240-J240)*H240</f>
        <v>53.512969999999996</v>
      </c>
      <c r="O240" s="74">
        <f t="shared" ref="O240:O305" si="42">(L240-J240)/J240</f>
        <v>0.94734968363534067</v>
      </c>
      <c r="P240" s="73">
        <v>110</v>
      </c>
      <c r="Q240" s="72">
        <f t="shared" si="35"/>
        <v>0</v>
      </c>
      <c r="R240" s="72">
        <f t="shared" si="39"/>
        <v>53.512969999999996</v>
      </c>
      <c r="S240" s="75" t="str">
        <f t="shared" si="37"/>
        <v>1</v>
      </c>
      <c r="T240" s="204" t="s">
        <v>25</v>
      </c>
      <c r="U240" s="204"/>
      <c r="V240" s="204"/>
      <c r="AB240" s="35"/>
    </row>
    <row r="241" spans="1:28" s="34" customFormat="1" ht="20">
      <c r="A241" s="317"/>
      <c r="B241" s="311"/>
      <c r="C241" s="318"/>
      <c r="D241" s="66">
        <v>42429</v>
      </c>
      <c r="E241" s="66">
        <v>42429</v>
      </c>
      <c r="F241" s="67" t="s">
        <v>34</v>
      </c>
      <c r="G241" s="68">
        <v>13.2</v>
      </c>
      <c r="H241" s="69">
        <v>1</v>
      </c>
      <c r="I241" s="70">
        <v>7.1810999999999998</v>
      </c>
      <c r="J241" s="71">
        <f t="shared" si="34"/>
        <v>94.790519999999987</v>
      </c>
      <c r="K241" s="72">
        <f t="shared" si="38"/>
        <v>94.790519999999987</v>
      </c>
      <c r="L241" s="73">
        <v>0</v>
      </c>
      <c r="M241" s="71">
        <f t="shared" si="40"/>
        <v>0</v>
      </c>
      <c r="N241" s="72">
        <f t="shared" si="41"/>
        <v>-94.790519999999987</v>
      </c>
      <c r="O241" s="74">
        <f t="shared" si="42"/>
        <v>-1</v>
      </c>
      <c r="P241" s="73">
        <v>0</v>
      </c>
      <c r="Q241" s="72">
        <f t="shared" si="35"/>
        <v>0</v>
      </c>
      <c r="R241" s="72">
        <f t="shared" si="39"/>
        <v>-94.790519999999987</v>
      </c>
      <c r="S241" s="75" t="str">
        <f t="shared" si="37"/>
        <v>1</v>
      </c>
      <c r="T241" s="204" t="s">
        <v>25</v>
      </c>
      <c r="U241" s="204"/>
      <c r="V241" s="204"/>
      <c r="AB241" s="35"/>
    </row>
    <row r="242" spans="1:28" s="34" customFormat="1" ht="20">
      <c r="A242" s="317">
        <v>160301</v>
      </c>
      <c r="B242" s="311" t="s">
        <v>45</v>
      </c>
      <c r="C242" s="318" t="s">
        <v>45</v>
      </c>
      <c r="D242" s="66">
        <v>42430</v>
      </c>
      <c r="E242" s="66">
        <v>42430</v>
      </c>
      <c r="F242" s="67" t="s">
        <v>204</v>
      </c>
      <c r="G242" s="68">
        <v>1.05</v>
      </c>
      <c r="H242" s="69">
        <v>20</v>
      </c>
      <c r="I242" s="70">
        <v>7.1444000000000001</v>
      </c>
      <c r="J242" s="71">
        <f t="shared" si="34"/>
        <v>7.5016200000000008</v>
      </c>
      <c r="K242" s="72">
        <f t="shared" si="38"/>
        <v>150.03240000000002</v>
      </c>
      <c r="L242" s="73">
        <v>19.45</v>
      </c>
      <c r="M242" s="71">
        <f t="shared" si="40"/>
        <v>389</v>
      </c>
      <c r="N242" s="72">
        <f t="shared" si="41"/>
        <v>238.96759999999998</v>
      </c>
      <c r="O242" s="74">
        <f t="shared" si="42"/>
        <v>1.5927732943017638</v>
      </c>
      <c r="P242" s="73">
        <v>389</v>
      </c>
      <c r="Q242" s="72">
        <f t="shared" si="35"/>
        <v>0</v>
      </c>
      <c r="R242" s="72">
        <f t="shared" si="39"/>
        <v>238.96759999999998</v>
      </c>
      <c r="S242" s="75" t="str">
        <f t="shared" si="37"/>
        <v>1</v>
      </c>
      <c r="T242" s="204" t="s">
        <v>25</v>
      </c>
      <c r="U242" s="204"/>
      <c r="V242" s="204"/>
      <c r="AB242" s="35"/>
    </row>
    <row r="243" spans="1:28" s="34" customFormat="1" ht="20">
      <c r="A243" s="317"/>
      <c r="B243" s="311"/>
      <c r="C243" s="318"/>
      <c r="D243" s="66">
        <v>42430</v>
      </c>
      <c r="E243" s="66">
        <v>42430</v>
      </c>
      <c r="F243" s="67" t="s">
        <v>205</v>
      </c>
      <c r="G243" s="68">
        <v>4.99</v>
      </c>
      <c r="H243" s="69">
        <v>1</v>
      </c>
      <c r="I243" s="70">
        <v>7.1444000000000001</v>
      </c>
      <c r="J243" s="71">
        <f t="shared" si="34"/>
        <v>35.650556000000002</v>
      </c>
      <c r="K243" s="72">
        <f t="shared" si="38"/>
        <v>35.650556000000002</v>
      </c>
      <c r="L243" s="73">
        <v>0</v>
      </c>
      <c r="M243" s="71">
        <f t="shared" si="40"/>
        <v>0</v>
      </c>
      <c r="N243" s="72">
        <f t="shared" si="41"/>
        <v>-35.650556000000002</v>
      </c>
      <c r="O243" s="74">
        <f t="shared" si="42"/>
        <v>-1</v>
      </c>
      <c r="P243" s="73">
        <v>0</v>
      </c>
      <c r="Q243" s="72">
        <f t="shared" si="35"/>
        <v>0</v>
      </c>
      <c r="R243" s="72">
        <f t="shared" si="39"/>
        <v>-35.650556000000002</v>
      </c>
      <c r="S243" s="75" t="str">
        <f t="shared" si="37"/>
        <v>1</v>
      </c>
      <c r="T243" s="204" t="s">
        <v>25</v>
      </c>
      <c r="U243" s="204"/>
      <c r="V243" s="204"/>
      <c r="AB243" s="35"/>
    </row>
    <row r="244" spans="1:28" s="34" customFormat="1" ht="20">
      <c r="A244" s="317"/>
      <c r="B244" s="311"/>
      <c r="C244" s="318"/>
      <c r="D244" s="66">
        <v>42430</v>
      </c>
      <c r="E244" s="66">
        <v>42430</v>
      </c>
      <c r="F244" s="67" t="s">
        <v>141</v>
      </c>
      <c r="G244" s="68">
        <v>1.7</v>
      </c>
      <c r="H244" s="69">
        <v>9</v>
      </c>
      <c r="I244" s="70">
        <v>7.1444000000000001</v>
      </c>
      <c r="J244" s="71">
        <f t="shared" si="34"/>
        <v>12.145479999999999</v>
      </c>
      <c r="K244" s="72">
        <f t="shared" si="38"/>
        <v>109.30931999999999</v>
      </c>
      <c r="L244" s="73">
        <v>28</v>
      </c>
      <c r="M244" s="71">
        <f t="shared" si="40"/>
        <v>252</v>
      </c>
      <c r="N244" s="72">
        <f t="shared" si="41"/>
        <v>142.69068000000001</v>
      </c>
      <c r="O244" s="74">
        <f t="shared" si="42"/>
        <v>1.3053843899129554</v>
      </c>
      <c r="P244" s="73">
        <v>252</v>
      </c>
      <c r="Q244" s="72">
        <f t="shared" si="35"/>
        <v>0</v>
      </c>
      <c r="R244" s="72">
        <f t="shared" si="39"/>
        <v>142.69068000000001</v>
      </c>
      <c r="S244" s="75" t="str">
        <f t="shared" si="37"/>
        <v>1</v>
      </c>
      <c r="T244" s="204" t="s">
        <v>25</v>
      </c>
      <c r="U244" s="204"/>
      <c r="V244" s="204"/>
      <c r="AB244" s="35"/>
    </row>
    <row r="245" spans="1:28" s="34" customFormat="1" ht="20">
      <c r="A245" s="317"/>
      <c r="B245" s="311"/>
      <c r="C245" s="318"/>
      <c r="D245" s="66">
        <v>42430</v>
      </c>
      <c r="E245" s="66">
        <v>42430</v>
      </c>
      <c r="F245" s="67" t="s">
        <v>141</v>
      </c>
      <c r="G245" s="68">
        <v>1.52</v>
      </c>
      <c r="H245" s="69">
        <v>3</v>
      </c>
      <c r="I245" s="70">
        <v>7.1444000000000001</v>
      </c>
      <c r="J245" s="71">
        <f t="shared" si="34"/>
        <v>10.859488000000001</v>
      </c>
      <c r="K245" s="72">
        <f t="shared" si="38"/>
        <v>32.578464000000004</v>
      </c>
      <c r="L245" s="73">
        <v>28</v>
      </c>
      <c r="M245" s="71">
        <f t="shared" si="40"/>
        <v>84</v>
      </c>
      <c r="N245" s="72">
        <f t="shared" si="41"/>
        <v>51.421536000000003</v>
      </c>
      <c r="O245" s="74">
        <f t="shared" si="42"/>
        <v>1.5783904360868579</v>
      </c>
      <c r="P245" s="73">
        <v>420</v>
      </c>
      <c r="Q245" s="72">
        <f t="shared" si="35"/>
        <v>-336</v>
      </c>
      <c r="R245" s="72">
        <f t="shared" si="39"/>
        <v>51.421536000000003</v>
      </c>
      <c r="S245" s="75" t="str">
        <f t="shared" si="37"/>
        <v>0</v>
      </c>
      <c r="T245" s="204" t="s">
        <v>25</v>
      </c>
      <c r="U245" s="204"/>
      <c r="V245" s="204"/>
      <c r="AB245" s="35"/>
    </row>
    <row r="246" spans="1:28" s="34" customFormat="1" ht="20">
      <c r="A246" s="317"/>
      <c r="B246" s="311"/>
      <c r="C246" s="318"/>
      <c r="D246" s="66">
        <v>42430</v>
      </c>
      <c r="E246" s="66">
        <v>42430</v>
      </c>
      <c r="F246" s="67" t="s">
        <v>141</v>
      </c>
      <c r="G246" s="68">
        <v>2.19</v>
      </c>
      <c r="H246" s="69">
        <v>6</v>
      </c>
      <c r="I246" s="70">
        <v>7.1444000000000001</v>
      </c>
      <c r="J246" s="71">
        <f t="shared" si="34"/>
        <v>15.646236</v>
      </c>
      <c r="K246" s="72">
        <f t="shared" si="38"/>
        <v>93.877415999999997</v>
      </c>
      <c r="L246" s="73">
        <v>28</v>
      </c>
      <c r="M246" s="71">
        <f t="shared" si="40"/>
        <v>168</v>
      </c>
      <c r="N246" s="72">
        <f t="shared" si="41"/>
        <v>74.122584000000003</v>
      </c>
      <c r="O246" s="74">
        <f t="shared" si="42"/>
        <v>0.7895677912566319</v>
      </c>
      <c r="P246" s="73">
        <v>168</v>
      </c>
      <c r="Q246" s="72">
        <f t="shared" si="35"/>
        <v>0</v>
      </c>
      <c r="R246" s="72">
        <f t="shared" si="39"/>
        <v>74.122584000000003</v>
      </c>
      <c r="S246" s="75" t="str">
        <f t="shared" si="37"/>
        <v>1</v>
      </c>
      <c r="T246" s="204" t="s">
        <v>25</v>
      </c>
      <c r="U246" s="204"/>
      <c r="V246" s="204"/>
      <c r="AB246" s="35"/>
    </row>
    <row r="247" spans="1:28" s="34" customFormat="1" ht="20">
      <c r="A247" s="317"/>
      <c r="B247" s="311"/>
      <c r="C247" s="318"/>
      <c r="D247" s="66">
        <v>42430</v>
      </c>
      <c r="E247" s="66">
        <v>42430</v>
      </c>
      <c r="F247" s="67" t="s">
        <v>34</v>
      </c>
      <c r="G247" s="68">
        <v>37</v>
      </c>
      <c r="H247" s="69">
        <v>1</v>
      </c>
      <c r="I247" s="70">
        <v>7.1368999999999998</v>
      </c>
      <c r="J247" s="71">
        <f t="shared" si="34"/>
        <v>264.06529999999998</v>
      </c>
      <c r="K247" s="72">
        <f t="shared" si="38"/>
        <v>264.06529999999998</v>
      </c>
      <c r="L247" s="73">
        <v>0</v>
      </c>
      <c r="M247" s="71">
        <f t="shared" si="40"/>
        <v>0</v>
      </c>
      <c r="N247" s="72">
        <f t="shared" si="41"/>
        <v>-264.06529999999998</v>
      </c>
      <c r="O247" s="74">
        <f t="shared" si="42"/>
        <v>-1</v>
      </c>
      <c r="P247" s="73">
        <v>0</v>
      </c>
      <c r="Q247" s="72">
        <f t="shared" si="35"/>
        <v>0</v>
      </c>
      <c r="R247" s="72">
        <f t="shared" si="39"/>
        <v>-264.06529999999998</v>
      </c>
      <c r="S247" s="75" t="str">
        <f t="shared" si="37"/>
        <v>1</v>
      </c>
      <c r="T247" s="204" t="s">
        <v>25</v>
      </c>
      <c r="U247" s="204"/>
      <c r="V247" s="204"/>
      <c r="AB247" s="35"/>
    </row>
    <row r="248" spans="1:28" s="34" customFormat="1" ht="20">
      <c r="A248" s="317">
        <v>160302</v>
      </c>
      <c r="B248" s="311" t="s">
        <v>206</v>
      </c>
      <c r="C248" s="318" t="s">
        <v>66</v>
      </c>
      <c r="D248" s="66">
        <v>42431</v>
      </c>
      <c r="E248" s="66">
        <v>42431</v>
      </c>
      <c r="F248" s="67" t="s">
        <v>106</v>
      </c>
      <c r="G248" s="68">
        <v>10.8</v>
      </c>
      <c r="H248" s="69">
        <v>6</v>
      </c>
      <c r="I248" s="70">
        <v>7.1428000000000003</v>
      </c>
      <c r="J248" s="71">
        <f t="shared" si="34"/>
        <v>77.142240000000001</v>
      </c>
      <c r="K248" s="72">
        <f t="shared" si="38"/>
        <v>462.85343999999998</v>
      </c>
      <c r="L248" s="73">
        <v>135</v>
      </c>
      <c r="M248" s="71">
        <f t="shared" si="40"/>
        <v>810</v>
      </c>
      <c r="N248" s="72">
        <f t="shared" si="41"/>
        <v>347.14656000000002</v>
      </c>
      <c r="O248" s="74">
        <f t="shared" si="42"/>
        <v>0.75001400011200092</v>
      </c>
      <c r="P248" s="73">
        <v>810</v>
      </c>
      <c r="Q248" s="72">
        <f t="shared" si="35"/>
        <v>0</v>
      </c>
      <c r="R248" s="72">
        <f t="shared" si="39"/>
        <v>347.14656000000002</v>
      </c>
      <c r="S248" s="75" t="str">
        <f t="shared" si="37"/>
        <v>1</v>
      </c>
      <c r="T248" s="204" t="s">
        <v>25</v>
      </c>
      <c r="U248" s="204"/>
      <c r="V248" s="204"/>
      <c r="AB248" s="35"/>
    </row>
    <row r="249" spans="1:28" s="34" customFormat="1" ht="20">
      <c r="A249" s="317"/>
      <c r="B249" s="311"/>
      <c r="C249" s="318"/>
      <c r="D249" s="66">
        <v>42431</v>
      </c>
      <c r="E249" s="66">
        <v>42431</v>
      </c>
      <c r="F249" s="67" t="s">
        <v>114</v>
      </c>
      <c r="G249" s="68">
        <v>10.199999999999999</v>
      </c>
      <c r="H249" s="69">
        <v>1</v>
      </c>
      <c r="I249" s="70">
        <v>7.1428000000000003</v>
      </c>
      <c r="J249" s="71">
        <f t="shared" si="34"/>
        <v>72.856560000000002</v>
      </c>
      <c r="K249" s="72">
        <f t="shared" si="38"/>
        <v>72.856560000000002</v>
      </c>
      <c r="L249" s="73">
        <v>130</v>
      </c>
      <c r="M249" s="71">
        <f t="shared" si="40"/>
        <v>130</v>
      </c>
      <c r="N249" s="72">
        <f t="shared" si="41"/>
        <v>57.143439999999998</v>
      </c>
      <c r="O249" s="74">
        <f t="shared" si="42"/>
        <v>0.7843280001141969</v>
      </c>
      <c r="P249" s="73">
        <v>130</v>
      </c>
      <c r="Q249" s="72">
        <f t="shared" si="35"/>
        <v>0</v>
      </c>
      <c r="R249" s="72">
        <f t="shared" si="39"/>
        <v>57.143439999999998</v>
      </c>
      <c r="S249" s="75" t="str">
        <f t="shared" si="37"/>
        <v>1</v>
      </c>
      <c r="T249" s="204" t="s">
        <v>25</v>
      </c>
      <c r="U249" s="204"/>
      <c r="V249" s="204"/>
      <c r="AB249" s="35"/>
    </row>
    <row r="250" spans="1:28" s="34" customFormat="1" ht="20">
      <c r="A250" s="317"/>
      <c r="B250" s="311"/>
      <c r="C250" s="318"/>
      <c r="D250" s="66">
        <v>42431</v>
      </c>
      <c r="E250" s="66">
        <v>42431</v>
      </c>
      <c r="F250" s="67" t="s">
        <v>34</v>
      </c>
      <c r="G250" s="68">
        <v>27</v>
      </c>
      <c r="H250" s="69">
        <v>1</v>
      </c>
      <c r="I250" s="70">
        <v>7.1368999999999998</v>
      </c>
      <c r="J250" s="71">
        <f t="shared" si="34"/>
        <v>192.69630000000001</v>
      </c>
      <c r="K250" s="72">
        <f t="shared" si="38"/>
        <v>192.69630000000001</v>
      </c>
      <c r="L250" s="73">
        <v>0</v>
      </c>
      <c r="M250" s="71">
        <f t="shared" si="40"/>
        <v>0</v>
      </c>
      <c r="N250" s="72">
        <f t="shared" si="41"/>
        <v>-192.69630000000001</v>
      </c>
      <c r="O250" s="74">
        <f t="shared" si="42"/>
        <v>-1</v>
      </c>
      <c r="P250" s="73">
        <v>0</v>
      </c>
      <c r="Q250" s="72">
        <f t="shared" si="35"/>
        <v>0</v>
      </c>
      <c r="R250" s="72">
        <f t="shared" si="39"/>
        <v>-192.69630000000001</v>
      </c>
      <c r="S250" s="75" t="str">
        <f t="shared" si="37"/>
        <v>1</v>
      </c>
      <c r="T250" s="204" t="s">
        <v>25</v>
      </c>
      <c r="U250" s="204"/>
      <c r="V250" s="204"/>
      <c r="AB250" s="35"/>
    </row>
    <row r="251" spans="1:28" s="34" customFormat="1" ht="20">
      <c r="A251" s="202">
        <v>160303</v>
      </c>
      <c r="B251" s="201" t="s">
        <v>207</v>
      </c>
      <c r="C251" s="203" t="s">
        <v>190</v>
      </c>
      <c r="D251" s="66">
        <v>42431</v>
      </c>
      <c r="E251" s="66">
        <v>42431</v>
      </c>
      <c r="F251" s="67" t="s">
        <v>34</v>
      </c>
      <c r="G251" s="68">
        <v>41.7</v>
      </c>
      <c r="H251" s="69">
        <v>1</v>
      </c>
      <c r="I251" s="70">
        <v>7.1478000000000002</v>
      </c>
      <c r="J251" s="71">
        <f t="shared" si="34"/>
        <v>298.06326000000001</v>
      </c>
      <c r="K251" s="72">
        <f>J251*H251</f>
        <v>298.06326000000001</v>
      </c>
      <c r="L251" s="73">
        <v>400</v>
      </c>
      <c r="M251" s="71">
        <f t="shared" si="40"/>
        <v>400</v>
      </c>
      <c r="N251" s="72">
        <f t="shared" si="41"/>
        <v>101.93673999999999</v>
      </c>
      <c r="O251" s="74">
        <f t="shared" si="42"/>
        <v>0.34199699755011731</v>
      </c>
      <c r="P251" s="73">
        <v>0</v>
      </c>
      <c r="Q251" s="72">
        <f t="shared" si="35"/>
        <v>400</v>
      </c>
      <c r="R251" s="72">
        <f t="shared" si="39"/>
        <v>101.93673999999999</v>
      </c>
      <c r="S251" s="75" t="str">
        <f t="shared" si="37"/>
        <v>0</v>
      </c>
      <c r="T251" s="204" t="s">
        <v>25</v>
      </c>
      <c r="U251" s="204"/>
      <c r="V251" s="204"/>
      <c r="AB251" s="35"/>
    </row>
    <row r="252" spans="1:28" s="34" customFormat="1" ht="20">
      <c r="A252" s="317">
        <v>160304</v>
      </c>
      <c r="B252" s="311" t="s">
        <v>208</v>
      </c>
      <c r="C252" s="318" t="s">
        <v>154</v>
      </c>
      <c r="D252" s="66">
        <v>42432</v>
      </c>
      <c r="E252" s="66">
        <v>42432</v>
      </c>
      <c r="F252" s="67" t="s">
        <v>53</v>
      </c>
      <c r="G252" s="68">
        <v>10.5</v>
      </c>
      <c r="H252" s="69">
        <v>7</v>
      </c>
      <c r="I252" s="70">
        <v>7.1337999999999999</v>
      </c>
      <c r="J252" s="71">
        <f t="shared" si="34"/>
        <v>74.904899999999998</v>
      </c>
      <c r="K252" s="72">
        <f t="shared" si="38"/>
        <v>524.33429999999998</v>
      </c>
      <c r="L252" s="73">
        <v>120</v>
      </c>
      <c r="M252" s="71">
        <f t="shared" si="40"/>
        <v>840</v>
      </c>
      <c r="N252" s="72">
        <f t="shared" si="41"/>
        <v>315.66570000000002</v>
      </c>
      <c r="O252" s="74">
        <f t="shared" si="42"/>
        <v>0.60203137578449484</v>
      </c>
      <c r="P252" s="73">
        <v>840</v>
      </c>
      <c r="Q252" s="72">
        <f t="shared" si="35"/>
        <v>0</v>
      </c>
      <c r="R252" s="72">
        <f t="shared" si="39"/>
        <v>315.66570000000002</v>
      </c>
      <c r="S252" s="75" t="str">
        <f t="shared" si="37"/>
        <v>1</v>
      </c>
      <c r="T252" s="204" t="s">
        <v>25</v>
      </c>
      <c r="U252" s="204"/>
      <c r="V252" s="204"/>
      <c r="AB252" s="35"/>
    </row>
    <row r="253" spans="1:28" s="34" customFormat="1" ht="20">
      <c r="A253" s="317"/>
      <c r="B253" s="311"/>
      <c r="C253" s="318"/>
      <c r="D253" s="66">
        <v>42432</v>
      </c>
      <c r="E253" s="66">
        <v>42432</v>
      </c>
      <c r="F253" s="67" t="s">
        <v>84</v>
      </c>
      <c r="G253" s="68">
        <v>14</v>
      </c>
      <c r="H253" s="69">
        <v>1</v>
      </c>
      <c r="I253" s="70">
        <v>7.1337999999999999</v>
      </c>
      <c r="J253" s="71">
        <f t="shared" si="34"/>
        <v>99.873199999999997</v>
      </c>
      <c r="K253" s="72">
        <f t="shared" si="38"/>
        <v>99.873199999999997</v>
      </c>
      <c r="L253" s="73">
        <v>170</v>
      </c>
      <c r="M253" s="71">
        <f t="shared" si="40"/>
        <v>170</v>
      </c>
      <c r="N253" s="72">
        <f t="shared" si="41"/>
        <v>70.126800000000003</v>
      </c>
      <c r="O253" s="74">
        <f t="shared" si="42"/>
        <v>0.70215833677102568</v>
      </c>
      <c r="P253" s="73">
        <v>170</v>
      </c>
      <c r="Q253" s="72">
        <f t="shared" si="35"/>
        <v>0</v>
      </c>
      <c r="R253" s="72">
        <f t="shared" si="39"/>
        <v>70.126800000000003</v>
      </c>
      <c r="S253" s="75" t="str">
        <f t="shared" si="37"/>
        <v>1</v>
      </c>
      <c r="T253" s="204" t="s">
        <v>25</v>
      </c>
      <c r="U253" s="204"/>
      <c r="V253" s="204"/>
      <c r="AB253" s="35"/>
    </row>
    <row r="254" spans="1:28" s="34" customFormat="1" ht="20">
      <c r="A254" s="317"/>
      <c r="B254" s="311"/>
      <c r="C254" s="318"/>
      <c r="D254" s="66">
        <v>42432</v>
      </c>
      <c r="E254" s="66">
        <v>42432</v>
      </c>
      <c r="F254" s="67" t="s">
        <v>34</v>
      </c>
      <c r="G254" s="68">
        <v>27</v>
      </c>
      <c r="H254" s="69">
        <v>1</v>
      </c>
      <c r="I254" s="70">
        <v>7.1368999999999998</v>
      </c>
      <c r="J254" s="71">
        <f t="shared" si="34"/>
        <v>192.69630000000001</v>
      </c>
      <c r="K254" s="72">
        <f t="shared" si="38"/>
        <v>192.69630000000001</v>
      </c>
      <c r="L254" s="73">
        <v>0</v>
      </c>
      <c r="M254" s="71">
        <f t="shared" si="40"/>
        <v>0</v>
      </c>
      <c r="N254" s="72">
        <f t="shared" si="41"/>
        <v>-192.69630000000001</v>
      </c>
      <c r="O254" s="74">
        <f t="shared" si="42"/>
        <v>-1</v>
      </c>
      <c r="P254" s="73">
        <v>0</v>
      </c>
      <c r="Q254" s="72">
        <f t="shared" si="35"/>
        <v>0</v>
      </c>
      <c r="R254" s="72">
        <f t="shared" si="39"/>
        <v>-192.69630000000001</v>
      </c>
      <c r="S254" s="75" t="str">
        <f t="shared" si="37"/>
        <v>1</v>
      </c>
      <c r="T254" s="204" t="s">
        <v>25</v>
      </c>
      <c r="U254" s="204"/>
      <c r="V254" s="204"/>
      <c r="AB254" s="35"/>
    </row>
    <row r="255" spans="1:28" s="34" customFormat="1" ht="20">
      <c r="A255" s="317">
        <v>160305</v>
      </c>
      <c r="B255" s="311" t="s">
        <v>209</v>
      </c>
      <c r="C255" s="203" t="s">
        <v>66</v>
      </c>
      <c r="D255" s="66">
        <v>42424</v>
      </c>
      <c r="E255" s="66">
        <v>42424</v>
      </c>
      <c r="F255" s="67" t="s">
        <v>118</v>
      </c>
      <c r="G255" s="68">
        <v>1.45</v>
      </c>
      <c r="H255" s="69">
        <v>50</v>
      </c>
      <c r="I255" s="70">
        <v>7.2191000000000001</v>
      </c>
      <c r="J255" s="71">
        <f t="shared" si="34"/>
        <v>10.467694999999999</v>
      </c>
      <c r="K255" s="72">
        <f>J255*H255</f>
        <v>523.38474999999994</v>
      </c>
      <c r="L255" s="73">
        <v>16</v>
      </c>
      <c r="M255" s="71">
        <f>L255*H255</f>
        <v>800</v>
      </c>
      <c r="N255" s="72">
        <f>(L255-J255)*H255</f>
        <v>276.61525000000006</v>
      </c>
      <c r="O255" s="74">
        <f>(L255-J255)/J255</f>
        <v>0.52851224648788497</v>
      </c>
      <c r="P255" s="73">
        <v>800</v>
      </c>
      <c r="Q255" s="72">
        <f t="shared" si="35"/>
        <v>0</v>
      </c>
      <c r="R255" s="72">
        <f t="shared" si="39"/>
        <v>276.61525000000006</v>
      </c>
      <c r="S255" s="75" t="str">
        <f t="shared" si="37"/>
        <v>1</v>
      </c>
      <c r="T255" s="204" t="s">
        <v>25</v>
      </c>
      <c r="U255" s="204"/>
      <c r="V255" s="204"/>
      <c r="AB255" s="35"/>
    </row>
    <row r="256" spans="1:28" s="34" customFormat="1" ht="20">
      <c r="A256" s="317"/>
      <c r="B256" s="311"/>
      <c r="C256" s="203" t="s">
        <v>45</v>
      </c>
      <c r="D256" s="66">
        <v>42432</v>
      </c>
      <c r="E256" s="66">
        <v>42432</v>
      </c>
      <c r="F256" s="67" t="s">
        <v>141</v>
      </c>
      <c r="G256" s="68">
        <v>1.52</v>
      </c>
      <c r="H256" s="69">
        <v>12</v>
      </c>
      <c r="I256" s="70">
        <v>7.1444000000000001</v>
      </c>
      <c r="J256" s="71">
        <f t="shared" si="34"/>
        <v>10.859488000000001</v>
      </c>
      <c r="K256" s="72">
        <f t="shared" si="38"/>
        <v>130.31385600000002</v>
      </c>
      <c r="L256" s="73">
        <v>28</v>
      </c>
      <c r="M256" s="71">
        <f t="shared" si="40"/>
        <v>336</v>
      </c>
      <c r="N256" s="72">
        <f t="shared" si="41"/>
        <v>205.68614400000001</v>
      </c>
      <c r="O256" s="74">
        <f t="shared" si="42"/>
        <v>1.5783904360868579</v>
      </c>
      <c r="P256" s="73">
        <v>336</v>
      </c>
      <c r="Q256" s="72">
        <f t="shared" si="35"/>
        <v>0</v>
      </c>
      <c r="R256" s="72">
        <f t="shared" si="39"/>
        <v>205.68614400000001</v>
      </c>
      <c r="S256" s="75" t="str">
        <f t="shared" si="37"/>
        <v>1</v>
      </c>
      <c r="T256" s="204" t="s">
        <v>25</v>
      </c>
      <c r="U256" s="204"/>
      <c r="V256" s="204"/>
      <c r="AB256" s="35"/>
    </row>
    <row r="257" spans="1:28" s="34" customFormat="1" ht="20">
      <c r="A257" s="317"/>
      <c r="B257" s="311"/>
      <c r="C257" s="203" t="s">
        <v>210</v>
      </c>
      <c r="D257" s="66">
        <v>42432</v>
      </c>
      <c r="E257" s="66"/>
      <c r="F257" s="67" t="s">
        <v>124</v>
      </c>
      <c r="G257" s="68">
        <v>2.8</v>
      </c>
      <c r="H257" s="69">
        <v>1</v>
      </c>
      <c r="I257" s="70">
        <v>7.1368999999999998</v>
      </c>
      <c r="J257" s="71">
        <f t="shared" si="34"/>
        <v>19.983319999999999</v>
      </c>
      <c r="K257" s="72">
        <f t="shared" si="38"/>
        <v>19.983319999999999</v>
      </c>
      <c r="L257" s="73"/>
      <c r="M257" s="71"/>
      <c r="N257" s="72"/>
      <c r="O257" s="74"/>
      <c r="P257" s="73"/>
      <c r="Q257" s="72"/>
      <c r="R257" s="72"/>
      <c r="S257" s="75" t="str">
        <f t="shared" si="37"/>
        <v>1</v>
      </c>
      <c r="T257" s="204"/>
      <c r="U257" s="204"/>
      <c r="V257" s="204"/>
      <c r="AB257" s="35"/>
    </row>
    <row r="258" spans="1:28" s="34" customFormat="1" ht="20">
      <c r="A258" s="317"/>
      <c r="B258" s="311"/>
      <c r="C258" s="203" t="s">
        <v>68</v>
      </c>
      <c r="D258" s="66">
        <v>42432</v>
      </c>
      <c r="E258" s="66">
        <v>42432</v>
      </c>
      <c r="F258" s="67" t="s">
        <v>34</v>
      </c>
      <c r="G258" s="68">
        <v>32</v>
      </c>
      <c r="H258" s="69">
        <v>1</v>
      </c>
      <c r="I258" s="70">
        <v>7.1368999999999998</v>
      </c>
      <c r="J258" s="71">
        <f t="shared" si="34"/>
        <v>228.38079999999999</v>
      </c>
      <c r="K258" s="72">
        <f t="shared" si="38"/>
        <v>228.38079999999999</v>
      </c>
      <c r="L258" s="73">
        <v>0</v>
      </c>
      <c r="M258" s="71">
        <f t="shared" si="40"/>
        <v>0</v>
      </c>
      <c r="N258" s="72">
        <f t="shared" si="41"/>
        <v>-228.38079999999999</v>
      </c>
      <c r="O258" s="74">
        <f t="shared" si="42"/>
        <v>-1</v>
      </c>
      <c r="P258" s="73">
        <v>0</v>
      </c>
      <c r="Q258" s="72">
        <f t="shared" ref="Q258:Q268" si="43">L258*H258-P258</f>
        <v>0</v>
      </c>
      <c r="R258" s="72">
        <f t="shared" ref="R258:R289" si="44">N258</f>
        <v>-228.38079999999999</v>
      </c>
      <c r="S258" s="75" t="str">
        <f t="shared" si="37"/>
        <v>1</v>
      </c>
      <c r="T258" s="204" t="s">
        <v>25</v>
      </c>
      <c r="U258" s="204"/>
      <c r="V258" s="204"/>
      <c r="AB258" s="35"/>
    </row>
    <row r="259" spans="1:28" s="34" customFormat="1" ht="20">
      <c r="A259" s="317">
        <v>160306</v>
      </c>
      <c r="B259" s="311" t="s">
        <v>121</v>
      </c>
      <c r="C259" s="318" t="s">
        <v>122</v>
      </c>
      <c r="D259" s="66">
        <v>42434</v>
      </c>
      <c r="E259" s="66">
        <v>42434</v>
      </c>
      <c r="F259" s="67" t="s">
        <v>158</v>
      </c>
      <c r="G259" s="68">
        <v>32.799999999999997</v>
      </c>
      <c r="H259" s="69">
        <v>10</v>
      </c>
      <c r="I259" s="70">
        <v>7.1417999999999999</v>
      </c>
      <c r="J259" s="71">
        <f t="shared" si="34"/>
        <v>234.25103999999999</v>
      </c>
      <c r="K259" s="72">
        <f t="shared" si="38"/>
        <v>2342.5104000000001</v>
      </c>
      <c r="L259" s="73">
        <v>340</v>
      </c>
      <c r="M259" s="71">
        <f t="shared" si="40"/>
        <v>3400</v>
      </c>
      <c r="N259" s="72">
        <f t="shared" si="41"/>
        <v>1057.4896000000001</v>
      </c>
      <c r="O259" s="74">
        <f t="shared" si="42"/>
        <v>0.45143432447514437</v>
      </c>
      <c r="P259" s="73">
        <v>3400</v>
      </c>
      <c r="Q259" s="72">
        <f t="shared" si="43"/>
        <v>0</v>
      </c>
      <c r="R259" s="72">
        <f t="shared" si="44"/>
        <v>1057.4896000000001</v>
      </c>
      <c r="S259" s="75" t="str">
        <f t="shared" si="37"/>
        <v>1</v>
      </c>
      <c r="T259" s="204" t="s">
        <v>25</v>
      </c>
      <c r="U259" s="204"/>
      <c r="V259" s="204"/>
      <c r="AB259" s="35"/>
    </row>
    <row r="260" spans="1:28" s="34" customFormat="1" ht="40">
      <c r="A260" s="317"/>
      <c r="B260" s="311"/>
      <c r="C260" s="318"/>
      <c r="D260" s="66">
        <v>42434</v>
      </c>
      <c r="E260" s="66">
        <v>42434</v>
      </c>
      <c r="F260" s="67" t="s">
        <v>64</v>
      </c>
      <c r="G260" s="68">
        <v>9.6999999999999993</v>
      </c>
      <c r="H260" s="69">
        <v>2</v>
      </c>
      <c r="I260" s="70">
        <v>7.1715</v>
      </c>
      <c r="J260" s="71">
        <f t="shared" ref="J260:J323" si="45">G260*I260</f>
        <v>69.563549999999992</v>
      </c>
      <c r="K260" s="72">
        <f t="shared" si="38"/>
        <v>139.12709999999998</v>
      </c>
      <c r="L260" s="73">
        <v>150</v>
      </c>
      <c r="M260" s="71">
        <f t="shared" si="40"/>
        <v>300</v>
      </c>
      <c r="N260" s="72">
        <f t="shared" si="41"/>
        <v>160.87290000000002</v>
      </c>
      <c r="O260" s="74">
        <f t="shared" si="42"/>
        <v>1.1563016838559852</v>
      </c>
      <c r="P260" s="73">
        <v>300</v>
      </c>
      <c r="Q260" s="72">
        <f t="shared" si="43"/>
        <v>0</v>
      </c>
      <c r="R260" s="72">
        <f t="shared" si="44"/>
        <v>160.87290000000002</v>
      </c>
      <c r="S260" s="75" t="str">
        <f t="shared" si="37"/>
        <v>1</v>
      </c>
      <c r="T260" s="204" t="s">
        <v>25</v>
      </c>
      <c r="U260" s="204"/>
      <c r="V260" s="204"/>
      <c r="AB260" s="35"/>
    </row>
    <row r="261" spans="1:28" s="34" customFormat="1" ht="20">
      <c r="A261" s="317"/>
      <c r="B261" s="311"/>
      <c r="C261" s="318"/>
      <c r="D261" s="66">
        <v>42434</v>
      </c>
      <c r="E261" s="66">
        <v>42434</v>
      </c>
      <c r="F261" s="67" t="s">
        <v>211</v>
      </c>
      <c r="G261" s="68">
        <v>1.55</v>
      </c>
      <c r="H261" s="69">
        <v>30</v>
      </c>
      <c r="I261" s="70">
        <v>7.1715</v>
      </c>
      <c r="J261" s="71">
        <f t="shared" si="45"/>
        <v>11.115825000000001</v>
      </c>
      <c r="K261" s="72">
        <f t="shared" si="38"/>
        <v>333.47475000000003</v>
      </c>
      <c r="L261" s="73">
        <v>18</v>
      </c>
      <c r="M261" s="71">
        <f t="shared" si="40"/>
        <v>540</v>
      </c>
      <c r="N261" s="72">
        <f t="shared" si="41"/>
        <v>206.52524999999997</v>
      </c>
      <c r="O261" s="74">
        <f t="shared" si="42"/>
        <v>0.61931300645701048</v>
      </c>
      <c r="P261" s="73">
        <v>0</v>
      </c>
      <c r="Q261" s="72">
        <f t="shared" si="43"/>
        <v>540</v>
      </c>
      <c r="R261" s="72">
        <f t="shared" si="44"/>
        <v>206.52524999999997</v>
      </c>
      <c r="S261" s="75" t="str">
        <f t="shared" ref="S261:S324" si="46">IF(Q261&lt;&gt;0,"0","1")</f>
        <v>0</v>
      </c>
      <c r="T261" s="204" t="s">
        <v>25</v>
      </c>
      <c r="U261" s="204"/>
      <c r="V261" s="204"/>
      <c r="AB261" s="35"/>
    </row>
    <row r="262" spans="1:28" s="34" customFormat="1" ht="20">
      <c r="A262" s="317"/>
      <c r="B262" s="311"/>
      <c r="C262" s="318"/>
      <c r="D262" s="66">
        <v>42434</v>
      </c>
      <c r="E262" s="66">
        <v>42434</v>
      </c>
      <c r="F262" s="67" t="s">
        <v>34</v>
      </c>
      <c r="G262" s="68">
        <v>27</v>
      </c>
      <c r="H262" s="69">
        <v>1</v>
      </c>
      <c r="I262" s="70">
        <v>7.1715</v>
      </c>
      <c r="J262" s="71">
        <f t="shared" si="45"/>
        <v>193.63050000000001</v>
      </c>
      <c r="K262" s="72">
        <f t="shared" si="38"/>
        <v>193.63050000000001</v>
      </c>
      <c r="L262" s="73">
        <v>0</v>
      </c>
      <c r="M262" s="71">
        <f t="shared" si="40"/>
        <v>0</v>
      </c>
      <c r="N262" s="72">
        <f t="shared" si="41"/>
        <v>-193.63050000000001</v>
      </c>
      <c r="O262" s="74">
        <f t="shared" si="42"/>
        <v>-1</v>
      </c>
      <c r="P262" s="73">
        <v>0</v>
      </c>
      <c r="Q262" s="72">
        <f t="shared" si="43"/>
        <v>0</v>
      </c>
      <c r="R262" s="72">
        <f t="shared" si="44"/>
        <v>-193.63050000000001</v>
      </c>
      <c r="S262" s="75" t="str">
        <f t="shared" si="46"/>
        <v>1</v>
      </c>
      <c r="T262" s="204" t="s">
        <v>25</v>
      </c>
      <c r="U262" s="204"/>
      <c r="V262" s="204"/>
      <c r="AB262" s="35"/>
    </row>
    <row r="263" spans="1:28" s="34" customFormat="1" ht="20">
      <c r="A263" s="317">
        <v>160307</v>
      </c>
      <c r="B263" s="311" t="s">
        <v>212</v>
      </c>
      <c r="C263" s="318" t="s">
        <v>66</v>
      </c>
      <c r="D263" s="66">
        <v>42435</v>
      </c>
      <c r="E263" s="66">
        <v>42435</v>
      </c>
      <c r="F263" s="67" t="s">
        <v>53</v>
      </c>
      <c r="G263" s="68">
        <v>10.5</v>
      </c>
      <c r="H263" s="69">
        <v>11</v>
      </c>
      <c r="I263" s="70">
        <v>7.1715</v>
      </c>
      <c r="J263" s="71">
        <f t="shared" si="45"/>
        <v>75.300749999999994</v>
      </c>
      <c r="K263" s="72">
        <f t="shared" si="38"/>
        <v>828.30824999999993</v>
      </c>
      <c r="L263" s="73">
        <v>125</v>
      </c>
      <c r="M263" s="71">
        <f t="shared" si="40"/>
        <v>1375</v>
      </c>
      <c r="N263" s="72">
        <f t="shared" si="41"/>
        <v>546.69175000000007</v>
      </c>
      <c r="O263" s="74">
        <f t="shared" si="42"/>
        <v>0.66001002646055995</v>
      </c>
      <c r="P263" s="73">
        <v>1375</v>
      </c>
      <c r="Q263" s="72">
        <f t="shared" si="43"/>
        <v>0</v>
      </c>
      <c r="R263" s="72">
        <f t="shared" si="44"/>
        <v>546.69175000000007</v>
      </c>
      <c r="S263" s="75" t="str">
        <f t="shared" si="46"/>
        <v>1</v>
      </c>
      <c r="T263" s="204" t="s">
        <v>25</v>
      </c>
      <c r="U263" s="204"/>
      <c r="V263" s="204"/>
      <c r="AB263" s="35"/>
    </row>
    <row r="264" spans="1:28" s="34" customFormat="1" ht="20">
      <c r="A264" s="317"/>
      <c r="B264" s="311"/>
      <c r="C264" s="318"/>
      <c r="D264" s="66">
        <v>42435</v>
      </c>
      <c r="E264" s="66">
        <v>42435</v>
      </c>
      <c r="F264" s="67" t="s">
        <v>34</v>
      </c>
      <c r="G264" s="68">
        <v>27</v>
      </c>
      <c r="H264" s="69">
        <v>1</v>
      </c>
      <c r="I264" s="70">
        <v>7.1715</v>
      </c>
      <c r="J264" s="71">
        <f t="shared" si="45"/>
        <v>193.63050000000001</v>
      </c>
      <c r="K264" s="72">
        <f t="shared" si="38"/>
        <v>193.63050000000001</v>
      </c>
      <c r="L264" s="73">
        <v>0</v>
      </c>
      <c r="M264" s="71">
        <f t="shared" si="40"/>
        <v>0</v>
      </c>
      <c r="N264" s="72">
        <f t="shared" si="41"/>
        <v>-193.63050000000001</v>
      </c>
      <c r="O264" s="74">
        <f t="shared" si="42"/>
        <v>-1</v>
      </c>
      <c r="P264" s="73">
        <v>0</v>
      </c>
      <c r="Q264" s="72">
        <f t="shared" si="43"/>
        <v>0</v>
      </c>
      <c r="R264" s="72">
        <f t="shared" si="44"/>
        <v>-193.63050000000001</v>
      </c>
      <c r="S264" s="75" t="str">
        <f t="shared" si="46"/>
        <v>1</v>
      </c>
      <c r="T264" s="204" t="s">
        <v>25</v>
      </c>
      <c r="U264" s="204"/>
      <c r="V264" s="204"/>
      <c r="AB264" s="35"/>
    </row>
    <row r="265" spans="1:28" s="34" customFormat="1" ht="20">
      <c r="A265" s="317">
        <v>160308</v>
      </c>
      <c r="B265" s="311" t="s">
        <v>109</v>
      </c>
      <c r="C265" s="318" t="s">
        <v>32</v>
      </c>
      <c r="D265" s="66">
        <v>42435</v>
      </c>
      <c r="E265" s="66">
        <v>42435</v>
      </c>
      <c r="F265" s="67" t="s">
        <v>43</v>
      </c>
      <c r="G265" s="68">
        <v>11</v>
      </c>
      <c r="H265" s="69">
        <v>8</v>
      </c>
      <c r="I265" s="70">
        <v>7.1715</v>
      </c>
      <c r="J265" s="71">
        <f t="shared" si="45"/>
        <v>78.886499999999998</v>
      </c>
      <c r="K265" s="72">
        <f t="shared" si="38"/>
        <v>631.09199999999998</v>
      </c>
      <c r="L265" s="73">
        <v>130</v>
      </c>
      <c r="M265" s="71">
        <f t="shared" si="40"/>
        <v>1040</v>
      </c>
      <c r="N265" s="72">
        <f t="shared" si="41"/>
        <v>408.90800000000002</v>
      </c>
      <c r="O265" s="74">
        <f t="shared" si="42"/>
        <v>0.64793722626811945</v>
      </c>
      <c r="P265" s="73">
        <v>1040</v>
      </c>
      <c r="Q265" s="72">
        <f t="shared" si="43"/>
        <v>0</v>
      </c>
      <c r="R265" s="72">
        <f t="shared" si="44"/>
        <v>408.90800000000002</v>
      </c>
      <c r="S265" s="75" t="str">
        <f t="shared" si="46"/>
        <v>1</v>
      </c>
      <c r="T265" s="204" t="s">
        <v>25</v>
      </c>
      <c r="U265" s="204"/>
      <c r="V265" s="204"/>
      <c r="AB265" s="35"/>
    </row>
    <row r="266" spans="1:28" s="34" customFormat="1" ht="20">
      <c r="A266" s="317"/>
      <c r="B266" s="311"/>
      <c r="C266" s="318"/>
      <c r="D266" s="66">
        <v>42435</v>
      </c>
      <c r="E266" s="66">
        <v>42435</v>
      </c>
      <c r="F266" s="67" t="s">
        <v>34</v>
      </c>
      <c r="G266" s="68">
        <v>25</v>
      </c>
      <c r="H266" s="69">
        <v>1</v>
      </c>
      <c r="I266" s="70">
        <v>7.1715</v>
      </c>
      <c r="J266" s="71">
        <f t="shared" si="45"/>
        <v>179.28749999999999</v>
      </c>
      <c r="K266" s="72">
        <f t="shared" si="38"/>
        <v>179.28749999999999</v>
      </c>
      <c r="L266" s="73">
        <v>0</v>
      </c>
      <c r="M266" s="71">
        <f t="shared" si="40"/>
        <v>0</v>
      </c>
      <c r="N266" s="72">
        <f t="shared" si="41"/>
        <v>-179.28749999999999</v>
      </c>
      <c r="O266" s="74">
        <f t="shared" si="42"/>
        <v>-1</v>
      </c>
      <c r="P266" s="73">
        <v>0</v>
      </c>
      <c r="Q266" s="72">
        <f t="shared" si="43"/>
        <v>0</v>
      </c>
      <c r="R266" s="72">
        <f t="shared" si="44"/>
        <v>-179.28749999999999</v>
      </c>
      <c r="S266" s="75" t="str">
        <f t="shared" si="46"/>
        <v>1</v>
      </c>
      <c r="T266" s="204" t="s">
        <v>25</v>
      </c>
      <c r="U266" s="204"/>
      <c r="V266" s="204"/>
      <c r="AB266" s="35"/>
    </row>
    <row r="267" spans="1:28" s="34" customFormat="1" ht="20">
      <c r="A267" s="317">
        <v>160309</v>
      </c>
      <c r="B267" s="311" t="s">
        <v>213</v>
      </c>
      <c r="C267" s="318" t="s">
        <v>58</v>
      </c>
      <c r="D267" s="66">
        <v>42435</v>
      </c>
      <c r="E267" s="66">
        <v>42435</v>
      </c>
      <c r="F267" s="67" t="s">
        <v>51</v>
      </c>
      <c r="G267" s="68">
        <v>15.5</v>
      </c>
      <c r="H267" s="69">
        <v>2</v>
      </c>
      <c r="I267" s="70">
        <v>7.1715</v>
      </c>
      <c r="J267" s="71">
        <f t="shared" si="45"/>
        <v>111.15825</v>
      </c>
      <c r="K267" s="72">
        <f t="shared" si="38"/>
        <v>222.31649999999999</v>
      </c>
      <c r="L267" s="73">
        <v>175</v>
      </c>
      <c r="M267" s="71">
        <f t="shared" si="40"/>
        <v>350</v>
      </c>
      <c r="N267" s="72">
        <f t="shared" si="41"/>
        <v>127.68350000000001</v>
      </c>
      <c r="O267" s="74">
        <f t="shared" si="42"/>
        <v>0.57433208961098259</v>
      </c>
      <c r="P267" s="73">
        <v>350</v>
      </c>
      <c r="Q267" s="72">
        <f t="shared" si="43"/>
        <v>0</v>
      </c>
      <c r="R267" s="72">
        <f t="shared" si="44"/>
        <v>127.68350000000001</v>
      </c>
      <c r="S267" s="75" t="str">
        <f t="shared" si="46"/>
        <v>1</v>
      </c>
      <c r="T267" s="204" t="s">
        <v>25</v>
      </c>
      <c r="U267" s="204"/>
      <c r="V267" s="204"/>
      <c r="AB267" s="35"/>
    </row>
    <row r="268" spans="1:28" s="34" customFormat="1" ht="20">
      <c r="A268" s="317"/>
      <c r="B268" s="311"/>
      <c r="C268" s="318"/>
      <c r="D268" s="66">
        <v>42435</v>
      </c>
      <c r="E268" s="66">
        <v>42435</v>
      </c>
      <c r="F268" s="67" t="s">
        <v>108</v>
      </c>
      <c r="G268" s="68">
        <v>15.5</v>
      </c>
      <c r="H268" s="69">
        <v>4</v>
      </c>
      <c r="I268" s="70">
        <v>7.1715</v>
      </c>
      <c r="J268" s="71">
        <f t="shared" si="45"/>
        <v>111.15825</v>
      </c>
      <c r="K268" s="72">
        <f t="shared" si="38"/>
        <v>444.63299999999998</v>
      </c>
      <c r="L268" s="73">
        <v>175</v>
      </c>
      <c r="M268" s="71">
        <f t="shared" si="40"/>
        <v>700</v>
      </c>
      <c r="N268" s="72">
        <f t="shared" si="41"/>
        <v>255.36700000000002</v>
      </c>
      <c r="O268" s="74">
        <f t="shared" si="42"/>
        <v>0.57433208961098259</v>
      </c>
      <c r="P268" s="73">
        <v>700</v>
      </c>
      <c r="Q268" s="72">
        <f t="shared" si="43"/>
        <v>0</v>
      </c>
      <c r="R268" s="72">
        <f t="shared" si="44"/>
        <v>255.36700000000002</v>
      </c>
      <c r="S268" s="75" t="str">
        <f t="shared" si="46"/>
        <v>1</v>
      </c>
      <c r="T268" s="204" t="s">
        <v>25</v>
      </c>
      <c r="U268" s="204"/>
      <c r="V268" s="204"/>
      <c r="AB268" s="35"/>
    </row>
    <row r="269" spans="1:28" s="34" customFormat="1" ht="20">
      <c r="A269" s="317"/>
      <c r="B269" s="311"/>
      <c r="C269" s="318"/>
      <c r="D269" s="66">
        <v>42435</v>
      </c>
      <c r="E269" s="66">
        <v>42435</v>
      </c>
      <c r="F269" s="67" t="s">
        <v>34</v>
      </c>
      <c r="G269" s="68">
        <v>20</v>
      </c>
      <c r="H269" s="69">
        <v>1</v>
      </c>
      <c r="I269" s="70">
        <v>7.1715</v>
      </c>
      <c r="J269" s="71">
        <f t="shared" si="45"/>
        <v>143.43</v>
      </c>
      <c r="K269" s="72">
        <f>J269*H269</f>
        <v>143.43</v>
      </c>
      <c r="L269" s="73">
        <v>0</v>
      </c>
      <c r="M269" s="71">
        <f>L269*H269</f>
        <v>0</v>
      </c>
      <c r="N269" s="72">
        <f>(L269-J269)*H269</f>
        <v>-143.43</v>
      </c>
      <c r="O269" s="74">
        <f>(L269-J269)/J269</f>
        <v>-1</v>
      </c>
      <c r="P269" s="73">
        <v>0</v>
      </c>
      <c r="Q269" s="72">
        <v>0</v>
      </c>
      <c r="R269" s="72">
        <f t="shared" si="44"/>
        <v>-143.43</v>
      </c>
      <c r="S269" s="75" t="str">
        <f t="shared" si="46"/>
        <v>1</v>
      </c>
      <c r="T269" s="204" t="s">
        <v>25</v>
      </c>
      <c r="U269" s="204"/>
      <c r="V269" s="204"/>
      <c r="AB269" s="35"/>
    </row>
    <row r="270" spans="1:28" s="34" customFormat="1" ht="20">
      <c r="A270" s="317">
        <v>160310</v>
      </c>
      <c r="B270" s="311" t="s">
        <v>214</v>
      </c>
      <c r="C270" s="318" t="s">
        <v>66</v>
      </c>
      <c r="D270" s="66">
        <v>42435</v>
      </c>
      <c r="E270" s="66">
        <v>42435</v>
      </c>
      <c r="F270" s="67" t="s">
        <v>215</v>
      </c>
      <c r="G270" s="68">
        <v>215.21</v>
      </c>
      <c r="H270" s="69">
        <v>1</v>
      </c>
      <c r="I270" s="70">
        <v>7.1715</v>
      </c>
      <c r="J270" s="71">
        <f t="shared" si="45"/>
        <v>1543.3785150000001</v>
      </c>
      <c r="K270" s="72">
        <f t="shared" si="38"/>
        <v>1543.3785150000001</v>
      </c>
      <c r="L270" s="73">
        <v>1850</v>
      </c>
      <c r="M270" s="71">
        <f t="shared" si="40"/>
        <v>1850</v>
      </c>
      <c r="N270" s="72">
        <f t="shared" si="41"/>
        <v>306.62148499999989</v>
      </c>
      <c r="O270" s="74">
        <f t="shared" si="42"/>
        <v>0.19866901218331387</v>
      </c>
      <c r="P270" s="73">
        <v>1850</v>
      </c>
      <c r="Q270" s="72">
        <f t="shared" ref="Q270:Q311" si="47">L270*H270-P270</f>
        <v>0</v>
      </c>
      <c r="R270" s="72">
        <f t="shared" si="44"/>
        <v>306.62148499999989</v>
      </c>
      <c r="S270" s="75" t="str">
        <f t="shared" si="46"/>
        <v>1</v>
      </c>
      <c r="T270" s="204" t="s">
        <v>25</v>
      </c>
      <c r="U270" s="204"/>
      <c r="V270" s="204"/>
      <c r="AB270" s="35"/>
    </row>
    <row r="271" spans="1:28" s="34" customFormat="1" ht="20">
      <c r="A271" s="317"/>
      <c r="B271" s="311"/>
      <c r="C271" s="318"/>
      <c r="D271" s="66">
        <v>42435</v>
      </c>
      <c r="E271" s="66">
        <v>42435</v>
      </c>
      <c r="F271" s="67" t="s">
        <v>216</v>
      </c>
      <c r="G271" s="68">
        <v>2.75</v>
      </c>
      <c r="H271" s="69">
        <v>4</v>
      </c>
      <c r="I271" s="70">
        <v>7.1715</v>
      </c>
      <c r="J271" s="71">
        <f t="shared" si="45"/>
        <v>19.721625</v>
      </c>
      <c r="K271" s="72">
        <f t="shared" si="38"/>
        <v>78.886499999999998</v>
      </c>
      <c r="L271" s="73">
        <v>45</v>
      </c>
      <c r="M271" s="71">
        <f t="shared" si="40"/>
        <v>180</v>
      </c>
      <c r="N271" s="72">
        <f t="shared" si="41"/>
        <v>101.1135</v>
      </c>
      <c r="O271" s="74">
        <f t="shared" si="42"/>
        <v>1.2817592363712422</v>
      </c>
      <c r="P271" s="73">
        <v>230</v>
      </c>
      <c r="Q271" s="72">
        <f t="shared" si="47"/>
        <v>-50</v>
      </c>
      <c r="R271" s="72">
        <f t="shared" si="44"/>
        <v>101.1135</v>
      </c>
      <c r="S271" s="75" t="str">
        <f t="shared" si="46"/>
        <v>0</v>
      </c>
      <c r="T271" s="204" t="s">
        <v>25</v>
      </c>
      <c r="U271" s="204"/>
      <c r="V271" s="204"/>
      <c r="AB271" s="35"/>
    </row>
    <row r="272" spans="1:28" s="34" customFormat="1" ht="20">
      <c r="A272" s="317"/>
      <c r="B272" s="311"/>
      <c r="C272" s="318"/>
      <c r="D272" s="66">
        <v>42435</v>
      </c>
      <c r="E272" s="66">
        <v>42435</v>
      </c>
      <c r="F272" s="67" t="s">
        <v>217</v>
      </c>
      <c r="G272" s="68">
        <v>2.75</v>
      </c>
      <c r="H272" s="69">
        <v>4</v>
      </c>
      <c r="I272" s="70">
        <v>7.1715</v>
      </c>
      <c r="J272" s="71">
        <f t="shared" si="45"/>
        <v>19.721625</v>
      </c>
      <c r="K272" s="72">
        <f t="shared" si="38"/>
        <v>78.886499999999998</v>
      </c>
      <c r="L272" s="73">
        <v>45</v>
      </c>
      <c r="M272" s="71">
        <f t="shared" si="40"/>
        <v>180</v>
      </c>
      <c r="N272" s="72">
        <f t="shared" si="41"/>
        <v>101.1135</v>
      </c>
      <c r="O272" s="74">
        <f t="shared" si="42"/>
        <v>1.2817592363712422</v>
      </c>
      <c r="P272" s="73">
        <v>180</v>
      </c>
      <c r="Q272" s="72">
        <f t="shared" si="47"/>
        <v>0</v>
      </c>
      <c r="R272" s="72">
        <f t="shared" si="44"/>
        <v>101.1135</v>
      </c>
      <c r="S272" s="75" t="str">
        <f t="shared" si="46"/>
        <v>1</v>
      </c>
      <c r="T272" s="204" t="s">
        <v>25</v>
      </c>
      <c r="U272" s="204"/>
      <c r="V272" s="204"/>
      <c r="AB272" s="35"/>
    </row>
    <row r="273" spans="1:28" s="34" customFormat="1" ht="20">
      <c r="A273" s="317"/>
      <c r="B273" s="311"/>
      <c r="C273" s="318"/>
      <c r="D273" s="66">
        <v>42435</v>
      </c>
      <c r="E273" s="66">
        <v>42435</v>
      </c>
      <c r="F273" s="67" t="s">
        <v>218</v>
      </c>
      <c r="G273" s="68">
        <v>2.75</v>
      </c>
      <c r="H273" s="69">
        <v>2</v>
      </c>
      <c r="I273" s="70">
        <v>7.1715</v>
      </c>
      <c r="J273" s="71">
        <f t="shared" si="45"/>
        <v>19.721625</v>
      </c>
      <c r="K273" s="72">
        <f t="shared" ref="K273:K340" si="48">J273*H273</f>
        <v>39.443249999999999</v>
      </c>
      <c r="L273" s="73">
        <v>45</v>
      </c>
      <c r="M273" s="71">
        <f t="shared" si="40"/>
        <v>90</v>
      </c>
      <c r="N273" s="72">
        <f t="shared" si="41"/>
        <v>50.556750000000001</v>
      </c>
      <c r="O273" s="74">
        <f t="shared" si="42"/>
        <v>1.2817592363712422</v>
      </c>
      <c r="P273" s="73">
        <v>90</v>
      </c>
      <c r="Q273" s="72">
        <f t="shared" si="47"/>
        <v>0</v>
      </c>
      <c r="R273" s="72">
        <f t="shared" si="44"/>
        <v>50.556750000000001</v>
      </c>
      <c r="S273" s="75" t="str">
        <f t="shared" si="46"/>
        <v>1</v>
      </c>
      <c r="T273" s="204" t="s">
        <v>25</v>
      </c>
      <c r="U273" s="204"/>
      <c r="V273" s="204"/>
      <c r="AB273" s="35"/>
    </row>
    <row r="274" spans="1:28" s="34" customFormat="1" ht="20">
      <c r="A274" s="317"/>
      <c r="B274" s="311"/>
      <c r="C274" s="318"/>
      <c r="D274" s="66">
        <v>42435</v>
      </c>
      <c r="E274" s="66">
        <v>42435</v>
      </c>
      <c r="F274" s="67" t="s">
        <v>219</v>
      </c>
      <c r="G274" s="68">
        <v>5.95</v>
      </c>
      <c r="H274" s="69">
        <v>1</v>
      </c>
      <c r="I274" s="70">
        <v>7.1727999999999996</v>
      </c>
      <c r="J274" s="71">
        <f t="shared" si="45"/>
        <v>42.678159999999998</v>
      </c>
      <c r="K274" s="72">
        <f t="shared" si="48"/>
        <v>42.678159999999998</v>
      </c>
      <c r="L274" s="73">
        <v>80</v>
      </c>
      <c r="M274" s="71">
        <f t="shared" si="40"/>
        <v>80</v>
      </c>
      <c r="N274" s="72">
        <f t="shared" si="41"/>
        <v>37.321840000000002</v>
      </c>
      <c r="O274" s="74">
        <f t="shared" si="42"/>
        <v>0.8744950578937799</v>
      </c>
      <c r="P274" s="73">
        <v>80</v>
      </c>
      <c r="Q274" s="72">
        <f t="shared" si="47"/>
        <v>0</v>
      </c>
      <c r="R274" s="72">
        <f t="shared" si="44"/>
        <v>37.321840000000002</v>
      </c>
      <c r="S274" s="75" t="str">
        <f t="shared" si="46"/>
        <v>1</v>
      </c>
      <c r="T274" s="204" t="s">
        <v>25</v>
      </c>
      <c r="U274" s="204"/>
      <c r="V274" s="204"/>
      <c r="AB274" s="35"/>
    </row>
    <row r="275" spans="1:28" s="34" customFormat="1" ht="20">
      <c r="A275" s="317"/>
      <c r="B275" s="311"/>
      <c r="C275" s="318"/>
      <c r="D275" s="66">
        <v>42435</v>
      </c>
      <c r="E275" s="66">
        <v>42435</v>
      </c>
      <c r="F275" s="67" t="s">
        <v>220</v>
      </c>
      <c r="G275" s="68">
        <v>5.95</v>
      </c>
      <c r="H275" s="69">
        <v>1</v>
      </c>
      <c r="I275" s="70">
        <v>7.1727999999999996</v>
      </c>
      <c r="J275" s="71">
        <f t="shared" si="45"/>
        <v>42.678159999999998</v>
      </c>
      <c r="K275" s="72">
        <f t="shared" si="48"/>
        <v>42.678159999999998</v>
      </c>
      <c r="L275" s="73">
        <v>80</v>
      </c>
      <c r="M275" s="71">
        <f t="shared" si="40"/>
        <v>80</v>
      </c>
      <c r="N275" s="72">
        <f t="shared" si="41"/>
        <v>37.321840000000002</v>
      </c>
      <c r="O275" s="74">
        <f t="shared" si="42"/>
        <v>0.8744950578937799</v>
      </c>
      <c r="P275" s="73">
        <v>80</v>
      </c>
      <c r="Q275" s="72">
        <f t="shared" si="47"/>
        <v>0</v>
      </c>
      <c r="R275" s="72">
        <f t="shared" si="44"/>
        <v>37.321840000000002</v>
      </c>
      <c r="S275" s="75" t="str">
        <f t="shared" si="46"/>
        <v>1</v>
      </c>
      <c r="T275" s="204" t="s">
        <v>25</v>
      </c>
      <c r="U275" s="204"/>
      <c r="V275" s="204"/>
      <c r="AB275" s="35"/>
    </row>
    <row r="276" spans="1:28" s="34" customFormat="1" ht="20">
      <c r="A276" s="317"/>
      <c r="B276" s="311"/>
      <c r="C276" s="318"/>
      <c r="D276" s="66">
        <v>42435</v>
      </c>
      <c r="E276" s="66">
        <v>42435</v>
      </c>
      <c r="F276" s="67" t="s">
        <v>221</v>
      </c>
      <c r="G276" s="68">
        <v>3.95</v>
      </c>
      <c r="H276" s="69">
        <v>1</v>
      </c>
      <c r="I276" s="70">
        <v>7.1727999999999996</v>
      </c>
      <c r="J276" s="71">
        <f t="shared" si="45"/>
        <v>28.332560000000001</v>
      </c>
      <c r="K276" s="72">
        <f t="shared" si="48"/>
        <v>28.332560000000001</v>
      </c>
      <c r="L276" s="73">
        <v>55</v>
      </c>
      <c r="M276" s="71">
        <f t="shared" si="40"/>
        <v>55</v>
      </c>
      <c r="N276" s="72">
        <f t="shared" si="41"/>
        <v>26.667439999999999</v>
      </c>
      <c r="O276" s="74">
        <f t="shared" si="42"/>
        <v>0.94122945473335262</v>
      </c>
      <c r="P276" s="73">
        <v>55</v>
      </c>
      <c r="Q276" s="72">
        <f t="shared" si="47"/>
        <v>0</v>
      </c>
      <c r="R276" s="72">
        <f t="shared" si="44"/>
        <v>26.667439999999999</v>
      </c>
      <c r="S276" s="75" t="str">
        <f t="shared" si="46"/>
        <v>1</v>
      </c>
      <c r="T276" s="204" t="s">
        <v>25</v>
      </c>
      <c r="U276" s="204"/>
      <c r="V276" s="204"/>
      <c r="AB276" s="35"/>
    </row>
    <row r="277" spans="1:28" s="34" customFormat="1" ht="20">
      <c r="A277" s="317"/>
      <c r="B277" s="311"/>
      <c r="C277" s="318"/>
      <c r="D277" s="66">
        <v>42435</v>
      </c>
      <c r="E277" s="66">
        <v>42435</v>
      </c>
      <c r="F277" s="67" t="s">
        <v>222</v>
      </c>
      <c r="G277" s="68">
        <v>0.95</v>
      </c>
      <c r="H277" s="69">
        <v>1</v>
      </c>
      <c r="I277" s="70">
        <v>7.1727999999999996</v>
      </c>
      <c r="J277" s="71">
        <f t="shared" si="45"/>
        <v>6.8141599999999993</v>
      </c>
      <c r="K277" s="72">
        <f t="shared" si="48"/>
        <v>6.8141599999999993</v>
      </c>
      <c r="L277" s="73">
        <v>25</v>
      </c>
      <c r="M277" s="71">
        <f t="shared" si="40"/>
        <v>25</v>
      </c>
      <c r="N277" s="72">
        <f t="shared" si="41"/>
        <v>18.185839999999999</v>
      </c>
      <c r="O277" s="74">
        <f t="shared" si="42"/>
        <v>2.6688307876539441</v>
      </c>
      <c r="P277" s="73">
        <v>25</v>
      </c>
      <c r="Q277" s="72">
        <f t="shared" si="47"/>
        <v>0</v>
      </c>
      <c r="R277" s="72">
        <f t="shared" si="44"/>
        <v>18.185839999999999</v>
      </c>
      <c r="S277" s="75" t="str">
        <f t="shared" si="46"/>
        <v>1</v>
      </c>
      <c r="T277" s="204" t="s">
        <v>25</v>
      </c>
      <c r="U277" s="204"/>
      <c r="V277" s="204"/>
      <c r="AB277" s="35"/>
    </row>
    <row r="278" spans="1:28" s="34" customFormat="1" ht="20">
      <c r="A278" s="317"/>
      <c r="B278" s="311"/>
      <c r="C278" s="318"/>
      <c r="D278" s="66">
        <v>42435</v>
      </c>
      <c r="E278" s="66">
        <v>42435</v>
      </c>
      <c r="F278" s="67" t="s">
        <v>223</v>
      </c>
      <c r="G278" s="68">
        <v>2.95</v>
      </c>
      <c r="H278" s="69">
        <v>1</v>
      </c>
      <c r="I278" s="70">
        <v>7.1727999999999996</v>
      </c>
      <c r="J278" s="71">
        <f t="shared" si="45"/>
        <v>21.159759999999999</v>
      </c>
      <c r="K278" s="72">
        <f t="shared" si="48"/>
        <v>21.159759999999999</v>
      </c>
      <c r="L278" s="73">
        <v>55</v>
      </c>
      <c r="M278" s="71">
        <f t="shared" si="40"/>
        <v>55</v>
      </c>
      <c r="N278" s="72">
        <f t="shared" si="41"/>
        <v>33.840240000000001</v>
      </c>
      <c r="O278" s="74">
        <f t="shared" si="42"/>
        <v>1.5992733376938115</v>
      </c>
      <c r="P278" s="73">
        <v>55</v>
      </c>
      <c r="Q278" s="72">
        <f t="shared" si="47"/>
        <v>0</v>
      </c>
      <c r="R278" s="72">
        <f t="shared" si="44"/>
        <v>33.840240000000001</v>
      </c>
      <c r="S278" s="75" t="str">
        <f t="shared" si="46"/>
        <v>1</v>
      </c>
      <c r="T278" s="204" t="s">
        <v>25</v>
      </c>
      <c r="U278" s="204"/>
      <c r="V278" s="204"/>
      <c r="AB278" s="35"/>
    </row>
    <row r="279" spans="1:28" s="34" customFormat="1" ht="20">
      <c r="A279" s="317"/>
      <c r="B279" s="311"/>
      <c r="C279" s="318"/>
      <c r="D279" s="66">
        <v>42435</v>
      </c>
      <c r="E279" s="66">
        <v>42435</v>
      </c>
      <c r="F279" s="67" t="s">
        <v>135</v>
      </c>
      <c r="G279" s="68">
        <v>4.45</v>
      </c>
      <c r="H279" s="69">
        <v>20</v>
      </c>
      <c r="I279" s="70">
        <v>7.1727999999999996</v>
      </c>
      <c r="J279" s="71">
        <f t="shared" si="45"/>
        <v>31.918959999999998</v>
      </c>
      <c r="K279" s="72">
        <f t="shared" si="48"/>
        <v>638.37919999999997</v>
      </c>
      <c r="L279" s="73">
        <v>50</v>
      </c>
      <c r="M279" s="71">
        <f t="shared" si="40"/>
        <v>1000</v>
      </c>
      <c r="N279" s="72">
        <f t="shared" si="41"/>
        <v>361.62080000000003</v>
      </c>
      <c r="O279" s="74">
        <f t="shared" si="42"/>
        <v>0.56646707787471784</v>
      </c>
      <c r="P279" s="73">
        <v>1000</v>
      </c>
      <c r="Q279" s="72">
        <f t="shared" si="47"/>
        <v>0</v>
      </c>
      <c r="R279" s="72">
        <f t="shared" si="44"/>
        <v>361.62080000000003</v>
      </c>
      <c r="S279" s="75" t="str">
        <f t="shared" si="46"/>
        <v>1</v>
      </c>
      <c r="T279" s="204" t="s">
        <v>25</v>
      </c>
      <c r="U279" s="204"/>
      <c r="V279" s="204"/>
      <c r="AB279" s="35"/>
    </row>
    <row r="280" spans="1:28" s="34" customFormat="1" ht="20">
      <c r="A280" s="317">
        <v>160311</v>
      </c>
      <c r="B280" s="311" t="s">
        <v>224</v>
      </c>
      <c r="C280" s="318" t="s">
        <v>190</v>
      </c>
      <c r="D280" s="66">
        <v>42439</v>
      </c>
      <c r="E280" s="66">
        <v>42439</v>
      </c>
      <c r="F280" s="67" t="s">
        <v>53</v>
      </c>
      <c r="G280" s="68">
        <v>10.5</v>
      </c>
      <c r="H280" s="69">
        <v>8</v>
      </c>
      <c r="I280" s="70">
        <v>7.1727999999999996</v>
      </c>
      <c r="J280" s="71">
        <f t="shared" si="45"/>
        <v>75.314399999999992</v>
      </c>
      <c r="K280" s="72">
        <f t="shared" si="48"/>
        <v>602.51519999999994</v>
      </c>
      <c r="L280" s="73">
        <v>125</v>
      </c>
      <c r="M280" s="71">
        <f t="shared" si="40"/>
        <v>1000</v>
      </c>
      <c r="N280" s="72">
        <f t="shared" si="41"/>
        <v>397.48480000000006</v>
      </c>
      <c r="O280" s="74">
        <f t="shared" si="42"/>
        <v>0.65970916584345107</v>
      </c>
      <c r="P280" s="73">
        <v>1000</v>
      </c>
      <c r="Q280" s="72">
        <f t="shared" si="47"/>
        <v>0</v>
      </c>
      <c r="R280" s="72">
        <f t="shared" si="44"/>
        <v>397.48480000000006</v>
      </c>
      <c r="S280" s="75" t="str">
        <f t="shared" si="46"/>
        <v>1</v>
      </c>
      <c r="T280" s="204" t="s">
        <v>25</v>
      </c>
      <c r="U280" s="204"/>
      <c r="V280" s="204"/>
      <c r="AB280" s="35"/>
    </row>
    <row r="281" spans="1:28" s="34" customFormat="1" ht="20">
      <c r="A281" s="317"/>
      <c r="B281" s="311"/>
      <c r="C281" s="318"/>
      <c r="D281" s="66">
        <v>42439</v>
      </c>
      <c r="E281" s="66">
        <v>42439</v>
      </c>
      <c r="F281" s="67" t="s">
        <v>34</v>
      </c>
      <c r="G281" s="68">
        <v>23</v>
      </c>
      <c r="H281" s="69">
        <v>1</v>
      </c>
      <c r="I281" s="70">
        <v>7.1727999999999996</v>
      </c>
      <c r="J281" s="71">
        <f t="shared" si="45"/>
        <v>164.9744</v>
      </c>
      <c r="K281" s="72">
        <f t="shared" si="48"/>
        <v>164.9744</v>
      </c>
      <c r="L281" s="73">
        <v>0</v>
      </c>
      <c r="M281" s="71">
        <f t="shared" si="40"/>
        <v>0</v>
      </c>
      <c r="N281" s="72">
        <f t="shared" si="41"/>
        <v>-164.9744</v>
      </c>
      <c r="O281" s="74">
        <f t="shared" si="42"/>
        <v>-1</v>
      </c>
      <c r="P281" s="73">
        <v>0</v>
      </c>
      <c r="Q281" s="72">
        <f t="shared" si="47"/>
        <v>0</v>
      </c>
      <c r="R281" s="72">
        <f t="shared" si="44"/>
        <v>-164.9744</v>
      </c>
      <c r="S281" s="75" t="str">
        <f t="shared" si="46"/>
        <v>1</v>
      </c>
      <c r="T281" s="204" t="s">
        <v>25</v>
      </c>
      <c r="U281" s="204"/>
      <c r="V281" s="204"/>
      <c r="AB281" s="35"/>
    </row>
    <row r="282" spans="1:28" s="34" customFormat="1" ht="20">
      <c r="A282" s="317">
        <v>160312</v>
      </c>
      <c r="B282" s="311" t="s">
        <v>142</v>
      </c>
      <c r="C282" s="318" t="s">
        <v>142</v>
      </c>
      <c r="D282" s="66">
        <v>42439</v>
      </c>
      <c r="E282" s="66">
        <v>42439</v>
      </c>
      <c r="F282" s="67" t="s">
        <v>51</v>
      </c>
      <c r="G282" s="68">
        <v>15.5</v>
      </c>
      <c r="H282" s="69">
        <v>6</v>
      </c>
      <c r="I282" s="70">
        <v>7.1727999999999996</v>
      </c>
      <c r="J282" s="71">
        <f t="shared" si="45"/>
        <v>111.1784</v>
      </c>
      <c r="K282" s="72">
        <f t="shared" si="48"/>
        <v>667.07039999999995</v>
      </c>
      <c r="L282" s="73">
        <v>170</v>
      </c>
      <c r="M282" s="71">
        <f t="shared" si="40"/>
        <v>1020</v>
      </c>
      <c r="N282" s="72">
        <f t="shared" si="41"/>
        <v>352.92960000000005</v>
      </c>
      <c r="O282" s="74">
        <f t="shared" si="42"/>
        <v>0.52907399278996647</v>
      </c>
      <c r="P282" s="73">
        <v>1020</v>
      </c>
      <c r="Q282" s="72">
        <f t="shared" si="47"/>
        <v>0</v>
      </c>
      <c r="R282" s="72">
        <f t="shared" si="44"/>
        <v>352.92960000000005</v>
      </c>
      <c r="S282" s="75" t="str">
        <f t="shared" si="46"/>
        <v>1</v>
      </c>
      <c r="T282" s="204" t="s">
        <v>25</v>
      </c>
      <c r="U282" s="204"/>
      <c r="V282" s="204"/>
      <c r="AB282" s="35"/>
    </row>
    <row r="283" spans="1:28" s="34" customFormat="1" ht="20">
      <c r="A283" s="317"/>
      <c r="B283" s="311"/>
      <c r="C283" s="318"/>
      <c r="D283" s="66">
        <v>42439</v>
      </c>
      <c r="E283" s="66">
        <v>42439</v>
      </c>
      <c r="F283" s="67" t="s">
        <v>34</v>
      </c>
      <c r="G283" s="68">
        <v>23</v>
      </c>
      <c r="H283" s="69">
        <v>1</v>
      </c>
      <c r="I283" s="70">
        <v>7.1727999999999996</v>
      </c>
      <c r="J283" s="71">
        <f t="shared" si="45"/>
        <v>164.9744</v>
      </c>
      <c r="K283" s="72">
        <f t="shared" si="48"/>
        <v>164.9744</v>
      </c>
      <c r="L283" s="73">
        <v>0</v>
      </c>
      <c r="M283" s="71">
        <f t="shared" si="40"/>
        <v>0</v>
      </c>
      <c r="N283" s="72">
        <f t="shared" si="41"/>
        <v>-164.9744</v>
      </c>
      <c r="O283" s="74">
        <f t="shared" si="42"/>
        <v>-1</v>
      </c>
      <c r="P283" s="73">
        <v>0</v>
      </c>
      <c r="Q283" s="72">
        <f t="shared" si="47"/>
        <v>0</v>
      </c>
      <c r="R283" s="72">
        <f t="shared" si="44"/>
        <v>-164.9744</v>
      </c>
      <c r="S283" s="75" t="str">
        <f t="shared" si="46"/>
        <v>1</v>
      </c>
      <c r="T283" s="204" t="s">
        <v>25</v>
      </c>
      <c r="U283" s="204"/>
      <c r="V283" s="204"/>
      <c r="AB283" s="35"/>
    </row>
    <row r="284" spans="1:28" s="34" customFormat="1" ht="20">
      <c r="A284" s="317">
        <v>160313</v>
      </c>
      <c r="B284" s="311" t="s">
        <v>225</v>
      </c>
      <c r="C284" s="318" t="s">
        <v>120</v>
      </c>
      <c r="D284" s="66">
        <v>42439</v>
      </c>
      <c r="E284" s="66">
        <v>42439</v>
      </c>
      <c r="F284" s="67" t="s">
        <v>53</v>
      </c>
      <c r="G284" s="68">
        <v>10.5</v>
      </c>
      <c r="H284" s="69">
        <v>8</v>
      </c>
      <c r="I284" s="70">
        <v>7.1727999999999996</v>
      </c>
      <c r="J284" s="71">
        <f t="shared" si="45"/>
        <v>75.314399999999992</v>
      </c>
      <c r="K284" s="72">
        <f t="shared" si="48"/>
        <v>602.51519999999994</v>
      </c>
      <c r="L284" s="73">
        <v>125</v>
      </c>
      <c r="M284" s="71">
        <f t="shared" si="40"/>
        <v>1000</v>
      </c>
      <c r="N284" s="72">
        <f t="shared" si="41"/>
        <v>397.48480000000006</v>
      </c>
      <c r="O284" s="74">
        <f t="shared" si="42"/>
        <v>0.65970916584345107</v>
      </c>
      <c r="P284" s="73">
        <v>1000</v>
      </c>
      <c r="Q284" s="72">
        <f t="shared" si="47"/>
        <v>0</v>
      </c>
      <c r="R284" s="72">
        <f t="shared" si="44"/>
        <v>397.48480000000006</v>
      </c>
      <c r="S284" s="75" t="str">
        <f t="shared" si="46"/>
        <v>1</v>
      </c>
      <c r="T284" s="204" t="s">
        <v>25</v>
      </c>
      <c r="U284" s="204"/>
      <c r="V284" s="204"/>
      <c r="AB284" s="35"/>
    </row>
    <row r="285" spans="1:28" s="34" customFormat="1" ht="20">
      <c r="A285" s="317"/>
      <c r="B285" s="311"/>
      <c r="C285" s="318"/>
      <c r="D285" s="66">
        <v>42439</v>
      </c>
      <c r="E285" s="66">
        <v>42439</v>
      </c>
      <c r="F285" s="67" t="s">
        <v>34</v>
      </c>
      <c r="G285" s="68">
        <v>23</v>
      </c>
      <c r="H285" s="69">
        <v>1</v>
      </c>
      <c r="I285" s="70">
        <v>7.1727999999999996</v>
      </c>
      <c r="J285" s="71">
        <f t="shared" si="45"/>
        <v>164.9744</v>
      </c>
      <c r="K285" s="72">
        <f t="shared" si="48"/>
        <v>164.9744</v>
      </c>
      <c r="L285" s="73">
        <v>0</v>
      </c>
      <c r="M285" s="71">
        <f t="shared" si="40"/>
        <v>0</v>
      </c>
      <c r="N285" s="72">
        <f t="shared" si="41"/>
        <v>-164.9744</v>
      </c>
      <c r="O285" s="74">
        <f t="shared" si="42"/>
        <v>-1</v>
      </c>
      <c r="P285" s="73">
        <v>0</v>
      </c>
      <c r="Q285" s="72">
        <f t="shared" si="47"/>
        <v>0</v>
      </c>
      <c r="R285" s="72">
        <f t="shared" si="44"/>
        <v>-164.9744</v>
      </c>
      <c r="S285" s="75" t="str">
        <f t="shared" si="46"/>
        <v>1</v>
      </c>
      <c r="T285" s="204" t="s">
        <v>25</v>
      </c>
      <c r="U285" s="204"/>
      <c r="V285" s="204"/>
      <c r="AB285" s="35"/>
    </row>
    <row r="286" spans="1:28" s="34" customFormat="1" ht="20">
      <c r="A286" s="317">
        <v>160314</v>
      </c>
      <c r="B286" s="311" t="s">
        <v>190</v>
      </c>
      <c r="C286" s="318" t="s">
        <v>190</v>
      </c>
      <c r="D286" s="66">
        <v>42439</v>
      </c>
      <c r="E286" s="66">
        <v>42439</v>
      </c>
      <c r="F286" s="67" t="s">
        <v>106</v>
      </c>
      <c r="G286" s="68">
        <v>10.8</v>
      </c>
      <c r="H286" s="69">
        <v>6</v>
      </c>
      <c r="I286" s="70">
        <v>7.1727999999999996</v>
      </c>
      <c r="J286" s="71">
        <f t="shared" si="45"/>
        <v>77.466239999999999</v>
      </c>
      <c r="K286" s="72">
        <f t="shared" si="48"/>
        <v>464.79743999999999</v>
      </c>
      <c r="L286" s="73">
        <v>140</v>
      </c>
      <c r="M286" s="71">
        <f t="shared" si="40"/>
        <v>840</v>
      </c>
      <c r="N286" s="72">
        <f t="shared" si="41"/>
        <v>375.20256000000001</v>
      </c>
      <c r="O286" s="74">
        <f t="shared" si="42"/>
        <v>0.80723886947397994</v>
      </c>
      <c r="P286" s="73">
        <v>840</v>
      </c>
      <c r="Q286" s="72">
        <f t="shared" si="47"/>
        <v>0</v>
      </c>
      <c r="R286" s="72">
        <f t="shared" si="44"/>
        <v>375.20256000000001</v>
      </c>
      <c r="S286" s="75" t="str">
        <f t="shared" si="46"/>
        <v>1</v>
      </c>
      <c r="T286" s="204" t="s">
        <v>25</v>
      </c>
      <c r="U286" s="204"/>
      <c r="V286" s="204"/>
      <c r="AB286" s="35"/>
    </row>
    <row r="287" spans="1:28" s="34" customFormat="1" ht="20">
      <c r="A287" s="317"/>
      <c r="B287" s="311"/>
      <c r="C287" s="318"/>
      <c r="D287" s="66">
        <v>42439</v>
      </c>
      <c r="E287" s="66">
        <v>42439</v>
      </c>
      <c r="F287" s="67" t="s">
        <v>226</v>
      </c>
      <c r="G287" s="68">
        <v>4.55</v>
      </c>
      <c r="H287" s="69">
        <v>2</v>
      </c>
      <c r="I287" s="70">
        <v>7.1727999999999996</v>
      </c>
      <c r="J287" s="71">
        <f t="shared" si="45"/>
        <v>32.636239999999994</v>
      </c>
      <c r="K287" s="72">
        <f t="shared" si="48"/>
        <v>65.272479999999987</v>
      </c>
      <c r="L287" s="73">
        <v>40</v>
      </c>
      <c r="M287" s="71">
        <f t="shared" si="40"/>
        <v>80</v>
      </c>
      <c r="N287" s="72">
        <f t="shared" si="41"/>
        <v>14.727520000000013</v>
      </c>
      <c r="O287" s="74">
        <f t="shared" si="42"/>
        <v>0.22563138400747168</v>
      </c>
      <c r="P287" s="73">
        <v>80</v>
      </c>
      <c r="Q287" s="72">
        <f t="shared" si="47"/>
        <v>0</v>
      </c>
      <c r="R287" s="72">
        <f t="shared" si="44"/>
        <v>14.727520000000013</v>
      </c>
      <c r="S287" s="75" t="str">
        <f t="shared" si="46"/>
        <v>1</v>
      </c>
      <c r="T287" s="204" t="s">
        <v>25</v>
      </c>
      <c r="U287" s="204"/>
      <c r="V287" s="204"/>
      <c r="AB287" s="35"/>
    </row>
    <row r="288" spans="1:28" s="34" customFormat="1" ht="20">
      <c r="A288" s="317"/>
      <c r="B288" s="311"/>
      <c r="C288" s="318"/>
      <c r="D288" s="66">
        <v>42439</v>
      </c>
      <c r="E288" s="66">
        <v>42439</v>
      </c>
      <c r="F288" s="67" t="s">
        <v>226</v>
      </c>
      <c r="G288" s="68">
        <v>3.78</v>
      </c>
      <c r="H288" s="69">
        <v>3</v>
      </c>
      <c r="I288" s="70">
        <v>7.1727999999999996</v>
      </c>
      <c r="J288" s="71">
        <f t="shared" si="45"/>
        <v>27.113183999999997</v>
      </c>
      <c r="K288" s="72">
        <f t="shared" si="48"/>
        <v>81.339551999999998</v>
      </c>
      <c r="L288" s="73">
        <v>40</v>
      </c>
      <c r="M288" s="71">
        <f t="shared" si="40"/>
        <v>120</v>
      </c>
      <c r="N288" s="72">
        <f t="shared" si="41"/>
        <v>38.660448000000009</v>
      </c>
      <c r="O288" s="74">
        <f t="shared" si="42"/>
        <v>0.47529703630528986</v>
      </c>
      <c r="P288" s="73">
        <v>120</v>
      </c>
      <c r="Q288" s="72">
        <f t="shared" si="47"/>
        <v>0</v>
      </c>
      <c r="R288" s="72">
        <f t="shared" si="44"/>
        <v>38.660448000000009</v>
      </c>
      <c r="S288" s="75" t="str">
        <f t="shared" si="46"/>
        <v>1</v>
      </c>
      <c r="T288" s="204" t="s">
        <v>25</v>
      </c>
      <c r="U288" s="204"/>
      <c r="V288" s="204"/>
      <c r="AB288" s="35"/>
    </row>
    <row r="289" spans="1:28" s="34" customFormat="1" ht="20">
      <c r="A289" s="317"/>
      <c r="B289" s="311"/>
      <c r="C289" s="318"/>
      <c r="D289" s="66">
        <v>42439</v>
      </c>
      <c r="E289" s="66">
        <v>42439</v>
      </c>
      <c r="F289" s="67" t="s">
        <v>135</v>
      </c>
      <c r="G289" s="68">
        <v>4.45</v>
      </c>
      <c r="H289" s="69">
        <v>5</v>
      </c>
      <c r="I289" s="70">
        <v>7.1727999999999996</v>
      </c>
      <c r="J289" s="71">
        <f t="shared" si="45"/>
        <v>31.918959999999998</v>
      </c>
      <c r="K289" s="72">
        <f t="shared" si="48"/>
        <v>159.59479999999999</v>
      </c>
      <c r="L289" s="73">
        <v>45</v>
      </c>
      <c r="M289" s="71">
        <f t="shared" si="40"/>
        <v>225</v>
      </c>
      <c r="N289" s="72">
        <f t="shared" si="41"/>
        <v>65.405200000000008</v>
      </c>
      <c r="O289" s="74">
        <f t="shared" si="42"/>
        <v>0.40982037008724603</v>
      </c>
      <c r="P289" s="73">
        <v>225</v>
      </c>
      <c r="Q289" s="72">
        <f t="shared" si="47"/>
        <v>0</v>
      </c>
      <c r="R289" s="72">
        <f t="shared" si="44"/>
        <v>65.405200000000008</v>
      </c>
      <c r="S289" s="75" t="str">
        <f t="shared" si="46"/>
        <v>1</v>
      </c>
      <c r="T289" s="204" t="s">
        <v>25</v>
      </c>
      <c r="U289" s="204"/>
      <c r="V289" s="204"/>
      <c r="AB289" s="35"/>
    </row>
    <row r="290" spans="1:28" s="34" customFormat="1" ht="20">
      <c r="A290" s="317"/>
      <c r="B290" s="311"/>
      <c r="C290" s="318"/>
      <c r="D290" s="66">
        <v>42439</v>
      </c>
      <c r="E290" s="66">
        <v>42439</v>
      </c>
      <c r="F290" s="67" t="s">
        <v>34</v>
      </c>
      <c r="G290" s="68">
        <v>27</v>
      </c>
      <c r="H290" s="69">
        <v>1</v>
      </c>
      <c r="I290" s="70">
        <v>7.1727999999999996</v>
      </c>
      <c r="J290" s="71">
        <f t="shared" si="45"/>
        <v>193.66559999999998</v>
      </c>
      <c r="K290" s="72">
        <f t="shared" si="48"/>
        <v>193.66559999999998</v>
      </c>
      <c r="L290" s="73">
        <v>0</v>
      </c>
      <c r="M290" s="71">
        <f t="shared" si="40"/>
        <v>0</v>
      </c>
      <c r="N290" s="72">
        <f t="shared" si="41"/>
        <v>-193.66559999999998</v>
      </c>
      <c r="O290" s="74">
        <f t="shared" si="42"/>
        <v>-1</v>
      </c>
      <c r="P290" s="73">
        <v>0</v>
      </c>
      <c r="Q290" s="72">
        <f t="shared" si="47"/>
        <v>0</v>
      </c>
      <c r="R290" s="72">
        <f t="shared" ref="R290:R310" si="49">N290</f>
        <v>-193.66559999999998</v>
      </c>
      <c r="S290" s="75" t="str">
        <f t="shared" si="46"/>
        <v>1</v>
      </c>
      <c r="T290" s="204" t="s">
        <v>25</v>
      </c>
      <c r="U290" s="204"/>
      <c r="V290" s="204"/>
      <c r="AB290" s="35"/>
    </row>
    <row r="291" spans="1:28" s="34" customFormat="1" ht="20">
      <c r="A291" s="317">
        <v>160315</v>
      </c>
      <c r="B291" s="311" t="s">
        <v>227</v>
      </c>
      <c r="C291" s="318" t="s">
        <v>228</v>
      </c>
      <c r="D291" s="66">
        <v>42441</v>
      </c>
      <c r="E291" s="66">
        <v>42441</v>
      </c>
      <c r="F291" s="67" t="s">
        <v>108</v>
      </c>
      <c r="G291" s="68">
        <v>15.5</v>
      </c>
      <c r="H291" s="69">
        <v>2</v>
      </c>
      <c r="I291" s="70">
        <v>7.2755000000000001</v>
      </c>
      <c r="J291" s="71">
        <f t="shared" si="45"/>
        <v>112.77025</v>
      </c>
      <c r="K291" s="72">
        <f t="shared" si="48"/>
        <v>225.54050000000001</v>
      </c>
      <c r="L291" s="73">
        <v>185</v>
      </c>
      <c r="M291" s="71">
        <f t="shared" si="40"/>
        <v>370</v>
      </c>
      <c r="N291" s="72">
        <f t="shared" si="41"/>
        <v>144.45949999999999</v>
      </c>
      <c r="O291" s="74">
        <f t="shared" si="42"/>
        <v>0.64050359026427617</v>
      </c>
      <c r="P291" s="73">
        <v>370</v>
      </c>
      <c r="Q291" s="72">
        <f t="shared" si="47"/>
        <v>0</v>
      </c>
      <c r="R291" s="72">
        <f t="shared" si="49"/>
        <v>144.45949999999999</v>
      </c>
      <c r="S291" s="75" t="str">
        <f t="shared" si="46"/>
        <v>1</v>
      </c>
      <c r="T291" s="204" t="s">
        <v>25</v>
      </c>
      <c r="U291" s="204" t="s">
        <v>229</v>
      </c>
      <c r="V291" s="204"/>
      <c r="AB291" s="35"/>
    </row>
    <row r="292" spans="1:28" s="34" customFormat="1" ht="20">
      <c r="A292" s="317"/>
      <c r="B292" s="311"/>
      <c r="C292" s="318"/>
      <c r="D292" s="66">
        <v>42441</v>
      </c>
      <c r="E292" s="66">
        <v>42441</v>
      </c>
      <c r="F292" s="67" t="s">
        <v>53</v>
      </c>
      <c r="G292" s="68">
        <v>10.5</v>
      </c>
      <c r="H292" s="69">
        <v>5</v>
      </c>
      <c r="I292" s="70">
        <v>7.2755000000000001</v>
      </c>
      <c r="J292" s="71">
        <f t="shared" si="45"/>
        <v>76.392750000000007</v>
      </c>
      <c r="K292" s="72">
        <f t="shared" si="48"/>
        <v>381.96375</v>
      </c>
      <c r="L292" s="73">
        <v>135</v>
      </c>
      <c r="M292" s="71">
        <f t="shared" si="40"/>
        <v>675</v>
      </c>
      <c r="N292" s="72">
        <f t="shared" si="41"/>
        <v>293.03625</v>
      </c>
      <c r="O292" s="74">
        <f t="shared" si="42"/>
        <v>0.76718340418429742</v>
      </c>
      <c r="P292" s="73">
        <v>675</v>
      </c>
      <c r="Q292" s="72">
        <f t="shared" si="47"/>
        <v>0</v>
      </c>
      <c r="R292" s="72">
        <f t="shared" si="49"/>
        <v>293.03625</v>
      </c>
      <c r="S292" s="75" t="str">
        <f t="shared" si="46"/>
        <v>1</v>
      </c>
      <c r="T292" s="204" t="s">
        <v>25</v>
      </c>
      <c r="U292" s="204" t="s">
        <v>229</v>
      </c>
      <c r="V292" s="204"/>
      <c r="AB292" s="35"/>
    </row>
    <row r="293" spans="1:28" s="34" customFormat="1" ht="20">
      <c r="A293" s="317"/>
      <c r="B293" s="311"/>
      <c r="C293" s="318"/>
      <c r="D293" s="66">
        <v>42441</v>
      </c>
      <c r="E293" s="66">
        <v>42441</v>
      </c>
      <c r="F293" s="67" t="s">
        <v>34</v>
      </c>
      <c r="G293" s="68">
        <v>25</v>
      </c>
      <c r="H293" s="69">
        <v>1</v>
      </c>
      <c r="I293" s="70">
        <v>7.2755000000000001</v>
      </c>
      <c r="J293" s="71">
        <f t="shared" si="45"/>
        <v>181.88749999999999</v>
      </c>
      <c r="K293" s="72">
        <f t="shared" si="48"/>
        <v>181.88749999999999</v>
      </c>
      <c r="L293" s="73">
        <v>0</v>
      </c>
      <c r="M293" s="71">
        <f t="shared" si="40"/>
        <v>0</v>
      </c>
      <c r="N293" s="72">
        <f t="shared" si="41"/>
        <v>-181.88749999999999</v>
      </c>
      <c r="O293" s="74">
        <f t="shared" si="42"/>
        <v>-1</v>
      </c>
      <c r="P293" s="73">
        <v>0</v>
      </c>
      <c r="Q293" s="72">
        <f t="shared" si="47"/>
        <v>0</v>
      </c>
      <c r="R293" s="72">
        <f t="shared" si="49"/>
        <v>-181.88749999999999</v>
      </c>
      <c r="S293" s="75" t="str">
        <f t="shared" si="46"/>
        <v>1</v>
      </c>
      <c r="T293" s="204" t="s">
        <v>25</v>
      </c>
      <c r="U293" s="204"/>
      <c r="V293" s="204"/>
      <c r="AB293" s="35"/>
    </row>
    <row r="294" spans="1:28" s="34" customFormat="1" ht="20">
      <c r="A294" s="317"/>
      <c r="B294" s="311"/>
      <c r="C294" s="318"/>
      <c r="D294" s="66">
        <v>42441</v>
      </c>
      <c r="E294" s="66">
        <v>42441</v>
      </c>
      <c r="F294" s="67" t="s">
        <v>230</v>
      </c>
      <c r="G294" s="68">
        <v>50</v>
      </c>
      <c r="H294" s="69">
        <v>1</v>
      </c>
      <c r="I294" s="70">
        <v>1</v>
      </c>
      <c r="J294" s="71">
        <f t="shared" si="45"/>
        <v>50</v>
      </c>
      <c r="K294" s="72">
        <f t="shared" si="48"/>
        <v>50</v>
      </c>
      <c r="L294" s="73">
        <v>0</v>
      </c>
      <c r="M294" s="71">
        <f t="shared" si="40"/>
        <v>0</v>
      </c>
      <c r="N294" s="72">
        <f t="shared" si="41"/>
        <v>-50</v>
      </c>
      <c r="O294" s="74">
        <f t="shared" si="42"/>
        <v>-1</v>
      </c>
      <c r="P294" s="73">
        <v>0</v>
      </c>
      <c r="Q294" s="72">
        <f t="shared" si="47"/>
        <v>0</v>
      </c>
      <c r="R294" s="72">
        <f t="shared" si="49"/>
        <v>-50</v>
      </c>
      <c r="S294" s="75" t="str">
        <f t="shared" si="46"/>
        <v>1</v>
      </c>
      <c r="T294" s="204" t="s">
        <v>25</v>
      </c>
      <c r="U294" s="204" t="s">
        <v>231</v>
      </c>
      <c r="V294" s="204"/>
      <c r="AB294" s="35"/>
    </row>
    <row r="295" spans="1:28" s="34" customFormat="1" ht="20">
      <c r="A295" s="317">
        <v>160316</v>
      </c>
      <c r="B295" s="311" t="s">
        <v>232</v>
      </c>
      <c r="C295" s="318" t="s">
        <v>66</v>
      </c>
      <c r="D295" s="66">
        <v>42442</v>
      </c>
      <c r="E295" s="66">
        <v>42442</v>
      </c>
      <c r="F295" s="67" t="s">
        <v>53</v>
      </c>
      <c r="G295" s="68">
        <v>10.5</v>
      </c>
      <c r="H295" s="69">
        <v>8</v>
      </c>
      <c r="I295" s="70">
        <v>7.2755000000000001</v>
      </c>
      <c r="J295" s="71">
        <f t="shared" si="45"/>
        <v>76.392750000000007</v>
      </c>
      <c r="K295" s="72">
        <f t="shared" si="48"/>
        <v>611.14200000000005</v>
      </c>
      <c r="L295" s="73">
        <v>125</v>
      </c>
      <c r="M295" s="71">
        <f t="shared" si="40"/>
        <v>1000</v>
      </c>
      <c r="N295" s="72">
        <f t="shared" si="41"/>
        <v>388.85799999999995</v>
      </c>
      <c r="O295" s="74">
        <f t="shared" si="42"/>
        <v>0.6362809298002754</v>
      </c>
      <c r="P295" s="73">
        <v>1000</v>
      </c>
      <c r="Q295" s="72">
        <f t="shared" si="47"/>
        <v>0</v>
      </c>
      <c r="R295" s="72">
        <f t="shared" si="49"/>
        <v>388.85799999999995</v>
      </c>
      <c r="S295" s="75" t="str">
        <f t="shared" si="46"/>
        <v>1</v>
      </c>
      <c r="T295" s="204" t="s">
        <v>25</v>
      </c>
      <c r="U295" s="204" t="s">
        <v>229</v>
      </c>
      <c r="V295" s="204"/>
      <c r="AB295" s="35"/>
    </row>
    <row r="296" spans="1:28" s="34" customFormat="1" ht="20">
      <c r="A296" s="317"/>
      <c r="B296" s="311"/>
      <c r="C296" s="318"/>
      <c r="D296" s="66">
        <v>42442</v>
      </c>
      <c r="E296" s="66">
        <v>42442</v>
      </c>
      <c r="F296" s="67" t="s">
        <v>34</v>
      </c>
      <c r="G296" s="68">
        <v>25</v>
      </c>
      <c r="H296" s="69">
        <v>1</v>
      </c>
      <c r="I296" s="70">
        <v>7.2755000000000001</v>
      </c>
      <c r="J296" s="71">
        <f t="shared" si="45"/>
        <v>181.88749999999999</v>
      </c>
      <c r="K296" s="72">
        <f t="shared" si="48"/>
        <v>181.88749999999999</v>
      </c>
      <c r="L296" s="73">
        <v>0</v>
      </c>
      <c r="M296" s="71">
        <f t="shared" si="40"/>
        <v>0</v>
      </c>
      <c r="N296" s="72">
        <f t="shared" si="41"/>
        <v>-181.88749999999999</v>
      </c>
      <c r="O296" s="74">
        <f t="shared" si="42"/>
        <v>-1</v>
      </c>
      <c r="P296" s="73">
        <v>0</v>
      </c>
      <c r="Q296" s="72">
        <f t="shared" si="47"/>
        <v>0</v>
      </c>
      <c r="R296" s="72">
        <f t="shared" si="49"/>
        <v>-181.88749999999999</v>
      </c>
      <c r="S296" s="75" t="str">
        <f t="shared" si="46"/>
        <v>1</v>
      </c>
      <c r="T296" s="204" t="s">
        <v>25</v>
      </c>
      <c r="U296" s="204"/>
      <c r="V296" s="204"/>
      <c r="AB296" s="35"/>
    </row>
    <row r="297" spans="1:28" s="34" customFormat="1" ht="20">
      <c r="A297" s="317"/>
      <c r="B297" s="311"/>
      <c r="C297" s="318"/>
      <c r="D297" s="66">
        <v>42442</v>
      </c>
      <c r="E297" s="66">
        <v>42442</v>
      </c>
      <c r="F297" s="67" t="s">
        <v>230</v>
      </c>
      <c r="G297" s="68">
        <v>50</v>
      </c>
      <c r="H297" s="69">
        <v>1</v>
      </c>
      <c r="I297" s="70">
        <v>1</v>
      </c>
      <c r="J297" s="71">
        <f t="shared" si="45"/>
        <v>50</v>
      </c>
      <c r="K297" s="72">
        <f t="shared" si="48"/>
        <v>50</v>
      </c>
      <c r="L297" s="73">
        <v>0</v>
      </c>
      <c r="M297" s="71">
        <f t="shared" si="40"/>
        <v>0</v>
      </c>
      <c r="N297" s="72">
        <f t="shared" si="41"/>
        <v>-50</v>
      </c>
      <c r="O297" s="74">
        <f t="shared" si="42"/>
        <v>-1</v>
      </c>
      <c r="P297" s="73">
        <v>0</v>
      </c>
      <c r="Q297" s="72">
        <f t="shared" si="47"/>
        <v>0</v>
      </c>
      <c r="R297" s="72">
        <f t="shared" si="49"/>
        <v>-50</v>
      </c>
      <c r="S297" s="75" t="str">
        <f t="shared" si="46"/>
        <v>1</v>
      </c>
      <c r="T297" s="204" t="s">
        <v>25</v>
      </c>
      <c r="U297" s="204" t="s">
        <v>231</v>
      </c>
      <c r="V297" s="204"/>
      <c r="AB297" s="35"/>
    </row>
    <row r="298" spans="1:28" s="34" customFormat="1" ht="20">
      <c r="A298" s="317">
        <v>160317</v>
      </c>
      <c r="B298" s="311" t="s">
        <v>233</v>
      </c>
      <c r="C298" s="318" t="s">
        <v>154</v>
      </c>
      <c r="D298" s="66">
        <v>42442</v>
      </c>
      <c r="E298" s="66">
        <v>42442</v>
      </c>
      <c r="F298" s="67" t="s">
        <v>108</v>
      </c>
      <c r="G298" s="68">
        <v>15.5</v>
      </c>
      <c r="H298" s="69">
        <v>6</v>
      </c>
      <c r="I298" s="70">
        <v>7.2755000000000001</v>
      </c>
      <c r="J298" s="71">
        <f t="shared" si="45"/>
        <v>112.77025</v>
      </c>
      <c r="K298" s="72">
        <f t="shared" si="48"/>
        <v>676.62149999999997</v>
      </c>
      <c r="L298" s="73">
        <v>170</v>
      </c>
      <c r="M298" s="71">
        <f t="shared" si="40"/>
        <v>1020</v>
      </c>
      <c r="N298" s="72">
        <f t="shared" si="41"/>
        <v>343.37849999999997</v>
      </c>
      <c r="O298" s="74">
        <f t="shared" si="42"/>
        <v>0.50748978564825376</v>
      </c>
      <c r="P298" s="73">
        <v>1020</v>
      </c>
      <c r="Q298" s="72">
        <f t="shared" si="47"/>
        <v>0</v>
      </c>
      <c r="R298" s="72">
        <f t="shared" si="49"/>
        <v>343.37849999999997</v>
      </c>
      <c r="S298" s="75" t="str">
        <f t="shared" si="46"/>
        <v>1</v>
      </c>
      <c r="T298" s="204" t="s">
        <v>25</v>
      </c>
      <c r="U298" s="204" t="s">
        <v>229</v>
      </c>
      <c r="V298" s="204"/>
      <c r="AB298" s="35"/>
    </row>
    <row r="299" spans="1:28" s="34" customFormat="1" ht="20">
      <c r="A299" s="317"/>
      <c r="B299" s="311"/>
      <c r="C299" s="318"/>
      <c r="D299" s="66">
        <v>42442</v>
      </c>
      <c r="E299" s="66">
        <v>42442</v>
      </c>
      <c r="F299" s="67" t="s">
        <v>34</v>
      </c>
      <c r="G299" s="68">
        <v>16</v>
      </c>
      <c r="H299" s="69">
        <v>1</v>
      </c>
      <c r="I299" s="70">
        <v>7.2755000000000001</v>
      </c>
      <c r="J299" s="71">
        <f t="shared" si="45"/>
        <v>116.408</v>
      </c>
      <c r="K299" s="72">
        <f t="shared" si="48"/>
        <v>116.408</v>
      </c>
      <c r="L299" s="73">
        <v>0</v>
      </c>
      <c r="M299" s="71">
        <f t="shared" si="40"/>
        <v>0</v>
      </c>
      <c r="N299" s="72">
        <f t="shared" si="41"/>
        <v>-116.408</v>
      </c>
      <c r="O299" s="74">
        <f t="shared" si="42"/>
        <v>-1</v>
      </c>
      <c r="P299" s="73">
        <v>0</v>
      </c>
      <c r="Q299" s="72">
        <f t="shared" si="47"/>
        <v>0</v>
      </c>
      <c r="R299" s="72">
        <f t="shared" si="49"/>
        <v>-116.408</v>
      </c>
      <c r="S299" s="75" t="str">
        <f t="shared" si="46"/>
        <v>1</v>
      </c>
      <c r="T299" s="204" t="s">
        <v>25</v>
      </c>
      <c r="U299" s="204"/>
      <c r="V299" s="204"/>
      <c r="AB299" s="35"/>
    </row>
    <row r="300" spans="1:28" s="34" customFormat="1" ht="20">
      <c r="A300" s="317"/>
      <c r="B300" s="311"/>
      <c r="C300" s="318"/>
      <c r="D300" s="66">
        <v>42442</v>
      </c>
      <c r="E300" s="66">
        <v>42442</v>
      </c>
      <c r="F300" s="67" t="s">
        <v>230</v>
      </c>
      <c r="G300" s="68">
        <v>50</v>
      </c>
      <c r="H300" s="69">
        <v>1</v>
      </c>
      <c r="I300" s="70">
        <v>1</v>
      </c>
      <c r="J300" s="71">
        <f t="shared" si="45"/>
        <v>50</v>
      </c>
      <c r="K300" s="72">
        <f t="shared" si="48"/>
        <v>50</v>
      </c>
      <c r="L300" s="73">
        <v>0</v>
      </c>
      <c r="M300" s="71">
        <f t="shared" si="40"/>
        <v>0</v>
      </c>
      <c r="N300" s="72">
        <f t="shared" si="41"/>
        <v>-50</v>
      </c>
      <c r="O300" s="74">
        <f t="shared" si="42"/>
        <v>-1</v>
      </c>
      <c r="P300" s="73">
        <v>0</v>
      </c>
      <c r="Q300" s="72">
        <f t="shared" si="47"/>
        <v>0</v>
      </c>
      <c r="R300" s="72">
        <f t="shared" si="49"/>
        <v>-50</v>
      </c>
      <c r="S300" s="75" t="str">
        <f t="shared" si="46"/>
        <v>1</v>
      </c>
      <c r="T300" s="204" t="s">
        <v>25</v>
      </c>
      <c r="U300" s="204" t="s">
        <v>231</v>
      </c>
      <c r="V300" s="204"/>
      <c r="AB300" s="35"/>
    </row>
    <row r="301" spans="1:28" s="34" customFormat="1" ht="20">
      <c r="A301" s="317">
        <v>160318</v>
      </c>
      <c r="B301" s="311" t="s">
        <v>234</v>
      </c>
      <c r="C301" s="318" t="s">
        <v>235</v>
      </c>
      <c r="D301" s="66">
        <v>42442</v>
      </c>
      <c r="E301" s="66">
        <v>42442</v>
      </c>
      <c r="F301" s="67" t="s">
        <v>83</v>
      </c>
      <c r="G301" s="68">
        <v>4.9800000000000004</v>
      </c>
      <c r="H301" s="69">
        <v>2</v>
      </c>
      <c r="I301" s="70">
        <v>7.2755000000000001</v>
      </c>
      <c r="J301" s="71">
        <f t="shared" si="45"/>
        <v>36.231990000000003</v>
      </c>
      <c r="K301" s="72">
        <f t="shared" si="48"/>
        <v>72.463980000000006</v>
      </c>
      <c r="L301" s="73">
        <v>70</v>
      </c>
      <c r="M301" s="71">
        <f t="shared" si="40"/>
        <v>140</v>
      </c>
      <c r="N301" s="72">
        <f t="shared" si="41"/>
        <v>67.536019999999994</v>
      </c>
      <c r="O301" s="74">
        <f t="shared" si="42"/>
        <v>0.93199435084851789</v>
      </c>
      <c r="P301" s="73">
        <v>140</v>
      </c>
      <c r="Q301" s="72">
        <f t="shared" si="47"/>
        <v>0</v>
      </c>
      <c r="R301" s="72">
        <f t="shared" si="49"/>
        <v>67.536019999999994</v>
      </c>
      <c r="S301" s="75" t="str">
        <f t="shared" si="46"/>
        <v>1</v>
      </c>
      <c r="T301" s="204" t="s">
        <v>25</v>
      </c>
      <c r="U301" s="204"/>
      <c r="V301" s="204"/>
      <c r="AB301" s="35"/>
    </row>
    <row r="302" spans="1:28" s="34" customFormat="1" ht="20">
      <c r="A302" s="317"/>
      <c r="B302" s="311"/>
      <c r="C302" s="318"/>
      <c r="D302" s="66">
        <v>42442</v>
      </c>
      <c r="E302" s="66">
        <v>42442</v>
      </c>
      <c r="F302" s="67" t="s">
        <v>236</v>
      </c>
      <c r="G302" s="68">
        <v>1.35</v>
      </c>
      <c r="H302" s="69">
        <v>1</v>
      </c>
      <c r="I302" s="70">
        <v>7.2755000000000001</v>
      </c>
      <c r="J302" s="71">
        <f t="shared" si="45"/>
        <v>9.8219250000000002</v>
      </c>
      <c r="K302" s="72">
        <f t="shared" si="48"/>
        <v>9.8219250000000002</v>
      </c>
      <c r="L302" s="73">
        <v>20</v>
      </c>
      <c r="M302" s="71">
        <f t="shared" si="40"/>
        <v>20</v>
      </c>
      <c r="N302" s="72">
        <f t="shared" si="41"/>
        <v>10.178075</v>
      </c>
      <c r="O302" s="74">
        <f t="shared" si="42"/>
        <v>1.0362607126403429</v>
      </c>
      <c r="P302" s="73">
        <v>20</v>
      </c>
      <c r="Q302" s="72">
        <f t="shared" si="47"/>
        <v>0</v>
      </c>
      <c r="R302" s="72">
        <f t="shared" si="49"/>
        <v>10.178075</v>
      </c>
      <c r="S302" s="75" t="str">
        <f t="shared" si="46"/>
        <v>1</v>
      </c>
      <c r="T302" s="204" t="s">
        <v>25</v>
      </c>
      <c r="U302" s="204" t="s">
        <v>229</v>
      </c>
      <c r="V302" s="204"/>
      <c r="AB302" s="35"/>
    </row>
    <row r="303" spans="1:28" s="34" customFormat="1" ht="20">
      <c r="A303" s="317"/>
      <c r="B303" s="311"/>
      <c r="C303" s="318"/>
      <c r="D303" s="66">
        <v>42442</v>
      </c>
      <c r="E303" s="66">
        <v>42442</v>
      </c>
      <c r="F303" s="67" t="s">
        <v>237</v>
      </c>
      <c r="G303" s="68">
        <v>6.02</v>
      </c>
      <c r="H303" s="69">
        <v>1</v>
      </c>
      <c r="I303" s="70">
        <v>7.2755000000000001</v>
      </c>
      <c r="J303" s="71">
        <f t="shared" si="45"/>
        <v>43.79851</v>
      </c>
      <c r="K303" s="72">
        <f t="shared" si="48"/>
        <v>43.79851</v>
      </c>
      <c r="L303" s="73">
        <v>68</v>
      </c>
      <c r="M303" s="71">
        <f t="shared" si="40"/>
        <v>68</v>
      </c>
      <c r="N303" s="72">
        <f t="shared" si="41"/>
        <v>24.20149</v>
      </c>
      <c r="O303" s="74">
        <f t="shared" si="42"/>
        <v>0.55256423106630792</v>
      </c>
      <c r="P303" s="73">
        <v>68</v>
      </c>
      <c r="Q303" s="72">
        <f t="shared" si="47"/>
        <v>0</v>
      </c>
      <c r="R303" s="72">
        <f t="shared" si="49"/>
        <v>24.20149</v>
      </c>
      <c r="S303" s="75" t="str">
        <f t="shared" si="46"/>
        <v>1</v>
      </c>
      <c r="T303" s="204" t="s">
        <v>25</v>
      </c>
      <c r="U303" s="204"/>
      <c r="V303" s="204"/>
      <c r="AB303" s="35"/>
    </row>
    <row r="304" spans="1:28" s="34" customFormat="1" ht="20">
      <c r="A304" s="317"/>
      <c r="B304" s="311"/>
      <c r="C304" s="318"/>
      <c r="D304" s="66">
        <v>42442</v>
      </c>
      <c r="E304" s="66">
        <v>42442</v>
      </c>
      <c r="F304" s="67" t="s">
        <v>238</v>
      </c>
      <c r="G304" s="68">
        <v>3.99</v>
      </c>
      <c r="H304" s="69">
        <v>1</v>
      </c>
      <c r="I304" s="70">
        <v>7.2755000000000001</v>
      </c>
      <c r="J304" s="71">
        <f t="shared" si="45"/>
        <v>29.029245000000003</v>
      </c>
      <c r="K304" s="72">
        <f t="shared" si="48"/>
        <v>29.029245000000003</v>
      </c>
      <c r="L304" s="73">
        <v>35</v>
      </c>
      <c r="M304" s="71">
        <f t="shared" si="40"/>
        <v>35</v>
      </c>
      <c r="N304" s="72">
        <f t="shared" si="41"/>
        <v>5.9707549999999969</v>
      </c>
      <c r="O304" s="74">
        <f t="shared" si="42"/>
        <v>0.20568068511599238</v>
      </c>
      <c r="P304" s="73">
        <v>35</v>
      </c>
      <c r="Q304" s="72">
        <f t="shared" si="47"/>
        <v>0</v>
      </c>
      <c r="R304" s="72">
        <f t="shared" si="49"/>
        <v>5.9707549999999969</v>
      </c>
      <c r="S304" s="75" t="str">
        <f t="shared" si="46"/>
        <v>1</v>
      </c>
      <c r="T304" s="204" t="s">
        <v>25</v>
      </c>
      <c r="U304" s="204" t="s">
        <v>229</v>
      </c>
      <c r="V304" s="204"/>
      <c r="AB304" s="35"/>
    </row>
    <row r="305" spans="1:28" s="34" customFormat="1" ht="20">
      <c r="A305" s="317"/>
      <c r="B305" s="311"/>
      <c r="C305" s="318"/>
      <c r="D305" s="66">
        <v>42442</v>
      </c>
      <c r="E305" s="66">
        <v>42442</v>
      </c>
      <c r="F305" s="67" t="s">
        <v>239</v>
      </c>
      <c r="G305" s="68">
        <v>4.8499999999999996</v>
      </c>
      <c r="H305" s="69">
        <v>1</v>
      </c>
      <c r="I305" s="70">
        <v>7.2755000000000001</v>
      </c>
      <c r="J305" s="71">
        <f t="shared" si="45"/>
        <v>35.286175</v>
      </c>
      <c r="K305" s="72">
        <f t="shared" si="48"/>
        <v>35.286175</v>
      </c>
      <c r="L305" s="73">
        <v>58</v>
      </c>
      <c r="M305" s="71">
        <f t="shared" si="40"/>
        <v>58</v>
      </c>
      <c r="N305" s="72">
        <f t="shared" si="41"/>
        <v>22.713825</v>
      </c>
      <c r="O305" s="74">
        <f t="shared" si="42"/>
        <v>0.64370323504885407</v>
      </c>
      <c r="P305" s="73">
        <v>58</v>
      </c>
      <c r="Q305" s="72">
        <f t="shared" si="47"/>
        <v>0</v>
      </c>
      <c r="R305" s="72">
        <f t="shared" si="49"/>
        <v>22.713825</v>
      </c>
      <c r="S305" s="75" t="str">
        <f t="shared" si="46"/>
        <v>1</v>
      </c>
      <c r="T305" s="204" t="s">
        <v>25</v>
      </c>
      <c r="U305" s="204" t="s">
        <v>229</v>
      </c>
      <c r="V305" s="204"/>
      <c r="AB305" s="35"/>
    </row>
    <row r="306" spans="1:28" s="34" customFormat="1" ht="40">
      <c r="A306" s="317"/>
      <c r="B306" s="311"/>
      <c r="C306" s="318"/>
      <c r="D306" s="66">
        <v>42442</v>
      </c>
      <c r="E306" s="66">
        <v>42442</v>
      </c>
      <c r="F306" s="67" t="s">
        <v>240</v>
      </c>
      <c r="G306" s="68">
        <v>4.95</v>
      </c>
      <c r="H306" s="69">
        <v>1</v>
      </c>
      <c r="I306" s="70">
        <v>7.2755000000000001</v>
      </c>
      <c r="J306" s="71">
        <f t="shared" si="45"/>
        <v>36.013725000000001</v>
      </c>
      <c r="K306" s="72">
        <f t="shared" si="48"/>
        <v>36.013725000000001</v>
      </c>
      <c r="L306" s="73">
        <v>60</v>
      </c>
      <c r="M306" s="71">
        <f t="shared" ref="M306:M373" si="50">L306*H306</f>
        <v>60</v>
      </c>
      <c r="N306" s="72">
        <f t="shared" ref="N306:N373" si="51">(L306-J306)*H306</f>
        <v>23.986274999999999</v>
      </c>
      <c r="O306" s="74">
        <f t="shared" ref="O306:O373" si="52">(L306-J306)/J306</f>
        <v>0.66603149216028057</v>
      </c>
      <c r="P306" s="73">
        <v>60</v>
      </c>
      <c r="Q306" s="72">
        <f t="shared" si="47"/>
        <v>0</v>
      </c>
      <c r="R306" s="72">
        <f t="shared" si="49"/>
        <v>23.986274999999999</v>
      </c>
      <c r="S306" s="75" t="str">
        <f t="shared" si="46"/>
        <v>1</v>
      </c>
      <c r="T306" s="204" t="s">
        <v>25</v>
      </c>
      <c r="U306" s="204"/>
      <c r="V306" s="204"/>
      <c r="AB306" s="35"/>
    </row>
    <row r="307" spans="1:28" s="34" customFormat="1" ht="20">
      <c r="A307" s="317"/>
      <c r="B307" s="311"/>
      <c r="C307" s="318"/>
      <c r="D307" s="66">
        <v>42442</v>
      </c>
      <c r="E307" s="66">
        <v>42442</v>
      </c>
      <c r="F307" s="67" t="s">
        <v>241</v>
      </c>
      <c r="G307" s="68">
        <v>3.56</v>
      </c>
      <c r="H307" s="69">
        <v>1</v>
      </c>
      <c r="I307" s="70">
        <v>7.2755000000000001</v>
      </c>
      <c r="J307" s="71">
        <f t="shared" si="45"/>
        <v>25.900780000000001</v>
      </c>
      <c r="K307" s="72">
        <f t="shared" si="48"/>
        <v>25.900780000000001</v>
      </c>
      <c r="L307" s="73">
        <v>58</v>
      </c>
      <c r="M307" s="71">
        <f t="shared" si="50"/>
        <v>58</v>
      </c>
      <c r="N307" s="72">
        <f t="shared" si="51"/>
        <v>32.099220000000003</v>
      </c>
      <c r="O307" s="74">
        <f t="shared" si="52"/>
        <v>1.23931480055813</v>
      </c>
      <c r="P307" s="73">
        <v>58</v>
      </c>
      <c r="Q307" s="72">
        <f t="shared" si="47"/>
        <v>0</v>
      </c>
      <c r="R307" s="72">
        <f t="shared" si="49"/>
        <v>32.099220000000003</v>
      </c>
      <c r="S307" s="75" t="str">
        <f t="shared" si="46"/>
        <v>1</v>
      </c>
      <c r="T307" s="204" t="s">
        <v>25</v>
      </c>
      <c r="U307" s="204"/>
      <c r="V307" s="204"/>
      <c r="AB307" s="35"/>
    </row>
    <row r="308" spans="1:28" s="34" customFormat="1" ht="20">
      <c r="A308" s="317"/>
      <c r="B308" s="311"/>
      <c r="C308" s="318"/>
      <c r="D308" s="66">
        <v>42442</v>
      </c>
      <c r="E308" s="66">
        <v>42442</v>
      </c>
      <c r="F308" s="67" t="s">
        <v>242</v>
      </c>
      <c r="G308" s="68">
        <v>6.95</v>
      </c>
      <c r="H308" s="69">
        <v>1</v>
      </c>
      <c r="I308" s="70">
        <v>7.2755000000000001</v>
      </c>
      <c r="J308" s="71">
        <f t="shared" si="45"/>
        <v>50.564725000000003</v>
      </c>
      <c r="K308" s="72">
        <f t="shared" si="48"/>
        <v>50.564725000000003</v>
      </c>
      <c r="L308" s="73">
        <v>75</v>
      </c>
      <c r="M308" s="71">
        <f t="shared" si="50"/>
        <v>75</v>
      </c>
      <c r="N308" s="72">
        <f t="shared" si="51"/>
        <v>24.435274999999997</v>
      </c>
      <c r="O308" s="74">
        <f t="shared" si="52"/>
        <v>0.48324746154557346</v>
      </c>
      <c r="P308" s="73">
        <v>75</v>
      </c>
      <c r="Q308" s="72">
        <f t="shared" si="47"/>
        <v>0</v>
      </c>
      <c r="R308" s="72">
        <f t="shared" si="49"/>
        <v>24.435274999999997</v>
      </c>
      <c r="S308" s="75" t="str">
        <f t="shared" si="46"/>
        <v>1</v>
      </c>
      <c r="T308" s="204" t="s">
        <v>25</v>
      </c>
      <c r="U308" s="204"/>
      <c r="V308" s="204"/>
      <c r="AB308" s="35"/>
    </row>
    <row r="309" spans="1:28" s="34" customFormat="1" ht="20">
      <c r="A309" s="317"/>
      <c r="B309" s="311"/>
      <c r="C309" s="318"/>
      <c r="D309" s="66">
        <v>42442</v>
      </c>
      <c r="E309" s="66">
        <v>42442</v>
      </c>
      <c r="F309" s="67" t="s">
        <v>243</v>
      </c>
      <c r="G309" s="68">
        <v>11.95</v>
      </c>
      <c r="H309" s="69">
        <v>2</v>
      </c>
      <c r="I309" s="70">
        <v>7.2755000000000001</v>
      </c>
      <c r="J309" s="71">
        <f t="shared" si="45"/>
        <v>86.942224999999993</v>
      </c>
      <c r="K309" s="72">
        <f t="shared" si="48"/>
        <v>173.88444999999999</v>
      </c>
      <c r="L309" s="73">
        <v>158</v>
      </c>
      <c r="M309" s="71">
        <f t="shared" si="50"/>
        <v>316</v>
      </c>
      <c r="N309" s="72">
        <f t="shared" si="51"/>
        <v>142.11555000000001</v>
      </c>
      <c r="O309" s="74">
        <f t="shared" si="52"/>
        <v>0.81729878663675803</v>
      </c>
      <c r="P309" s="73">
        <v>316</v>
      </c>
      <c r="Q309" s="72">
        <f t="shared" si="47"/>
        <v>0</v>
      </c>
      <c r="R309" s="72">
        <f t="shared" si="49"/>
        <v>142.11555000000001</v>
      </c>
      <c r="S309" s="75" t="str">
        <f t="shared" si="46"/>
        <v>1</v>
      </c>
      <c r="T309" s="204" t="s">
        <v>25</v>
      </c>
      <c r="U309" s="204"/>
      <c r="V309" s="204"/>
      <c r="AB309" s="35"/>
    </row>
    <row r="310" spans="1:28" s="34" customFormat="1" ht="20">
      <c r="A310" s="317"/>
      <c r="B310" s="311"/>
      <c r="C310" s="318"/>
      <c r="D310" s="66">
        <v>42442</v>
      </c>
      <c r="E310" s="66">
        <v>42442</v>
      </c>
      <c r="F310" s="67" t="s">
        <v>244</v>
      </c>
      <c r="G310" s="68">
        <v>3.46</v>
      </c>
      <c r="H310" s="69">
        <v>1</v>
      </c>
      <c r="I310" s="70">
        <v>7.2755000000000001</v>
      </c>
      <c r="J310" s="71">
        <f t="shared" si="45"/>
        <v>25.17323</v>
      </c>
      <c r="K310" s="72">
        <f t="shared" ref="K310:K315" si="53">J310*H310</f>
        <v>25.17323</v>
      </c>
      <c r="L310" s="73">
        <v>55</v>
      </c>
      <c r="M310" s="71">
        <f t="shared" ref="M310:M315" si="54">L310*H310</f>
        <v>55</v>
      </c>
      <c r="N310" s="72">
        <f t="shared" ref="N310:N315" si="55">(L310-J310)*H310</f>
        <v>29.82677</v>
      </c>
      <c r="O310" s="74">
        <f t="shared" ref="O310:O315" si="56">(L310-J310)/J310</f>
        <v>1.1848606634905414</v>
      </c>
      <c r="P310" s="73">
        <v>55</v>
      </c>
      <c r="Q310" s="72">
        <f t="shared" si="47"/>
        <v>0</v>
      </c>
      <c r="R310" s="72">
        <f t="shared" si="49"/>
        <v>29.82677</v>
      </c>
      <c r="S310" s="75" t="str">
        <f t="shared" si="46"/>
        <v>1</v>
      </c>
      <c r="T310" s="204" t="s">
        <v>25</v>
      </c>
      <c r="U310" s="204"/>
      <c r="V310" s="204"/>
      <c r="AB310" s="35"/>
    </row>
    <row r="311" spans="1:28" s="34" customFormat="1" ht="20">
      <c r="A311" s="317"/>
      <c r="B311" s="311"/>
      <c r="C311" s="318"/>
      <c r="D311" s="66">
        <v>42442</v>
      </c>
      <c r="E311" s="66">
        <v>42442</v>
      </c>
      <c r="F311" s="67" t="s">
        <v>245</v>
      </c>
      <c r="G311" s="68">
        <v>27.33</v>
      </c>
      <c r="H311" s="69">
        <v>1</v>
      </c>
      <c r="I311" s="70">
        <v>7.2755000000000001</v>
      </c>
      <c r="J311" s="71">
        <f t="shared" si="45"/>
        <v>198.839415</v>
      </c>
      <c r="K311" s="72">
        <f t="shared" si="53"/>
        <v>198.839415</v>
      </c>
      <c r="L311" s="73">
        <v>320</v>
      </c>
      <c r="M311" s="71">
        <f t="shared" si="54"/>
        <v>320</v>
      </c>
      <c r="N311" s="72">
        <f t="shared" si="55"/>
        <v>121.160585</v>
      </c>
      <c r="O311" s="74">
        <f t="shared" si="56"/>
        <v>0.60933887277831711</v>
      </c>
      <c r="P311" s="73">
        <v>320</v>
      </c>
      <c r="Q311" s="72">
        <f t="shared" si="47"/>
        <v>0</v>
      </c>
      <c r="R311" s="72"/>
      <c r="S311" s="75" t="str">
        <f t="shared" si="46"/>
        <v>1</v>
      </c>
      <c r="T311" s="204" t="s">
        <v>25</v>
      </c>
      <c r="U311" s="204"/>
      <c r="V311" s="204"/>
      <c r="AB311" s="35"/>
    </row>
    <row r="312" spans="1:28" s="34" customFormat="1" ht="20">
      <c r="A312" s="317"/>
      <c r="B312" s="311"/>
      <c r="C312" s="318"/>
      <c r="D312" s="66">
        <v>42442</v>
      </c>
      <c r="E312" s="66">
        <v>42442</v>
      </c>
      <c r="F312" s="67" t="s">
        <v>69</v>
      </c>
      <c r="G312" s="68">
        <v>50</v>
      </c>
      <c r="H312" s="69">
        <v>1</v>
      </c>
      <c r="I312" s="70">
        <v>1</v>
      </c>
      <c r="J312" s="71">
        <f t="shared" si="45"/>
        <v>50</v>
      </c>
      <c r="K312" s="72">
        <f t="shared" si="53"/>
        <v>50</v>
      </c>
      <c r="L312" s="73">
        <v>0</v>
      </c>
      <c r="M312" s="71">
        <f t="shared" si="54"/>
        <v>0</v>
      </c>
      <c r="N312" s="72">
        <f t="shared" si="55"/>
        <v>-50</v>
      </c>
      <c r="O312" s="74">
        <f t="shared" si="56"/>
        <v>-1</v>
      </c>
      <c r="P312" s="73"/>
      <c r="Q312" s="72"/>
      <c r="R312" s="72"/>
      <c r="S312" s="75" t="str">
        <f t="shared" si="46"/>
        <v>1</v>
      </c>
      <c r="T312" s="204" t="s">
        <v>25</v>
      </c>
      <c r="U312" s="204"/>
      <c r="V312" s="204"/>
      <c r="AB312" s="35"/>
    </row>
    <row r="313" spans="1:28" s="34" customFormat="1" ht="20">
      <c r="A313" s="317">
        <v>160319</v>
      </c>
      <c r="B313" s="311" t="s">
        <v>246</v>
      </c>
      <c r="C313" s="318" t="s">
        <v>235</v>
      </c>
      <c r="D313" s="66">
        <v>42442</v>
      </c>
      <c r="E313" s="66">
        <v>42442</v>
      </c>
      <c r="F313" s="67" t="s">
        <v>244</v>
      </c>
      <c r="G313" s="68">
        <v>3.46</v>
      </c>
      <c r="H313" s="69">
        <v>1</v>
      </c>
      <c r="I313" s="70">
        <v>7.2755000000000001</v>
      </c>
      <c r="J313" s="71">
        <f t="shared" si="45"/>
        <v>25.17323</v>
      </c>
      <c r="K313" s="72">
        <f t="shared" si="53"/>
        <v>25.17323</v>
      </c>
      <c r="L313" s="73">
        <v>55</v>
      </c>
      <c r="M313" s="71">
        <f t="shared" si="54"/>
        <v>55</v>
      </c>
      <c r="N313" s="72">
        <f t="shared" si="55"/>
        <v>29.82677</v>
      </c>
      <c r="O313" s="74">
        <f t="shared" si="56"/>
        <v>1.1848606634905414</v>
      </c>
      <c r="P313" s="73">
        <v>55</v>
      </c>
      <c r="Q313" s="72">
        <f t="shared" ref="Q313:Q376" si="57">L313*H313-P313</f>
        <v>0</v>
      </c>
      <c r="R313" s="72">
        <f t="shared" ref="R313:R318" si="58">N313</f>
        <v>29.82677</v>
      </c>
      <c r="S313" s="75" t="str">
        <f t="shared" si="46"/>
        <v>1</v>
      </c>
      <c r="T313" s="204" t="s">
        <v>25</v>
      </c>
      <c r="U313" s="204"/>
      <c r="V313" s="204"/>
      <c r="AB313" s="35"/>
    </row>
    <row r="314" spans="1:28" s="34" customFormat="1" ht="20">
      <c r="A314" s="317"/>
      <c r="B314" s="311"/>
      <c r="C314" s="318"/>
      <c r="D314" s="66">
        <v>42442</v>
      </c>
      <c r="E314" s="66">
        <v>42442</v>
      </c>
      <c r="F314" s="67" t="s">
        <v>124</v>
      </c>
      <c r="G314" s="68">
        <v>2.8</v>
      </c>
      <c r="H314" s="69">
        <v>3</v>
      </c>
      <c r="I314" s="70">
        <v>7.2755000000000001</v>
      </c>
      <c r="J314" s="71">
        <f t="shared" si="45"/>
        <v>20.371399999999998</v>
      </c>
      <c r="K314" s="72">
        <f t="shared" si="53"/>
        <v>61.114199999999997</v>
      </c>
      <c r="L314" s="73">
        <v>65</v>
      </c>
      <c r="M314" s="71">
        <f t="shared" si="54"/>
        <v>195</v>
      </c>
      <c r="N314" s="72">
        <f t="shared" si="55"/>
        <v>133.88580000000002</v>
      </c>
      <c r="O314" s="74">
        <f t="shared" si="56"/>
        <v>2.190747813110538</v>
      </c>
      <c r="P314" s="73">
        <v>195</v>
      </c>
      <c r="Q314" s="72">
        <f t="shared" si="57"/>
        <v>0</v>
      </c>
      <c r="R314" s="72">
        <f t="shared" si="58"/>
        <v>133.88580000000002</v>
      </c>
      <c r="S314" s="75" t="str">
        <f t="shared" si="46"/>
        <v>1</v>
      </c>
      <c r="T314" s="204" t="s">
        <v>25</v>
      </c>
      <c r="U314" s="204"/>
      <c r="V314" s="204"/>
      <c r="AB314" s="35"/>
    </row>
    <row r="315" spans="1:28" s="34" customFormat="1" ht="20">
      <c r="A315" s="317"/>
      <c r="B315" s="311"/>
      <c r="C315" s="318"/>
      <c r="D315" s="66">
        <v>42442</v>
      </c>
      <c r="E315" s="66">
        <v>42442</v>
      </c>
      <c r="F315" s="67" t="s">
        <v>247</v>
      </c>
      <c r="G315" s="68">
        <v>11.35</v>
      </c>
      <c r="H315" s="69">
        <v>3</v>
      </c>
      <c r="I315" s="70">
        <v>7.2755000000000001</v>
      </c>
      <c r="J315" s="71">
        <f t="shared" si="45"/>
        <v>82.576925000000003</v>
      </c>
      <c r="K315" s="72">
        <f t="shared" si="53"/>
        <v>247.73077499999999</v>
      </c>
      <c r="L315" s="73">
        <v>125</v>
      </c>
      <c r="M315" s="71">
        <f t="shared" si="54"/>
        <v>375</v>
      </c>
      <c r="N315" s="72">
        <f t="shared" si="55"/>
        <v>127.26922499999999</v>
      </c>
      <c r="O315" s="74">
        <f t="shared" si="56"/>
        <v>0.51374006721611387</v>
      </c>
      <c r="P315" s="73">
        <v>375</v>
      </c>
      <c r="Q315" s="72">
        <f t="shared" si="57"/>
        <v>0</v>
      </c>
      <c r="R315" s="72">
        <f t="shared" si="58"/>
        <v>127.26922499999999</v>
      </c>
      <c r="S315" s="75" t="str">
        <f t="shared" si="46"/>
        <v>1</v>
      </c>
      <c r="T315" s="204" t="s">
        <v>25</v>
      </c>
      <c r="U315" s="204"/>
      <c r="V315" s="204"/>
      <c r="AB315" s="35"/>
    </row>
    <row r="316" spans="1:28" s="34" customFormat="1" ht="20">
      <c r="A316" s="317"/>
      <c r="B316" s="311"/>
      <c r="C316" s="318"/>
      <c r="D316" s="66">
        <v>42442</v>
      </c>
      <c r="E316" s="66">
        <v>42442</v>
      </c>
      <c r="F316" s="67" t="s">
        <v>135</v>
      </c>
      <c r="G316" s="68">
        <v>4.55</v>
      </c>
      <c r="H316" s="69">
        <v>4</v>
      </c>
      <c r="I316" s="70">
        <v>7.2755000000000001</v>
      </c>
      <c r="J316" s="71">
        <f t="shared" si="45"/>
        <v>33.103524999999998</v>
      </c>
      <c r="K316" s="72">
        <f t="shared" si="48"/>
        <v>132.41409999999999</v>
      </c>
      <c r="L316" s="73">
        <v>60</v>
      </c>
      <c r="M316" s="71">
        <f t="shared" si="50"/>
        <v>240</v>
      </c>
      <c r="N316" s="72">
        <f t="shared" si="51"/>
        <v>107.58590000000001</v>
      </c>
      <c r="O316" s="74">
        <f t="shared" si="52"/>
        <v>0.81249579916338233</v>
      </c>
      <c r="P316" s="73">
        <v>240</v>
      </c>
      <c r="Q316" s="72">
        <f t="shared" si="57"/>
        <v>0</v>
      </c>
      <c r="R316" s="72">
        <f t="shared" si="58"/>
        <v>107.58590000000001</v>
      </c>
      <c r="S316" s="75" t="str">
        <f t="shared" si="46"/>
        <v>1</v>
      </c>
      <c r="T316" s="204" t="s">
        <v>25</v>
      </c>
      <c r="U316" s="204"/>
      <c r="V316" s="204"/>
      <c r="AB316" s="35"/>
    </row>
    <row r="317" spans="1:28" s="34" customFormat="1" ht="20">
      <c r="A317" s="317"/>
      <c r="B317" s="311"/>
      <c r="C317" s="318"/>
      <c r="D317" s="66">
        <v>42442</v>
      </c>
      <c r="E317" s="66">
        <v>42442</v>
      </c>
      <c r="F317" s="67" t="s">
        <v>243</v>
      </c>
      <c r="G317" s="68">
        <v>11.95</v>
      </c>
      <c r="H317" s="69">
        <v>2</v>
      </c>
      <c r="I317" s="70">
        <v>7.2755000000000001</v>
      </c>
      <c r="J317" s="71">
        <f t="shared" si="45"/>
        <v>86.942224999999993</v>
      </c>
      <c r="K317" s="72">
        <f>J317*H317</f>
        <v>173.88444999999999</v>
      </c>
      <c r="L317" s="73">
        <v>158</v>
      </c>
      <c r="M317" s="71">
        <f>L317*H317</f>
        <v>316</v>
      </c>
      <c r="N317" s="72">
        <f>(L317-J317)*H317</f>
        <v>142.11555000000001</v>
      </c>
      <c r="O317" s="74">
        <f>(L317-J317)/J317</f>
        <v>0.81729878663675803</v>
      </c>
      <c r="P317" s="73">
        <v>316</v>
      </c>
      <c r="Q317" s="72">
        <f t="shared" si="57"/>
        <v>0</v>
      </c>
      <c r="R317" s="72">
        <f t="shared" si="58"/>
        <v>142.11555000000001</v>
      </c>
      <c r="S317" s="75" t="str">
        <f t="shared" si="46"/>
        <v>1</v>
      </c>
      <c r="T317" s="204" t="s">
        <v>25</v>
      </c>
      <c r="U317" s="204"/>
      <c r="V317" s="204"/>
      <c r="AB317" s="35"/>
    </row>
    <row r="318" spans="1:28" s="34" customFormat="1" ht="20">
      <c r="A318" s="317"/>
      <c r="B318" s="311"/>
      <c r="C318" s="318"/>
      <c r="D318" s="66">
        <v>42442</v>
      </c>
      <c r="E318" s="66">
        <v>42442</v>
      </c>
      <c r="F318" s="67" t="s">
        <v>69</v>
      </c>
      <c r="G318" s="68">
        <v>50</v>
      </c>
      <c r="H318" s="69">
        <v>1</v>
      </c>
      <c r="I318" s="70">
        <v>1</v>
      </c>
      <c r="J318" s="71">
        <f t="shared" si="45"/>
        <v>50</v>
      </c>
      <c r="K318" s="72">
        <f t="shared" si="48"/>
        <v>50</v>
      </c>
      <c r="L318" s="73"/>
      <c r="M318" s="71">
        <f t="shared" si="50"/>
        <v>0</v>
      </c>
      <c r="N318" s="72">
        <f t="shared" si="51"/>
        <v>-50</v>
      </c>
      <c r="O318" s="74">
        <f t="shared" si="52"/>
        <v>-1</v>
      </c>
      <c r="P318" s="73">
        <v>0</v>
      </c>
      <c r="Q318" s="72">
        <f t="shared" si="57"/>
        <v>0</v>
      </c>
      <c r="R318" s="72">
        <f t="shared" si="58"/>
        <v>-50</v>
      </c>
      <c r="S318" s="75" t="str">
        <f t="shared" si="46"/>
        <v>1</v>
      </c>
      <c r="T318" s="204" t="s">
        <v>25</v>
      </c>
      <c r="U318" s="204"/>
      <c r="V318" s="204"/>
      <c r="AB318" s="35"/>
    </row>
    <row r="319" spans="1:28" s="34" customFormat="1" ht="20">
      <c r="A319" s="317">
        <v>160320</v>
      </c>
      <c r="B319" s="311" t="s">
        <v>248</v>
      </c>
      <c r="C319" s="318" t="s">
        <v>249</v>
      </c>
      <c r="D319" s="66">
        <v>42445</v>
      </c>
      <c r="E319" s="66">
        <v>42445</v>
      </c>
      <c r="F319" s="67" t="s">
        <v>115</v>
      </c>
      <c r="G319" s="68">
        <v>11</v>
      </c>
      <c r="H319" s="69">
        <v>8</v>
      </c>
      <c r="I319" s="70">
        <v>7.2755000000000001</v>
      </c>
      <c r="J319" s="71">
        <f t="shared" si="45"/>
        <v>80.030500000000004</v>
      </c>
      <c r="K319" s="72">
        <f t="shared" si="48"/>
        <v>640.24400000000003</v>
      </c>
      <c r="L319" s="73">
        <v>145</v>
      </c>
      <c r="M319" s="71">
        <f t="shared" si="50"/>
        <v>1160</v>
      </c>
      <c r="N319" s="72">
        <f t="shared" si="51"/>
        <v>519.75599999999997</v>
      </c>
      <c r="O319" s="74">
        <f t="shared" si="52"/>
        <v>0.81180924772430507</v>
      </c>
      <c r="P319" s="73">
        <v>0</v>
      </c>
      <c r="Q319" s="72">
        <f t="shared" si="57"/>
        <v>1160</v>
      </c>
      <c r="R319" s="72">
        <f>N319/2</f>
        <v>259.87799999999999</v>
      </c>
      <c r="S319" s="75" t="str">
        <f t="shared" si="46"/>
        <v>0</v>
      </c>
      <c r="T319" s="204" t="s">
        <v>25</v>
      </c>
      <c r="U319" s="204" t="s">
        <v>229</v>
      </c>
      <c r="V319" s="204"/>
      <c r="AB319" s="35"/>
    </row>
    <row r="320" spans="1:28" s="34" customFormat="1" ht="20">
      <c r="A320" s="317"/>
      <c r="B320" s="311"/>
      <c r="C320" s="318"/>
      <c r="D320" s="66">
        <v>42445</v>
      </c>
      <c r="E320" s="66">
        <v>42445</v>
      </c>
      <c r="F320" s="67" t="s">
        <v>34</v>
      </c>
      <c r="G320" s="68">
        <v>23</v>
      </c>
      <c r="H320" s="69">
        <v>1</v>
      </c>
      <c r="I320" s="70">
        <v>7.2755000000000001</v>
      </c>
      <c r="J320" s="71">
        <f t="shared" si="45"/>
        <v>167.3365</v>
      </c>
      <c r="K320" s="72">
        <f t="shared" si="48"/>
        <v>167.3365</v>
      </c>
      <c r="L320" s="73">
        <v>0</v>
      </c>
      <c r="M320" s="71">
        <f t="shared" si="50"/>
        <v>0</v>
      </c>
      <c r="N320" s="72">
        <f t="shared" si="51"/>
        <v>-167.3365</v>
      </c>
      <c r="O320" s="74">
        <f t="shared" si="52"/>
        <v>-1</v>
      </c>
      <c r="P320" s="73">
        <v>0</v>
      </c>
      <c r="Q320" s="72">
        <f t="shared" si="57"/>
        <v>0</v>
      </c>
      <c r="R320" s="72">
        <f>N320/2</f>
        <v>-83.66825</v>
      </c>
      <c r="S320" s="75" t="str">
        <f t="shared" si="46"/>
        <v>1</v>
      </c>
      <c r="T320" s="204" t="s">
        <v>25</v>
      </c>
      <c r="U320" s="204"/>
      <c r="V320" s="204"/>
      <c r="AB320" s="35"/>
    </row>
    <row r="321" spans="1:28" s="34" customFormat="1" ht="20">
      <c r="A321" s="317"/>
      <c r="B321" s="311"/>
      <c r="C321" s="318"/>
      <c r="D321" s="66">
        <v>42445</v>
      </c>
      <c r="E321" s="66">
        <v>42445</v>
      </c>
      <c r="F321" s="67" t="s">
        <v>230</v>
      </c>
      <c r="G321" s="68">
        <v>50</v>
      </c>
      <c r="H321" s="69">
        <v>1</v>
      </c>
      <c r="I321" s="70">
        <v>1</v>
      </c>
      <c r="J321" s="71">
        <f t="shared" si="45"/>
        <v>50</v>
      </c>
      <c r="K321" s="72">
        <f t="shared" si="48"/>
        <v>50</v>
      </c>
      <c r="L321" s="73">
        <v>0</v>
      </c>
      <c r="M321" s="71">
        <f t="shared" si="50"/>
        <v>0</v>
      </c>
      <c r="N321" s="72">
        <f t="shared" si="51"/>
        <v>-50</v>
      </c>
      <c r="O321" s="74">
        <f t="shared" si="52"/>
        <v>-1</v>
      </c>
      <c r="P321" s="73">
        <v>0</v>
      </c>
      <c r="Q321" s="72">
        <f t="shared" si="57"/>
        <v>0</v>
      </c>
      <c r="R321" s="72">
        <f t="shared" ref="R321:R384" si="59">N321</f>
        <v>-50</v>
      </c>
      <c r="S321" s="75" t="str">
        <f t="shared" si="46"/>
        <v>1</v>
      </c>
      <c r="T321" s="204" t="s">
        <v>25</v>
      </c>
      <c r="U321" s="204"/>
      <c r="V321" s="204"/>
      <c r="AB321" s="35"/>
    </row>
    <row r="322" spans="1:28" s="34" customFormat="1" ht="20">
      <c r="A322" s="281">
        <v>160321</v>
      </c>
      <c r="B322" s="278" t="s">
        <v>250</v>
      </c>
      <c r="C322" s="284" t="s">
        <v>251</v>
      </c>
      <c r="D322" s="66">
        <v>42444</v>
      </c>
      <c r="E322" s="66">
        <v>42444</v>
      </c>
      <c r="F322" s="67" t="s">
        <v>43</v>
      </c>
      <c r="G322" s="68">
        <v>10.8</v>
      </c>
      <c r="H322" s="69">
        <v>8</v>
      </c>
      <c r="I322" s="70">
        <v>7.2572000000000001</v>
      </c>
      <c r="J322" s="71">
        <f t="shared" si="45"/>
        <v>78.377760000000009</v>
      </c>
      <c r="K322" s="72">
        <f t="shared" si="48"/>
        <v>627.02208000000007</v>
      </c>
      <c r="L322" s="73">
        <v>135</v>
      </c>
      <c r="M322" s="71">
        <f t="shared" si="50"/>
        <v>1080</v>
      </c>
      <c r="N322" s="72">
        <f t="shared" si="51"/>
        <v>452.97791999999993</v>
      </c>
      <c r="O322" s="74">
        <f t="shared" si="52"/>
        <v>0.72242738246155525</v>
      </c>
      <c r="P322" s="73">
        <v>1080</v>
      </c>
      <c r="Q322" s="72">
        <f t="shared" si="57"/>
        <v>0</v>
      </c>
      <c r="R322" s="72">
        <f t="shared" si="59"/>
        <v>452.97791999999993</v>
      </c>
      <c r="S322" s="75" t="str">
        <f t="shared" si="46"/>
        <v>1</v>
      </c>
      <c r="T322" s="204" t="s">
        <v>25</v>
      </c>
      <c r="U322" s="204" t="s">
        <v>229</v>
      </c>
      <c r="V322" s="204"/>
      <c r="AB322" s="35"/>
    </row>
    <row r="323" spans="1:28" s="34" customFormat="1" ht="40">
      <c r="A323" s="282"/>
      <c r="B323" s="279"/>
      <c r="C323" s="285"/>
      <c r="D323" s="66">
        <v>42444</v>
      </c>
      <c r="E323" s="66">
        <v>42444</v>
      </c>
      <c r="F323" s="67" t="s">
        <v>100</v>
      </c>
      <c r="G323" s="68">
        <v>8.9499999999999993</v>
      </c>
      <c r="H323" s="69">
        <v>6</v>
      </c>
      <c r="I323" s="70">
        <v>7.2572000000000001</v>
      </c>
      <c r="J323" s="71">
        <f t="shared" si="45"/>
        <v>64.951939999999993</v>
      </c>
      <c r="K323" s="72">
        <f t="shared" si="48"/>
        <v>389.71163999999999</v>
      </c>
      <c r="L323" s="73">
        <v>85</v>
      </c>
      <c r="M323" s="71">
        <f t="shared" si="50"/>
        <v>510</v>
      </c>
      <c r="N323" s="72">
        <f t="shared" si="51"/>
        <v>120.28836000000004</v>
      </c>
      <c r="O323" s="74">
        <f t="shared" si="52"/>
        <v>0.30865991069704785</v>
      </c>
      <c r="P323" s="73">
        <v>510</v>
      </c>
      <c r="Q323" s="72">
        <f t="shared" si="57"/>
        <v>0</v>
      </c>
      <c r="R323" s="72">
        <f t="shared" si="59"/>
        <v>120.28836000000004</v>
      </c>
      <c r="S323" s="75" t="str">
        <f t="shared" si="46"/>
        <v>1</v>
      </c>
      <c r="T323" s="204" t="s">
        <v>25</v>
      </c>
      <c r="U323" s="204" t="s">
        <v>229</v>
      </c>
      <c r="V323" s="204"/>
      <c r="AB323" s="35"/>
    </row>
    <row r="324" spans="1:28" s="34" customFormat="1" ht="20">
      <c r="A324" s="282"/>
      <c r="B324" s="279"/>
      <c r="C324" s="285"/>
      <c r="D324" s="66">
        <v>42444</v>
      </c>
      <c r="E324" s="66">
        <v>42444</v>
      </c>
      <c r="F324" s="67" t="s">
        <v>252</v>
      </c>
      <c r="G324" s="68">
        <v>2.95</v>
      </c>
      <c r="H324" s="69">
        <v>1</v>
      </c>
      <c r="I324" s="70">
        <v>7.2572000000000001</v>
      </c>
      <c r="J324" s="71">
        <f t="shared" ref="J324:J387" si="60">G324*I324</f>
        <v>21.408740000000002</v>
      </c>
      <c r="K324" s="72">
        <f t="shared" si="48"/>
        <v>21.408740000000002</v>
      </c>
      <c r="L324" s="73">
        <v>40</v>
      </c>
      <c r="M324" s="71">
        <f t="shared" si="50"/>
        <v>40</v>
      </c>
      <c r="N324" s="72">
        <f t="shared" si="51"/>
        <v>18.591259999999998</v>
      </c>
      <c r="O324" s="74">
        <f t="shared" si="52"/>
        <v>0.86839580470405997</v>
      </c>
      <c r="P324" s="73">
        <v>40</v>
      </c>
      <c r="Q324" s="72">
        <f t="shared" si="57"/>
        <v>0</v>
      </c>
      <c r="R324" s="72">
        <f t="shared" si="59"/>
        <v>18.591259999999998</v>
      </c>
      <c r="S324" s="75" t="str">
        <f t="shared" si="46"/>
        <v>1</v>
      </c>
      <c r="T324" s="204" t="s">
        <v>25</v>
      </c>
      <c r="U324" s="204" t="s">
        <v>229</v>
      </c>
      <c r="V324" s="204"/>
      <c r="AB324" s="35"/>
    </row>
    <row r="325" spans="1:28" s="34" customFormat="1" ht="20">
      <c r="A325" s="282"/>
      <c r="B325" s="279"/>
      <c r="C325" s="285"/>
      <c r="D325" s="66">
        <v>42444</v>
      </c>
      <c r="E325" s="66">
        <v>42444</v>
      </c>
      <c r="F325" s="67" t="s">
        <v>253</v>
      </c>
      <c r="G325" s="68">
        <v>2.95</v>
      </c>
      <c r="H325" s="69">
        <v>1</v>
      </c>
      <c r="I325" s="70">
        <v>7.2572000000000001</v>
      </c>
      <c r="J325" s="71">
        <f t="shared" si="60"/>
        <v>21.408740000000002</v>
      </c>
      <c r="K325" s="72">
        <f t="shared" si="48"/>
        <v>21.408740000000002</v>
      </c>
      <c r="L325" s="73">
        <v>30</v>
      </c>
      <c r="M325" s="71">
        <f t="shared" si="50"/>
        <v>30</v>
      </c>
      <c r="N325" s="72">
        <f t="shared" si="51"/>
        <v>8.5912599999999983</v>
      </c>
      <c r="O325" s="74">
        <f t="shared" si="52"/>
        <v>0.40129685352804501</v>
      </c>
      <c r="P325" s="73">
        <v>30</v>
      </c>
      <c r="Q325" s="72">
        <f t="shared" si="57"/>
        <v>0</v>
      </c>
      <c r="R325" s="72">
        <f t="shared" si="59"/>
        <v>8.5912599999999983</v>
      </c>
      <c r="S325" s="75" t="str">
        <f t="shared" ref="S325:S388" si="61">IF(Q325&lt;&gt;0,"0","1")</f>
        <v>1</v>
      </c>
      <c r="T325" s="204" t="s">
        <v>25</v>
      </c>
      <c r="U325" s="204" t="s">
        <v>229</v>
      </c>
      <c r="V325" s="204"/>
      <c r="AB325" s="35"/>
    </row>
    <row r="326" spans="1:28" s="34" customFormat="1" ht="20">
      <c r="A326" s="282"/>
      <c r="B326" s="279"/>
      <c r="C326" s="285"/>
      <c r="D326" s="66">
        <v>42444</v>
      </c>
      <c r="E326" s="66">
        <v>42444</v>
      </c>
      <c r="F326" s="67" t="s">
        <v>135</v>
      </c>
      <c r="G326" s="68">
        <v>4.45</v>
      </c>
      <c r="H326" s="69">
        <v>1</v>
      </c>
      <c r="I326" s="70">
        <v>7.2572000000000001</v>
      </c>
      <c r="J326" s="71">
        <f t="shared" si="60"/>
        <v>32.294540000000005</v>
      </c>
      <c r="K326" s="72">
        <f t="shared" si="48"/>
        <v>32.294540000000005</v>
      </c>
      <c r="L326" s="73">
        <v>0</v>
      </c>
      <c r="M326" s="71">
        <f t="shared" si="50"/>
        <v>0</v>
      </c>
      <c r="N326" s="72">
        <f t="shared" si="51"/>
        <v>-32.294540000000005</v>
      </c>
      <c r="O326" s="74">
        <f t="shared" si="52"/>
        <v>-1</v>
      </c>
      <c r="P326" s="73">
        <v>0</v>
      </c>
      <c r="Q326" s="72">
        <f t="shared" si="57"/>
        <v>0</v>
      </c>
      <c r="R326" s="72">
        <f t="shared" si="59"/>
        <v>-32.294540000000005</v>
      </c>
      <c r="S326" s="75" t="str">
        <f t="shared" si="61"/>
        <v>1</v>
      </c>
      <c r="T326" s="204" t="s">
        <v>25</v>
      </c>
      <c r="U326" s="204" t="s">
        <v>229</v>
      </c>
      <c r="V326" s="204"/>
      <c r="AB326" s="35"/>
    </row>
    <row r="327" spans="1:28" s="34" customFormat="1" ht="20">
      <c r="A327" s="282"/>
      <c r="B327" s="279"/>
      <c r="C327" s="285"/>
      <c r="D327" s="66">
        <v>42451</v>
      </c>
      <c r="E327" s="66">
        <v>42451</v>
      </c>
      <c r="F327" s="67" t="s">
        <v>230</v>
      </c>
      <c r="G327" s="68">
        <v>50</v>
      </c>
      <c r="H327" s="69">
        <v>1</v>
      </c>
      <c r="I327" s="70">
        <v>1</v>
      </c>
      <c r="J327" s="71">
        <f t="shared" si="60"/>
        <v>50</v>
      </c>
      <c r="K327" s="72">
        <f t="shared" si="48"/>
        <v>50</v>
      </c>
      <c r="L327" s="73">
        <v>0</v>
      </c>
      <c r="M327" s="71">
        <f t="shared" si="50"/>
        <v>0</v>
      </c>
      <c r="N327" s="72">
        <f t="shared" si="51"/>
        <v>-50</v>
      </c>
      <c r="O327" s="74">
        <f t="shared" si="52"/>
        <v>-1</v>
      </c>
      <c r="P327" s="73">
        <v>0</v>
      </c>
      <c r="Q327" s="72">
        <f t="shared" si="57"/>
        <v>0</v>
      </c>
      <c r="R327" s="72">
        <f t="shared" si="59"/>
        <v>-50</v>
      </c>
      <c r="S327" s="75" t="str">
        <f t="shared" si="61"/>
        <v>1</v>
      </c>
      <c r="T327" s="204" t="s">
        <v>25</v>
      </c>
      <c r="U327" s="204" t="s">
        <v>231</v>
      </c>
      <c r="V327" s="204"/>
      <c r="AB327" s="35"/>
    </row>
    <row r="328" spans="1:28" s="34" customFormat="1" ht="20">
      <c r="A328" s="283"/>
      <c r="B328" s="280"/>
      <c r="C328" s="286"/>
      <c r="D328" s="66">
        <v>42444</v>
      </c>
      <c r="E328" s="66">
        <v>42444</v>
      </c>
      <c r="F328" s="67" t="s">
        <v>34</v>
      </c>
      <c r="G328" s="68">
        <v>15.1</v>
      </c>
      <c r="H328" s="69">
        <v>1</v>
      </c>
      <c r="I328" s="70">
        <v>7.3265000000000002</v>
      </c>
      <c r="J328" s="71">
        <f t="shared" si="60"/>
        <v>110.63015</v>
      </c>
      <c r="K328" s="72">
        <f t="shared" si="48"/>
        <v>110.63015</v>
      </c>
      <c r="L328" s="73">
        <v>0</v>
      </c>
      <c r="M328" s="71">
        <f t="shared" si="50"/>
        <v>0</v>
      </c>
      <c r="N328" s="72">
        <f t="shared" si="51"/>
        <v>-110.63015</v>
      </c>
      <c r="O328" s="74">
        <f t="shared" si="52"/>
        <v>-1</v>
      </c>
      <c r="P328" s="73">
        <v>0</v>
      </c>
      <c r="Q328" s="72">
        <f t="shared" si="57"/>
        <v>0</v>
      </c>
      <c r="R328" s="72">
        <f t="shared" si="59"/>
        <v>-110.63015</v>
      </c>
      <c r="S328" s="75" t="str">
        <f t="shared" si="61"/>
        <v>1</v>
      </c>
      <c r="T328" s="204" t="s">
        <v>25</v>
      </c>
      <c r="U328" s="204"/>
      <c r="V328" s="204"/>
      <c r="AB328" s="35"/>
    </row>
    <row r="329" spans="1:28" s="34" customFormat="1" ht="20">
      <c r="A329" s="281">
        <v>160322</v>
      </c>
      <c r="B329" s="278" t="s">
        <v>142</v>
      </c>
      <c r="C329" s="284" t="s">
        <v>142</v>
      </c>
      <c r="D329" s="66">
        <v>42453</v>
      </c>
      <c r="E329" s="66">
        <v>42453</v>
      </c>
      <c r="F329" s="67" t="s">
        <v>53</v>
      </c>
      <c r="G329" s="68">
        <v>10.5</v>
      </c>
      <c r="H329" s="69">
        <v>8</v>
      </c>
      <c r="I329" s="70">
        <v>7.2956000000000003</v>
      </c>
      <c r="J329" s="71">
        <f t="shared" si="60"/>
        <v>76.603800000000007</v>
      </c>
      <c r="K329" s="72">
        <f t="shared" si="48"/>
        <v>612.83040000000005</v>
      </c>
      <c r="L329" s="73">
        <v>120</v>
      </c>
      <c r="M329" s="71">
        <f t="shared" si="50"/>
        <v>960</v>
      </c>
      <c r="N329" s="72">
        <f t="shared" si="51"/>
        <v>347.16959999999995</v>
      </c>
      <c r="O329" s="74">
        <f t="shared" si="52"/>
        <v>0.56650192288111023</v>
      </c>
      <c r="P329" s="73">
        <v>960</v>
      </c>
      <c r="Q329" s="72">
        <f t="shared" si="57"/>
        <v>0</v>
      </c>
      <c r="R329" s="72">
        <f t="shared" si="59"/>
        <v>347.16959999999995</v>
      </c>
      <c r="S329" s="75" t="str">
        <f t="shared" si="61"/>
        <v>1</v>
      </c>
      <c r="T329" s="204" t="s">
        <v>59</v>
      </c>
      <c r="U329" s="204" t="s">
        <v>229</v>
      </c>
      <c r="V329" s="204"/>
      <c r="AB329" s="35"/>
    </row>
    <row r="330" spans="1:28" s="34" customFormat="1" ht="20">
      <c r="A330" s="282"/>
      <c r="B330" s="279"/>
      <c r="C330" s="285"/>
      <c r="D330" s="66">
        <v>42454</v>
      </c>
      <c r="E330" s="66">
        <v>42454</v>
      </c>
      <c r="F330" s="67" t="s">
        <v>51</v>
      </c>
      <c r="G330" s="68">
        <v>15.5</v>
      </c>
      <c r="H330" s="69">
        <v>2</v>
      </c>
      <c r="I330" s="70">
        <v>7.2956000000000003</v>
      </c>
      <c r="J330" s="71">
        <f t="shared" si="60"/>
        <v>113.0818</v>
      </c>
      <c r="K330" s="72">
        <f>J330*H330</f>
        <v>226.1636</v>
      </c>
      <c r="L330" s="73">
        <v>170</v>
      </c>
      <c r="M330" s="71">
        <f t="shared" si="50"/>
        <v>340</v>
      </c>
      <c r="N330" s="72">
        <f>(L330-J330)*H330</f>
        <v>113.8364</v>
      </c>
      <c r="O330" s="74">
        <f>(L330-J330)/J330</f>
        <v>0.50333652276493657</v>
      </c>
      <c r="P330" s="73">
        <v>340</v>
      </c>
      <c r="Q330" s="72">
        <f t="shared" si="57"/>
        <v>0</v>
      </c>
      <c r="R330" s="72">
        <f t="shared" si="59"/>
        <v>113.8364</v>
      </c>
      <c r="S330" s="75" t="str">
        <f t="shared" si="61"/>
        <v>1</v>
      </c>
      <c r="T330" s="204" t="s">
        <v>59</v>
      </c>
      <c r="U330" s="204"/>
      <c r="V330" s="204"/>
      <c r="AB330" s="35"/>
    </row>
    <row r="331" spans="1:28" s="34" customFormat="1" ht="20">
      <c r="A331" s="282"/>
      <c r="B331" s="279"/>
      <c r="C331" s="285"/>
      <c r="D331" s="66">
        <v>42453</v>
      </c>
      <c r="E331" s="66">
        <v>42453</v>
      </c>
      <c r="F331" s="67" t="s">
        <v>191</v>
      </c>
      <c r="G331" s="68">
        <v>0.99</v>
      </c>
      <c r="H331" s="69">
        <v>4</v>
      </c>
      <c r="I331" s="70">
        <v>7.2956000000000003</v>
      </c>
      <c r="J331" s="71">
        <f t="shared" si="60"/>
        <v>7.2226439999999998</v>
      </c>
      <c r="K331" s="72">
        <f t="shared" si="48"/>
        <v>28.890575999999999</v>
      </c>
      <c r="L331" s="73">
        <v>15</v>
      </c>
      <c r="M331" s="71">
        <f t="shared" si="50"/>
        <v>60</v>
      </c>
      <c r="N331" s="72">
        <f t="shared" si="51"/>
        <v>31.109424000000001</v>
      </c>
      <c r="O331" s="74">
        <f t="shared" si="52"/>
        <v>1.0768017916984418</v>
      </c>
      <c r="P331" s="73">
        <v>60</v>
      </c>
      <c r="Q331" s="72">
        <f t="shared" si="57"/>
        <v>0</v>
      </c>
      <c r="R331" s="72">
        <f t="shared" si="59"/>
        <v>31.109424000000001</v>
      </c>
      <c r="S331" s="75" t="str">
        <f t="shared" si="61"/>
        <v>1</v>
      </c>
      <c r="T331" s="204" t="s">
        <v>59</v>
      </c>
      <c r="U331" s="204" t="s">
        <v>229</v>
      </c>
      <c r="V331" s="204"/>
      <c r="AB331" s="35"/>
    </row>
    <row r="332" spans="1:28" s="34" customFormat="1" ht="20">
      <c r="A332" s="282"/>
      <c r="B332" s="279"/>
      <c r="C332" s="285"/>
      <c r="D332" s="66">
        <v>42453</v>
      </c>
      <c r="E332" s="66">
        <v>42453</v>
      </c>
      <c r="F332" s="67" t="s">
        <v>254</v>
      </c>
      <c r="G332" s="68">
        <v>26.47</v>
      </c>
      <c r="H332" s="69">
        <v>1</v>
      </c>
      <c r="I332" s="70">
        <v>7.2956000000000003</v>
      </c>
      <c r="J332" s="71">
        <f t="shared" si="60"/>
        <v>193.114532</v>
      </c>
      <c r="K332" s="72">
        <f t="shared" si="48"/>
        <v>193.114532</v>
      </c>
      <c r="L332" s="73">
        <v>290</v>
      </c>
      <c r="M332" s="71">
        <f t="shared" si="50"/>
        <v>290</v>
      </c>
      <c r="N332" s="72">
        <f t="shared" si="51"/>
        <v>96.885468000000003</v>
      </c>
      <c r="O332" s="74">
        <f t="shared" si="52"/>
        <v>0.50169951995119666</v>
      </c>
      <c r="P332" s="73">
        <v>290</v>
      </c>
      <c r="Q332" s="72">
        <f t="shared" si="57"/>
        <v>0</v>
      </c>
      <c r="R332" s="72">
        <f t="shared" si="59"/>
        <v>96.885468000000003</v>
      </c>
      <c r="S332" s="75" t="str">
        <f t="shared" si="61"/>
        <v>1</v>
      </c>
      <c r="T332" s="204" t="s">
        <v>59</v>
      </c>
      <c r="U332" s="204"/>
      <c r="V332" s="204"/>
      <c r="AB332" s="35"/>
    </row>
    <row r="333" spans="1:28" s="34" customFormat="1" ht="20">
      <c r="A333" s="282"/>
      <c r="B333" s="279"/>
      <c r="C333" s="285"/>
      <c r="D333" s="66">
        <v>42453</v>
      </c>
      <c r="E333" s="66">
        <v>42453</v>
      </c>
      <c r="F333" s="67" t="s">
        <v>155</v>
      </c>
      <c r="G333" s="68">
        <v>3.45</v>
      </c>
      <c r="H333" s="69">
        <v>1</v>
      </c>
      <c r="I333" s="70">
        <v>7.2956000000000003</v>
      </c>
      <c r="J333" s="71">
        <f t="shared" si="60"/>
        <v>25.169820000000001</v>
      </c>
      <c r="K333" s="72">
        <f t="shared" si="48"/>
        <v>25.169820000000001</v>
      </c>
      <c r="L333" s="73">
        <v>45</v>
      </c>
      <c r="M333" s="71">
        <f t="shared" si="50"/>
        <v>45</v>
      </c>
      <c r="N333" s="72">
        <f t="shared" si="51"/>
        <v>19.830179999999999</v>
      </c>
      <c r="O333" s="74">
        <f t="shared" si="52"/>
        <v>0.78785545546213664</v>
      </c>
      <c r="P333" s="73">
        <v>45</v>
      </c>
      <c r="Q333" s="72">
        <f t="shared" si="57"/>
        <v>0</v>
      </c>
      <c r="R333" s="72">
        <f t="shared" si="59"/>
        <v>19.830179999999999</v>
      </c>
      <c r="S333" s="75" t="str">
        <f t="shared" si="61"/>
        <v>1</v>
      </c>
      <c r="T333" s="204" t="s">
        <v>59</v>
      </c>
      <c r="U333" s="204" t="s">
        <v>229</v>
      </c>
      <c r="V333" s="204"/>
      <c r="AB333" s="35"/>
    </row>
    <row r="334" spans="1:28" s="34" customFormat="1" ht="20">
      <c r="A334" s="282"/>
      <c r="B334" s="279"/>
      <c r="C334" s="285"/>
      <c r="D334" s="66">
        <v>42453</v>
      </c>
      <c r="E334" s="66">
        <v>42453</v>
      </c>
      <c r="F334" s="67" t="s">
        <v>34</v>
      </c>
      <c r="G334" s="68">
        <v>16</v>
      </c>
      <c r="H334" s="69">
        <v>1</v>
      </c>
      <c r="I334" s="70">
        <v>7.2956000000000003</v>
      </c>
      <c r="J334" s="71">
        <f t="shared" si="60"/>
        <v>116.7296</v>
      </c>
      <c r="K334" s="72">
        <f t="shared" si="48"/>
        <v>116.7296</v>
      </c>
      <c r="L334" s="73">
        <v>0</v>
      </c>
      <c r="M334" s="71">
        <f t="shared" si="50"/>
        <v>0</v>
      </c>
      <c r="N334" s="72">
        <f t="shared" si="51"/>
        <v>-116.7296</v>
      </c>
      <c r="O334" s="74">
        <f t="shared" si="52"/>
        <v>-1</v>
      </c>
      <c r="P334" s="73">
        <v>0</v>
      </c>
      <c r="Q334" s="72">
        <f t="shared" si="57"/>
        <v>0</v>
      </c>
      <c r="R334" s="72">
        <f t="shared" si="59"/>
        <v>-116.7296</v>
      </c>
      <c r="S334" s="75" t="str">
        <f t="shared" si="61"/>
        <v>1</v>
      </c>
      <c r="T334" s="204" t="s">
        <v>59</v>
      </c>
      <c r="U334" s="204"/>
      <c r="V334" s="204"/>
      <c r="AB334" s="35"/>
    </row>
    <row r="335" spans="1:28" s="34" customFormat="1" ht="20">
      <c r="A335" s="283"/>
      <c r="B335" s="280"/>
      <c r="C335" s="286"/>
      <c r="D335" s="66">
        <v>42453</v>
      </c>
      <c r="E335" s="66">
        <v>42453</v>
      </c>
      <c r="F335" s="67" t="s">
        <v>230</v>
      </c>
      <c r="G335" s="68">
        <v>50</v>
      </c>
      <c r="H335" s="69">
        <v>1</v>
      </c>
      <c r="I335" s="70">
        <v>1</v>
      </c>
      <c r="J335" s="71">
        <f t="shared" si="60"/>
        <v>50</v>
      </c>
      <c r="K335" s="72">
        <f t="shared" si="48"/>
        <v>50</v>
      </c>
      <c r="L335" s="73">
        <v>0</v>
      </c>
      <c r="M335" s="71">
        <f t="shared" si="50"/>
        <v>0</v>
      </c>
      <c r="N335" s="72">
        <f t="shared" si="51"/>
        <v>-50</v>
      </c>
      <c r="O335" s="74">
        <f t="shared" si="52"/>
        <v>-1</v>
      </c>
      <c r="P335" s="73">
        <v>0</v>
      </c>
      <c r="Q335" s="72">
        <f t="shared" si="57"/>
        <v>0</v>
      </c>
      <c r="R335" s="72">
        <f t="shared" si="59"/>
        <v>-50</v>
      </c>
      <c r="S335" s="75" t="str">
        <f t="shared" si="61"/>
        <v>1</v>
      </c>
      <c r="T335" s="204" t="s">
        <v>59</v>
      </c>
      <c r="U335" s="204"/>
      <c r="V335" s="204"/>
      <c r="AB335" s="35"/>
    </row>
    <row r="336" spans="1:28" s="34" customFormat="1" ht="40">
      <c r="A336" s="281">
        <v>160323</v>
      </c>
      <c r="B336" s="278" t="s">
        <v>127</v>
      </c>
      <c r="C336" s="284" t="s">
        <v>127</v>
      </c>
      <c r="D336" s="66">
        <v>42453</v>
      </c>
      <c r="E336" s="66">
        <v>42453</v>
      </c>
      <c r="F336" s="67" t="s">
        <v>64</v>
      </c>
      <c r="G336" s="68">
        <v>9.65</v>
      </c>
      <c r="H336" s="69">
        <v>10</v>
      </c>
      <c r="I336" s="70">
        <v>7.2956000000000003</v>
      </c>
      <c r="J336" s="71">
        <f t="shared" si="60"/>
        <v>70.402540000000002</v>
      </c>
      <c r="K336" s="72">
        <f t="shared" si="48"/>
        <v>704.02539999999999</v>
      </c>
      <c r="L336" s="73">
        <v>150</v>
      </c>
      <c r="M336" s="71">
        <f t="shared" si="50"/>
        <v>1500</v>
      </c>
      <c r="N336" s="72">
        <f t="shared" si="51"/>
        <v>795.97460000000001</v>
      </c>
      <c r="O336" s="74">
        <f t="shared" si="52"/>
        <v>1.13060494692379</v>
      </c>
      <c r="P336" s="73">
        <v>1500</v>
      </c>
      <c r="Q336" s="72">
        <f t="shared" si="57"/>
        <v>0</v>
      </c>
      <c r="R336" s="72">
        <f t="shared" si="59"/>
        <v>795.97460000000001</v>
      </c>
      <c r="S336" s="75" t="str">
        <f t="shared" si="61"/>
        <v>1</v>
      </c>
      <c r="T336" s="204" t="s">
        <v>59</v>
      </c>
      <c r="U336" s="204"/>
      <c r="V336" s="204"/>
      <c r="AB336" s="35"/>
    </row>
    <row r="337" spans="1:28" s="34" customFormat="1" ht="20">
      <c r="A337" s="282"/>
      <c r="B337" s="279"/>
      <c r="C337" s="285"/>
      <c r="D337" s="66">
        <v>42453</v>
      </c>
      <c r="E337" s="66">
        <v>42453</v>
      </c>
      <c r="F337" s="67" t="s">
        <v>128</v>
      </c>
      <c r="G337" s="68">
        <v>6.99</v>
      </c>
      <c r="H337" s="69">
        <v>2</v>
      </c>
      <c r="I337" s="70">
        <v>7.2956000000000003</v>
      </c>
      <c r="J337" s="71">
        <f t="shared" si="60"/>
        <v>50.996244000000004</v>
      </c>
      <c r="K337" s="72">
        <f t="shared" si="48"/>
        <v>101.99248800000001</v>
      </c>
      <c r="L337" s="73">
        <v>90</v>
      </c>
      <c r="M337" s="71">
        <f t="shared" si="50"/>
        <v>180</v>
      </c>
      <c r="N337" s="72">
        <f t="shared" si="51"/>
        <v>78.007511999999991</v>
      </c>
      <c r="O337" s="74">
        <f t="shared" si="52"/>
        <v>0.76483585732313919</v>
      </c>
      <c r="P337" s="73">
        <v>180</v>
      </c>
      <c r="Q337" s="72">
        <f t="shared" si="57"/>
        <v>0</v>
      </c>
      <c r="R337" s="72">
        <f t="shared" si="59"/>
        <v>78.007511999999991</v>
      </c>
      <c r="S337" s="75" t="str">
        <f t="shared" si="61"/>
        <v>1</v>
      </c>
      <c r="T337" s="204" t="s">
        <v>59</v>
      </c>
      <c r="U337" s="204"/>
      <c r="V337" s="204"/>
      <c r="AB337" s="35"/>
    </row>
    <row r="338" spans="1:28" s="34" customFormat="1" ht="20">
      <c r="A338" s="282"/>
      <c r="B338" s="279"/>
      <c r="C338" s="285"/>
      <c r="D338" s="66">
        <v>42453</v>
      </c>
      <c r="E338" s="66">
        <v>42453</v>
      </c>
      <c r="F338" s="67" t="s">
        <v>129</v>
      </c>
      <c r="G338" s="68">
        <v>9.48</v>
      </c>
      <c r="H338" s="69">
        <v>2</v>
      </c>
      <c r="I338" s="70">
        <v>7.2956000000000003</v>
      </c>
      <c r="J338" s="71">
        <f t="shared" si="60"/>
        <v>69.162288000000004</v>
      </c>
      <c r="K338" s="72">
        <f t="shared" si="48"/>
        <v>138.32457600000001</v>
      </c>
      <c r="L338" s="73">
        <v>90</v>
      </c>
      <c r="M338" s="71">
        <f t="shared" si="50"/>
        <v>180</v>
      </c>
      <c r="N338" s="72">
        <f t="shared" si="51"/>
        <v>41.675423999999992</v>
      </c>
      <c r="O338" s="74">
        <f t="shared" si="52"/>
        <v>0.30128719859585901</v>
      </c>
      <c r="P338" s="73">
        <v>180</v>
      </c>
      <c r="Q338" s="72">
        <f t="shared" si="57"/>
        <v>0</v>
      </c>
      <c r="R338" s="72">
        <f t="shared" si="59"/>
        <v>41.675423999999992</v>
      </c>
      <c r="S338" s="75" t="str">
        <f t="shared" si="61"/>
        <v>1</v>
      </c>
      <c r="T338" s="204" t="s">
        <v>59</v>
      </c>
      <c r="U338" s="204"/>
      <c r="V338" s="204"/>
      <c r="AB338" s="35"/>
    </row>
    <row r="339" spans="1:28" s="34" customFormat="1" ht="40">
      <c r="A339" s="282"/>
      <c r="B339" s="279"/>
      <c r="C339" s="285"/>
      <c r="D339" s="66">
        <v>42453</v>
      </c>
      <c r="E339" s="66">
        <v>42453</v>
      </c>
      <c r="F339" s="67" t="s">
        <v>255</v>
      </c>
      <c r="G339" s="68">
        <v>1.45</v>
      </c>
      <c r="H339" s="69">
        <v>15</v>
      </c>
      <c r="I339" s="70">
        <v>7.2956000000000003</v>
      </c>
      <c r="J339" s="71">
        <f t="shared" si="60"/>
        <v>10.578620000000001</v>
      </c>
      <c r="K339" s="72">
        <f t="shared" si="48"/>
        <v>158.67930000000001</v>
      </c>
      <c r="L339" s="73">
        <v>15</v>
      </c>
      <c r="M339" s="71">
        <f t="shared" si="50"/>
        <v>225</v>
      </c>
      <c r="N339" s="72">
        <f t="shared" si="51"/>
        <v>66.320699999999988</v>
      </c>
      <c r="O339" s="74">
        <f t="shared" si="52"/>
        <v>0.41795432674583255</v>
      </c>
      <c r="P339" s="73">
        <v>225</v>
      </c>
      <c r="Q339" s="72">
        <f t="shared" si="57"/>
        <v>0</v>
      </c>
      <c r="R339" s="72">
        <f t="shared" si="59"/>
        <v>66.320699999999988</v>
      </c>
      <c r="S339" s="75" t="str">
        <f t="shared" si="61"/>
        <v>1</v>
      </c>
      <c r="T339" s="204" t="s">
        <v>59</v>
      </c>
      <c r="U339" s="204"/>
      <c r="V339" s="204"/>
      <c r="AB339" s="35"/>
    </row>
    <row r="340" spans="1:28" s="34" customFormat="1" ht="20">
      <c r="A340" s="282"/>
      <c r="B340" s="279"/>
      <c r="C340" s="285"/>
      <c r="D340" s="66">
        <v>42453</v>
      </c>
      <c r="E340" s="66">
        <v>42453</v>
      </c>
      <c r="F340" s="67" t="s">
        <v>34</v>
      </c>
      <c r="G340" s="68">
        <v>16</v>
      </c>
      <c r="H340" s="69">
        <v>1</v>
      </c>
      <c r="I340" s="70">
        <v>7.2956000000000003</v>
      </c>
      <c r="J340" s="71">
        <f t="shared" si="60"/>
        <v>116.7296</v>
      </c>
      <c r="K340" s="72">
        <f t="shared" si="48"/>
        <v>116.7296</v>
      </c>
      <c r="L340" s="73">
        <v>0</v>
      </c>
      <c r="M340" s="71">
        <f t="shared" si="50"/>
        <v>0</v>
      </c>
      <c r="N340" s="72">
        <f t="shared" si="51"/>
        <v>-116.7296</v>
      </c>
      <c r="O340" s="74">
        <f t="shared" si="52"/>
        <v>-1</v>
      </c>
      <c r="P340" s="73">
        <v>0</v>
      </c>
      <c r="Q340" s="72">
        <f t="shared" si="57"/>
        <v>0</v>
      </c>
      <c r="R340" s="72">
        <f t="shared" si="59"/>
        <v>-116.7296</v>
      </c>
      <c r="S340" s="75" t="str">
        <f t="shared" si="61"/>
        <v>1</v>
      </c>
      <c r="T340" s="204" t="s">
        <v>59</v>
      </c>
      <c r="U340" s="204"/>
      <c r="V340" s="204"/>
      <c r="AB340" s="35"/>
    </row>
    <row r="341" spans="1:28" s="34" customFormat="1" ht="20">
      <c r="A341" s="281">
        <v>160324</v>
      </c>
      <c r="B341" s="311" t="s">
        <v>112</v>
      </c>
      <c r="C341" s="284" t="s">
        <v>113</v>
      </c>
      <c r="D341" s="66">
        <v>42453</v>
      </c>
      <c r="E341" s="66">
        <v>42453</v>
      </c>
      <c r="F341" s="67" t="s">
        <v>256</v>
      </c>
      <c r="G341" s="68">
        <v>11.2</v>
      </c>
      <c r="H341" s="69">
        <v>8</v>
      </c>
      <c r="I341" s="70">
        <v>7.2956000000000003</v>
      </c>
      <c r="J341" s="71">
        <f t="shared" si="60"/>
        <v>81.710719999999995</v>
      </c>
      <c r="K341" s="72">
        <f t="shared" ref="K341:K404" si="62">J341*H341</f>
        <v>653.68575999999996</v>
      </c>
      <c r="L341" s="73">
        <v>145</v>
      </c>
      <c r="M341" s="71">
        <f t="shared" si="50"/>
        <v>1160</v>
      </c>
      <c r="N341" s="72">
        <f t="shared" si="51"/>
        <v>506.31424000000004</v>
      </c>
      <c r="O341" s="74">
        <f t="shared" si="52"/>
        <v>0.77455295951375791</v>
      </c>
      <c r="P341" s="73">
        <v>1160</v>
      </c>
      <c r="Q341" s="72">
        <f t="shared" si="57"/>
        <v>0</v>
      </c>
      <c r="R341" s="72">
        <f t="shared" si="59"/>
        <v>506.31424000000004</v>
      </c>
      <c r="S341" s="75" t="str">
        <f t="shared" si="61"/>
        <v>1</v>
      </c>
      <c r="T341" s="204" t="s">
        <v>25</v>
      </c>
      <c r="U341" s="204" t="s">
        <v>229</v>
      </c>
      <c r="V341" s="204"/>
      <c r="AB341" s="35"/>
    </row>
    <row r="342" spans="1:28" s="34" customFormat="1" ht="20">
      <c r="A342" s="282"/>
      <c r="B342" s="311"/>
      <c r="C342" s="285"/>
      <c r="D342" s="66">
        <v>42453</v>
      </c>
      <c r="E342" s="66">
        <v>42453</v>
      </c>
      <c r="F342" s="67" t="s">
        <v>49</v>
      </c>
      <c r="G342" s="68">
        <v>3.45</v>
      </c>
      <c r="H342" s="69">
        <v>2</v>
      </c>
      <c r="I342" s="70">
        <v>7.2956000000000003</v>
      </c>
      <c r="J342" s="71">
        <f t="shared" si="60"/>
        <v>25.169820000000001</v>
      </c>
      <c r="K342" s="72">
        <f t="shared" si="62"/>
        <v>50.339640000000003</v>
      </c>
      <c r="L342" s="73">
        <v>50</v>
      </c>
      <c r="M342" s="71">
        <f t="shared" si="50"/>
        <v>100</v>
      </c>
      <c r="N342" s="72">
        <f t="shared" si="51"/>
        <v>49.660359999999997</v>
      </c>
      <c r="O342" s="74">
        <f t="shared" si="52"/>
        <v>0.98650606162459631</v>
      </c>
      <c r="P342" s="73">
        <v>100</v>
      </c>
      <c r="Q342" s="72">
        <f t="shared" si="57"/>
        <v>0</v>
      </c>
      <c r="R342" s="72">
        <f t="shared" si="59"/>
        <v>49.660359999999997</v>
      </c>
      <c r="S342" s="75" t="str">
        <f t="shared" si="61"/>
        <v>1</v>
      </c>
      <c r="T342" s="204" t="s">
        <v>25</v>
      </c>
      <c r="U342" s="204" t="s">
        <v>229</v>
      </c>
      <c r="V342" s="204"/>
      <c r="AB342" s="35"/>
    </row>
    <row r="343" spans="1:28" s="34" customFormat="1" ht="20">
      <c r="A343" s="282"/>
      <c r="B343" s="311"/>
      <c r="C343" s="285"/>
      <c r="D343" s="66">
        <v>42453</v>
      </c>
      <c r="E343" s="66">
        <v>42453</v>
      </c>
      <c r="F343" s="67" t="s">
        <v>46</v>
      </c>
      <c r="G343" s="68">
        <v>3.45</v>
      </c>
      <c r="H343" s="69">
        <v>2</v>
      </c>
      <c r="I343" s="70">
        <v>7.2956000000000003</v>
      </c>
      <c r="J343" s="71">
        <f t="shared" si="60"/>
        <v>25.169820000000001</v>
      </c>
      <c r="K343" s="72">
        <f t="shared" si="62"/>
        <v>50.339640000000003</v>
      </c>
      <c r="L343" s="73">
        <v>45</v>
      </c>
      <c r="M343" s="71">
        <f t="shared" si="50"/>
        <v>90</v>
      </c>
      <c r="N343" s="72">
        <f t="shared" si="51"/>
        <v>39.660359999999997</v>
      </c>
      <c r="O343" s="74">
        <f t="shared" si="52"/>
        <v>0.78785545546213664</v>
      </c>
      <c r="P343" s="73">
        <v>90</v>
      </c>
      <c r="Q343" s="72">
        <f t="shared" si="57"/>
        <v>0</v>
      </c>
      <c r="R343" s="72">
        <f t="shared" si="59"/>
        <v>39.660359999999997</v>
      </c>
      <c r="S343" s="75" t="str">
        <f t="shared" si="61"/>
        <v>1</v>
      </c>
      <c r="T343" s="204" t="s">
        <v>25</v>
      </c>
      <c r="U343" s="204" t="s">
        <v>229</v>
      </c>
      <c r="V343" s="204"/>
      <c r="AB343" s="35"/>
    </row>
    <row r="344" spans="1:28" s="34" customFormat="1" ht="20">
      <c r="A344" s="282"/>
      <c r="B344" s="311"/>
      <c r="C344" s="285"/>
      <c r="D344" s="66">
        <v>42453</v>
      </c>
      <c r="E344" s="66">
        <v>42453</v>
      </c>
      <c r="F344" s="67" t="s">
        <v>230</v>
      </c>
      <c r="G344" s="68">
        <v>50</v>
      </c>
      <c r="H344" s="69">
        <v>1</v>
      </c>
      <c r="I344" s="70">
        <v>1</v>
      </c>
      <c r="J344" s="71">
        <f t="shared" si="60"/>
        <v>50</v>
      </c>
      <c r="K344" s="72">
        <f t="shared" si="62"/>
        <v>50</v>
      </c>
      <c r="L344" s="73">
        <v>0</v>
      </c>
      <c r="M344" s="71">
        <f t="shared" si="50"/>
        <v>0</v>
      </c>
      <c r="N344" s="72">
        <f t="shared" si="51"/>
        <v>-50</v>
      </c>
      <c r="O344" s="74">
        <f t="shared" si="52"/>
        <v>-1</v>
      </c>
      <c r="P344" s="73">
        <v>0</v>
      </c>
      <c r="Q344" s="72">
        <f t="shared" si="57"/>
        <v>0</v>
      </c>
      <c r="R344" s="72">
        <f t="shared" si="59"/>
        <v>-50</v>
      </c>
      <c r="S344" s="75" t="str">
        <f t="shared" si="61"/>
        <v>1</v>
      </c>
      <c r="T344" s="204" t="s">
        <v>25</v>
      </c>
      <c r="U344" s="204" t="s">
        <v>231</v>
      </c>
      <c r="V344" s="204"/>
      <c r="AB344" s="35"/>
    </row>
    <row r="345" spans="1:28" s="34" customFormat="1" ht="20">
      <c r="A345" s="283"/>
      <c r="B345" s="311"/>
      <c r="C345" s="286"/>
      <c r="D345" s="66">
        <v>42453</v>
      </c>
      <c r="E345" s="66">
        <v>42453</v>
      </c>
      <c r="F345" s="67" t="s">
        <v>34</v>
      </c>
      <c r="G345" s="68">
        <v>16</v>
      </c>
      <c r="H345" s="69">
        <v>1</v>
      </c>
      <c r="I345" s="70">
        <v>7.2956000000000003</v>
      </c>
      <c r="J345" s="71">
        <f t="shared" si="60"/>
        <v>116.7296</v>
      </c>
      <c r="K345" s="72">
        <f t="shared" si="62"/>
        <v>116.7296</v>
      </c>
      <c r="L345" s="73">
        <v>0</v>
      </c>
      <c r="M345" s="71">
        <f t="shared" si="50"/>
        <v>0</v>
      </c>
      <c r="N345" s="72">
        <f t="shared" si="51"/>
        <v>-116.7296</v>
      </c>
      <c r="O345" s="74">
        <f t="shared" si="52"/>
        <v>-1</v>
      </c>
      <c r="P345" s="73">
        <v>0</v>
      </c>
      <c r="Q345" s="72">
        <f t="shared" si="57"/>
        <v>0</v>
      </c>
      <c r="R345" s="72">
        <f t="shared" si="59"/>
        <v>-116.7296</v>
      </c>
      <c r="S345" s="75" t="str">
        <f t="shared" si="61"/>
        <v>1</v>
      </c>
      <c r="T345" s="204" t="s">
        <v>25</v>
      </c>
      <c r="U345" s="204"/>
      <c r="V345" s="204"/>
      <c r="AB345" s="35"/>
    </row>
    <row r="346" spans="1:28" s="34" customFormat="1" ht="20">
      <c r="A346" s="281">
        <v>160325</v>
      </c>
      <c r="B346" s="311" t="s">
        <v>257</v>
      </c>
      <c r="C346" s="284" t="s">
        <v>190</v>
      </c>
      <c r="D346" s="66">
        <v>42453</v>
      </c>
      <c r="E346" s="66">
        <v>42453</v>
      </c>
      <c r="F346" s="67" t="s">
        <v>258</v>
      </c>
      <c r="G346" s="68">
        <v>10.8</v>
      </c>
      <c r="H346" s="69">
        <v>1</v>
      </c>
      <c r="I346" s="70">
        <v>7.2956000000000003</v>
      </c>
      <c r="J346" s="71">
        <f t="shared" si="60"/>
        <v>78.792480000000012</v>
      </c>
      <c r="K346" s="72">
        <f t="shared" si="62"/>
        <v>78.792480000000012</v>
      </c>
      <c r="L346" s="73">
        <v>140</v>
      </c>
      <c r="M346" s="71">
        <f t="shared" si="50"/>
        <v>140</v>
      </c>
      <c r="N346" s="72">
        <f t="shared" si="51"/>
        <v>61.207519999999988</v>
      </c>
      <c r="O346" s="74">
        <f t="shared" si="52"/>
        <v>0.77681931067533316</v>
      </c>
      <c r="P346" s="73">
        <v>140</v>
      </c>
      <c r="Q346" s="72">
        <f t="shared" si="57"/>
        <v>0</v>
      </c>
      <c r="R346" s="72">
        <f t="shared" si="59"/>
        <v>61.207519999999988</v>
      </c>
      <c r="S346" s="75" t="str">
        <f t="shared" si="61"/>
        <v>1</v>
      </c>
      <c r="T346" s="204" t="s">
        <v>25</v>
      </c>
      <c r="U346" s="204" t="s">
        <v>229</v>
      </c>
      <c r="V346" s="204"/>
      <c r="AB346" s="35"/>
    </row>
    <row r="347" spans="1:28" s="34" customFormat="1" ht="20">
      <c r="A347" s="282"/>
      <c r="B347" s="311"/>
      <c r="C347" s="285"/>
      <c r="D347" s="66">
        <v>42453</v>
      </c>
      <c r="E347" s="66">
        <v>42453</v>
      </c>
      <c r="F347" s="67" t="s">
        <v>259</v>
      </c>
      <c r="G347" s="68">
        <v>10.8</v>
      </c>
      <c r="H347" s="69">
        <v>3</v>
      </c>
      <c r="I347" s="70">
        <v>7.2956000000000003</v>
      </c>
      <c r="J347" s="71">
        <f t="shared" si="60"/>
        <v>78.792480000000012</v>
      </c>
      <c r="K347" s="72">
        <f t="shared" si="62"/>
        <v>236.37744000000004</v>
      </c>
      <c r="L347" s="73">
        <v>140</v>
      </c>
      <c r="M347" s="71">
        <f t="shared" si="50"/>
        <v>420</v>
      </c>
      <c r="N347" s="72">
        <f t="shared" si="51"/>
        <v>183.62255999999996</v>
      </c>
      <c r="O347" s="74">
        <f t="shared" si="52"/>
        <v>0.77681931067533316</v>
      </c>
      <c r="P347" s="73">
        <v>420</v>
      </c>
      <c r="Q347" s="72">
        <f t="shared" si="57"/>
        <v>0</v>
      </c>
      <c r="R347" s="72">
        <f t="shared" si="59"/>
        <v>183.62255999999996</v>
      </c>
      <c r="S347" s="75" t="str">
        <f t="shared" si="61"/>
        <v>1</v>
      </c>
      <c r="T347" s="204" t="s">
        <v>25</v>
      </c>
      <c r="U347" s="204" t="s">
        <v>229</v>
      </c>
      <c r="V347" s="204"/>
      <c r="AB347" s="35"/>
    </row>
    <row r="348" spans="1:28" s="34" customFormat="1" ht="20">
      <c r="A348" s="282"/>
      <c r="B348" s="311"/>
      <c r="C348" s="285"/>
      <c r="D348" s="66">
        <v>42453</v>
      </c>
      <c r="E348" s="66">
        <v>42453</v>
      </c>
      <c r="F348" s="67" t="s">
        <v>260</v>
      </c>
      <c r="G348" s="68">
        <v>11.2</v>
      </c>
      <c r="H348" s="69">
        <v>4</v>
      </c>
      <c r="I348" s="70">
        <v>7.2956000000000003</v>
      </c>
      <c r="J348" s="71">
        <f t="shared" si="60"/>
        <v>81.710719999999995</v>
      </c>
      <c r="K348" s="72">
        <f t="shared" si="62"/>
        <v>326.84287999999998</v>
      </c>
      <c r="L348" s="73">
        <v>130</v>
      </c>
      <c r="M348" s="71">
        <f t="shared" si="50"/>
        <v>520</v>
      </c>
      <c r="N348" s="72">
        <f t="shared" si="51"/>
        <v>193.15712000000002</v>
      </c>
      <c r="O348" s="74">
        <f t="shared" si="52"/>
        <v>0.59097851542612778</v>
      </c>
      <c r="P348" s="73">
        <v>520</v>
      </c>
      <c r="Q348" s="72">
        <f t="shared" si="57"/>
        <v>0</v>
      </c>
      <c r="R348" s="72">
        <f t="shared" si="59"/>
        <v>193.15712000000002</v>
      </c>
      <c r="S348" s="75" t="str">
        <f t="shared" si="61"/>
        <v>1</v>
      </c>
      <c r="T348" s="204" t="s">
        <v>25</v>
      </c>
      <c r="U348" s="204" t="s">
        <v>229</v>
      </c>
      <c r="V348" s="204"/>
      <c r="AB348" s="35"/>
    </row>
    <row r="349" spans="1:28" s="34" customFormat="1" ht="20">
      <c r="A349" s="282"/>
      <c r="B349" s="311"/>
      <c r="C349" s="285"/>
      <c r="D349" s="66">
        <v>42453</v>
      </c>
      <c r="E349" s="66">
        <v>42453</v>
      </c>
      <c r="F349" s="67" t="s">
        <v>261</v>
      </c>
      <c r="G349" s="68">
        <v>0.99</v>
      </c>
      <c r="H349" s="69">
        <v>1</v>
      </c>
      <c r="I349" s="70">
        <v>7.2956000000000003</v>
      </c>
      <c r="J349" s="71">
        <f t="shared" si="60"/>
        <v>7.2226439999999998</v>
      </c>
      <c r="K349" s="72">
        <f t="shared" si="62"/>
        <v>7.2226439999999998</v>
      </c>
      <c r="L349" s="73">
        <v>15</v>
      </c>
      <c r="M349" s="71">
        <f t="shared" si="50"/>
        <v>15</v>
      </c>
      <c r="N349" s="72">
        <f t="shared" si="51"/>
        <v>7.7773560000000002</v>
      </c>
      <c r="O349" s="74">
        <f t="shared" si="52"/>
        <v>1.0768017916984418</v>
      </c>
      <c r="P349" s="73">
        <v>15</v>
      </c>
      <c r="Q349" s="72">
        <f t="shared" si="57"/>
        <v>0</v>
      </c>
      <c r="R349" s="72">
        <f t="shared" si="59"/>
        <v>7.7773560000000002</v>
      </c>
      <c r="S349" s="75" t="str">
        <f t="shared" si="61"/>
        <v>1</v>
      </c>
      <c r="T349" s="204" t="s">
        <v>25</v>
      </c>
      <c r="U349" s="204" t="s">
        <v>229</v>
      </c>
      <c r="V349" s="204"/>
      <c r="AB349" s="35"/>
    </row>
    <row r="350" spans="1:28" s="34" customFormat="1" ht="20">
      <c r="A350" s="282"/>
      <c r="B350" s="311"/>
      <c r="C350" s="285"/>
      <c r="D350" s="66">
        <v>42453</v>
      </c>
      <c r="E350" s="66">
        <v>42453</v>
      </c>
      <c r="F350" s="67" t="s">
        <v>262</v>
      </c>
      <c r="G350" s="68">
        <v>50</v>
      </c>
      <c r="H350" s="69">
        <v>1</v>
      </c>
      <c r="I350" s="70">
        <v>1</v>
      </c>
      <c r="J350" s="71">
        <f t="shared" si="60"/>
        <v>50</v>
      </c>
      <c r="K350" s="72">
        <f t="shared" si="62"/>
        <v>50</v>
      </c>
      <c r="L350" s="73">
        <v>0</v>
      </c>
      <c r="M350" s="71">
        <f t="shared" si="50"/>
        <v>0</v>
      </c>
      <c r="N350" s="72">
        <f t="shared" si="51"/>
        <v>-50</v>
      </c>
      <c r="O350" s="74">
        <f t="shared" si="52"/>
        <v>-1</v>
      </c>
      <c r="P350" s="73">
        <v>0</v>
      </c>
      <c r="Q350" s="72">
        <f t="shared" si="57"/>
        <v>0</v>
      </c>
      <c r="R350" s="72">
        <f t="shared" si="59"/>
        <v>-50</v>
      </c>
      <c r="S350" s="75" t="str">
        <f t="shared" si="61"/>
        <v>1</v>
      </c>
      <c r="T350" s="204" t="s">
        <v>25</v>
      </c>
      <c r="U350" s="204" t="s">
        <v>231</v>
      </c>
      <c r="V350" s="204"/>
      <c r="AB350" s="35"/>
    </row>
    <row r="351" spans="1:28" s="34" customFormat="1" ht="20">
      <c r="A351" s="283"/>
      <c r="B351" s="311"/>
      <c r="C351" s="286"/>
      <c r="D351" s="66">
        <v>42453</v>
      </c>
      <c r="E351" s="66">
        <v>42453</v>
      </c>
      <c r="F351" s="67" t="s">
        <v>34</v>
      </c>
      <c r="G351" s="68">
        <v>16</v>
      </c>
      <c r="H351" s="69">
        <v>1</v>
      </c>
      <c r="I351" s="70">
        <v>7.2956000000000003</v>
      </c>
      <c r="J351" s="71">
        <f t="shared" si="60"/>
        <v>116.7296</v>
      </c>
      <c r="K351" s="72">
        <f t="shared" si="62"/>
        <v>116.7296</v>
      </c>
      <c r="L351" s="73">
        <v>0</v>
      </c>
      <c r="M351" s="71">
        <f t="shared" si="50"/>
        <v>0</v>
      </c>
      <c r="N351" s="72">
        <f t="shared" si="51"/>
        <v>-116.7296</v>
      </c>
      <c r="O351" s="74">
        <f t="shared" si="52"/>
        <v>-1</v>
      </c>
      <c r="P351" s="73">
        <v>0</v>
      </c>
      <c r="Q351" s="72">
        <f t="shared" si="57"/>
        <v>0</v>
      </c>
      <c r="R351" s="72">
        <f t="shared" si="59"/>
        <v>-116.7296</v>
      </c>
      <c r="S351" s="75" t="str">
        <f t="shared" si="61"/>
        <v>1</v>
      </c>
      <c r="T351" s="204" t="s">
        <v>25</v>
      </c>
      <c r="U351" s="204"/>
      <c r="V351" s="204"/>
      <c r="AB351" s="35"/>
    </row>
    <row r="352" spans="1:28" s="34" customFormat="1" ht="20">
      <c r="A352" s="281">
        <v>160326</v>
      </c>
      <c r="B352" s="278" t="s">
        <v>125</v>
      </c>
      <c r="C352" s="284" t="s">
        <v>125</v>
      </c>
      <c r="D352" s="66">
        <v>42453</v>
      </c>
      <c r="E352" s="66">
        <v>42453</v>
      </c>
      <c r="F352" s="67" t="s">
        <v>126</v>
      </c>
      <c r="G352" s="68">
        <v>14</v>
      </c>
      <c r="H352" s="69">
        <v>8</v>
      </c>
      <c r="I352" s="70">
        <v>7.2956000000000003</v>
      </c>
      <c r="J352" s="71">
        <f t="shared" si="60"/>
        <v>102.1384</v>
      </c>
      <c r="K352" s="72">
        <f t="shared" si="62"/>
        <v>817.10720000000003</v>
      </c>
      <c r="L352" s="73">
        <v>185</v>
      </c>
      <c r="M352" s="71">
        <f t="shared" si="50"/>
        <v>1480</v>
      </c>
      <c r="N352" s="72">
        <f t="shared" si="51"/>
        <v>662.89279999999997</v>
      </c>
      <c r="O352" s="74">
        <f t="shared" si="52"/>
        <v>0.81126784833128374</v>
      </c>
      <c r="P352" s="73">
        <v>1480</v>
      </c>
      <c r="Q352" s="72">
        <f t="shared" si="57"/>
        <v>0</v>
      </c>
      <c r="R352" s="72">
        <f t="shared" si="59"/>
        <v>662.89279999999997</v>
      </c>
      <c r="S352" s="75" t="str">
        <f t="shared" si="61"/>
        <v>1</v>
      </c>
      <c r="T352" s="204" t="s">
        <v>25</v>
      </c>
      <c r="U352" s="204" t="s">
        <v>229</v>
      </c>
      <c r="V352" s="204"/>
      <c r="AB352" s="35"/>
    </row>
    <row r="353" spans="1:28" s="34" customFormat="1" ht="20">
      <c r="A353" s="282"/>
      <c r="B353" s="279"/>
      <c r="C353" s="285"/>
      <c r="D353" s="66">
        <v>42453</v>
      </c>
      <c r="E353" s="66">
        <v>42453</v>
      </c>
      <c r="F353" s="67" t="s">
        <v>157</v>
      </c>
      <c r="G353" s="68">
        <v>3.45</v>
      </c>
      <c r="H353" s="69">
        <v>3</v>
      </c>
      <c r="I353" s="70">
        <v>7.2956000000000003</v>
      </c>
      <c r="J353" s="71">
        <f t="shared" si="60"/>
        <v>25.169820000000001</v>
      </c>
      <c r="K353" s="72">
        <f>J353*H353</f>
        <v>75.509460000000004</v>
      </c>
      <c r="L353" s="73">
        <v>52</v>
      </c>
      <c r="M353" s="71">
        <f t="shared" si="50"/>
        <v>156</v>
      </c>
      <c r="N353" s="72">
        <f t="shared" si="51"/>
        <v>80.490539999999996</v>
      </c>
      <c r="O353" s="74">
        <f t="shared" si="52"/>
        <v>1.0659663040895802</v>
      </c>
      <c r="P353" s="73">
        <v>156</v>
      </c>
      <c r="Q353" s="72">
        <f t="shared" si="57"/>
        <v>0</v>
      </c>
      <c r="R353" s="72">
        <f t="shared" si="59"/>
        <v>80.490539999999996</v>
      </c>
      <c r="S353" s="75" t="str">
        <f t="shared" si="61"/>
        <v>1</v>
      </c>
      <c r="T353" s="204" t="s">
        <v>25</v>
      </c>
      <c r="U353" s="204"/>
      <c r="V353" s="204"/>
      <c r="AB353" s="35"/>
    </row>
    <row r="354" spans="1:28" s="34" customFormat="1" ht="20">
      <c r="A354" s="282"/>
      <c r="B354" s="279"/>
      <c r="C354" s="285"/>
      <c r="D354" s="66">
        <v>42453</v>
      </c>
      <c r="E354" s="66">
        <v>42453</v>
      </c>
      <c r="F354" s="67" t="s">
        <v>263</v>
      </c>
      <c r="G354" s="68">
        <f>3.45*0.9</f>
        <v>3.1050000000000004</v>
      </c>
      <c r="H354" s="69">
        <v>3</v>
      </c>
      <c r="I354" s="70">
        <v>7.2956000000000003</v>
      </c>
      <c r="J354" s="71">
        <f t="shared" si="60"/>
        <v>22.652838000000003</v>
      </c>
      <c r="K354" s="72">
        <f>J354*H354</f>
        <v>67.958514000000008</v>
      </c>
      <c r="L354" s="73">
        <v>52</v>
      </c>
      <c r="M354" s="71">
        <f t="shared" si="50"/>
        <v>156</v>
      </c>
      <c r="N354" s="72">
        <f t="shared" si="51"/>
        <v>88.041485999999992</v>
      </c>
      <c r="O354" s="74">
        <f t="shared" si="52"/>
        <v>1.295518115655089</v>
      </c>
      <c r="P354" s="73">
        <v>156</v>
      </c>
      <c r="Q354" s="72">
        <f t="shared" si="57"/>
        <v>0</v>
      </c>
      <c r="R354" s="72">
        <f t="shared" si="59"/>
        <v>88.041485999999992</v>
      </c>
      <c r="S354" s="75" t="str">
        <f t="shared" si="61"/>
        <v>1</v>
      </c>
      <c r="T354" s="204" t="s">
        <v>25</v>
      </c>
      <c r="U354" s="204"/>
      <c r="V354" s="204"/>
      <c r="AB354" s="35"/>
    </row>
    <row r="355" spans="1:28" s="34" customFormat="1" ht="20">
      <c r="A355" s="283"/>
      <c r="B355" s="280"/>
      <c r="C355" s="286"/>
      <c r="D355" s="66">
        <v>42453</v>
      </c>
      <c r="E355" s="66">
        <v>42453</v>
      </c>
      <c r="F355" s="67" t="s">
        <v>34</v>
      </c>
      <c r="G355" s="68">
        <v>16</v>
      </c>
      <c r="H355" s="69">
        <v>1</v>
      </c>
      <c r="I355" s="70">
        <v>7.2956000000000003</v>
      </c>
      <c r="J355" s="71">
        <f t="shared" si="60"/>
        <v>116.7296</v>
      </c>
      <c r="K355" s="72">
        <f t="shared" si="62"/>
        <v>116.7296</v>
      </c>
      <c r="L355" s="73">
        <v>0</v>
      </c>
      <c r="M355" s="71">
        <f t="shared" si="50"/>
        <v>0</v>
      </c>
      <c r="N355" s="72">
        <f t="shared" si="51"/>
        <v>-116.7296</v>
      </c>
      <c r="O355" s="74">
        <f t="shared" si="52"/>
        <v>-1</v>
      </c>
      <c r="P355" s="73">
        <v>0</v>
      </c>
      <c r="Q355" s="72">
        <f t="shared" si="57"/>
        <v>0</v>
      </c>
      <c r="R355" s="72">
        <f t="shared" si="59"/>
        <v>-116.7296</v>
      </c>
      <c r="S355" s="75" t="str">
        <f t="shared" si="61"/>
        <v>1</v>
      </c>
      <c r="T355" s="204" t="s">
        <v>25</v>
      </c>
      <c r="U355" s="204"/>
      <c r="V355" s="204"/>
      <c r="AB355" s="35"/>
    </row>
    <row r="356" spans="1:28" s="34" customFormat="1" ht="20">
      <c r="A356" s="281">
        <v>160327</v>
      </c>
      <c r="B356" s="201"/>
      <c r="C356" s="284" t="s">
        <v>66</v>
      </c>
      <c r="D356" s="66">
        <v>42446</v>
      </c>
      <c r="E356" s="66">
        <v>42446</v>
      </c>
      <c r="F356" s="67" t="s">
        <v>135</v>
      </c>
      <c r="G356" s="68">
        <v>4.45</v>
      </c>
      <c r="H356" s="69">
        <v>30</v>
      </c>
      <c r="I356" s="70">
        <v>7.2956000000000003</v>
      </c>
      <c r="J356" s="71">
        <f t="shared" si="60"/>
        <v>32.465420000000002</v>
      </c>
      <c r="K356" s="72">
        <f t="shared" si="62"/>
        <v>973.96260000000007</v>
      </c>
      <c r="L356" s="73">
        <v>50</v>
      </c>
      <c r="M356" s="71">
        <f t="shared" si="50"/>
        <v>1500</v>
      </c>
      <c r="N356" s="72">
        <f t="shared" si="51"/>
        <v>526.03739999999993</v>
      </c>
      <c r="O356" s="74">
        <f t="shared" si="52"/>
        <v>0.54010020507974321</v>
      </c>
      <c r="P356" s="73">
        <v>2800</v>
      </c>
      <c r="Q356" s="72">
        <f t="shared" si="57"/>
        <v>-1300</v>
      </c>
      <c r="R356" s="72">
        <f t="shared" si="59"/>
        <v>526.03739999999993</v>
      </c>
      <c r="S356" s="75" t="str">
        <f t="shared" si="61"/>
        <v>0</v>
      </c>
      <c r="T356" s="204" t="s">
        <v>59</v>
      </c>
      <c r="U356" s="204" t="s">
        <v>264</v>
      </c>
      <c r="V356" s="204"/>
      <c r="AB356" s="35"/>
    </row>
    <row r="357" spans="1:28" s="34" customFormat="1" ht="20">
      <c r="A357" s="282"/>
      <c r="B357" s="201"/>
      <c r="C357" s="285"/>
      <c r="D357" s="66">
        <v>42446</v>
      </c>
      <c r="E357" s="66">
        <v>42446</v>
      </c>
      <c r="F357" s="67" t="s">
        <v>265</v>
      </c>
      <c r="G357" s="68">
        <f>8.95*0.9</f>
        <v>8.0549999999999997</v>
      </c>
      <c r="H357" s="69">
        <v>1</v>
      </c>
      <c r="I357" s="70">
        <v>7.2956000000000003</v>
      </c>
      <c r="J357" s="71">
        <f t="shared" si="60"/>
        <v>58.766058000000001</v>
      </c>
      <c r="K357" s="72">
        <f t="shared" si="62"/>
        <v>58.766058000000001</v>
      </c>
      <c r="L357" s="73">
        <v>82</v>
      </c>
      <c r="M357" s="71">
        <f t="shared" si="50"/>
        <v>82</v>
      </c>
      <c r="N357" s="72">
        <f t="shared" si="51"/>
        <v>23.233941999999999</v>
      </c>
      <c r="O357" s="74">
        <f t="shared" si="52"/>
        <v>0.39536328946889715</v>
      </c>
      <c r="P357" s="73">
        <v>82</v>
      </c>
      <c r="Q357" s="72">
        <f t="shared" si="57"/>
        <v>0</v>
      </c>
      <c r="R357" s="72">
        <f t="shared" si="59"/>
        <v>23.233941999999999</v>
      </c>
      <c r="S357" s="75" t="str">
        <f t="shared" si="61"/>
        <v>1</v>
      </c>
      <c r="T357" s="204" t="s">
        <v>59</v>
      </c>
      <c r="U357" s="204"/>
      <c r="V357" s="204"/>
      <c r="AB357" s="35"/>
    </row>
    <row r="358" spans="1:28" s="34" customFormat="1" ht="20">
      <c r="A358" s="282"/>
      <c r="B358" s="201"/>
      <c r="C358" s="285"/>
      <c r="D358" s="66">
        <v>42446</v>
      </c>
      <c r="E358" s="66">
        <v>42446</v>
      </c>
      <c r="F358" s="67" t="s">
        <v>266</v>
      </c>
      <c r="G358" s="68">
        <f>4.75*0.9</f>
        <v>4.2750000000000004</v>
      </c>
      <c r="H358" s="69">
        <v>1</v>
      </c>
      <c r="I358" s="70">
        <v>7.2956000000000003</v>
      </c>
      <c r="J358" s="71">
        <f t="shared" si="60"/>
        <v>31.188690000000005</v>
      </c>
      <c r="K358" s="72">
        <f t="shared" si="62"/>
        <v>31.188690000000005</v>
      </c>
      <c r="L358" s="73">
        <v>45</v>
      </c>
      <c r="M358" s="71">
        <f t="shared" si="50"/>
        <v>45</v>
      </c>
      <c r="N358" s="72">
        <f t="shared" si="51"/>
        <v>13.811309999999995</v>
      </c>
      <c r="O358" s="74">
        <f t="shared" si="52"/>
        <v>0.44283071844312771</v>
      </c>
      <c r="P358" s="73">
        <v>45</v>
      </c>
      <c r="Q358" s="72">
        <f t="shared" si="57"/>
        <v>0</v>
      </c>
      <c r="R358" s="72">
        <f t="shared" si="59"/>
        <v>13.811309999999995</v>
      </c>
      <c r="S358" s="75" t="str">
        <f t="shared" si="61"/>
        <v>1</v>
      </c>
      <c r="T358" s="204" t="s">
        <v>59</v>
      </c>
      <c r="U358" s="204"/>
      <c r="V358" s="204"/>
      <c r="AB358" s="35"/>
    </row>
    <row r="359" spans="1:28" s="34" customFormat="1" ht="40">
      <c r="A359" s="282"/>
      <c r="B359" s="201"/>
      <c r="C359" s="285"/>
      <c r="D359" s="66">
        <v>42446</v>
      </c>
      <c r="E359" s="66">
        <v>42446</v>
      </c>
      <c r="F359" s="67" t="s">
        <v>267</v>
      </c>
      <c r="G359" s="68">
        <f>5.75*0.9</f>
        <v>5.1749999999999998</v>
      </c>
      <c r="H359" s="69">
        <v>2</v>
      </c>
      <c r="I359" s="70">
        <v>7.2956000000000003</v>
      </c>
      <c r="J359" s="71">
        <f t="shared" si="60"/>
        <v>37.754730000000002</v>
      </c>
      <c r="K359" s="72">
        <f t="shared" si="62"/>
        <v>75.509460000000004</v>
      </c>
      <c r="L359" s="73">
        <v>65</v>
      </c>
      <c r="M359" s="71">
        <f t="shared" si="50"/>
        <v>130</v>
      </c>
      <c r="N359" s="72">
        <f t="shared" si="51"/>
        <v>54.490539999999996</v>
      </c>
      <c r="O359" s="74">
        <f t="shared" si="52"/>
        <v>0.72163858674131687</v>
      </c>
      <c r="P359" s="73">
        <v>130</v>
      </c>
      <c r="Q359" s="72">
        <f t="shared" si="57"/>
        <v>0</v>
      </c>
      <c r="R359" s="72">
        <f t="shared" si="59"/>
        <v>54.490539999999996</v>
      </c>
      <c r="S359" s="75" t="str">
        <f t="shared" si="61"/>
        <v>1</v>
      </c>
      <c r="T359" s="204" t="s">
        <v>59</v>
      </c>
      <c r="U359" s="204"/>
      <c r="V359" s="204"/>
      <c r="AB359" s="35"/>
    </row>
    <row r="360" spans="1:28" s="34" customFormat="1" ht="20">
      <c r="A360" s="282"/>
      <c r="B360" s="201"/>
      <c r="C360" s="285"/>
      <c r="D360" s="66">
        <v>42446</v>
      </c>
      <c r="E360" s="66">
        <v>42446</v>
      </c>
      <c r="F360" s="67" t="s">
        <v>84</v>
      </c>
      <c r="G360" s="68">
        <v>14</v>
      </c>
      <c r="H360" s="69">
        <v>2</v>
      </c>
      <c r="I360" s="70">
        <v>7.2956000000000003</v>
      </c>
      <c r="J360" s="71">
        <f t="shared" si="60"/>
        <v>102.1384</v>
      </c>
      <c r="K360" s="72">
        <f t="shared" si="62"/>
        <v>204.27680000000001</v>
      </c>
      <c r="L360" s="73">
        <v>175</v>
      </c>
      <c r="M360" s="71">
        <f t="shared" si="50"/>
        <v>350</v>
      </c>
      <c r="N360" s="72">
        <f t="shared" si="51"/>
        <v>145.72319999999999</v>
      </c>
      <c r="O360" s="74">
        <f t="shared" si="52"/>
        <v>0.71336147815121431</v>
      </c>
      <c r="P360" s="73">
        <v>350</v>
      </c>
      <c r="Q360" s="72">
        <f t="shared" si="57"/>
        <v>0</v>
      </c>
      <c r="R360" s="72">
        <f t="shared" si="59"/>
        <v>145.72319999999999</v>
      </c>
      <c r="S360" s="75" t="str">
        <f t="shared" si="61"/>
        <v>1</v>
      </c>
      <c r="T360" s="204" t="s">
        <v>59</v>
      </c>
      <c r="U360" s="204"/>
      <c r="V360" s="204"/>
      <c r="AB360" s="35"/>
    </row>
    <row r="361" spans="1:28" s="34" customFormat="1" ht="40">
      <c r="A361" s="282"/>
      <c r="B361" s="201"/>
      <c r="C361" s="285"/>
      <c r="D361" s="66">
        <v>42446</v>
      </c>
      <c r="E361" s="66">
        <v>42446</v>
      </c>
      <c r="F361" s="67" t="s">
        <v>268</v>
      </c>
      <c r="G361" s="68">
        <v>6.95</v>
      </c>
      <c r="H361" s="69">
        <v>3</v>
      </c>
      <c r="I361" s="70">
        <v>7.2956000000000003</v>
      </c>
      <c r="J361" s="71">
        <f t="shared" si="60"/>
        <v>50.704420000000006</v>
      </c>
      <c r="K361" s="72">
        <f t="shared" si="62"/>
        <v>152.11326000000003</v>
      </c>
      <c r="L361" s="73">
        <v>115</v>
      </c>
      <c r="M361" s="71">
        <f t="shared" si="50"/>
        <v>345</v>
      </c>
      <c r="N361" s="72">
        <f t="shared" si="51"/>
        <v>192.88674</v>
      </c>
      <c r="O361" s="74">
        <f t="shared" si="52"/>
        <v>1.2680468487757082</v>
      </c>
      <c r="P361" s="73">
        <v>345</v>
      </c>
      <c r="Q361" s="72">
        <f t="shared" si="57"/>
        <v>0</v>
      </c>
      <c r="R361" s="72">
        <f t="shared" si="59"/>
        <v>192.88674</v>
      </c>
      <c r="S361" s="75" t="str">
        <f t="shared" si="61"/>
        <v>1</v>
      </c>
      <c r="T361" s="204" t="s">
        <v>59</v>
      </c>
      <c r="U361" s="204"/>
      <c r="V361" s="204"/>
      <c r="AB361" s="35"/>
    </row>
    <row r="362" spans="1:28" s="34" customFormat="1" ht="20">
      <c r="A362" s="282"/>
      <c r="B362" s="201"/>
      <c r="C362" s="285"/>
      <c r="D362" s="66">
        <v>42458</v>
      </c>
      <c r="E362" s="66">
        <v>42458</v>
      </c>
      <c r="F362" s="67" t="s">
        <v>217</v>
      </c>
      <c r="G362" s="68">
        <v>2.75</v>
      </c>
      <c r="H362" s="69">
        <v>2</v>
      </c>
      <c r="I362" s="70">
        <v>7.2956000000000003</v>
      </c>
      <c r="J362" s="71">
        <f t="shared" si="60"/>
        <v>20.062899999999999</v>
      </c>
      <c r="K362" s="72">
        <f>J362*H362</f>
        <v>40.125799999999998</v>
      </c>
      <c r="L362" s="73">
        <v>45</v>
      </c>
      <c r="M362" s="71">
        <f t="shared" si="50"/>
        <v>90</v>
      </c>
      <c r="N362" s="72">
        <f>(L362-J362)*H362</f>
        <v>49.874200000000002</v>
      </c>
      <c r="O362" s="74">
        <f>(L362-J362)/J362</f>
        <v>1.2429459350343173</v>
      </c>
      <c r="P362" s="73">
        <v>90</v>
      </c>
      <c r="Q362" s="72">
        <f t="shared" si="57"/>
        <v>0</v>
      </c>
      <c r="R362" s="72">
        <f t="shared" si="59"/>
        <v>49.874200000000002</v>
      </c>
      <c r="S362" s="75" t="str">
        <f t="shared" si="61"/>
        <v>1</v>
      </c>
      <c r="T362" s="204" t="s">
        <v>59</v>
      </c>
      <c r="U362" s="204"/>
      <c r="V362" s="204"/>
      <c r="AB362" s="35"/>
    </row>
    <row r="363" spans="1:28" s="34" customFormat="1" ht="20">
      <c r="A363" s="282"/>
      <c r="B363" s="201"/>
      <c r="C363" s="285"/>
      <c r="D363" s="66">
        <v>42458</v>
      </c>
      <c r="E363" s="66">
        <v>42458</v>
      </c>
      <c r="F363" s="67" t="s">
        <v>269</v>
      </c>
      <c r="G363" s="68">
        <v>2.75</v>
      </c>
      <c r="H363" s="69">
        <v>3</v>
      </c>
      <c r="I363" s="70">
        <v>7.2956000000000003</v>
      </c>
      <c r="J363" s="71">
        <f t="shared" si="60"/>
        <v>20.062899999999999</v>
      </c>
      <c r="K363" s="72">
        <f>J363*H363</f>
        <v>60.188699999999997</v>
      </c>
      <c r="L363" s="73">
        <v>45</v>
      </c>
      <c r="M363" s="71">
        <f t="shared" si="50"/>
        <v>135</v>
      </c>
      <c r="N363" s="72">
        <f>(L363-J363)*H363</f>
        <v>74.811300000000003</v>
      </c>
      <c r="O363" s="74">
        <f>(L363-J363)/J363</f>
        <v>1.2429459350343173</v>
      </c>
      <c r="P363" s="73">
        <v>135</v>
      </c>
      <c r="Q363" s="72">
        <f t="shared" si="57"/>
        <v>0</v>
      </c>
      <c r="R363" s="72">
        <f t="shared" si="59"/>
        <v>74.811300000000003</v>
      </c>
      <c r="S363" s="75" t="str">
        <f t="shared" si="61"/>
        <v>1</v>
      </c>
      <c r="T363" s="204" t="s">
        <v>59</v>
      </c>
      <c r="U363" s="204"/>
      <c r="V363" s="204"/>
      <c r="AB363" s="35"/>
    </row>
    <row r="364" spans="1:28" s="34" customFormat="1" ht="20">
      <c r="A364" s="282"/>
      <c r="B364" s="201"/>
      <c r="C364" s="285"/>
      <c r="D364" s="66">
        <v>42458</v>
      </c>
      <c r="E364" s="66">
        <v>42458</v>
      </c>
      <c r="F364" s="67" t="s">
        <v>218</v>
      </c>
      <c r="G364" s="68">
        <v>2.75</v>
      </c>
      <c r="H364" s="69">
        <v>1</v>
      </c>
      <c r="I364" s="70">
        <v>7.2956000000000003</v>
      </c>
      <c r="J364" s="71">
        <f t="shared" si="60"/>
        <v>20.062899999999999</v>
      </c>
      <c r="K364" s="72">
        <f t="shared" si="62"/>
        <v>20.062899999999999</v>
      </c>
      <c r="L364" s="73">
        <v>45</v>
      </c>
      <c r="M364" s="71">
        <f t="shared" si="50"/>
        <v>45</v>
      </c>
      <c r="N364" s="72">
        <f t="shared" si="51"/>
        <v>24.937100000000001</v>
      </c>
      <c r="O364" s="74">
        <f t="shared" si="52"/>
        <v>1.2429459350343173</v>
      </c>
      <c r="P364" s="73">
        <v>45</v>
      </c>
      <c r="Q364" s="72">
        <f t="shared" si="57"/>
        <v>0</v>
      </c>
      <c r="R364" s="72">
        <f t="shared" si="59"/>
        <v>24.937100000000001</v>
      </c>
      <c r="S364" s="75" t="str">
        <f t="shared" si="61"/>
        <v>1</v>
      </c>
      <c r="T364" s="204" t="s">
        <v>59</v>
      </c>
      <c r="U364" s="204"/>
      <c r="V364" s="204"/>
      <c r="AB364" s="35"/>
    </row>
    <row r="365" spans="1:28" s="34" customFormat="1" ht="20">
      <c r="A365" s="283"/>
      <c r="B365" s="201"/>
      <c r="C365" s="286"/>
      <c r="D365" s="66">
        <v>42458</v>
      </c>
      <c r="E365" s="66">
        <v>42458</v>
      </c>
      <c r="F365" s="67" t="s">
        <v>34</v>
      </c>
      <c r="G365" s="68">
        <v>16</v>
      </c>
      <c r="H365" s="69">
        <v>1</v>
      </c>
      <c r="I365" s="70">
        <v>7.2956000000000003</v>
      </c>
      <c r="J365" s="71">
        <f t="shared" si="60"/>
        <v>116.7296</v>
      </c>
      <c r="K365" s="72">
        <f t="shared" si="62"/>
        <v>116.7296</v>
      </c>
      <c r="L365" s="73">
        <v>0</v>
      </c>
      <c r="M365" s="71">
        <f t="shared" si="50"/>
        <v>0</v>
      </c>
      <c r="N365" s="72">
        <f t="shared" si="51"/>
        <v>-116.7296</v>
      </c>
      <c r="O365" s="74">
        <f t="shared" si="52"/>
        <v>-1</v>
      </c>
      <c r="P365" s="73">
        <v>0</v>
      </c>
      <c r="Q365" s="72">
        <f t="shared" si="57"/>
        <v>0</v>
      </c>
      <c r="R365" s="72">
        <f t="shared" si="59"/>
        <v>-116.7296</v>
      </c>
      <c r="S365" s="75" t="str">
        <f t="shared" si="61"/>
        <v>1</v>
      </c>
      <c r="T365" s="204" t="s">
        <v>59</v>
      </c>
      <c r="U365" s="204"/>
      <c r="V365" s="204"/>
      <c r="AB365" s="35"/>
    </row>
    <row r="366" spans="1:28" s="34" customFormat="1" ht="20">
      <c r="A366" s="281">
        <v>160328</v>
      </c>
      <c r="B366" s="201"/>
      <c r="C366" s="284" t="s">
        <v>190</v>
      </c>
      <c r="D366" s="66">
        <v>42455</v>
      </c>
      <c r="E366" s="66">
        <v>42455</v>
      </c>
      <c r="F366" s="67" t="s">
        <v>62</v>
      </c>
      <c r="G366" s="68">
        <v>10.5</v>
      </c>
      <c r="H366" s="69">
        <v>8</v>
      </c>
      <c r="I366" s="70">
        <v>7.2956000000000003</v>
      </c>
      <c r="J366" s="71">
        <f t="shared" si="60"/>
        <v>76.603800000000007</v>
      </c>
      <c r="K366" s="72">
        <f t="shared" si="62"/>
        <v>612.83040000000005</v>
      </c>
      <c r="L366" s="73">
        <v>125</v>
      </c>
      <c r="M366" s="71">
        <f t="shared" si="50"/>
        <v>1000</v>
      </c>
      <c r="N366" s="72">
        <f t="shared" si="51"/>
        <v>387.16959999999995</v>
      </c>
      <c r="O366" s="74">
        <f t="shared" si="52"/>
        <v>0.63177283633448977</v>
      </c>
      <c r="P366" s="73">
        <v>1000</v>
      </c>
      <c r="Q366" s="72">
        <f t="shared" si="57"/>
        <v>0</v>
      </c>
      <c r="R366" s="72">
        <f t="shared" si="59"/>
        <v>387.16959999999995</v>
      </c>
      <c r="S366" s="75" t="str">
        <f t="shared" si="61"/>
        <v>1</v>
      </c>
      <c r="T366" s="204" t="s">
        <v>59</v>
      </c>
      <c r="U366" s="204"/>
      <c r="V366" s="204"/>
      <c r="AB366" s="35"/>
    </row>
    <row r="367" spans="1:28" s="34" customFormat="1" ht="20">
      <c r="A367" s="282"/>
      <c r="B367" s="201"/>
      <c r="C367" s="285"/>
      <c r="D367" s="66">
        <v>42455</v>
      </c>
      <c r="E367" s="66">
        <v>42455</v>
      </c>
      <c r="F367" s="67" t="s">
        <v>270</v>
      </c>
      <c r="G367" s="68">
        <v>2.8</v>
      </c>
      <c r="H367" s="69">
        <v>2</v>
      </c>
      <c r="I367" s="70">
        <v>7.2956000000000003</v>
      </c>
      <c r="J367" s="71">
        <f t="shared" si="60"/>
        <v>20.427679999999999</v>
      </c>
      <c r="K367" s="72">
        <f t="shared" si="62"/>
        <v>40.855359999999997</v>
      </c>
      <c r="L367" s="73">
        <v>55</v>
      </c>
      <c r="M367" s="71">
        <f t="shared" si="50"/>
        <v>110</v>
      </c>
      <c r="N367" s="72">
        <f t="shared" si="51"/>
        <v>69.14464000000001</v>
      </c>
      <c r="O367" s="74">
        <f t="shared" si="52"/>
        <v>1.6924251799519088</v>
      </c>
      <c r="P367" s="73">
        <v>110</v>
      </c>
      <c r="Q367" s="72">
        <f t="shared" si="57"/>
        <v>0</v>
      </c>
      <c r="R367" s="72">
        <f t="shared" si="59"/>
        <v>69.14464000000001</v>
      </c>
      <c r="S367" s="75" t="str">
        <f t="shared" si="61"/>
        <v>1</v>
      </c>
      <c r="T367" s="204" t="s">
        <v>59</v>
      </c>
      <c r="U367" s="204"/>
      <c r="V367" s="204"/>
      <c r="AB367" s="35"/>
    </row>
    <row r="368" spans="1:28" s="34" customFormat="1" ht="20">
      <c r="A368" s="282"/>
      <c r="B368" s="201"/>
      <c r="C368" s="285"/>
      <c r="D368" s="66">
        <v>42455</v>
      </c>
      <c r="E368" s="66">
        <v>42455</v>
      </c>
      <c r="F368" s="67" t="s">
        <v>131</v>
      </c>
      <c r="G368" s="68">
        <v>2.59</v>
      </c>
      <c r="H368" s="69">
        <v>2</v>
      </c>
      <c r="I368" s="70">
        <v>7.2956000000000003</v>
      </c>
      <c r="J368" s="71">
        <f t="shared" si="60"/>
        <v>18.895603999999999</v>
      </c>
      <c r="K368" s="72">
        <f t="shared" si="62"/>
        <v>37.791207999999997</v>
      </c>
      <c r="L368" s="73">
        <v>55</v>
      </c>
      <c r="M368" s="71">
        <f t="shared" si="50"/>
        <v>110</v>
      </c>
      <c r="N368" s="72">
        <f t="shared" si="51"/>
        <v>72.208792000000003</v>
      </c>
      <c r="O368" s="74">
        <f t="shared" si="52"/>
        <v>1.9107299242723337</v>
      </c>
      <c r="P368" s="73">
        <v>110</v>
      </c>
      <c r="Q368" s="72">
        <f t="shared" si="57"/>
        <v>0</v>
      </c>
      <c r="R368" s="72">
        <f t="shared" si="59"/>
        <v>72.208792000000003</v>
      </c>
      <c r="S368" s="75" t="str">
        <f t="shared" si="61"/>
        <v>1</v>
      </c>
      <c r="T368" s="204" t="s">
        <v>59</v>
      </c>
      <c r="U368" s="204"/>
      <c r="V368" s="204"/>
      <c r="AB368" s="35"/>
    </row>
    <row r="369" spans="1:28" s="34" customFormat="1" ht="20">
      <c r="A369" s="282"/>
      <c r="B369" s="201"/>
      <c r="C369" s="285"/>
      <c r="D369" s="66">
        <v>42455</v>
      </c>
      <c r="E369" s="66">
        <v>42455</v>
      </c>
      <c r="F369" s="67" t="s">
        <v>86</v>
      </c>
      <c r="G369" s="68">
        <v>3.95</v>
      </c>
      <c r="H369" s="69">
        <v>5</v>
      </c>
      <c r="I369" s="70">
        <v>7.2956000000000003</v>
      </c>
      <c r="J369" s="71">
        <f t="shared" si="60"/>
        <v>28.817620000000002</v>
      </c>
      <c r="K369" s="72">
        <f t="shared" si="62"/>
        <v>144.0881</v>
      </c>
      <c r="L369" s="73">
        <v>45</v>
      </c>
      <c r="M369" s="71">
        <f t="shared" si="50"/>
        <v>225</v>
      </c>
      <c r="N369" s="72">
        <f t="shared" si="51"/>
        <v>80.911899999999989</v>
      </c>
      <c r="O369" s="74">
        <f t="shared" si="52"/>
        <v>0.56154463831503076</v>
      </c>
      <c r="P369" s="73">
        <v>225</v>
      </c>
      <c r="Q369" s="72">
        <f t="shared" si="57"/>
        <v>0</v>
      </c>
      <c r="R369" s="72">
        <f t="shared" si="59"/>
        <v>80.911899999999989</v>
      </c>
      <c r="S369" s="75" t="str">
        <f t="shared" si="61"/>
        <v>1</v>
      </c>
      <c r="T369" s="204" t="s">
        <v>59</v>
      </c>
      <c r="U369" s="204"/>
      <c r="V369" s="204"/>
      <c r="AB369" s="35"/>
    </row>
    <row r="370" spans="1:28" s="34" customFormat="1" ht="20">
      <c r="A370" s="282"/>
      <c r="B370" s="201"/>
      <c r="C370" s="285"/>
      <c r="D370" s="66">
        <v>42455</v>
      </c>
      <c r="E370" s="66">
        <v>42455</v>
      </c>
      <c r="F370" s="67" t="s">
        <v>135</v>
      </c>
      <c r="G370" s="68">
        <v>4.45</v>
      </c>
      <c r="H370" s="69">
        <v>4</v>
      </c>
      <c r="I370" s="70">
        <v>7.2956000000000003</v>
      </c>
      <c r="J370" s="71">
        <f t="shared" si="60"/>
        <v>32.465420000000002</v>
      </c>
      <c r="K370" s="72">
        <f t="shared" si="62"/>
        <v>129.86168000000001</v>
      </c>
      <c r="L370" s="73">
        <v>45</v>
      </c>
      <c r="M370" s="71">
        <f t="shared" si="50"/>
        <v>180</v>
      </c>
      <c r="N370" s="72">
        <f t="shared" si="51"/>
        <v>50.138319999999993</v>
      </c>
      <c r="O370" s="74">
        <f t="shared" si="52"/>
        <v>0.38609018457176891</v>
      </c>
      <c r="P370" s="73">
        <v>180</v>
      </c>
      <c r="Q370" s="72">
        <f t="shared" si="57"/>
        <v>0</v>
      </c>
      <c r="R370" s="72">
        <f t="shared" si="59"/>
        <v>50.138319999999993</v>
      </c>
      <c r="S370" s="75" t="str">
        <f t="shared" si="61"/>
        <v>1</v>
      </c>
      <c r="T370" s="204" t="s">
        <v>59</v>
      </c>
      <c r="U370" s="204"/>
      <c r="V370" s="204"/>
      <c r="AB370" s="35"/>
    </row>
    <row r="371" spans="1:28" s="34" customFormat="1" ht="20">
      <c r="A371" s="282"/>
      <c r="B371" s="201"/>
      <c r="C371" s="285"/>
      <c r="D371" s="66">
        <v>42455</v>
      </c>
      <c r="E371" s="66">
        <v>42455</v>
      </c>
      <c r="F371" s="67" t="s">
        <v>271</v>
      </c>
      <c r="G371" s="68">
        <v>1.49</v>
      </c>
      <c r="H371" s="69">
        <v>1</v>
      </c>
      <c r="I371" s="70">
        <v>7.2956000000000003</v>
      </c>
      <c r="J371" s="71">
        <f t="shared" si="60"/>
        <v>10.870444000000001</v>
      </c>
      <c r="K371" s="72">
        <f t="shared" si="62"/>
        <v>10.870444000000001</v>
      </c>
      <c r="L371" s="73">
        <v>15</v>
      </c>
      <c r="M371" s="71">
        <f t="shared" si="50"/>
        <v>15</v>
      </c>
      <c r="N371" s="72">
        <f t="shared" si="51"/>
        <v>4.1295559999999991</v>
      </c>
      <c r="O371" s="74">
        <f t="shared" si="52"/>
        <v>0.37988843877950146</v>
      </c>
      <c r="P371" s="73">
        <v>15</v>
      </c>
      <c r="Q371" s="72">
        <f t="shared" si="57"/>
        <v>0</v>
      </c>
      <c r="R371" s="72">
        <f t="shared" si="59"/>
        <v>4.1295559999999991</v>
      </c>
      <c r="S371" s="75" t="str">
        <f t="shared" si="61"/>
        <v>1</v>
      </c>
      <c r="T371" s="204" t="s">
        <v>59</v>
      </c>
      <c r="U371" s="204"/>
      <c r="V371" s="204"/>
      <c r="AB371" s="35"/>
    </row>
    <row r="372" spans="1:28" s="34" customFormat="1" ht="20">
      <c r="A372" s="282"/>
      <c r="B372" s="201"/>
      <c r="C372" s="285"/>
      <c r="D372" s="66">
        <v>42455</v>
      </c>
      <c r="E372" s="66">
        <v>42455</v>
      </c>
      <c r="F372" s="67" t="s">
        <v>226</v>
      </c>
      <c r="G372" s="68">
        <v>2.59</v>
      </c>
      <c r="H372" s="69">
        <v>1</v>
      </c>
      <c r="I372" s="70">
        <v>7.2956000000000003</v>
      </c>
      <c r="J372" s="71">
        <f t="shared" si="60"/>
        <v>18.895603999999999</v>
      </c>
      <c r="K372" s="72">
        <f t="shared" si="62"/>
        <v>18.895603999999999</v>
      </c>
      <c r="L372" s="73">
        <v>40</v>
      </c>
      <c r="M372" s="71">
        <f t="shared" si="50"/>
        <v>40</v>
      </c>
      <c r="N372" s="72">
        <f t="shared" si="51"/>
        <v>21.104396000000001</v>
      </c>
      <c r="O372" s="74">
        <f t="shared" si="52"/>
        <v>1.116894490379879</v>
      </c>
      <c r="P372" s="73">
        <v>40</v>
      </c>
      <c r="Q372" s="72">
        <f t="shared" si="57"/>
        <v>0</v>
      </c>
      <c r="R372" s="72">
        <f t="shared" si="59"/>
        <v>21.104396000000001</v>
      </c>
      <c r="S372" s="75" t="str">
        <f t="shared" si="61"/>
        <v>1</v>
      </c>
      <c r="T372" s="204" t="s">
        <v>59</v>
      </c>
      <c r="U372" s="204"/>
      <c r="V372" s="204"/>
      <c r="AB372" s="35"/>
    </row>
    <row r="373" spans="1:28" s="34" customFormat="1" ht="20">
      <c r="A373" s="283"/>
      <c r="B373" s="201"/>
      <c r="C373" s="286"/>
      <c r="D373" s="66">
        <v>42455</v>
      </c>
      <c r="E373" s="66">
        <v>42455</v>
      </c>
      <c r="F373" s="67" t="s">
        <v>34</v>
      </c>
      <c r="G373" s="68">
        <v>16</v>
      </c>
      <c r="H373" s="69">
        <v>1</v>
      </c>
      <c r="I373" s="70"/>
      <c r="J373" s="71">
        <f t="shared" si="60"/>
        <v>0</v>
      </c>
      <c r="K373" s="72">
        <f t="shared" si="62"/>
        <v>0</v>
      </c>
      <c r="L373" s="73"/>
      <c r="M373" s="71">
        <f t="shared" si="50"/>
        <v>0</v>
      </c>
      <c r="N373" s="72">
        <f t="shared" si="51"/>
        <v>0</v>
      </c>
      <c r="O373" s="74" t="e">
        <f t="shared" si="52"/>
        <v>#DIV/0!</v>
      </c>
      <c r="P373" s="73"/>
      <c r="Q373" s="72">
        <f t="shared" si="57"/>
        <v>0</v>
      </c>
      <c r="R373" s="72">
        <f t="shared" si="59"/>
        <v>0</v>
      </c>
      <c r="S373" s="75" t="str">
        <f t="shared" si="61"/>
        <v>1</v>
      </c>
      <c r="T373" s="204" t="s">
        <v>59</v>
      </c>
      <c r="U373" s="204"/>
      <c r="V373" s="204"/>
      <c r="AB373" s="35"/>
    </row>
    <row r="374" spans="1:28" s="34" customFormat="1" ht="20">
      <c r="A374" s="281">
        <v>160329</v>
      </c>
      <c r="B374" s="278" t="s">
        <v>130</v>
      </c>
      <c r="C374" s="284" t="s">
        <v>130</v>
      </c>
      <c r="D374" s="66">
        <v>42456</v>
      </c>
      <c r="E374" s="66">
        <v>42456</v>
      </c>
      <c r="F374" s="67" t="s">
        <v>43</v>
      </c>
      <c r="G374" s="68">
        <v>10.8</v>
      </c>
      <c r="H374" s="69">
        <v>8</v>
      </c>
      <c r="I374" s="70">
        <v>7.2956000000000003</v>
      </c>
      <c r="J374" s="71">
        <f t="shared" si="60"/>
        <v>78.792480000000012</v>
      </c>
      <c r="K374" s="72">
        <f t="shared" si="62"/>
        <v>630.33984000000009</v>
      </c>
      <c r="L374" s="73">
        <v>138</v>
      </c>
      <c r="M374" s="71">
        <f t="shared" ref="M374:M438" si="63">L374*H374</f>
        <v>1104</v>
      </c>
      <c r="N374" s="72">
        <f t="shared" ref="N374:N438" si="64">(L374-J374)*H374</f>
        <v>473.66015999999991</v>
      </c>
      <c r="O374" s="74">
        <f t="shared" ref="O374:O438" si="65">(L374-J374)/J374</f>
        <v>0.7514361776656856</v>
      </c>
      <c r="P374" s="73">
        <v>1104</v>
      </c>
      <c r="Q374" s="72">
        <f t="shared" si="57"/>
        <v>0</v>
      </c>
      <c r="R374" s="72">
        <f t="shared" si="59"/>
        <v>473.66015999999991</v>
      </c>
      <c r="S374" s="75" t="str">
        <f t="shared" si="61"/>
        <v>1</v>
      </c>
      <c r="T374" s="204" t="s">
        <v>59</v>
      </c>
      <c r="U374" s="204"/>
      <c r="V374" s="204"/>
      <c r="AB374" s="35"/>
    </row>
    <row r="375" spans="1:28" s="34" customFormat="1" ht="20">
      <c r="A375" s="283"/>
      <c r="B375" s="280"/>
      <c r="C375" s="286"/>
      <c r="D375" s="66">
        <v>42456</v>
      </c>
      <c r="E375" s="66">
        <v>42456</v>
      </c>
      <c r="F375" s="67" t="s">
        <v>34</v>
      </c>
      <c r="G375" s="68">
        <v>16</v>
      </c>
      <c r="H375" s="69">
        <v>1</v>
      </c>
      <c r="I375" s="70">
        <v>7.3864000000000001</v>
      </c>
      <c r="J375" s="71">
        <f t="shared" si="60"/>
        <v>118.1824</v>
      </c>
      <c r="K375" s="72">
        <f t="shared" si="62"/>
        <v>118.1824</v>
      </c>
      <c r="L375" s="73">
        <v>0</v>
      </c>
      <c r="M375" s="71">
        <f t="shared" si="63"/>
        <v>0</v>
      </c>
      <c r="N375" s="72">
        <f t="shared" si="64"/>
        <v>-118.1824</v>
      </c>
      <c r="O375" s="74">
        <f t="shared" si="65"/>
        <v>-1</v>
      </c>
      <c r="P375" s="73">
        <v>0</v>
      </c>
      <c r="Q375" s="72">
        <f t="shared" si="57"/>
        <v>0</v>
      </c>
      <c r="R375" s="72">
        <f t="shared" si="59"/>
        <v>-118.1824</v>
      </c>
      <c r="S375" s="75" t="str">
        <f t="shared" si="61"/>
        <v>1</v>
      </c>
      <c r="T375" s="204" t="s">
        <v>59</v>
      </c>
      <c r="U375" s="204"/>
      <c r="V375" s="204"/>
      <c r="AB375" s="35"/>
    </row>
    <row r="376" spans="1:28" s="34" customFormat="1" ht="20">
      <c r="A376" s="281">
        <v>160330</v>
      </c>
      <c r="B376" s="278" t="s">
        <v>272</v>
      </c>
      <c r="C376" s="284" t="s">
        <v>130</v>
      </c>
      <c r="D376" s="66">
        <v>42456</v>
      </c>
      <c r="E376" s="66">
        <v>42456</v>
      </c>
      <c r="F376" s="67" t="s">
        <v>43</v>
      </c>
      <c r="G376" s="68">
        <v>10.8</v>
      </c>
      <c r="H376" s="69">
        <v>8</v>
      </c>
      <c r="I376" s="70">
        <v>7.2956000000000003</v>
      </c>
      <c r="J376" s="71">
        <f t="shared" si="60"/>
        <v>78.792480000000012</v>
      </c>
      <c r="K376" s="72">
        <f t="shared" si="62"/>
        <v>630.33984000000009</v>
      </c>
      <c r="L376" s="73">
        <v>138</v>
      </c>
      <c r="M376" s="71">
        <f t="shared" si="63"/>
        <v>1104</v>
      </c>
      <c r="N376" s="72">
        <f t="shared" si="64"/>
        <v>473.66015999999991</v>
      </c>
      <c r="O376" s="74">
        <f t="shared" si="65"/>
        <v>0.7514361776656856</v>
      </c>
      <c r="P376" s="73">
        <v>1104</v>
      </c>
      <c r="Q376" s="72">
        <f t="shared" si="57"/>
        <v>0</v>
      </c>
      <c r="R376" s="72">
        <f t="shared" si="59"/>
        <v>473.66015999999991</v>
      </c>
      <c r="S376" s="75" t="str">
        <f t="shared" si="61"/>
        <v>1</v>
      </c>
      <c r="T376" s="204" t="s">
        <v>59</v>
      </c>
      <c r="U376" s="204"/>
      <c r="V376" s="204"/>
      <c r="AB376" s="35"/>
    </row>
    <row r="377" spans="1:28" s="34" customFormat="1" ht="20">
      <c r="A377" s="283"/>
      <c r="B377" s="280"/>
      <c r="C377" s="286"/>
      <c r="D377" s="66">
        <v>42456</v>
      </c>
      <c r="E377" s="66">
        <v>42456</v>
      </c>
      <c r="F377" s="67" t="s">
        <v>34</v>
      </c>
      <c r="G377" s="68">
        <v>16</v>
      </c>
      <c r="H377" s="69">
        <v>1</v>
      </c>
      <c r="I377" s="70">
        <v>7.3864000000000001</v>
      </c>
      <c r="J377" s="71">
        <f t="shared" si="60"/>
        <v>118.1824</v>
      </c>
      <c r="K377" s="72">
        <f t="shared" si="62"/>
        <v>118.1824</v>
      </c>
      <c r="L377" s="73">
        <v>0</v>
      </c>
      <c r="M377" s="71">
        <f t="shared" si="63"/>
        <v>0</v>
      </c>
      <c r="N377" s="72">
        <f t="shared" si="64"/>
        <v>-118.1824</v>
      </c>
      <c r="O377" s="74">
        <f t="shared" si="65"/>
        <v>-1</v>
      </c>
      <c r="P377" s="73">
        <v>0</v>
      </c>
      <c r="Q377" s="72">
        <f t="shared" ref="Q377:Q440" si="66">L377*H377-P377</f>
        <v>0</v>
      </c>
      <c r="R377" s="72">
        <f t="shared" si="59"/>
        <v>-118.1824</v>
      </c>
      <c r="S377" s="75" t="str">
        <f t="shared" si="61"/>
        <v>1</v>
      </c>
      <c r="T377" s="204" t="s">
        <v>59</v>
      </c>
      <c r="U377" s="204"/>
      <c r="V377" s="204"/>
      <c r="AB377" s="35"/>
    </row>
    <row r="378" spans="1:28" s="34" customFormat="1" ht="20">
      <c r="A378" s="281">
        <v>160331</v>
      </c>
      <c r="B378" s="278" t="s">
        <v>273</v>
      </c>
      <c r="C378" s="284" t="s">
        <v>130</v>
      </c>
      <c r="D378" s="66">
        <v>42456</v>
      </c>
      <c r="E378" s="66">
        <v>42456</v>
      </c>
      <c r="F378" s="67" t="s">
        <v>43</v>
      </c>
      <c r="G378" s="68">
        <v>10.8</v>
      </c>
      <c r="H378" s="69">
        <v>8</v>
      </c>
      <c r="I378" s="70">
        <v>7.2956000000000003</v>
      </c>
      <c r="J378" s="71">
        <f t="shared" si="60"/>
        <v>78.792480000000012</v>
      </c>
      <c r="K378" s="72">
        <f t="shared" si="62"/>
        <v>630.33984000000009</v>
      </c>
      <c r="L378" s="73">
        <v>138</v>
      </c>
      <c r="M378" s="71">
        <f t="shared" si="63"/>
        <v>1104</v>
      </c>
      <c r="N378" s="72">
        <f t="shared" si="64"/>
        <v>473.66015999999991</v>
      </c>
      <c r="O378" s="74">
        <f t="shared" si="65"/>
        <v>0.7514361776656856</v>
      </c>
      <c r="P378" s="73">
        <v>1104</v>
      </c>
      <c r="Q378" s="72">
        <f t="shared" si="66"/>
        <v>0</v>
      </c>
      <c r="R378" s="72">
        <f t="shared" si="59"/>
        <v>473.66015999999991</v>
      </c>
      <c r="S378" s="75" t="str">
        <f t="shared" si="61"/>
        <v>1</v>
      </c>
      <c r="T378" s="204" t="s">
        <v>59</v>
      </c>
      <c r="U378" s="204"/>
      <c r="V378" s="204"/>
      <c r="AB378" s="35"/>
    </row>
    <row r="379" spans="1:28" s="34" customFormat="1" ht="20">
      <c r="A379" s="283"/>
      <c r="B379" s="280"/>
      <c r="C379" s="286"/>
      <c r="D379" s="66">
        <v>42456</v>
      </c>
      <c r="E379" s="66">
        <v>42456</v>
      </c>
      <c r="F379" s="67" t="s">
        <v>34</v>
      </c>
      <c r="G379" s="68">
        <v>16</v>
      </c>
      <c r="H379" s="69">
        <v>1</v>
      </c>
      <c r="I379" s="70">
        <v>7.3864000000000001</v>
      </c>
      <c r="J379" s="71">
        <f t="shared" si="60"/>
        <v>118.1824</v>
      </c>
      <c r="K379" s="72">
        <f t="shared" si="62"/>
        <v>118.1824</v>
      </c>
      <c r="L379" s="73">
        <v>0</v>
      </c>
      <c r="M379" s="71">
        <f t="shared" si="63"/>
        <v>0</v>
      </c>
      <c r="N379" s="72">
        <f t="shared" si="64"/>
        <v>-118.1824</v>
      </c>
      <c r="O379" s="74">
        <f t="shared" si="65"/>
        <v>-1</v>
      </c>
      <c r="P379" s="73">
        <v>0</v>
      </c>
      <c r="Q379" s="72">
        <f t="shared" si="66"/>
        <v>0</v>
      </c>
      <c r="R379" s="72">
        <f t="shared" si="59"/>
        <v>-118.1824</v>
      </c>
      <c r="S379" s="75" t="str">
        <f t="shared" si="61"/>
        <v>1</v>
      </c>
      <c r="T379" s="204" t="s">
        <v>59</v>
      </c>
      <c r="U379" s="204"/>
      <c r="V379" s="204"/>
      <c r="AB379" s="35"/>
    </row>
    <row r="380" spans="1:28" s="34" customFormat="1" ht="20">
      <c r="A380" s="281">
        <v>160332</v>
      </c>
      <c r="B380" s="278" t="s">
        <v>35</v>
      </c>
      <c r="C380" s="284" t="s">
        <v>32</v>
      </c>
      <c r="D380" s="66">
        <v>42458</v>
      </c>
      <c r="E380" s="66">
        <v>42458</v>
      </c>
      <c r="F380" s="67" t="s">
        <v>106</v>
      </c>
      <c r="G380" s="68">
        <v>11.2</v>
      </c>
      <c r="H380" s="69">
        <v>4</v>
      </c>
      <c r="I380" s="70">
        <v>7.2956000000000003</v>
      </c>
      <c r="J380" s="71">
        <f t="shared" si="60"/>
        <v>81.710719999999995</v>
      </c>
      <c r="K380" s="72">
        <f t="shared" si="62"/>
        <v>326.84287999999998</v>
      </c>
      <c r="L380" s="73">
        <v>135</v>
      </c>
      <c r="M380" s="71">
        <f t="shared" si="63"/>
        <v>540</v>
      </c>
      <c r="N380" s="72">
        <f t="shared" si="64"/>
        <v>213.15712000000002</v>
      </c>
      <c r="O380" s="74">
        <f t="shared" si="65"/>
        <v>0.65216999678867116</v>
      </c>
      <c r="P380" s="73">
        <v>540</v>
      </c>
      <c r="Q380" s="72">
        <f t="shared" si="66"/>
        <v>0</v>
      </c>
      <c r="R380" s="72">
        <f t="shared" si="59"/>
        <v>213.15712000000002</v>
      </c>
      <c r="S380" s="75" t="str">
        <f t="shared" si="61"/>
        <v>1</v>
      </c>
      <c r="T380" s="204" t="s">
        <v>59</v>
      </c>
      <c r="U380" s="204"/>
      <c r="V380" s="204"/>
      <c r="AB380" s="35"/>
    </row>
    <row r="381" spans="1:28" s="34" customFormat="1" ht="20">
      <c r="A381" s="282"/>
      <c r="B381" s="279"/>
      <c r="C381" s="285"/>
      <c r="D381" s="66">
        <v>42458</v>
      </c>
      <c r="E381" s="66">
        <v>42458</v>
      </c>
      <c r="F381" s="67" t="s">
        <v>43</v>
      </c>
      <c r="G381" s="68">
        <v>10.8</v>
      </c>
      <c r="H381" s="69">
        <v>4</v>
      </c>
      <c r="I381" s="70">
        <v>7.2956000000000003</v>
      </c>
      <c r="J381" s="71">
        <f t="shared" si="60"/>
        <v>78.792480000000012</v>
      </c>
      <c r="K381" s="72">
        <f t="shared" si="62"/>
        <v>315.16992000000005</v>
      </c>
      <c r="L381" s="73">
        <v>130</v>
      </c>
      <c r="M381" s="71">
        <f t="shared" si="63"/>
        <v>520</v>
      </c>
      <c r="N381" s="72">
        <f t="shared" si="64"/>
        <v>204.83007999999995</v>
      </c>
      <c r="O381" s="74">
        <f t="shared" si="65"/>
        <v>0.64990364562709513</v>
      </c>
      <c r="P381" s="73">
        <v>520</v>
      </c>
      <c r="Q381" s="72">
        <f t="shared" si="66"/>
        <v>0</v>
      </c>
      <c r="R381" s="72">
        <f t="shared" si="59"/>
        <v>204.83007999999995</v>
      </c>
      <c r="S381" s="75" t="str">
        <f t="shared" si="61"/>
        <v>1</v>
      </c>
      <c r="T381" s="204" t="s">
        <v>59</v>
      </c>
      <c r="U381" s="204"/>
      <c r="V381" s="204"/>
      <c r="AB381" s="35"/>
    </row>
    <row r="382" spans="1:28" s="34" customFormat="1" ht="20">
      <c r="A382" s="282"/>
      <c r="B382" s="279"/>
      <c r="C382" s="285"/>
      <c r="D382" s="66">
        <v>42458</v>
      </c>
      <c r="E382" s="66">
        <v>42458</v>
      </c>
      <c r="F382" s="67" t="s">
        <v>133</v>
      </c>
      <c r="G382" s="68">
        <v>0.45</v>
      </c>
      <c r="H382" s="69">
        <v>2</v>
      </c>
      <c r="I382" s="70">
        <v>7.2956000000000003</v>
      </c>
      <c r="J382" s="71">
        <f t="shared" si="60"/>
        <v>3.28302</v>
      </c>
      <c r="K382" s="72">
        <f t="shared" si="62"/>
        <v>6.5660400000000001</v>
      </c>
      <c r="L382" s="73">
        <v>9</v>
      </c>
      <c r="M382" s="71">
        <f t="shared" si="63"/>
        <v>18</v>
      </c>
      <c r="N382" s="72">
        <f t="shared" si="64"/>
        <v>11.433959999999999</v>
      </c>
      <c r="O382" s="74">
        <f t="shared" si="65"/>
        <v>1.741378365041943</v>
      </c>
      <c r="P382" s="73">
        <v>18</v>
      </c>
      <c r="Q382" s="72">
        <f t="shared" si="66"/>
        <v>0</v>
      </c>
      <c r="R382" s="72">
        <f t="shared" si="59"/>
        <v>11.433959999999999</v>
      </c>
      <c r="S382" s="75" t="str">
        <f t="shared" si="61"/>
        <v>1</v>
      </c>
      <c r="T382" s="204" t="s">
        <v>59</v>
      </c>
      <c r="U382" s="204"/>
      <c r="V382" s="204"/>
      <c r="AB382" s="35"/>
    </row>
    <row r="383" spans="1:28" s="34" customFormat="1" ht="20">
      <c r="A383" s="283"/>
      <c r="B383" s="280"/>
      <c r="C383" s="286"/>
      <c r="D383" s="66">
        <v>42458</v>
      </c>
      <c r="E383" s="66">
        <v>42458</v>
      </c>
      <c r="F383" s="67" t="s">
        <v>34</v>
      </c>
      <c r="G383" s="68">
        <v>16</v>
      </c>
      <c r="H383" s="69">
        <v>1</v>
      </c>
      <c r="I383" s="70">
        <v>7.2956000000000003</v>
      </c>
      <c r="J383" s="71">
        <f t="shared" si="60"/>
        <v>116.7296</v>
      </c>
      <c r="K383" s="72">
        <f t="shared" si="62"/>
        <v>116.7296</v>
      </c>
      <c r="L383" s="73">
        <v>0</v>
      </c>
      <c r="M383" s="71">
        <f t="shared" si="63"/>
        <v>0</v>
      </c>
      <c r="N383" s="72">
        <f t="shared" si="64"/>
        <v>-116.7296</v>
      </c>
      <c r="O383" s="74">
        <f t="shared" si="65"/>
        <v>-1</v>
      </c>
      <c r="P383" s="73">
        <v>0</v>
      </c>
      <c r="Q383" s="72">
        <f t="shared" si="66"/>
        <v>0</v>
      </c>
      <c r="R383" s="72">
        <f t="shared" si="59"/>
        <v>-116.7296</v>
      </c>
      <c r="S383" s="75" t="str">
        <f t="shared" si="61"/>
        <v>1</v>
      </c>
      <c r="T383" s="204" t="s">
        <v>59</v>
      </c>
      <c r="U383" s="204"/>
      <c r="V383" s="204"/>
      <c r="AB383" s="35"/>
    </row>
    <row r="384" spans="1:28" s="34" customFormat="1" ht="20">
      <c r="A384" s="281">
        <v>160401</v>
      </c>
      <c r="B384" s="278" t="s">
        <v>225</v>
      </c>
      <c r="C384" s="284" t="s">
        <v>143</v>
      </c>
      <c r="D384" s="66">
        <v>42461</v>
      </c>
      <c r="E384" s="66">
        <v>42461</v>
      </c>
      <c r="F384" s="67" t="s">
        <v>53</v>
      </c>
      <c r="G384" s="68">
        <v>10.5</v>
      </c>
      <c r="H384" s="69">
        <v>8</v>
      </c>
      <c r="I384" s="70">
        <v>7.3864000000000001</v>
      </c>
      <c r="J384" s="71">
        <f t="shared" si="60"/>
        <v>77.557199999999995</v>
      </c>
      <c r="K384" s="72">
        <f t="shared" si="62"/>
        <v>620.45759999999996</v>
      </c>
      <c r="L384" s="73">
        <v>125</v>
      </c>
      <c r="M384" s="71">
        <f t="shared" si="63"/>
        <v>1000</v>
      </c>
      <c r="N384" s="72">
        <f t="shared" si="64"/>
        <v>379.54240000000004</v>
      </c>
      <c r="O384" s="74">
        <f t="shared" si="65"/>
        <v>0.61171367713120139</v>
      </c>
      <c r="P384" s="73">
        <v>1000</v>
      </c>
      <c r="Q384" s="72">
        <f t="shared" si="66"/>
        <v>0</v>
      </c>
      <c r="R384" s="72">
        <f t="shared" si="59"/>
        <v>379.54240000000004</v>
      </c>
      <c r="S384" s="75" t="str">
        <f t="shared" si="61"/>
        <v>1</v>
      </c>
      <c r="T384" s="204" t="s">
        <v>25</v>
      </c>
      <c r="U384" s="204"/>
      <c r="V384" s="204"/>
      <c r="AB384" s="35"/>
    </row>
    <row r="385" spans="1:28" s="34" customFormat="1" ht="20">
      <c r="A385" s="283"/>
      <c r="B385" s="280"/>
      <c r="C385" s="286"/>
      <c r="D385" s="66">
        <v>42461</v>
      </c>
      <c r="E385" s="66">
        <v>42461</v>
      </c>
      <c r="F385" s="67" t="s">
        <v>34</v>
      </c>
      <c r="G385" s="68">
        <v>16</v>
      </c>
      <c r="H385" s="69">
        <v>1</v>
      </c>
      <c r="I385" s="70">
        <v>7.3864000000000001</v>
      </c>
      <c r="J385" s="71">
        <f t="shared" si="60"/>
        <v>118.1824</v>
      </c>
      <c r="K385" s="72">
        <f t="shared" si="62"/>
        <v>118.1824</v>
      </c>
      <c r="L385" s="73">
        <v>0</v>
      </c>
      <c r="M385" s="71">
        <f t="shared" si="63"/>
        <v>0</v>
      </c>
      <c r="N385" s="72">
        <f t="shared" si="64"/>
        <v>-118.1824</v>
      </c>
      <c r="O385" s="74">
        <f t="shared" si="65"/>
        <v>-1</v>
      </c>
      <c r="P385" s="73">
        <v>0</v>
      </c>
      <c r="Q385" s="72">
        <f t="shared" si="66"/>
        <v>0</v>
      </c>
      <c r="R385" s="72">
        <f t="shared" ref="R385:R448" si="67">N385</f>
        <v>-118.1824</v>
      </c>
      <c r="S385" s="75" t="str">
        <f t="shared" si="61"/>
        <v>1</v>
      </c>
      <c r="T385" s="204" t="s">
        <v>25</v>
      </c>
      <c r="U385" s="204"/>
      <c r="V385" s="204"/>
      <c r="AB385" s="35"/>
    </row>
    <row r="386" spans="1:28" s="34" customFormat="1" ht="20">
      <c r="A386" s="281">
        <v>160402</v>
      </c>
      <c r="B386" s="278" t="s">
        <v>154</v>
      </c>
      <c r="C386" s="284" t="s">
        <v>154</v>
      </c>
      <c r="D386" s="66">
        <v>42461</v>
      </c>
      <c r="E386" s="66">
        <v>42461</v>
      </c>
      <c r="F386" s="67" t="s">
        <v>53</v>
      </c>
      <c r="G386" s="68">
        <v>10.5</v>
      </c>
      <c r="H386" s="69">
        <v>8</v>
      </c>
      <c r="I386" s="70">
        <v>7.3864000000000001</v>
      </c>
      <c r="J386" s="71">
        <f t="shared" si="60"/>
        <v>77.557199999999995</v>
      </c>
      <c r="K386" s="72">
        <f t="shared" si="62"/>
        <v>620.45759999999996</v>
      </c>
      <c r="L386" s="73">
        <v>125</v>
      </c>
      <c r="M386" s="71">
        <f t="shared" si="63"/>
        <v>1000</v>
      </c>
      <c r="N386" s="72">
        <f t="shared" si="64"/>
        <v>379.54240000000004</v>
      </c>
      <c r="O386" s="74">
        <f t="shared" si="65"/>
        <v>0.61171367713120139</v>
      </c>
      <c r="P386" s="73">
        <v>1000</v>
      </c>
      <c r="Q386" s="72">
        <f t="shared" si="66"/>
        <v>0</v>
      </c>
      <c r="R386" s="72">
        <f t="shared" si="67"/>
        <v>379.54240000000004</v>
      </c>
      <c r="S386" s="75" t="str">
        <f t="shared" si="61"/>
        <v>1</v>
      </c>
      <c r="T386" s="204" t="s">
        <v>25</v>
      </c>
      <c r="U386" s="204"/>
      <c r="V386" s="204"/>
      <c r="AB386" s="35"/>
    </row>
    <row r="387" spans="1:28" s="34" customFormat="1" ht="20">
      <c r="A387" s="283"/>
      <c r="B387" s="280"/>
      <c r="C387" s="286"/>
      <c r="D387" s="66">
        <v>42461</v>
      </c>
      <c r="E387" s="66">
        <v>42461</v>
      </c>
      <c r="F387" s="67" t="s">
        <v>34</v>
      </c>
      <c r="G387" s="68">
        <v>16</v>
      </c>
      <c r="H387" s="69">
        <v>1</v>
      </c>
      <c r="I387" s="70">
        <v>7.3864000000000001</v>
      </c>
      <c r="J387" s="71">
        <f t="shared" si="60"/>
        <v>118.1824</v>
      </c>
      <c r="K387" s="72">
        <f t="shared" si="62"/>
        <v>118.1824</v>
      </c>
      <c r="L387" s="73">
        <v>0</v>
      </c>
      <c r="M387" s="71">
        <f t="shared" si="63"/>
        <v>0</v>
      </c>
      <c r="N387" s="72">
        <f t="shared" si="64"/>
        <v>-118.1824</v>
      </c>
      <c r="O387" s="74">
        <f t="shared" si="65"/>
        <v>-1</v>
      </c>
      <c r="P387" s="73">
        <v>0</v>
      </c>
      <c r="Q387" s="72">
        <f t="shared" si="66"/>
        <v>0</v>
      </c>
      <c r="R387" s="72">
        <f t="shared" si="67"/>
        <v>-118.1824</v>
      </c>
      <c r="S387" s="75" t="str">
        <f t="shared" si="61"/>
        <v>1</v>
      </c>
      <c r="T387" s="204" t="s">
        <v>25</v>
      </c>
      <c r="U387" s="204"/>
      <c r="V387" s="204"/>
      <c r="AB387" s="35"/>
    </row>
    <row r="388" spans="1:28" s="34" customFormat="1" ht="40">
      <c r="A388" s="281">
        <v>160403</v>
      </c>
      <c r="B388" s="278" t="s">
        <v>190</v>
      </c>
      <c r="C388" s="284" t="s">
        <v>190</v>
      </c>
      <c r="D388" s="66">
        <v>42462</v>
      </c>
      <c r="E388" s="66">
        <v>42462</v>
      </c>
      <c r="F388" s="67" t="s">
        <v>274</v>
      </c>
      <c r="G388" s="68"/>
      <c r="H388" s="69">
        <v>2</v>
      </c>
      <c r="I388" s="70"/>
      <c r="J388" s="71">
        <f t="shared" ref="J388:J451" si="68">G388*I388</f>
        <v>0</v>
      </c>
      <c r="K388" s="72">
        <f t="shared" si="62"/>
        <v>0</v>
      </c>
      <c r="L388" s="73">
        <v>95</v>
      </c>
      <c r="M388" s="71">
        <f t="shared" si="63"/>
        <v>190</v>
      </c>
      <c r="N388" s="72">
        <f t="shared" si="64"/>
        <v>190</v>
      </c>
      <c r="O388" s="74" t="e">
        <f t="shared" si="65"/>
        <v>#DIV/0!</v>
      </c>
      <c r="P388" s="73">
        <v>190</v>
      </c>
      <c r="Q388" s="72">
        <f t="shared" si="66"/>
        <v>0</v>
      </c>
      <c r="R388" s="72">
        <f t="shared" si="67"/>
        <v>190</v>
      </c>
      <c r="S388" s="75" t="str">
        <f t="shared" si="61"/>
        <v>1</v>
      </c>
      <c r="T388" s="204" t="s">
        <v>25</v>
      </c>
      <c r="U388" s="204"/>
      <c r="V388" s="204"/>
      <c r="AB388" s="35"/>
    </row>
    <row r="389" spans="1:28" s="34" customFormat="1" ht="20">
      <c r="A389" s="282"/>
      <c r="B389" s="279"/>
      <c r="C389" s="285"/>
      <c r="D389" s="66">
        <v>42462</v>
      </c>
      <c r="E389" s="66">
        <v>42462</v>
      </c>
      <c r="F389" s="67" t="s">
        <v>62</v>
      </c>
      <c r="G389" s="68">
        <v>10.5</v>
      </c>
      <c r="H389" s="69">
        <v>6</v>
      </c>
      <c r="I389" s="70">
        <v>7.3864000000000001</v>
      </c>
      <c r="J389" s="71">
        <f t="shared" si="68"/>
        <v>77.557199999999995</v>
      </c>
      <c r="K389" s="72">
        <f t="shared" si="62"/>
        <v>465.34319999999997</v>
      </c>
      <c r="L389" s="73">
        <v>125</v>
      </c>
      <c r="M389" s="71">
        <f t="shared" si="63"/>
        <v>750</v>
      </c>
      <c r="N389" s="72">
        <f t="shared" si="64"/>
        <v>284.65680000000003</v>
      </c>
      <c r="O389" s="74">
        <f t="shared" si="65"/>
        <v>0.61171367713120139</v>
      </c>
      <c r="P389" s="73">
        <v>750</v>
      </c>
      <c r="Q389" s="72">
        <f t="shared" si="66"/>
        <v>0</v>
      </c>
      <c r="R389" s="72">
        <f t="shared" si="67"/>
        <v>284.65680000000003</v>
      </c>
      <c r="S389" s="75" t="str">
        <f t="shared" ref="S389:S452" si="69">IF(Q389&lt;&gt;0,"0","1")</f>
        <v>1</v>
      </c>
      <c r="T389" s="204" t="s">
        <v>25</v>
      </c>
      <c r="U389" s="204"/>
      <c r="V389" s="204"/>
      <c r="AB389" s="35"/>
    </row>
    <row r="390" spans="1:28" s="34" customFormat="1" ht="20">
      <c r="A390" s="282"/>
      <c r="B390" s="279"/>
      <c r="C390" s="285"/>
      <c r="D390" s="66">
        <v>42462</v>
      </c>
      <c r="E390" s="66">
        <v>42462</v>
      </c>
      <c r="F390" s="67" t="s">
        <v>135</v>
      </c>
      <c r="G390" s="68">
        <v>4.7</v>
      </c>
      <c r="H390" s="69">
        <v>10</v>
      </c>
      <c r="I390" s="70">
        <v>7.3864000000000001</v>
      </c>
      <c r="J390" s="71">
        <f t="shared" si="68"/>
        <v>34.716080000000005</v>
      </c>
      <c r="K390" s="72">
        <f t="shared" si="62"/>
        <v>347.16080000000005</v>
      </c>
      <c r="L390" s="73">
        <v>45</v>
      </c>
      <c r="M390" s="71">
        <f t="shared" si="63"/>
        <v>450</v>
      </c>
      <c r="N390" s="72">
        <f t="shared" si="64"/>
        <v>102.83919999999995</v>
      </c>
      <c r="O390" s="74">
        <f t="shared" si="65"/>
        <v>0.2962292977778595</v>
      </c>
      <c r="P390" s="73">
        <v>450</v>
      </c>
      <c r="Q390" s="72">
        <f t="shared" si="66"/>
        <v>0</v>
      </c>
      <c r="R390" s="72">
        <f t="shared" si="67"/>
        <v>102.83919999999995</v>
      </c>
      <c r="S390" s="75" t="str">
        <f t="shared" si="69"/>
        <v>1</v>
      </c>
      <c r="T390" s="204" t="s">
        <v>25</v>
      </c>
      <c r="U390" s="204"/>
      <c r="V390" s="204"/>
      <c r="AB390" s="35"/>
    </row>
    <row r="391" spans="1:28" s="34" customFormat="1" ht="20">
      <c r="A391" s="282"/>
      <c r="B391" s="279"/>
      <c r="C391" s="285"/>
      <c r="D391" s="66">
        <v>42462</v>
      </c>
      <c r="E391" s="66">
        <v>42462</v>
      </c>
      <c r="F391" s="67" t="s">
        <v>191</v>
      </c>
      <c r="G391" s="68">
        <v>0.99</v>
      </c>
      <c r="H391" s="69">
        <v>5</v>
      </c>
      <c r="I391" s="70">
        <v>7.3864000000000001</v>
      </c>
      <c r="J391" s="71">
        <f t="shared" si="68"/>
        <v>7.3125359999999997</v>
      </c>
      <c r="K391" s="72">
        <f t="shared" si="62"/>
        <v>36.56268</v>
      </c>
      <c r="L391" s="73">
        <v>15</v>
      </c>
      <c r="M391" s="71">
        <f t="shared" si="63"/>
        <v>75</v>
      </c>
      <c r="N391" s="72">
        <f t="shared" si="64"/>
        <v>38.43732</v>
      </c>
      <c r="O391" s="74">
        <f t="shared" si="65"/>
        <v>1.0512719527124381</v>
      </c>
      <c r="P391" s="73">
        <v>75</v>
      </c>
      <c r="Q391" s="72">
        <f t="shared" si="66"/>
        <v>0</v>
      </c>
      <c r="R391" s="72">
        <f t="shared" si="67"/>
        <v>38.43732</v>
      </c>
      <c r="S391" s="75" t="str">
        <f t="shared" si="69"/>
        <v>1</v>
      </c>
      <c r="T391" s="204" t="s">
        <v>25</v>
      </c>
      <c r="U391" s="204"/>
      <c r="V391" s="204"/>
      <c r="AB391" s="35"/>
    </row>
    <row r="392" spans="1:28" s="34" customFormat="1" ht="20">
      <c r="A392" s="282"/>
      <c r="B392" s="279"/>
      <c r="C392" s="285"/>
      <c r="D392" s="66">
        <v>42462</v>
      </c>
      <c r="E392" s="66">
        <v>42462</v>
      </c>
      <c r="F392" s="67" t="s">
        <v>192</v>
      </c>
      <c r="G392" s="68">
        <v>0.99</v>
      </c>
      <c r="H392" s="69">
        <v>5</v>
      </c>
      <c r="I392" s="70">
        <v>7.3864000000000001</v>
      </c>
      <c r="J392" s="71">
        <f t="shared" si="68"/>
        <v>7.3125359999999997</v>
      </c>
      <c r="K392" s="72">
        <f t="shared" si="62"/>
        <v>36.56268</v>
      </c>
      <c r="L392" s="73">
        <v>15</v>
      </c>
      <c r="M392" s="71">
        <f t="shared" si="63"/>
        <v>75</v>
      </c>
      <c r="N392" s="72">
        <f t="shared" si="64"/>
        <v>38.43732</v>
      </c>
      <c r="O392" s="74">
        <f t="shared" si="65"/>
        <v>1.0512719527124381</v>
      </c>
      <c r="P392" s="73">
        <v>75</v>
      </c>
      <c r="Q392" s="72">
        <f t="shared" si="66"/>
        <v>0</v>
      </c>
      <c r="R392" s="72">
        <f t="shared" si="67"/>
        <v>38.43732</v>
      </c>
      <c r="S392" s="75" t="str">
        <f t="shared" si="69"/>
        <v>1</v>
      </c>
      <c r="T392" s="204" t="s">
        <v>25</v>
      </c>
      <c r="U392" s="204"/>
      <c r="V392" s="204"/>
      <c r="AB392" s="35"/>
    </row>
    <row r="393" spans="1:28" s="34" customFormat="1" ht="20">
      <c r="A393" s="282"/>
      <c r="B393" s="279"/>
      <c r="C393" s="285"/>
      <c r="D393" s="66">
        <v>42462</v>
      </c>
      <c r="E393" s="66">
        <v>42462</v>
      </c>
      <c r="F393" s="67" t="s">
        <v>131</v>
      </c>
      <c r="G393" s="68">
        <v>2.54</v>
      </c>
      <c r="H393" s="69">
        <v>10</v>
      </c>
      <c r="I393" s="70">
        <v>7.3864000000000001</v>
      </c>
      <c r="J393" s="71">
        <f t="shared" si="68"/>
        <v>18.761455999999999</v>
      </c>
      <c r="K393" s="72">
        <f t="shared" si="62"/>
        <v>187.61455999999998</v>
      </c>
      <c r="L393" s="73">
        <v>55</v>
      </c>
      <c r="M393" s="71">
        <f t="shared" si="63"/>
        <v>550</v>
      </c>
      <c r="N393" s="72">
        <f t="shared" si="64"/>
        <v>362.38544000000002</v>
      </c>
      <c r="O393" s="74">
        <f t="shared" si="65"/>
        <v>1.9315422001362796</v>
      </c>
      <c r="P393" s="73">
        <v>550</v>
      </c>
      <c r="Q393" s="72">
        <f t="shared" si="66"/>
        <v>0</v>
      </c>
      <c r="R393" s="72">
        <f t="shared" si="67"/>
        <v>362.38544000000002</v>
      </c>
      <c r="S393" s="75" t="str">
        <f t="shared" si="69"/>
        <v>1</v>
      </c>
      <c r="T393" s="204" t="s">
        <v>25</v>
      </c>
      <c r="U393" s="204"/>
      <c r="V393" s="204"/>
      <c r="AB393" s="35"/>
    </row>
    <row r="394" spans="1:28" s="34" customFormat="1" ht="20">
      <c r="A394" s="283"/>
      <c r="B394" s="280"/>
      <c r="C394" s="286"/>
      <c r="D394" s="66">
        <v>42462</v>
      </c>
      <c r="E394" s="66">
        <v>42462</v>
      </c>
      <c r="F394" s="67" t="s">
        <v>34</v>
      </c>
      <c r="G394" s="68"/>
      <c r="H394" s="69">
        <v>1</v>
      </c>
      <c r="I394" s="70">
        <v>7.3864000000000001</v>
      </c>
      <c r="J394" s="71">
        <f t="shared" si="68"/>
        <v>0</v>
      </c>
      <c r="K394" s="72">
        <f t="shared" si="62"/>
        <v>0</v>
      </c>
      <c r="L394" s="73">
        <v>0</v>
      </c>
      <c r="M394" s="71">
        <f t="shared" si="63"/>
        <v>0</v>
      </c>
      <c r="N394" s="72">
        <f t="shared" si="64"/>
        <v>0</v>
      </c>
      <c r="O394" s="74" t="e">
        <f t="shared" si="65"/>
        <v>#DIV/0!</v>
      </c>
      <c r="P394" s="73">
        <v>0</v>
      </c>
      <c r="Q394" s="72">
        <f t="shared" si="66"/>
        <v>0</v>
      </c>
      <c r="R394" s="72">
        <f t="shared" si="67"/>
        <v>0</v>
      </c>
      <c r="S394" s="75" t="str">
        <f t="shared" si="69"/>
        <v>1</v>
      </c>
      <c r="T394" s="204" t="s">
        <v>25</v>
      </c>
      <c r="U394" s="204"/>
      <c r="V394" s="204"/>
      <c r="AB394" s="35"/>
    </row>
    <row r="395" spans="1:28" s="34" customFormat="1" ht="20">
      <c r="A395" s="281">
        <v>160404</v>
      </c>
      <c r="B395" s="278" t="s">
        <v>275</v>
      </c>
      <c r="C395" s="284" t="s">
        <v>190</v>
      </c>
      <c r="D395" s="66">
        <v>42463</v>
      </c>
      <c r="E395" s="66">
        <v>42463</v>
      </c>
      <c r="F395" s="67" t="s">
        <v>51</v>
      </c>
      <c r="G395" s="68">
        <v>15.5</v>
      </c>
      <c r="H395" s="69">
        <v>6</v>
      </c>
      <c r="I395" s="70">
        <v>7.3864000000000001</v>
      </c>
      <c r="J395" s="71">
        <f t="shared" si="68"/>
        <v>114.4892</v>
      </c>
      <c r="K395" s="72">
        <f t="shared" si="62"/>
        <v>686.93520000000001</v>
      </c>
      <c r="L395" s="73">
        <v>175</v>
      </c>
      <c r="M395" s="71">
        <f t="shared" si="63"/>
        <v>1050</v>
      </c>
      <c r="N395" s="72">
        <f t="shared" si="64"/>
        <v>363.06479999999999</v>
      </c>
      <c r="O395" s="74">
        <f t="shared" si="65"/>
        <v>0.52852845508571988</v>
      </c>
      <c r="P395" s="73">
        <v>1050</v>
      </c>
      <c r="Q395" s="72">
        <f t="shared" si="66"/>
        <v>0</v>
      </c>
      <c r="R395" s="72">
        <f t="shared" si="67"/>
        <v>363.06479999999999</v>
      </c>
      <c r="S395" s="75" t="str">
        <f t="shared" si="69"/>
        <v>1</v>
      </c>
      <c r="T395" s="204" t="s">
        <v>25</v>
      </c>
      <c r="U395" s="204"/>
      <c r="V395" s="204"/>
      <c r="AB395" s="35"/>
    </row>
    <row r="396" spans="1:28" s="34" customFormat="1" ht="20">
      <c r="A396" s="283"/>
      <c r="B396" s="280"/>
      <c r="C396" s="286"/>
      <c r="D396" s="66">
        <v>42463</v>
      </c>
      <c r="E396" s="66">
        <v>42463</v>
      </c>
      <c r="F396" s="67" t="s">
        <v>34</v>
      </c>
      <c r="G396" s="68">
        <v>16</v>
      </c>
      <c r="H396" s="69">
        <v>1</v>
      </c>
      <c r="I396" s="70">
        <v>7.3864000000000001</v>
      </c>
      <c r="J396" s="71">
        <f t="shared" si="68"/>
        <v>118.1824</v>
      </c>
      <c r="K396" s="72">
        <f t="shared" si="62"/>
        <v>118.1824</v>
      </c>
      <c r="L396" s="73">
        <v>0</v>
      </c>
      <c r="M396" s="71">
        <f t="shared" si="63"/>
        <v>0</v>
      </c>
      <c r="N396" s="72">
        <f t="shared" si="64"/>
        <v>-118.1824</v>
      </c>
      <c r="O396" s="74">
        <f t="shared" si="65"/>
        <v>-1</v>
      </c>
      <c r="P396" s="73">
        <v>0</v>
      </c>
      <c r="Q396" s="72">
        <f t="shared" si="66"/>
        <v>0</v>
      </c>
      <c r="R396" s="72">
        <f t="shared" si="67"/>
        <v>-118.1824</v>
      </c>
      <c r="S396" s="75" t="str">
        <f t="shared" si="69"/>
        <v>1</v>
      </c>
      <c r="T396" s="204" t="s">
        <v>25</v>
      </c>
      <c r="U396" s="204"/>
      <c r="V396" s="204"/>
      <c r="AB396" s="35"/>
    </row>
    <row r="397" spans="1:28" s="34" customFormat="1" ht="40">
      <c r="A397" s="281">
        <v>160405</v>
      </c>
      <c r="B397" s="201"/>
      <c r="C397" s="284" t="s">
        <v>276</v>
      </c>
      <c r="D397" s="66">
        <v>42463</v>
      </c>
      <c r="E397" s="66">
        <v>42463</v>
      </c>
      <c r="F397" s="67" t="s">
        <v>277</v>
      </c>
      <c r="G397" s="68"/>
      <c r="H397" s="69">
        <v>15</v>
      </c>
      <c r="I397" s="70"/>
      <c r="J397" s="71">
        <f t="shared" si="68"/>
        <v>0</v>
      </c>
      <c r="K397" s="72">
        <f t="shared" si="62"/>
        <v>0</v>
      </c>
      <c r="L397" s="73">
        <v>12</v>
      </c>
      <c r="M397" s="71">
        <f t="shared" si="63"/>
        <v>180</v>
      </c>
      <c r="N397" s="72">
        <f t="shared" si="64"/>
        <v>180</v>
      </c>
      <c r="O397" s="74" t="e">
        <f t="shared" si="65"/>
        <v>#DIV/0!</v>
      </c>
      <c r="P397" s="73"/>
      <c r="Q397" s="72">
        <f t="shared" si="66"/>
        <v>180</v>
      </c>
      <c r="R397" s="72">
        <f t="shared" si="67"/>
        <v>180</v>
      </c>
      <c r="S397" s="75" t="str">
        <f t="shared" si="69"/>
        <v>0</v>
      </c>
      <c r="T397" s="204" t="s">
        <v>59</v>
      </c>
      <c r="U397" s="204"/>
      <c r="V397" s="204"/>
      <c r="AB397" s="35"/>
    </row>
    <row r="398" spans="1:28" s="34" customFormat="1" ht="40">
      <c r="A398" s="282"/>
      <c r="B398" s="201"/>
      <c r="C398" s="285"/>
      <c r="D398" s="66">
        <v>42463</v>
      </c>
      <c r="E398" s="66">
        <v>42463</v>
      </c>
      <c r="F398" s="67" t="s">
        <v>278</v>
      </c>
      <c r="G398" s="68"/>
      <c r="H398" s="69">
        <v>10</v>
      </c>
      <c r="I398" s="70"/>
      <c r="J398" s="71">
        <f t="shared" si="68"/>
        <v>0</v>
      </c>
      <c r="K398" s="72">
        <f t="shared" si="62"/>
        <v>0</v>
      </c>
      <c r="L398" s="73">
        <v>12</v>
      </c>
      <c r="M398" s="71">
        <f t="shared" si="63"/>
        <v>120</v>
      </c>
      <c r="N398" s="72">
        <f t="shared" si="64"/>
        <v>120</v>
      </c>
      <c r="O398" s="74" t="e">
        <f t="shared" si="65"/>
        <v>#DIV/0!</v>
      </c>
      <c r="P398" s="73"/>
      <c r="Q398" s="72">
        <f t="shared" si="66"/>
        <v>120</v>
      </c>
      <c r="R398" s="72">
        <f t="shared" si="67"/>
        <v>120</v>
      </c>
      <c r="S398" s="75" t="str">
        <f t="shared" si="69"/>
        <v>0</v>
      </c>
      <c r="T398" s="204" t="s">
        <v>59</v>
      </c>
      <c r="U398" s="204"/>
      <c r="V398" s="204"/>
      <c r="AB398" s="35"/>
    </row>
    <row r="399" spans="1:28" s="34" customFormat="1" ht="40">
      <c r="A399" s="282"/>
      <c r="B399" s="201"/>
      <c r="C399" s="285"/>
      <c r="D399" s="66">
        <v>42463</v>
      </c>
      <c r="E399" s="66">
        <v>42463</v>
      </c>
      <c r="F399" s="67" t="s">
        <v>279</v>
      </c>
      <c r="G399" s="68"/>
      <c r="H399" s="69">
        <v>10</v>
      </c>
      <c r="I399" s="70"/>
      <c r="J399" s="71">
        <f t="shared" si="68"/>
        <v>0</v>
      </c>
      <c r="K399" s="72">
        <f t="shared" si="62"/>
        <v>0</v>
      </c>
      <c r="L399" s="73">
        <v>12</v>
      </c>
      <c r="M399" s="71">
        <f t="shared" si="63"/>
        <v>120</v>
      </c>
      <c r="N399" s="72">
        <f t="shared" si="64"/>
        <v>120</v>
      </c>
      <c r="O399" s="74" t="e">
        <f t="shared" si="65"/>
        <v>#DIV/0!</v>
      </c>
      <c r="P399" s="73"/>
      <c r="Q399" s="72">
        <f t="shared" si="66"/>
        <v>120</v>
      </c>
      <c r="R399" s="72">
        <f t="shared" si="67"/>
        <v>120</v>
      </c>
      <c r="S399" s="75" t="str">
        <f t="shared" si="69"/>
        <v>0</v>
      </c>
      <c r="T399" s="204" t="s">
        <v>59</v>
      </c>
      <c r="U399" s="204"/>
      <c r="V399" s="204"/>
      <c r="AB399" s="35"/>
    </row>
    <row r="400" spans="1:28" s="34" customFormat="1" ht="40">
      <c r="A400" s="282"/>
      <c r="B400" s="201"/>
      <c r="C400" s="285"/>
      <c r="D400" s="66">
        <v>42463</v>
      </c>
      <c r="E400" s="66">
        <v>42463</v>
      </c>
      <c r="F400" s="67" t="s">
        <v>280</v>
      </c>
      <c r="G400" s="68"/>
      <c r="H400" s="69">
        <v>10</v>
      </c>
      <c r="I400" s="70"/>
      <c r="J400" s="71">
        <f t="shared" si="68"/>
        <v>0</v>
      </c>
      <c r="K400" s="72">
        <f t="shared" si="62"/>
        <v>0</v>
      </c>
      <c r="L400" s="73">
        <v>13</v>
      </c>
      <c r="M400" s="71">
        <f t="shared" si="63"/>
        <v>130</v>
      </c>
      <c r="N400" s="72">
        <f t="shared" si="64"/>
        <v>130</v>
      </c>
      <c r="O400" s="74" t="e">
        <f t="shared" si="65"/>
        <v>#DIV/0!</v>
      </c>
      <c r="P400" s="73"/>
      <c r="Q400" s="72">
        <f t="shared" si="66"/>
        <v>130</v>
      </c>
      <c r="R400" s="72">
        <f t="shared" si="67"/>
        <v>130</v>
      </c>
      <c r="S400" s="75" t="str">
        <f t="shared" si="69"/>
        <v>0</v>
      </c>
      <c r="T400" s="204" t="s">
        <v>59</v>
      </c>
      <c r="U400" s="204"/>
      <c r="V400" s="204"/>
      <c r="AB400" s="35"/>
    </row>
    <row r="401" spans="1:28" s="34" customFormat="1" ht="40">
      <c r="A401" s="282"/>
      <c r="B401" s="201"/>
      <c r="C401" s="285"/>
      <c r="D401" s="66">
        <v>42463</v>
      </c>
      <c r="E401" s="66">
        <v>42463</v>
      </c>
      <c r="F401" s="67" t="s">
        <v>281</v>
      </c>
      <c r="G401" s="68"/>
      <c r="H401" s="69">
        <v>5</v>
      </c>
      <c r="I401" s="70"/>
      <c r="J401" s="71">
        <f t="shared" si="68"/>
        <v>0</v>
      </c>
      <c r="K401" s="72">
        <f t="shared" si="62"/>
        <v>0</v>
      </c>
      <c r="L401" s="73">
        <v>13</v>
      </c>
      <c r="M401" s="71">
        <f t="shared" si="63"/>
        <v>65</v>
      </c>
      <c r="N401" s="72">
        <f t="shared" si="64"/>
        <v>65</v>
      </c>
      <c r="O401" s="74" t="e">
        <f t="shared" si="65"/>
        <v>#DIV/0!</v>
      </c>
      <c r="P401" s="73"/>
      <c r="Q401" s="72">
        <f t="shared" si="66"/>
        <v>65</v>
      </c>
      <c r="R401" s="72">
        <f t="shared" si="67"/>
        <v>65</v>
      </c>
      <c r="S401" s="75" t="str">
        <f t="shared" si="69"/>
        <v>0</v>
      </c>
      <c r="T401" s="204" t="s">
        <v>59</v>
      </c>
      <c r="U401" s="204"/>
      <c r="V401" s="204"/>
      <c r="AB401" s="35"/>
    </row>
    <row r="402" spans="1:28" s="34" customFormat="1" ht="20">
      <c r="A402" s="282"/>
      <c r="B402" s="201"/>
      <c r="C402" s="285"/>
      <c r="D402" s="66">
        <v>42463</v>
      </c>
      <c r="E402" s="66">
        <v>42463</v>
      </c>
      <c r="F402" s="67" t="s">
        <v>282</v>
      </c>
      <c r="G402" s="68"/>
      <c r="H402" s="69">
        <v>5</v>
      </c>
      <c r="I402" s="70"/>
      <c r="J402" s="71">
        <f t="shared" si="68"/>
        <v>0</v>
      </c>
      <c r="K402" s="72">
        <f t="shared" si="62"/>
        <v>0</v>
      </c>
      <c r="L402" s="73">
        <v>20</v>
      </c>
      <c r="M402" s="71">
        <f t="shared" si="63"/>
        <v>100</v>
      </c>
      <c r="N402" s="72">
        <f t="shared" si="64"/>
        <v>100</v>
      </c>
      <c r="O402" s="74" t="e">
        <f t="shared" si="65"/>
        <v>#DIV/0!</v>
      </c>
      <c r="P402" s="73"/>
      <c r="Q402" s="72">
        <f t="shared" si="66"/>
        <v>100</v>
      </c>
      <c r="R402" s="72">
        <f t="shared" si="67"/>
        <v>100</v>
      </c>
      <c r="S402" s="75" t="str">
        <f t="shared" si="69"/>
        <v>0</v>
      </c>
      <c r="T402" s="204" t="s">
        <v>59</v>
      </c>
      <c r="U402" s="204"/>
      <c r="V402" s="204"/>
      <c r="AB402" s="35"/>
    </row>
    <row r="403" spans="1:28" s="34" customFormat="1" ht="20">
      <c r="A403" s="282"/>
      <c r="B403" s="201"/>
      <c r="C403" s="285"/>
      <c r="D403" s="66">
        <v>42463</v>
      </c>
      <c r="E403" s="66">
        <v>42463</v>
      </c>
      <c r="F403" s="67" t="s">
        <v>283</v>
      </c>
      <c r="G403" s="68"/>
      <c r="H403" s="69">
        <v>5</v>
      </c>
      <c r="I403" s="70"/>
      <c r="J403" s="71">
        <f t="shared" si="68"/>
        <v>0</v>
      </c>
      <c r="K403" s="72">
        <f t="shared" si="62"/>
        <v>0</v>
      </c>
      <c r="L403" s="73">
        <v>20</v>
      </c>
      <c r="M403" s="71">
        <f t="shared" si="63"/>
        <v>100</v>
      </c>
      <c r="N403" s="72">
        <f t="shared" si="64"/>
        <v>100</v>
      </c>
      <c r="O403" s="74" t="e">
        <f t="shared" si="65"/>
        <v>#DIV/0!</v>
      </c>
      <c r="P403" s="73"/>
      <c r="Q403" s="72">
        <f t="shared" si="66"/>
        <v>100</v>
      </c>
      <c r="R403" s="72">
        <f t="shared" si="67"/>
        <v>100</v>
      </c>
      <c r="S403" s="75" t="str">
        <f t="shared" si="69"/>
        <v>0</v>
      </c>
      <c r="T403" s="204" t="s">
        <v>59</v>
      </c>
      <c r="U403" s="204"/>
      <c r="V403" s="204"/>
      <c r="AB403" s="35"/>
    </row>
    <row r="404" spans="1:28" s="34" customFormat="1" ht="20">
      <c r="A404" s="282"/>
      <c r="B404" s="201"/>
      <c r="C404" s="285"/>
      <c r="D404" s="66">
        <v>42463</v>
      </c>
      <c r="E404" s="66">
        <v>42463</v>
      </c>
      <c r="F404" s="67" t="s">
        <v>284</v>
      </c>
      <c r="G404" s="68"/>
      <c r="H404" s="69">
        <v>5</v>
      </c>
      <c r="I404" s="70"/>
      <c r="J404" s="71">
        <f t="shared" si="68"/>
        <v>0</v>
      </c>
      <c r="K404" s="72">
        <f t="shared" si="62"/>
        <v>0</v>
      </c>
      <c r="L404" s="73"/>
      <c r="M404" s="71">
        <f t="shared" si="63"/>
        <v>0</v>
      </c>
      <c r="N404" s="72">
        <f t="shared" si="64"/>
        <v>0</v>
      </c>
      <c r="O404" s="74" t="e">
        <f t="shared" si="65"/>
        <v>#DIV/0!</v>
      </c>
      <c r="P404" s="73"/>
      <c r="Q404" s="72">
        <f t="shared" si="66"/>
        <v>0</v>
      </c>
      <c r="R404" s="72">
        <f t="shared" si="67"/>
        <v>0</v>
      </c>
      <c r="S404" s="75" t="str">
        <f t="shared" si="69"/>
        <v>1</v>
      </c>
      <c r="T404" s="204" t="s">
        <v>59</v>
      </c>
      <c r="U404" s="204"/>
      <c r="V404" s="204"/>
      <c r="AB404" s="35"/>
    </row>
    <row r="405" spans="1:28" s="34" customFormat="1" ht="20">
      <c r="A405" s="282"/>
      <c r="B405" s="201"/>
      <c r="C405" s="285"/>
      <c r="D405" s="66">
        <v>42463</v>
      </c>
      <c r="E405" s="66">
        <v>42463</v>
      </c>
      <c r="F405" s="67" t="s">
        <v>285</v>
      </c>
      <c r="G405" s="68"/>
      <c r="H405" s="69">
        <v>5</v>
      </c>
      <c r="I405" s="70"/>
      <c r="J405" s="71">
        <f t="shared" si="68"/>
        <v>0</v>
      </c>
      <c r="K405" s="72">
        <f t="shared" ref="K405:K475" si="70">J405*H405</f>
        <v>0</v>
      </c>
      <c r="L405" s="73"/>
      <c r="M405" s="71">
        <f t="shared" si="63"/>
        <v>0</v>
      </c>
      <c r="N405" s="72">
        <f t="shared" si="64"/>
        <v>0</v>
      </c>
      <c r="O405" s="74" t="e">
        <f t="shared" si="65"/>
        <v>#DIV/0!</v>
      </c>
      <c r="P405" s="73"/>
      <c r="Q405" s="72">
        <f t="shared" si="66"/>
        <v>0</v>
      </c>
      <c r="R405" s="72">
        <f t="shared" si="67"/>
        <v>0</v>
      </c>
      <c r="S405" s="75" t="str">
        <f t="shared" si="69"/>
        <v>1</v>
      </c>
      <c r="T405" s="204" t="s">
        <v>59</v>
      </c>
      <c r="U405" s="204"/>
      <c r="V405" s="204"/>
      <c r="AB405" s="35"/>
    </row>
    <row r="406" spans="1:28" s="34" customFormat="1" ht="20">
      <c r="A406" s="282"/>
      <c r="B406" s="201"/>
      <c r="C406" s="285"/>
      <c r="D406" s="66">
        <v>42463</v>
      </c>
      <c r="E406" s="66">
        <v>42463</v>
      </c>
      <c r="F406" s="67" t="s">
        <v>286</v>
      </c>
      <c r="G406" s="68"/>
      <c r="H406" s="69">
        <v>3</v>
      </c>
      <c r="I406" s="70"/>
      <c r="J406" s="71">
        <f t="shared" si="68"/>
        <v>0</v>
      </c>
      <c r="K406" s="72">
        <f t="shared" si="70"/>
        <v>0</v>
      </c>
      <c r="L406" s="73">
        <v>60</v>
      </c>
      <c r="M406" s="71">
        <f t="shared" si="63"/>
        <v>180</v>
      </c>
      <c r="N406" s="72">
        <f t="shared" si="64"/>
        <v>180</v>
      </c>
      <c r="O406" s="74" t="e">
        <f t="shared" si="65"/>
        <v>#DIV/0!</v>
      </c>
      <c r="P406" s="73"/>
      <c r="Q406" s="72">
        <f t="shared" si="66"/>
        <v>180</v>
      </c>
      <c r="R406" s="72">
        <f t="shared" si="67"/>
        <v>180</v>
      </c>
      <c r="S406" s="75" t="str">
        <f t="shared" si="69"/>
        <v>0</v>
      </c>
      <c r="T406" s="204" t="s">
        <v>59</v>
      </c>
      <c r="U406" s="204"/>
      <c r="V406" s="204"/>
      <c r="AB406" s="35"/>
    </row>
    <row r="407" spans="1:28" s="34" customFormat="1" ht="20">
      <c r="A407" s="282"/>
      <c r="B407" s="201"/>
      <c r="C407" s="285"/>
      <c r="D407" s="66">
        <v>42463</v>
      </c>
      <c r="E407" s="66">
        <v>42463</v>
      </c>
      <c r="F407" s="67" t="s">
        <v>287</v>
      </c>
      <c r="G407" s="68">
        <f>3.45*0.9</f>
        <v>3.1050000000000004</v>
      </c>
      <c r="H407" s="69">
        <v>6</v>
      </c>
      <c r="I407" s="70"/>
      <c r="J407" s="71">
        <f t="shared" si="68"/>
        <v>0</v>
      </c>
      <c r="K407" s="72">
        <f t="shared" si="70"/>
        <v>0</v>
      </c>
      <c r="L407" s="73">
        <v>45</v>
      </c>
      <c r="M407" s="71">
        <f t="shared" si="63"/>
        <v>270</v>
      </c>
      <c r="N407" s="72">
        <f t="shared" si="64"/>
        <v>270</v>
      </c>
      <c r="O407" s="74" t="e">
        <f t="shared" si="65"/>
        <v>#DIV/0!</v>
      </c>
      <c r="P407" s="73"/>
      <c r="Q407" s="72">
        <f t="shared" si="66"/>
        <v>270</v>
      </c>
      <c r="R407" s="72">
        <f t="shared" si="67"/>
        <v>270</v>
      </c>
      <c r="S407" s="75" t="str">
        <f t="shared" si="69"/>
        <v>0</v>
      </c>
      <c r="T407" s="204" t="s">
        <v>59</v>
      </c>
      <c r="U407" s="204"/>
      <c r="V407" s="204"/>
      <c r="AB407" s="35"/>
    </row>
    <row r="408" spans="1:28" s="34" customFormat="1" ht="20">
      <c r="A408" s="283"/>
      <c r="B408" s="201"/>
      <c r="C408" s="286"/>
      <c r="D408" s="66">
        <v>42463</v>
      </c>
      <c r="E408" s="66">
        <v>42463</v>
      </c>
      <c r="F408" s="67" t="s">
        <v>34</v>
      </c>
      <c r="G408" s="68"/>
      <c r="H408" s="69"/>
      <c r="I408" s="70"/>
      <c r="J408" s="71">
        <f t="shared" si="68"/>
        <v>0</v>
      </c>
      <c r="K408" s="72">
        <f t="shared" si="70"/>
        <v>0</v>
      </c>
      <c r="L408" s="73"/>
      <c r="M408" s="71">
        <f t="shared" si="63"/>
        <v>0</v>
      </c>
      <c r="N408" s="72">
        <f t="shared" si="64"/>
        <v>0</v>
      </c>
      <c r="O408" s="74" t="e">
        <f t="shared" si="65"/>
        <v>#DIV/0!</v>
      </c>
      <c r="P408" s="73"/>
      <c r="Q408" s="72">
        <f t="shared" si="66"/>
        <v>0</v>
      </c>
      <c r="R408" s="72">
        <f t="shared" si="67"/>
        <v>0</v>
      </c>
      <c r="S408" s="75" t="str">
        <f t="shared" si="69"/>
        <v>1</v>
      </c>
      <c r="T408" s="204" t="s">
        <v>59</v>
      </c>
      <c r="U408" s="204"/>
      <c r="V408" s="204"/>
      <c r="AB408" s="35"/>
    </row>
    <row r="409" spans="1:28" s="34" customFormat="1" ht="20">
      <c r="A409" s="281">
        <v>160406</v>
      </c>
      <c r="B409" s="278"/>
      <c r="C409" s="284" t="s">
        <v>234</v>
      </c>
      <c r="D409" s="66">
        <v>42463</v>
      </c>
      <c r="E409" s="66">
        <v>42463</v>
      </c>
      <c r="F409" s="67" t="s">
        <v>245</v>
      </c>
      <c r="G409" s="68">
        <v>22.47</v>
      </c>
      <c r="H409" s="69">
        <v>1</v>
      </c>
      <c r="I409" s="70">
        <v>7.3864000000000001</v>
      </c>
      <c r="J409" s="71">
        <f t="shared" si="68"/>
        <v>165.972408</v>
      </c>
      <c r="K409" s="72">
        <f t="shared" si="70"/>
        <v>165.972408</v>
      </c>
      <c r="L409" s="73">
        <v>320</v>
      </c>
      <c r="M409" s="71">
        <f t="shared" si="63"/>
        <v>320</v>
      </c>
      <c r="N409" s="72">
        <f t="shared" si="64"/>
        <v>154.027592</v>
      </c>
      <c r="O409" s="74">
        <f t="shared" si="65"/>
        <v>0.92803131469900702</v>
      </c>
      <c r="P409" s="73">
        <v>320</v>
      </c>
      <c r="Q409" s="72">
        <f t="shared" si="66"/>
        <v>0</v>
      </c>
      <c r="R409" s="72">
        <f t="shared" si="67"/>
        <v>154.027592</v>
      </c>
      <c r="S409" s="75" t="str">
        <f t="shared" si="69"/>
        <v>1</v>
      </c>
      <c r="T409" s="204" t="s">
        <v>59</v>
      </c>
      <c r="U409" s="204"/>
      <c r="V409" s="204"/>
      <c r="AB409" s="35"/>
    </row>
    <row r="410" spans="1:28" s="34" customFormat="1" ht="20">
      <c r="A410" s="282"/>
      <c r="B410" s="279"/>
      <c r="C410" s="285"/>
      <c r="D410" s="66">
        <v>42463</v>
      </c>
      <c r="E410" s="66">
        <v>42463</v>
      </c>
      <c r="F410" s="67" t="s">
        <v>288</v>
      </c>
      <c r="G410" s="68">
        <f>3.45*0.9</f>
        <v>3.1050000000000004</v>
      </c>
      <c r="H410" s="69">
        <v>5</v>
      </c>
      <c r="I410" s="70">
        <v>7.3864000000000001</v>
      </c>
      <c r="J410" s="71">
        <f t="shared" si="68"/>
        <v>22.934772000000002</v>
      </c>
      <c r="K410" s="72">
        <f t="shared" si="70"/>
        <v>114.67386000000002</v>
      </c>
      <c r="L410" s="73">
        <v>52</v>
      </c>
      <c r="M410" s="71">
        <f t="shared" si="63"/>
        <v>260</v>
      </c>
      <c r="N410" s="72">
        <f t="shared" si="64"/>
        <v>145.32613999999998</v>
      </c>
      <c r="O410" s="74">
        <f t="shared" si="65"/>
        <v>1.2672996269594481</v>
      </c>
      <c r="P410" s="73">
        <v>260</v>
      </c>
      <c r="Q410" s="72">
        <f t="shared" si="66"/>
        <v>0</v>
      </c>
      <c r="R410" s="72">
        <f t="shared" si="67"/>
        <v>145.32613999999998</v>
      </c>
      <c r="S410" s="75" t="str">
        <f t="shared" si="69"/>
        <v>1</v>
      </c>
      <c r="T410" s="204" t="s">
        <v>59</v>
      </c>
      <c r="U410" s="204"/>
      <c r="V410" s="204"/>
      <c r="AB410" s="35"/>
    </row>
    <row r="411" spans="1:28" s="34" customFormat="1" ht="20">
      <c r="A411" s="282"/>
      <c r="B411" s="279"/>
      <c r="C411" s="285"/>
      <c r="D411" s="66">
        <v>42463</v>
      </c>
      <c r="E411" s="66">
        <v>42463</v>
      </c>
      <c r="F411" s="67" t="s">
        <v>157</v>
      </c>
      <c r="G411" s="68">
        <f>3.45*0.9</f>
        <v>3.1050000000000004</v>
      </c>
      <c r="H411" s="69">
        <v>2</v>
      </c>
      <c r="I411" s="70">
        <v>7.3864000000000001</v>
      </c>
      <c r="J411" s="71">
        <f t="shared" si="68"/>
        <v>22.934772000000002</v>
      </c>
      <c r="K411" s="72">
        <f t="shared" si="70"/>
        <v>45.869544000000005</v>
      </c>
      <c r="L411" s="73">
        <v>52</v>
      </c>
      <c r="M411" s="71">
        <f t="shared" si="63"/>
        <v>104</v>
      </c>
      <c r="N411" s="72">
        <f t="shared" si="64"/>
        <v>58.130455999999995</v>
      </c>
      <c r="O411" s="74">
        <f t="shared" si="65"/>
        <v>1.2672996269594481</v>
      </c>
      <c r="P411" s="73">
        <v>104</v>
      </c>
      <c r="Q411" s="72">
        <f t="shared" si="66"/>
        <v>0</v>
      </c>
      <c r="R411" s="72">
        <f t="shared" si="67"/>
        <v>58.130455999999995</v>
      </c>
      <c r="S411" s="75" t="str">
        <f t="shared" si="69"/>
        <v>1</v>
      </c>
      <c r="T411" s="204" t="s">
        <v>59</v>
      </c>
      <c r="U411" s="204"/>
      <c r="V411" s="204"/>
      <c r="AB411" s="35"/>
    </row>
    <row r="412" spans="1:28" s="34" customFormat="1" ht="20">
      <c r="A412" s="282"/>
      <c r="B412" s="279"/>
      <c r="C412" s="285"/>
      <c r="D412" s="66">
        <v>42463</v>
      </c>
      <c r="E412" s="66">
        <v>42463</v>
      </c>
      <c r="F412" s="67" t="s">
        <v>158</v>
      </c>
      <c r="G412" s="68">
        <v>33.299999999999997</v>
      </c>
      <c r="H412" s="69">
        <v>1</v>
      </c>
      <c r="I412" s="70">
        <v>7.3864000000000001</v>
      </c>
      <c r="J412" s="71">
        <f t="shared" si="68"/>
        <v>245.96711999999999</v>
      </c>
      <c r="K412" s="72">
        <f t="shared" si="70"/>
        <v>245.96711999999999</v>
      </c>
      <c r="L412" s="73">
        <v>320</v>
      </c>
      <c r="M412" s="71">
        <f t="shared" si="63"/>
        <v>320</v>
      </c>
      <c r="N412" s="72">
        <f t="shared" si="64"/>
        <v>74.032880000000006</v>
      </c>
      <c r="O412" s="74">
        <f t="shared" si="65"/>
        <v>0.30098689613473545</v>
      </c>
      <c r="P412" s="73">
        <v>320</v>
      </c>
      <c r="Q412" s="72">
        <f t="shared" si="66"/>
        <v>0</v>
      </c>
      <c r="R412" s="72">
        <f t="shared" si="67"/>
        <v>74.032880000000006</v>
      </c>
      <c r="S412" s="75" t="str">
        <f t="shared" si="69"/>
        <v>1</v>
      </c>
      <c r="T412" s="204" t="s">
        <v>59</v>
      </c>
      <c r="U412" s="204"/>
      <c r="V412" s="204"/>
      <c r="AB412" s="35"/>
    </row>
    <row r="413" spans="1:28" s="34" customFormat="1" ht="20">
      <c r="A413" s="283"/>
      <c r="B413" s="280"/>
      <c r="C413" s="286"/>
      <c r="D413" s="66">
        <v>42463</v>
      </c>
      <c r="E413" s="66">
        <v>42463</v>
      </c>
      <c r="F413" s="67" t="s">
        <v>34</v>
      </c>
      <c r="G413" s="68"/>
      <c r="H413" s="69"/>
      <c r="I413" s="70">
        <v>7.3864000000000001</v>
      </c>
      <c r="J413" s="71">
        <f t="shared" si="68"/>
        <v>0</v>
      </c>
      <c r="K413" s="72">
        <f t="shared" si="70"/>
        <v>0</v>
      </c>
      <c r="L413" s="73"/>
      <c r="M413" s="71">
        <f t="shared" si="63"/>
        <v>0</v>
      </c>
      <c r="N413" s="72">
        <f t="shared" si="64"/>
        <v>0</v>
      </c>
      <c r="O413" s="74" t="e">
        <f t="shared" si="65"/>
        <v>#DIV/0!</v>
      </c>
      <c r="P413" s="73">
        <v>0</v>
      </c>
      <c r="Q413" s="72">
        <f t="shared" si="66"/>
        <v>0</v>
      </c>
      <c r="R413" s="72">
        <f t="shared" si="67"/>
        <v>0</v>
      </c>
      <c r="S413" s="75" t="str">
        <f t="shared" si="69"/>
        <v>1</v>
      </c>
      <c r="T413" s="204" t="s">
        <v>59</v>
      </c>
      <c r="U413" s="204"/>
      <c r="V413" s="204"/>
      <c r="AB413" s="35"/>
    </row>
    <row r="414" spans="1:28" s="34" customFormat="1" ht="20">
      <c r="A414" s="281">
        <v>160407</v>
      </c>
      <c r="B414" s="278" t="s">
        <v>289</v>
      </c>
      <c r="C414" s="284" t="s">
        <v>66</v>
      </c>
      <c r="D414" s="66">
        <v>42463</v>
      </c>
      <c r="E414" s="66">
        <v>42463</v>
      </c>
      <c r="F414" s="67" t="s">
        <v>290</v>
      </c>
      <c r="G414" s="68">
        <v>4.7</v>
      </c>
      <c r="H414" s="69">
        <v>10</v>
      </c>
      <c r="I414" s="70">
        <v>7.3864000000000001</v>
      </c>
      <c r="J414" s="71">
        <f t="shared" si="68"/>
        <v>34.716080000000005</v>
      </c>
      <c r="K414" s="72">
        <f t="shared" si="70"/>
        <v>347.16080000000005</v>
      </c>
      <c r="L414" s="73">
        <v>50</v>
      </c>
      <c r="M414" s="71">
        <f t="shared" si="63"/>
        <v>500</v>
      </c>
      <c r="N414" s="72">
        <f t="shared" si="64"/>
        <v>152.83919999999995</v>
      </c>
      <c r="O414" s="74">
        <f t="shared" si="65"/>
        <v>0.4402547753087328</v>
      </c>
      <c r="P414" s="73">
        <v>500</v>
      </c>
      <c r="Q414" s="72">
        <f t="shared" si="66"/>
        <v>0</v>
      </c>
      <c r="R414" s="72">
        <f t="shared" si="67"/>
        <v>152.83919999999995</v>
      </c>
      <c r="S414" s="75" t="str">
        <f t="shared" si="69"/>
        <v>1</v>
      </c>
      <c r="T414" s="204" t="s">
        <v>59</v>
      </c>
      <c r="U414" s="204"/>
      <c r="V414" s="204"/>
      <c r="AB414" s="35"/>
    </row>
    <row r="415" spans="1:28" s="34" customFormat="1" ht="20">
      <c r="A415" s="282"/>
      <c r="B415" s="279"/>
      <c r="C415" s="285"/>
      <c r="D415" s="66">
        <v>42463</v>
      </c>
      <c r="E415" s="66">
        <v>42463</v>
      </c>
      <c r="F415" s="67" t="s">
        <v>291</v>
      </c>
      <c r="G415" s="68">
        <v>4.45</v>
      </c>
      <c r="H415" s="69">
        <v>5</v>
      </c>
      <c r="I415" s="70">
        <v>7.3864000000000001</v>
      </c>
      <c r="J415" s="71">
        <f t="shared" si="68"/>
        <v>32.869480000000003</v>
      </c>
      <c r="K415" s="72">
        <f t="shared" si="70"/>
        <v>164.34740000000002</v>
      </c>
      <c r="L415" s="73">
        <v>50</v>
      </c>
      <c r="M415" s="71">
        <f t="shared" si="63"/>
        <v>250</v>
      </c>
      <c r="N415" s="72">
        <f t="shared" si="64"/>
        <v>85.652599999999978</v>
      </c>
      <c r="O415" s="74">
        <f t="shared" si="65"/>
        <v>0.52116796493281903</v>
      </c>
      <c r="P415" s="73">
        <v>250</v>
      </c>
      <c r="Q415" s="72">
        <f t="shared" si="66"/>
        <v>0</v>
      </c>
      <c r="R415" s="72">
        <f t="shared" si="67"/>
        <v>85.652599999999978</v>
      </c>
      <c r="S415" s="75" t="str">
        <f t="shared" si="69"/>
        <v>1</v>
      </c>
      <c r="T415" s="204" t="s">
        <v>59</v>
      </c>
      <c r="U415" s="204"/>
      <c r="V415" s="204"/>
      <c r="AB415" s="35"/>
    </row>
    <row r="416" spans="1:28" s="34" customFormat="1" ht="20">
      <c r="A416" s="282"/>
      <c r="B416" s="279"/>
      <c r="C416" s="285"/>
      <c r="D416" s="66">
        <v>42463</v>
      </c>
      <c r="E416" s="66">
        <v>42463</v>
      </c>
      <c r="F416" s="67" t="s">
        <v>292</v>
      </c>
      <c r="G416" s="68">
        <v>4.45</v>
      </c>
      <c r="H416" s="69">
        <v>5</v>
      </c>
      <c r="I416" s="70">
        <v>7.3864000000000001</v>
      </c>
      <c r="J416" s="71">
        <f t="shared" si="68"/>
        <v>32.869480000000003</v>
      </c>
      <c r="K416" s="72">
        <f t="shared" si="70"/>
        <v>164.34740000000002</v>
      </c>
      <c r="L416" s="73">
        <v>50</v>
      </c>
      <c r="M416" s="71">
        <f t="shared" si="63"/>
        <v>250</v>
      </c>
      <c r="N416" s="72">
        <f t="shared" si="64"/>
        <v>85.652599999999978</v>
      </c>
      <c r="O416" s="74">
        <f t="shared" si="65"/>
        <v>0.52116796493281903</v>
      </c>
      <c r="P416" s="73">
        <v>250</v>
      </c>
      <c r="Q416" s="72">
        <f t="shared" si="66"/>
        <v>0</v>
      </c>
      <c r="R416" s="72">
        <f t="shared" si="67"/>
        <v>85.652599999999978</v>
      </c>
      <c r="S416" s="75" t="str">
        <f t="shared" si="69"/>
        <v>1</v>
      </c>
      <c r="T416" s="204" t="s">
        <v>59</v>
      </c>
      <c r="U416" s="204"/>
      <c r="V416" s="204"/>
      <c r="AB416" s="35"/>
    </row>
    <row r="417" spans="1:28" s="34" customFormat="1" ht="20">
      <c r="A417" s="282"/>
      <c r="B417" s="279"/>
      <c r="C417" s="285"/>
      <c r="D417" s="66">
        <v>42464</v>
      </c>
      <c r="E417" s="66">
        <v>42464</v>
      </c>
      <c r="F417" s="67" t="s">
        <v>141</v>
      </c>
      <c r="G417" s="68">
        <v>2.39</v>
      </c>
      <c r="H417" s="69">
        <v>2</v>
      </c>
      <c r="I417" s="70">
        <v>7.3956</v>
      </c>
      <c r="J417" s="71">
        <f t="shared" si="68"/>
        <v>17.675484000000001</v>
      </c>
      <c r="K417" s="72">
        <f t="shared" ref="K417" si="71">J417*H417</f>
        <v>35.350968000000002</v>
      </c>
      <c r="L417" s="73">
        <v>30</v>
      </c>
      <c r="M417" s="71">
        <f t="shared" ref="M417" si="72">L417*H417</f>
        <v>60</v>
      </c>
      <c r="N417" s="72">
        <f t="shared" ref="N417" si="73">(L417-J417)*H417</f>
        <v>24.649031999999998</v>
      </c>
      <c r="O417" s="74">
        <f t="shared" ref="O417" si="74">(L417-J417)/J417</f>
        <v>0.69726611163801788</v>
      </c>
      <c r="P417" s="73">
        <v>60</v>
      </c>
      <c r="Q417" s="72">
        <f t="shared" si="66"/>
        <v>0</v>
      </c>
      <c r="R417" s="72">
        <f t="shared" si="67"/>
        <v>24.649031999999998</v>
      </c>
      <c r="S417" s="75" t="str">
        <f t="shared" si="69"/>
        <v>1</v>
      </c>
      <c r="T417" s="204" t="s">
        <v>59</v>
      </c>
      <c r="U417" s="204"/>
      <c r="V417" s="204"/>
      <c r="AB417" s="35"/>
    </row>
    <row r="418" spans="1:28" s="34" customFormat="1" ht="20">
      <c r="A418" s="282"/>
      <c r="B418" s="279"/>
      <c r="C418" s="285"/>
      <c r="D418" s="66">
        <v>42463</v>
      </c>
      <c r="E418" s="66">
        <v>42463</v>
      </c>
      <c r="F418" s="67" t="s">
        <v>148</v>
      </c>
      <c r="G418" s="68">
        <f>9.45*0.9</f>
        <v>8.504999999999999</v>
      </c>
      <c r="H418" s="69">
        <v>2</v>
      </c>
      <c r="I418" s="70">
        <v>7.3864000000000001</v>
      </c>
      <c r="J418" s="71">
        <f t="shared" si="68"/>
        <v>62.821331999999991</v>
      </c>
      <c r="K418" s="72">
        <f t="shared" si="70"/>
        <v>125.64266399999998</v>
      </c>
      <c r="L418" s="73">
        <v>85</v>
      </c>
      <c r="M418" s="71">
        <f t="shared" si="63"/>
        <v>170</v>
      </c>
      <c r="N418" s="72">
        <f t="shared" si="64"/>
        <v>44.357336000000018</v>
      </c>
      <c r="O418" s="74">
        <f t="shared" si="65"/>
        <v>0.35304358080150244</v>
      </c>
      <c r="P418" s="73">
        <v>170</v>
      </c>
      <c r="Q418" s="72">
        <f t="shared" si="66"/>
        <v>0</v>
      </c>
      <c r="R418" s="72">
        <f t="shared" si="67"/>
        <v>44.357336000000018</v>
      </c>
      <c r="S418" s="75" t="str">
        <f t="shared" si="69"/>
        <v>1</v>
      </c>
      <c r="T418" s="204" t="s">
        <v>59</v>
      </c>
      <c r="U418" s="204"/>
      <c r="V418" s="204"/>
      <c r="AB418" s="35"/>
    </row>
    <row r="419" spans="1:28" s="34" customFormat="1" ht="20">
      <c r="A419" s="282"/>
      <c r="B419" s="279"/>
      <c r="C419" s="285"/>
      <c r="D419" s="66">
        <v>42463</v>
      </c>
      <c r="E419" s="66">
        <v>42463</v>
      </c>
      <c r="F419" s="67" t="s">
        <v>85</v>
      </c>
      <c r="G419" s="68">
        <v>3.45</v>
      </c>
      <c r="H419" s="69">
        <v>1</v>
      </c>
      <c r="I419" s="70">
        <v>7.3864000000000001</v>
      </c>
      <c r="J419" s="71">
        <f t="shared" si="68"/>
        <v>25.483080000000001</v>
      </c>
      <c r="K419" s="72">
        <f t="shared" si="70"/>
        <v>25.483080000000001</v>
      </c>
      <c r="L419" s="73">
        <v>40</v>
      </c>
      <c r="M419" s="71">
        <f t="shared" si="63"/>
        <v>40</v>
      </c>
      <c r="N419" s="72">
        <f t="shared" si="64"/>
        <v>14.516919999999999</v>
      </c>
      <c r="O419" s="74">
        <f t="shared" si="65"/>
        <v>0.56966897251038717</v>
      </c>
      <c r="P419" s="73">
        <v>40</v>
      </c>
      <c r="Q419" s="72">
        <f t="shared" si="66"/>
        <v>0</v>
      </c>
      <c r="R419" s="72">
        <f t="shared" si="67"/>
        <v>14.516919999999999</v>
      </c>
      <c r="S419" s="75" t="str">
        <f t="shared" si="69"/>
        <v>1</v>
      </c>
      <c r="T419" s="204" t="s">
        <v>59</v>
      </c>
      <c r="U419" s="204"/>
      <c r="V419" s="204"/>
      <c r="AB419" s="35"/>
    </row>
    <row r="420" spans="1:28" s="34" customFormat="1" ht="20">
      <c r="A420" s="282"/>
      <c r="B420" s="279"/>
      <c r="C420" s="285"/>
      <c r="D420" s="66">
        <v>42463</v>
      </c>
      <c r="E420" s="66">
        <v>42463</v>
      </c>
      <c r="F420" s="67" t="s">
        <v>293</v>
      </c>
      <c r="G420" s="68"/>
      <c r="H420" s="69">
        <v>2</v>
      </c>
      <c r="I420" s="70">
        <v>7.3864000000000001</v>
      </c>
      <c r="J420" s="71">
        <f t="shared" si="68"/>
        <v>0</v>
      </c>
      <c r="K420" s="72">
        <f t="shared" si="70"/>
        <v>0</v>
      </c>
      <c r="L420" s="73">
        <v>36</v>
      </c>
      <c r="M420" s="71">
        <f t="shared" si="63"/>
        <v>72</v>
      </c>
      <c r="N420" s="72">
        <f t="shared" si="64"/>
        <v>72</v>
      </c>
      <c r="O420" s="74" t="e">
        <f t="shared" si="65"/>
        <v>#DIV/0!</v>
      </c>
      <c r="P420" s="73">
        <v>72</v>
      </c>
      <c r="Q420" s="72">
        <f t="shared" si="66"/>
        <v>0</v>
      </c>
      <c r="R420" s="72">
        <f t="shared" si="67"/>
        <v>72</v>
      </c>
      <c r="S420" s="75" t="str">
        <f t="shared" si="69"/>
        <v>1</v>
      </c>
      <c r="T420" s="204" t="s">
        <v>59</v>
      </c>
      <c r="U420" s="204"/>
      <c r="V420" s="204"/>
      <c r="AB420" s="35"/>
    </row>
    <row r="421" spans="1:28" s="34" customFormat="1" ht="20">
      <c r="A421" s="283"/>
      <c r="B421" s="280"/>
      <c r="C421" s="286"/>
      <c r="D421" s="66">
        <v>42463</v>
      </c>
      <c r="E421" s="66">
        <v>42463</v>
      </c>
      <c r="F421" s="67" t="s">
        <v>34</v>
      </c>
      <c r="G421" s="68"/>
      <c r="H421" s="69"/>
      <c r="I421" s="70">
        <v>7.3864000000000001</v>
      </c>
      <c r="J421" s="71">
        <f t="shared" si="68"/>
        <v>0</v>
      </c>
      <c r="K421" s="72">
        <f t="shared" si="70"/>
        <v>0</v>
      </c>
      <c r="L421" s="73"/>
      <c r="M421" s="71">
        <f t="shared" si="63"/>
        <v>0</v>
      </c>
      <c r="N421" s="72">
        <f t="shared" si="64"/>
        <v>0</v>
      </c>
      <c r="O421" s="74" t="e">
        <f t="shared" si="65"/>
        <v>#DIV/0!</v>
      </c>
      <c r="P421" s="73">
        <v>0</v>
      </c>
      <c r="Q421" s="72">
        <f t="shared" si="66"/>
        <v>0</v>
      </c>
      <c r="R421" s="72">
        <f t="shared" si="67"/>
        <v>0</v>
      </c>
      <c r="S421" s="75" t="str">
        <f t="shared" si="69"/>
        <v>1</v>
      </c>
      <c r="T421" s="204" t="s">
        <v>59</v>
      </c>
      <c r="U421" s="204"/>
      <c r="V421" s="204"/>
      <c r="AB421" s="35"/>
    </row>
    <row r="422" spans="1:28" s="34" customFormat="1" ht="20">
      <c r="A422" s="281">
        <v>160408</v>
      </c>
      <c r="B422" s="201"/>
      <c r="C422" s="284" t="s">
        <v>294</v>
      </c>
      <c r="D422" s="66">
        <v>42463</v>
      </c>
      <c r="E422" s="66">
        <v>42463</v>
      </c>
      <c r="F422" s="67" t="s">
        <v>201</v>
      </c>
      <c r="G422" s="68">
        <v>4.72</v>
      </c>
      <c r="H422" s="69">
        <v>1</v>
      </c>
      <c r="I422" s="70">
        <v>7.3864000000000001</v>
      </c>
      <c r="J422" s="71">
        <f t="shared" si="68"/>
        <v>34.863807999999999</v>
      </c>
      <c r="K422" s="72">
        <f t="shared" si="70"/>
        <v>34.863807999999999</v>
      </c>
      <c r="L422" s="73">
        <v>55</v>
      </c>
      <c r="M422" s="71">
        <f t="shared" si="63"/>
        <v>55</v>
      </c>
      <c r="N422" s="72">
        <f t="shared" si="64"/>
        <v>20.136192000000001</v>
      </c>
      <c r="O422" s="74">
        <f t="shared" si="65"/>
        <v>0.5775672009207945</v>
      </c>
      <c r="P422" s="73"/>
      <c r="Q422" s="72">
        <f t="shared" si="66"/>
        <v>55</v>
      </c>
      <c r="R422" s="72">
        <f t="shared" si="67"/>
        <v>20.136192000000001</v>
      </c>
      <c r="S422" s="75" t="str">
        <f t="shared" si="69"/>
        <v>0</v>
      </c>
      <c r="T422" s="204" t="s">
        <v>59</v>
      </c>
      <c r="U422" s="204"/>
      <c r="V422" s="204"/>
      <c r="AB422" s="35"/>
    </row>
    <row r="423" spans="1:28" s="34" customFormat="1" ht="20">
      <c r="A423" s="282"/>
      <c r="B423" s="201"/>
      <c r="C423" s="285"/>
      <c r="D423" s="66">
        <v>42463</v>
      </c>
      <c r="E423" s="66">
        <v>42463</v>
      </c>
      <c r="F423" s="67" t="s">
        <v>295</v>
      </c>
      <c r="G423" s="68">
        <f>4.25*0.9</f>
        <v>3.8250000000000002</v>
      </c>
      <c r="H423" s="69">
        <v>6</v>
      </c>
      <c r="I423" s="70">
        <v>7.3864000000000001</v>
      </c>
      <c r="J423" s="71">
        <f t="shared" si="68"/>
        <v>28.252980000000001</v>
      </c>
      <c r="K423" s="72">
        <f t="shared" si="70"/>
        <v>169.51787999999999</v>
      </c>
      <c r="L423" s="73">
        <v>40</v>
      </c>
      <c r="M423" s="71">
        <f t="shared" si="63"/>
        <v>240</v>
      </c>
      <c r="N423" s="72">
        <f t="shared" si="64"/>
        <v>70.482119999999995</v>
      </c>
      <c r="O423" s="74">
        <f t="shared" si="65"/>
        <v>0.41577985755838848</v>
      </c>
      <c r="P423" s="73"/>
      <c r="Q423" s="72">
        <f t="shared" si="66"/>
        <v>240</v>
      </c>
      <c r="R423" s="72">
        <f t="shared" si="67"/>
        <v>70.482119999999995</v>
      </c>
      <c r="S423" s="75" t="str">
        <f t="shared" si="69"/>
        <v>0</v>
      </c>
      <c r="T423" s="204" t="s">
        <v>59</v>
      </c>
      <c r="U423" s="204"/>
      <c r="V423" s="204"/>
      <c r="AB423" s="35"/>
    </row>
    <row r="424" spans="1:28" s="34" customFormat="1" ht="20">
      <c r="A424" s="282"/>
      <c r="B424" s="201"/>
      <c r="C424" s="285"/>
      <c r="D424" s="66">
        <v>42463</v>
      </c>
      <c r="E424" s="66">
        <v>42463</v>
      </c>
      <c r="F424" s="67" t="s">
        <v>296</v>
      </c>
      <c r="G424" s="68">
        <f>4.45*0.9</f>
        <v>4.0049999999999999</v>
      </c>
      <c r="H424" s="69">
        <v>10</v>
      </c>
      <c r="I424" s="70">
        <v>7.3864000000000001</v>
      </c>
      <c r="J424" s="71">
        <f t="shared" si="68"/>
        <v>29.582532</v>
      </c>
      <c r="K424" s="72">
        <f t="shared" si="70"/>
        <v>295.82532000000003</v>
      </c>
      <c r="L424" s="73">
        <v>45</v>
      </c>
      <c r="M424" s="71">
        <f t="shared" si="63"/>
        <v>450</v>
      </c>
      <c r="N424" s="72">
        <f t="shared" si="64"/>
        <v>154.17468</v>
      </c>
      <c r="O424" s="74">
        <f t="shared" si="65"/>
        <v>0.52116796493281914</v>
      </c>
      <c r="P424" s="73"/>
      <c r="Q424" s="72">
        <f t="shared" si="66"/>
        <v>450</v>
      </c>
      <c r="R424" s="72">
        <f t="shared" si="67"/>
        <v>154.17468</v>
      </c>
      <c r="S424" s="75" t="str">
        <f t="shared" si="69"/>
        <v>0</v>
      </c>
      <c r="T424" s="204" t="s">
        <v>59</v>
      </c>
      <c r="U424" s="204"/>
      <c r="V424" s="204"/>
      <c r="AB424" s="35"/>
    </row>
    <row r="425" spans="1:28" s="34" customFormat="1" ht="20">
      <c r="A425" s="282"/>
      <c r="B425" s="201"/>
      <c r="C425" s="285"/>
      <c r="D425" s="66">
        <v>42463</v>
      </c>
      <c r="E425" s="66">
        <v>42463</v>
      </c>
      <c r="F425" s="67" t="s">
        <v>96</v>
      </c>
      <c r="G425" s="68">
        <f>6.95*0.9</f>
        <v>6.2549999999999999</v>
      </c>
      <c r="H425" s="69">
        <v>17</v>
      </c>
      <c r="I425" s="70">
        <v>7.3864000000000001</v>
      </c>
      <c r="J425" s="71">
        <f t="shared" si="68"/>
        <v>46.201931999999999</v>
      </c>
      <c r="K425" s="72">
        <f t="shared" si="70"/>
        <v>785.43284399999993</v>
      </c>
      <c r="L425" s="73">
        <v>65</v>
      </c>
      <c r="M425" s="71">
        <f t="shared" si="63"/>
        <v>1105</v>
      </c>
      <c r="N425" s="72">
        <f t="shared" si="64"/>
        <v>319.56715600000001</v>
      </c>
      <c r="O425" s="74">
        <f t="shared" si="65"/>
        <v>0.40686757428239151</v>
      </c>
      <c r="P425" s="73"/>
      <c r="Q425" s="72">
        <f t="shared" si="66"/>
        <v>1105</v>
      </c>
      <c r="R425" s="72">
        <f t="shared" si="67"/>
        <v>319.56715600000001</v>
      </c>
      <c r="S425" s="75" t="str">
        <f t="shared" si="69"/>
        <v>0</v>
      </c>
      <c r="T425" s="204" t="s">
        <v>59</v>
      </c>
      <c r="U425" s="204"/>
      <c r="V425" s="204"/>
      <c r="AB425" s="35"/>
    </row>
    <row r="426" spans="1:28" s="34" customFormat="1" ht="40">
      <c r="A426" s="282"/>
      <c r="B426" s="201"/>
      <c r="C426" s="285"/>
      <c r="D426" s="66">
        <v>42463</v>
      </c>
      <c r="E426" s="66">
        <v>42463</v>
      </c>
      <c r="F426" s="67" t="s">
        <v>100</v>
      </c>
      <c r="G426" s="68">
        <f>7.95*0.9</f>
        <v>7.1550000000000002</v>
      </c>
      <c r="H426" s="69">
        <v>2</v>
      </c>
      <c r="I426" s="70">
        <v>7.3864000000000001</v>
      </c>
      <c r="J426" s="71">
        <f t="shared" si="68"/>
        <v>52.849692000000005</v>
      </c>
      <c r="K426" s="72">
        <f t="shared" si="70"/>
        <v>105.69938400000001</v>
      </c>
      <c r="L426" s="73">
        <v>75</v>
      </c>
      <c r="M426" s="71">
        <f t="shared" si="63"/>
        <v>150</v>
      </c>
      <c r="N426" s="72">
        <f t="shared" si="64"/>
        <v>44.300615999999991</v>
      </c>
      <c r="O426" s="74">
        <f t="shared" si="65"/>
        <v>0.41911896099602614</v>
      </c>
      <c r="P426" s="73"/>
      <c r="Q426" s="72">
        <f t="shared" si="66"/>
        <v>150</v>
      </c>
      <c r="R426" s="72">
        <f t="shared" si="67"/>
        <v>44.300615999999991</v>
      </c>
      <c r="S426" s="75" t="str">
        <f t="shared" si="69"/>
        <v>0</v>
      </c>
      <c r="T426" s="204" t="s">
        <v>59</v>
      </c>
      <c r="U426" s="204"/>
      <c r="V426" s="204"/>
      <c r="AB426" s="35"/>
    </row>
    <row r="427" spans="1:28" s="34" customFormat="1" ht="20">
      <c r="A427" s="282"/>
      <c r="B427" s="201"/>
      <c r="C427" s="285"/>
      <c r="D427" s="66">
        <v>42463</v>
      </c>
      <c r="E427" s="66">
        <v>42463</v>
      </c>
      <c r="F427" s="67" t="s">
        <v>297</v>
      </c>
      <c r="G427" s="68">
        <f>14.95*0.9</f>
        <v>13.455</v>
      </c>
      <c r="H427" s="69">
        <v>1</v>
      </c>
      <c r="I427" s="70">
        <v>7.3864000000000001</v>
      </c>
      <c r="J427" s="71">
        <f t="shared" si="68"/>
        <v>99.384011999999998</v>
      </c>
      <c r="K427" s="72">
        <f t="shared" si="70"/>
        <v>99.384011999999998</v>
      </c>
      <c r="L427" s="73">
        <v>135</v>
      </c>
      <c r="M427" s="71">
        <f t="shared" si="63"/>
        <v>135</v>
      </c>
      <c r="N427" s="72">
        <f t="shared" si="64"/>
        <v>35.615988000000002</v>
      </c>
      <c r="O427" s="74">
        <f t="shared" si="65"/>
        <v>0.35836738005706592</v>
      </c>
      <c r="P427" s="73"/>
      <c r="Q427" s="72">
        <f t="shared" si="66"/>
        <v>135</v>
      </c>
      <c r="R427" s="72">
        <f t="shared" si="67"/>
        <v>35.615988000000002</v>
      </c>
      <c r="S427" s="75" t="str">
        <f t="shared" si="69"/>
        <v>0</v>
      </c>
      <c r="T427" s="204" t="s">
        <v>59</v>
      </c>
      <c r="U427" s="204"/>
      <c r="V427" s="204"/>
      <c r="AB427" s="35"/>
    </row>
    <row r="428" spans="1:28" s="34" customFormat="1" ht="20">
      <c r="A428" s="282"/>
      <c r="B428" s="201"/>
      <c r="C428" s="285"/>
      <c r="D428" s="66">
        <v>42463</v>
      </c>
      <c r="E428" s="66">
        <v>42463</v>
      </c>
      <c r="F428" s="67" t="s">
        <v>298</v>
      </c>
      <c r="G428" s="68">
        <f>14*0.9</f>
        <v>12.6</v>
      </c>
      <c r="H428" s="69">
        <v>3</v>
      </c>
      <c r="I428" s="70">
        <v>7.3864000000000001</v>
      </c>
      <c r="J428" s="71">
        <f t="shared" si="68"/>
        <v>93.068640000000002</v>
      </c>
      <c r="K428" s="72">
        <f t="shared" si="70"/>
        <v>279.20591999999999</v>
      </c>
      <c r="L428" s="73">
        <v>125</v>
      </c>
      <c r="M428" s="71">
        <f t="shared" si="63"/>
        <v>375</v>
      </c>
      <c r="N428" s="72">
        <f t="shared" si="64"/>
        <v>95.794079999999994</v>
      </c>
      <c r="O428" s="74">
        <f t="shared" si="65"/>
        <v>0.34309473094266768</v>
      </c>
      <c r="P428" s="73"/>
      <c r="Q428" s="72">
        <f t="shared" si="66"/>
        <v>375</v>
      </c>
      <c r="R428" s="72">
        <f t="shared" si="67"/>
        <v>95.794079999999994</v>
      </c>
      <c r="S428" s="75" t="str">
        <f t="shared" si="69"/>
        <v>0</v>
      </c>
      <c r="T428" s="204" t="s">
        <v>59</v>
      </c>
      <c r="U428" s="204"/>
      <c r="V428" s="204"/>
      <c r="AB428" s="35"/>
    </row>
    <row r="429" spans="1:28" s="34" customFormat="1" ht="20">
      <c r="A429" s="282"/>
      <c r="B429" s="201"/>
      <c r="C429" s="285"/>
      <c r="D429" s="66">
        <v>42463</v>
      </c>
      <c r="E429" s="66">
        <v>42463</v>
      </c>
      <c r="F429" s="67" t="s">
        <v>299</v>
      </c>
      <c r="G429" s="68">
        <f>8.45*0.9</f>
        <v>7.6049999999999995</v>
      </c>
      <c r="H429" s="69">
        <v>1</v>
      </c>
      <c r="I429" s="70">
        <v>7.3864000000000001</v>
      </c>
      <c r="J429" s="71">
        <f t="shared" si="68"/>
        <v>56.173572</v>
      </c>
      <c r="K429" s="72">
        <f t="shared" si="70"/>
        <v>56.173572</v>
      </c>
      <c r="L429" s="73">
        <v>80</v>
      </c>
      <c r="M429" s="71">
        <f t="shared" si="63"/>
        <v>80</v>
      </c>
      <c r="N429" s="72">
        <f t="shared" si="64"/>
        <v>23.826428</v>
      </c>
      <c r="O429" s="74">
        <f t="shared" si="65"/>
        <v>0.42415725316524289</v>
      </c>
      <c r="P429" s="73"/>
      <c r="Q429" s="72">
        <f t="shared" si="66"/>
        <v>80</v>
      </c>
      <c r="R429" s="72">
        <f t="shared" si="67"/>
        <v>23.826428</v>
      </c>
      <c r="S429" s="75" t="str">
        <f t="shared" si="69"/>
        <v>0</v>
      </c>
      <c r="T429" s="204" t="s">
        <v>59</v>
      </c>
      <c r="U429" s="204"/>
      <c r="V429" s="204"/>
      <c r="AB429" s="35"/>
    </row>
    <row r="430" spans="1:28" s="34" customFormat="1" ht="40">
      <c r="A430" s="282"/>
      <c r="B430" s="201"/>
      <c r="C430" s="285"/>
      <c r="D430" s="66">
        <v>42463</v>
      </c>
      <c r="E430" s="66">
        <v>42463</v>
      </c>
      <c r="F430" s="67" t="s">
        <v>300</v>
      </c>
      <c r="G430" s="68">
        <f>9.45*0.9</f>
        <v>8.504999999999999</v>
      </c>
      <c r="H430" s="69">
        <v>1</v>
      </c>
      <c r="I430" s="70">
        <v>7.3864000000000001</v>
      </c>
      <c r="J430" s="71">
        <f t="shared" si="68"/>
        <v>62.821331999999991</v>
      </c>
      <c r="K430" s="72">
        <f t="shared" si="70"/>
        <v>62.821331999999991</v>
      </c>
      <c r="L430" s="73">
        <v>90</v>
      </c>
      <c r="M430" s="71">
        <f t="shared" si="63"/>
        <v>90</v>
      </c>
      <c r="N430" s="72">
        <f t="shared" si="64"/>
        <v>27.178668000000009</v>
      </c>
      <c r="O430" s="74">
        <f t="shared" si="65"/>
        <v>0.43263437967217905</v>
      </c>
      <c r="P430" s="73"/>
      <c r="Q430" s="72">
        <f t="shared" si="66"/>
        <v>90</v>
      </c>
      <c r="R430" s="72">
        <f t="shared" si="67"/>
        <v>27.178668000000009</v>
      </c>
      <c r="S430" s="75" t="str">
        <f t="shared" si="69"/>
        <v>0</v>
      </c>
      <c r="T430" s="204" t="s">
        <v>59</v>
      </c>
      <c r="U430" s="204"/>
      <c r="V430" s="204"/>
      <c r="AB430" s="35"/>
    </row>
    <row r="431" spans="1:28" s="34" customFormat="1" ht="40">
      <c r="A431" s="282"/>
      <c r="B431" s="201"/>
      <c r="C431" s="285"/>
      <c r="D431" s="66">
        <v>42463</v>
      </c>
      <c r="E431" s="66">
        <v>42463</v>
      </c>
      <c r="F431" s="67" t="s">
        <v>105</v>
      </c>
      <c r="G431" s="68">
        <f>3.95*0.9</f>
        <v>3.5550000000000002</v>
      </c>
      <c r="H431" s="69">
        <v>2</v>
      </c>
      <c r="I431" s="70">
        <v>7.3864000000000001</v>
      </c>
      <c r="J431" s="71">
        <f t="shared" si="68"/>
        <v>26.258652000000001</v>
      </c>
      <c r="K431" s="72">
        <f t="shared" si="70"/>
        <v>52.517304000000003</v>
      </c>
      <c r="L431" s="73">
        <v>40</v>
      </c>
      <c r="M431" s="71">
        <f t="shared" si="63"/>
        <v>80</v>
      </c>
      <c r="N431" s="72">
        <f t="shared" si="64"/>
        <v>27.482695999999997</v>
      </c>
      <c r="O431" s="74">
        <f t="shared" si="65"/>
        <v>0.52330744167674703</v>
      </c>
      <c r="P431" s="73"/>
      <c r="Q431" s="72">
        <f t="shared" si="66"/>
        <v>80</v>
      </c>
      <c r="R431" s="72">
        <f t="shared" si="67"/>
        <v>27.482695999999997</v>
      </c>
      <c r="S431" s="75" t="str">
        <f t="shared" si="69"/>
        <v>0</v>
      </c>
      <c r="T431" s="204" t="s">
        <v>59</v>
      </c>
      <c r="U431" s="204"/>
      <c r="V431" s="204"/>
      <c r="AB431" s="35"/>
    </row>
    <row r="432" spans="1:28" s="34" customFormat="1" ht="20">
      <c r="A432" s="282"/>
      <c r="B432" s="201"/>
      <c r="C432" s="285"/>
      <c r="D432" s="66">
        <v>42463</v>
      </c>
      <c r="E432" s="66">
        <v>42463</v>
      </c>
      <c r="F432" s="67" t="s">
        <v>98</v>
      </c>
      <c r="G432" s="68">
        <f>3.95*0.9</f>
        <v>3.5550000000000002</v>
      </c>
      <c r="H432" s="69">
        <v>4</v>
      </c>
      <c r="I432" s="70">
        <v>7.3864000000000001</v>
      </c>
      <c r="J432" s="71">
        <f t="shared" si="68"/>
        <v>26.258652000000001</v>
      </c>
      <c r="K432" s="72">
        <f t="shared" si="70"/>
        <v>105.03460800000001</v>
      </c>
      <c r="L432" s="73">
        <v>40</v>
      </c>
      <c r="M432" s="71">
        <f t="shared" si="63"/>
        <v>160</v>
      </c>
      <c r="N432" s="72">
        <f t="shared" si="64"/>
        <v>54.965391999999994</v>
      </c>
      <c r="O432" s="74">
        <f t="shared" si="65"/>
        <v>0.52330744167674703</v>
      </c>
      <c r="P432" s="73"/>
      <c r="Q432" s="72">
        <f t="shared" si="66"/>
        <v>160</v>
      </c>
      <c r="R432" s="72">
        <f t="shared" si="67"/>
        <v>54.965391999999994</v>
      </c>
      <c r="S432" s="75" t="str">
        <f t="shared" si="69"/>
        <v>0</v>
      </c>
      <c r="T432" s="204" t="s">
        <v>59</v>
      </c>
      <c r="U432" s="204"/>
      <c r="V432" s="204"/>
      <c r="AB432" s="35"/>
    </row>
    <row r="433" spans="1:28" s="34" customFormat="1" ht="20">
      <c r="A433" s="283"/>
      <c r="B433" s="201"/>
      <c r="C433" s="286"/>
      <c r="D433" s="66">
        <v>42463</v>
      </c>
      <c r="E433" s="66">
        <v>42463</v>
      </c>
      <c r="F433" s="67" t="s">
        <v>34</v>
      </c>
      <c r="G433" s="68">
        <v>23</v>
      </c>
      <c r="H433" s="69">
        <v>1</v>
      </c>
      <c r="I433" s="70">
        <v>7.4028999999999998</v>
      </c>
      <c r="J433" s="71">
        <f t="shared" si="68"/>
        <v>170.26669999999999</v>
      </c>
      <c r="K433" s="72">
        <f t="shared" si="70"/>
        <v>170.26669999999999</v>
      </c>
      <c r="L433" s="73">
        <v>0</v>
      </c>
      <c r="M433" s="71">
        <f t="shared" si="63"/>
        <v>0</v>
      </c>
      <c r="N433" s="72">
        <f t="shared" si="64"/>
        <v>-170.26669999999999</v>
      </c>
      <c r="O433" s="74">
        <f t="shared" si="65"/>
        <v>-1</v>
      </c>
      <c r="P433" s="73"/>
      <c r="Q433" s="72">
        <f t="shared" si="66"/>
        <v>0</v>
      </c>
      <c r="R433" s="72">
        <f t="shared" si="67"/>
        <v>-170.26669999999999</v>
      </c>
      <c r="S433" s="75" t="str">
        <f t="shared" si="69"/>
        <v>1</v>
      </c>
      <c r="T433" s="204" t="s">
        <v>59</v>
      </c>
      <c r="U433" s="204"/>
      <c r="V433" s="204"/>
      <c r="AB433" s="35"/>
    </row>
    <row r="434" spans="1:28" s="34" customFormat="1" ht="20">
      <c r="A434" s="281">
        <v>160409</v>
      </c>
      <c r="B434" s="278" t="s">
        <v>301</v>
      </c>
      <c r="C434" s="284" t="s">
        <v>302</v>
      </c>
      <c r="D434" s="66">
        <v>42464</v>
      </c>
      <c r="E434" s="66">
        <v>42464</v>
      </c>
      <c r="F434" s="67" t="s">
        <v>53</v>
      </c>
      <c r="G434" s="68">
        <v>10.5</v>
      </c>
      <c r="H434" s="69">
        <v>10</v>
      </c>
      <c r="I434" s="70">
        <v>7.3956</v>
      </c>
      <c r="J434" s="71">
        <f t="shared" si="68"/>
        <v>77.653800000000004</v>
      </c>
      <c r="K434" s="72">
        <f t="shared" si="70"/>
        <v>776.53800000000001</v>
      </c>
      <c r="L434" s="73">
        <v>105</v>
      </c>
      <c r="M434" s="71">
        <f t="shared" si="63"/>
        <v>1050</v>
      </c>
      <c r="N434" s="72">
        <f t="shared" si="64"/>
        <v>273.46199999999999</v>
      </c>
      <c r="O434" s="74">
        <f t="shared" si="65"/>
        <v>0.35215533560495421</v>
      </c>
      <c r="P434" s="73">
        <v>200</v>
      </c>
      <c r="Q434" s="72">
        <f t="shared" si="66"/>
        <v>850</v>
      </c>
      <c r="R434" s="72">
        <f t="shared" si="67"/>
        <v>273.46199999999999</v>
      </c>
      <c r="S434" s="75" t="str">
        <f t="shared" si="69"/>
        <v>0</v>
      </c>
      <c r="T434" s="204" t="s">
        <v>59</v>
      </c>
      <c r="U434" s="204"/>
      <c r="V434" s="204"/>
      <c r="AB434" s="35"/>
    </row>
    <row r="435" spans="1:28" s="34" customFormat="1" ht="20">
      <c r="A435" s="283"/>
      <c r="B435" s="280"/>
      <c r="C435" s="286"/>
      <c r="D435" s="66">
        <v>42464</v>
      </c>
      <c r="E435" s="66">
        <v>42464</v>
      </c>
      <c r="F435" s="67" t="s">
        <v>34</v>
      </c>
      <c r="G435" s="68">
        <v>16</v>
      </c>
      <c r="H435" s="69">
        <v>1</v>
      </c>
      <c r="I435" s="70">
        <v>7.3956</v>
      </c>
      <c r="J435" s="71">
        <f t="shared" si="68"/>
        <v>118.3296</v>
      </c>
      <c r="K435" s="72">
        <f t="shared" si="70"/>
        <v>118.3296</v>
      </c>
      <c r="L435" s="73">
        <v>0</v>
      </c>
      <c r="M435" s="71">
        <f t="shared" si="63"/>
        <v>0</v>
      </c>
      <c r="N435" s="72">
        <f t="shared" si="64"/>
        <v>-118.3296</v>
      </c>
      <c r="O435" s="74">
        <f t="shared" si="65"/>
        <v>-1</v>
      </c>
      <c r="P435" s="73">
        <v>0</v>
      </c>
      <c r="Q435" s="72">
        <f t="shared" si="66"/>
        <v>0</v>
      </c>
      <c r="R435" s="72">
        <f t="shared" si="67"/>
        <v>-118.3296</v>
      </c>
      <c r="S435" s="75" t="str">
        <f t="shared" si="69"/>
        <v>1</v>
      </c>
      <c r="T435" s="204" t="s">
        <v>59</v>
      </c>
      <c r="U435" s="204"/>
      <c r="V435" s="204"/>
      <c r="AB435" s="35"/>
    </row>
    <row r="436" spans="1:28" s="34" customFormat="1" ht="20">
      <c r="A436" s="202">
        <v>160410</v>
      </c>
      <c r="B436" s="201" t="s">
        <v>303</v>
      </c>
      <c r="C436" s="203" t="s">
        <v>304</v>
      </c>
      <c r="D436" s="66">
        <v>42464</v>
      </c>
      <c r="E436" s="66">
        <v>42464</v>
      </c>
      <c r="F436" s="67" t="s">
        <v>43</v>
      </c>
      <c r="G436" s="68">
        <v>10.8</v>
      </c>
      <c r="H436" s="69">
        <v>10</v>
      </c>
      <c r="I436" s="70">
        <v>7.3956</v>
      </c>
      <c r="J436" s="71">
        <f t="shared" si="68"/>
        <v>79.87248000000001</v>
      </c>
      <c r="K436" s="72">
        <f t="shared" si="70"/>
        <v>798.72480000000007</v>
      </c>
      <c r="L436" s="73">
        <v>85.05</v>
      </c>
      <c r="M436" s="71">
        <f t="shared" si="63"/>
        <v>850.5</v>
      </c>
      <c r="N436" s="72">
        <f t="shared" si="64"/>
        <v>51.77519999999987</v>
      </c>
      <c r="O436" s="74">
        <f t="shared" si="65"/>
        <v>6.4822326788901333E-2</v>
      </c>
      <c r="P436" s="73">
        <v>200</v>
      </c>
      <c r="Q436" s="72">
        <f t="shared" si="66"/>
        <v>650.5</v>
      </c>
      <c r="R436" s="72">
        <f t="shared" si="67"/>
        <v>51.77519999999987</v>
      </c>
      <c r="S436" s="75" t="str">
        <f t="shared" si="69"/>
        <v>0</v>
      </c>
      <c r="T436" s="204" t="s">
        <v>59</v>
      </c>
      <c r="U436" s="204"/>
      <c r="V436" s="204"/>
      <c r="AB436" s="35"/>
    </row>
    <row r="437" spans="1:28" s="34" customFormat="1" ht="20">
      <c r="A437" s="281">
        <v>160701</v>
      </c>
      <c r="B437" s="278" t="s">
        <v>305</v>
      </c>
      <c r="C437" s="284" t="s">
        <v>306</v>
      </c>
      <c r="D437" s="66">
        <v>42552</v>
      </c>
      <c r="E437" s="66">
        <v>42552</v>
      </c>
      <c r="F437" s="67" t="s">
        <v>108</v>
      </c>
      <c r="G437" s="68">
        <v>14.95</v>
      </c>
      <c r="H437" s="69">
        <v>3</v>
      </c>
      <c r="I437" s="70">
        <v>7.3940000000000001</v>
      </c>
      <c r="J437" s="71">
        <f t="shared" si="68"/>
        <v>110.5403</v>
      </c>
      <c r="K437" s="72">
        <f t="shared" si="70"/>
        <v>331.62090000000001</v>
      </c>
      <c r="L437" s="73">
        <v>195</v>
      </c>
      <c r="M437" s="71">
        <f t="shared" si="63"/>
        <v>585</v>
      </c>
      <c r="N437" s="72">
        <f t="shared" si="64"/>
        <v>253.37909999999999</v>
      </c>
      <c r="O437" s="74">
        <f t="shared" si="65"/>
        <v>0.7640625183756512</v>
      </c>
      <c r="P437" s="73">
        <v>585</v>
      </c>
      <c r="Q437" s="72">
        <f t="shared" si="66"/>
        <v>0</v>
      </c>
      <c r="R437" s="72">
        <f t="shared" si="67"/>
        <v>253.37909999999999</v>
      </c>
      <c r="S437" s="75" t="str">
        <f t="shared" si="69"/>
        <v>1</v>
      </c>
      <c r="T437" s="204" t="s">
        <v>25</v>
      </c>
      <c r="U437" s="275" t="s">
        <v>307</v>
      </c>
      <c r="V437" s="204"/>
      <c r="AB437" s="35"/>
    </row>
    <row r="438" spans="1:28" s="34" customFormat="1" ht="20">
      <c r="A438" s="282"/>
      <c r="B438" s="279"/>
      <c r="C438" s="285"/>
      <c r="D438" s="66">
        <v>42552</v>
      </c>
      <c r="E438" s="66">
        <v>42552</v>
      </c>
      <c r="F438" s="67" t="s">
        <v>53</v>
      </c>
      <c r="G438" s="68">
        <v>10.45</v>
      </c>
      <c r="H438" s="69">
        <v>4</v>
      </c>
      <c r="I438" s="70">
        <v>7.3940000000000001</v>
      </c>
      <c r="J438" s="71">
        <f t="shared" si="68"/>
        <v>77.267299999999992</v>
      </c>
      <c r="K438" s="72">
        <f t="shared" si="70"/>
        <v>309.06919999999997</v>
      </c>
      <c r="L438" s="73">
        <v>150</v>
      </c>
      <c r="M438" s="71">
        <f t="shared" si="63"/>
        <v>600</v>
      </c>
      <c r="N438" s="72">
        <f t="shared" si="64"/>
        <v>290.93080000000003</v>
      </c>
      <c r="O438" s="74">
        <f t="shared" si="65"/>
        <v>0.94131281926507093</v>
      </c>
      <c r="P438" s="73">
        <v>600</v>
      </c>
      <c r="Q438" s="72">
        <f t="shared" si="66"/>
        <v>0</v>
      </c>
      <c r="R438" s="72">
        <f t="shared" si="67"/>
        <v>290.93080000000003</v>
      </c>
      <c r="S438" s="75" t="str">
        <f t="shared" si="69"/>
        <v>1</v>
      </c>
      <c r="T438" s="204" t="s">
        <v>25</v>
      </c>
      <c r="U438" s="276"/>
      <c r="V438" s="204"/>
      <c r="AB438" s="35"/>
    </row>
    <row r="439" spans="1:28" s="34" customFormat="1" ht="20">
      <c r="A439" s="283"/>
      <c r="B439" s="280"/>
      <c r="C439" s="286"/>
      <c r="D439" s="66">
        <v>42552</v>
      </c>
      <c r="E439" s="66">
        <v>42552</v>
      </c>
      <c r="F439" s="67" t="s">
        <v>34</v>
      </c>
      <c r="G439" s="68">
        <v>25</v>
      </c>
      <c r="H439" s="69">
        <v>1</v>
      </c>
      <c r="I439" s="70">
        <v>7.3940000000000001</v>
      </c>
      <c r="J439" s="71">
        <f t="shared" si="68"/>
        <v>184.85</v>
      </c>
      <c r="K439" s="72">
        <f t="shared" si="70"/>
        <v>184.85</v>
      </c>
      <c r="L439" s="73">
        <v>0</v>
      </c>
      <c r="M439" s="71">
        <f t="shared" ref="M439:M511" si="75">L439*H439</f>
        <v>0</v>
      </c>
      <c r="N439" s="72">
        <f t="shared" ref="N439:N511" si="76">(L439-J439)*H439</f>
        <v>-184.85</v>
      </c>
      <c r="O439" s="74">
        <f t="shared" ref="O439:O511" si="77">(L439-J439)/J439</f>
        <v>-1</v>
      </c>
      <c r="P439" s="73">
        <v>0</v>
      </c>
      <c r="Q439" s="72">
        <f t="shared" si="66"/>
        <v>0</v>
      </c>
      <c r="R439" s="72">
        <f t="shared" si="67"/>
        <v>-184.85</v>
      </c>
      <c r="S439" s="75" t="str">
        <f t="shared" si="69"/>
        <v>1</v>
      </c>
      <c r="T439" s="204" t="s">
        <v>25</v>
      </c>
      <c r="U439" s="277"/>
      <c r="V439" s="204"/>
      <c r="AB439" s="35"/>
    </row>
    <row r="440" spans="1:28" s="34" customFormat="1" ht="20">
      <c r="A440" s="281">
        <v>160702</v>
      </c>
      <c r="B440" s="278" t="s">
        <v>308</v>
      </c>
      <c r="C440" s="284" t="s">
        <v>309</v>
      </c>
      <c r="D440" s="66">
        <v>42552</v>
      </c>
      <c r="E440" s="66">
        <v>42552</v>
      </c>
      <c r="F440" s="67" t="s">
        <v>310</v>
      </c>
      <c r="G440" s="68">
        <v>15.5</v>
      </c>
      <c r="H440" s="69">
        <v>6</v>
      </c>
      <c r="I440" s="70">
        <v>7.4246999999999996</v>
      </c>
      <c r="J440" s="71">
        <f t="shared" si="68"/>
        <v>115.08284999999999</v>
      </c>
      <c r="K440" s="72">
        <f t="shared" si="70"/>
        <v>690.49709999999993</v>
      </c>
      <c r="L440" s="73"/>
      <c r="M440" s="71">
        <f t="shared" si="75"/>
        <v>0</v>
      </c>
      <c r="N440" s="72">
        <f t="shared" si="76"/>
        <v>-690.49709999999993</v>
      </c>
      <c r="O440" s="74">
        <f t="shared" si="77"/>
        <v>-1</v>
      </c>
      <c r="P440" s="73"/>
      <c r="Q440" s="72">
        <f t="shared" si="66"/>
        <v>0</v>
      </c>
      <c r="R440" s="72">
        <f t="shared" si="67"/>
        <v>-690.49709999999993</v>
      </c>
      <c r="S440" s="75" t="str">
        <f t="shared" si="69"/>
        <v>1</v>
      </c>
      <c r="T440" s="204" t="s">
        <v>59</v>
      </c>
      <c r="U440" s="204"/>
      <c r="V440" s="204"/>
      <c r="AB440" s="35"/>
    </row>
    <row r="441" spans="1:28" s="34" customFormat="1" ht="20">
      <c r="A441" s="283"/>
      <c r="B441" s="280"/>
      <c r="C441" s="286"/>
      <c r="D441" s="66">
        <v>42552</v>
      </c>
      <c r="E441" s="66">
        <v>42552</v>
      </c>
      <c r="F441" s="67" t="s">
        <v>311</v>
      </c>
      <c r="G441" s="68">
        <v>25</v>
      </c>
      <c r="H441" s="69">
        <v>1</v>
      </c>
      <c r="I441" s="70">
        <v>7.4246999999999996</v>
      </c>
      <c r="J441" s="71">
        <f t="shared" si="68"/>
        <v>185.61749999999998</v>
      </c>
      <c r="K441" s="72">
        <f t="shared" si="70"/>
        <v>185.61749999999998</v>
      </c>
      <c r="L441" s="73">
        <v>0</v>
      </c>
      <c r="M441" s="71">
        <f t="shared" si="75"/>
        <v>0</v>
      </c>
      <c r="N441" s="72">
        <f t="shared" si="76"/>
        <v>-185.61749999999998</v>
      </c>
      <c r="O441" s="74">
        <f t="shared" si="77"/>
        <v>-1</v>
      </c>
      <c r="P441" s="73"/>
      <c r="Q441" s="72">
        <f t="shared" ref="Q441:Q513" si="78">L441*H441-P441</f>
        <v>0</v>
      </c>
      <c r="R441" s="72">
        <f t="shared" si="67"/>
        <v>-185.61749999999998</v>
      </c>
      <c r="S441" s="75" t="str">
        <f t="shared" si="69"/>
        <v>1</v>
      </c>
      <c r="T441" s="204" t="s">
        <v>59</v>
      </c>
      <c r="U441" s="204"/>
      <c r="V441" s="204"/>
      <c r="AB441" s="35"/>
    </row>
    <row r="442" spans="1:28" s="34" customFormat="1" ht="20">
      <c r="A442" s="281">
        <v>160703</v>
      </c>
      <c r="B442" s="278" t="s">
        <v>312</v>
      </c>
      <c r="C442" s="284" t="s">
        <v>313</v>
      </c>
      <c r="D442" s="66">
        <v>42552</v>
      </c>
      <c r="E442" s="66">
        <v>42552</v>
      </c>
      <c r="F442" s="67" t="s">
        <v>314</v>
      </c>
      <c r="G442" s="68">
        <v>16.5</v>
      </c>
      <c r="H442" s="69">
        <v>6</v>
      </c>
      <c r="I442" s="70">
        <v>7.3940000000000001</v>
      </c>
      <c r="J442" s="71">
        <f t="shared" si="68"/>
        <v>122.001</v>
      </c>
      <c r="K442" s="72">
        <f t="shared" si="70"/>
        <v>732.00600000000009</v>
      </c>
      <c r="L442" s="73">
        <v>181.67</v>
      </c>
      <c r="M442" s="71">
        <f t="shared" si="75"/>
        <v>1090.02</v>
      </c>
      <c r="N442" s="72">
        <f t="shared" si="76"/>
        <v>358.0139999999999</v>
      </c>
      <c r="O442" s="74">
        <f t="shared" si="77"/>
        <v>0.48908615503151598</v>
      </c>
      <c r="P442" s="73">
        <v>1090.02</v>
      </c>
      <c r="Q442" s="72">
        <f t="shared" si="78"/>
        <v>0</v>
      </c>
      <c r="R442" s="72">
        <f t="shared" si="67"/>
        <v>358.0139999999999</v>
      </c>
      <c r="S442" s="75" t="str">
        <f t="shared" si="69"/>
        <v>1</v>
      </c>
      <c r="T442" s="204" t="s">
        <v>25</v>
      </c>
      <c r="U442" s="204"/>
      <c r="V442" s="204"/>
      <c r="AB442" s="35"/>
    </row>
    <row r="443" spans="1:28" s="34" customFormat="1" ht="20">
      <c r="A443" s="283"/>
      <c r="B443" s="280"/>
      <c r="C443" s="286"/>
      <c r="D443" s="66">
        <v>42552</v>
      </c>
      <c r="E443" s="66">
        <v>42552</v>
      </c>
      <c r="F443" s="67" t="s">
        <v>311</v>
      </c>
      <c r="G443" s="68">
        <v>25</v>
      </c>
      <c r="H443" s="69">
        <v>1</v>
      </c>
      <c r="I443" s="70">
        <v>7.3940000000000001</v>
      </c>
      <c r="J443" s="71">
        <f t="shared" si="68"/>
        <v>184.85</v>
      </c>
      <c r="K443" s="72">
        <f t="shared" si="70"/>
        <v>184.85</v>
      </c>
      <c r="L443" s="73">
        <v>0</v>
      </c>
      <c r="M443" s="71">
        <f t="shared" si="75"/>
        <v>0</v>
      </c>
      <c r="N443" s="72">
        <f t="shared" si="76"/>
        <v>-184.85</v>
      </c>
      <c r="O443" s="74">
        <f t="shared" si="77"/>
        <v>-1</v>
      </c>
      <c r="P443" s="73">
        <v>0</v>
      </c>
      <c r="Q443" s="72">
        <f t="shared" si="78"/>
        <v>0</v>
      </c>
      <c r="R443" s="72">
        <f t="shared" si="67"/>
        <v>-184.85</v>
      </c>
      <c r="S443" s="75" t="str">
        <f t="shared" si="69"/>
        <v>1</v>
      </c>
      <c r="T443" s="204" t="s">
        <v>25</v>
      </c>
      <c r="U443" s="204"/>
      <c r="V443" s="204"/>
      <c r="AB443" s="35"/>
    </row>
    <row r="444" spans="1:28" s="34" customFormat="1" ht="15" customHeight="1">
      <c r="A444" s="281">
        <v>160704</v>
      </c>
      <c r="B444" s="278" t="s">
        <v>315</v>
      </c>
      <c r="C444" s="284" t="s">
        <v>32</v>
      </c>
      <c r="D444" s="66">
        <v>42552</v>
      </c>
      <c r="E444" s="66">
        <v>42552</v>
      </c>
      <c r="F444" s="67" t="s">
        <v>316</v>
      </c>
      <c r="G444" s="68">
        <v>10.5</v>
      </c>
      <c r="H444" s="69">
        <v>4</v>
      </c>
      <c r="I444" s="70">
        <v>7.42</v>
      </c>
      <c r="J444" s="71">
        <f t="shared" si="68"/>
        <v>77.91</v>
      </c>
      <c r="K444" s="72">
        <f t="shared" si="70"/>
        <v>311.64</v>
      </c>
      <c r="L444" s="73">
        <v>130</v>
      </c>
      <c r="M444" s="71">
        <f t="shared" si="75"/>
        <v>520</v>
      </c>
      <c r="N444" s="72">
        <f t="shared" si="76"/>
        <v>208.36</v>
      </c>
      <c r="O444" s="74">
        <f t="shared" si="77"/>
        <v>0.66859196508792207</v>
      </c>
      <c r="P444" s="73">
        <v>520</v>
      </c>
      <c r="Q444" s="72">
        <f t="shared" si="78"/>
        <v>0</v>
      </c>
      <c r="R444" s="72">
        <f t="shared" si="67"/>
        <v>208.36</v>
      </c>
      <c r="S444" s="75" t="str">
        <f t="shared" si="69"/>
        <v>1</v>
      </c>
      <c r="T444" s="204" t="s">
        <v>25</v>
      </c>
      <c r="U444" s="275" t="s">
        <v>317</v>
      </c>
      <c r="V444" s="204"/>
      <c r="AB444" s="35"/>
    </row>
    <row r="445" spans="1:28" s="34" customFormat="1" ht="20">
      <c r="A445" s="282"/>
      <c r="B445" s="279"/>
      <c r="C445" s="285"/>
      <c r="D445" s="66">
        <v>42552</v>
      </c>
      <c r="E445" s="66">
        <v>42552</v>
      </c>
      <c r="F445" s="67" t="s">
        <v>318</v>
      </c>
      <c r="G445" s="68">
        <v>10.5</v>
      </c>
      <c r="H445" s="69">
        <v>4</v>
      </c>
      <c r="I445" s="70">
        <v>7.42</v>
      </c>
      <c r="J445" s="71">
        <f t="shared" si="68"/>
        <v>77.91</v>
      </c>
      <c r="K445" s="72">
        <f t="shared" si="70"/>
        <v>311.64</v>
      </c>
      <c r="L445" s="73">
        <v>135</v>
      </c>
      <c r="M445" s="71">
        <f t="shared" si="75"/>
        <v>540</v>
      </c>
      <c r="N445" s="72">
        <f t="shared" si="76"/>
        <v>228.36</v>
      </c>
      <c r="O445" s="74">
        <f t="shared" si="77"/>
        <v>0.73276857912976523</v>
      </c>
      <c r="P445" s="73">
        <v>540</v>
      </c>
      <c r="Q445" s="72">
        <f t="shared" si="78"/>
        <v>0</v>
      </c>
      <c r="R445" s="72">
        <f t="shared" si="67"/>
        <v>228.36</v>
      </c>
      <c r="S445" s="75" t="str">
        <f t="shared" si="69"/>
        <v>1</v>
      </c>
      <c r="T445" s="204" t="s">
        <v>25</v>
      </c>
      <c r="U445" s="276"/>
      <c r="V445" s="204"/>
      <c r="AB445" s="35"/>
    </row>
    <row r="446" spans="1:28" s="34" customFormat="1" ht="20">
      <c r="A446" s="282"/>
      <c r="B446" s="279"/>
      <c r="C446" s="285"/>
      <c r="D446" s="66">
        <v>42552</v>
      </c>
      <c r="E446" s="66">
        <v>42552</v>
      </c>
      <c r="F446" s="67" t="s">
        <v>319</v>
      </c>
      <c r="G446" s="68">
        <v>11</v>
      </c>
      <c r="H446" s="69">
        <v>1</v>
      </c>
      <c r="I446" s="70">
        <v>7.42</v>
      </c>
      <c r="J446" s="71">
        <f t="shared" si="68"/>
        <v>81.62</v>
      </c>
      <c r="K446" s="72">
        <f t="shared" si="70"/>
        <v>81.62</v>
      </c>
      <c r="L446" s="73">
        <v>135</v>
      </c>
      <c r="M446" s="71">
        <f t="shared" si="75"/>
        <v>135</v>
      </c>
      <c r="N446" s="72">
        <f t="shared" si="76"/>
        <v>53.379999999999995</v>
      </c>
      <c r="O446" s="74">
        <f t="shared" si="77"/>
        <v>0.65400637098750292</v>
      </c>
      <c r="P446" s="73">
        <v>135</v>
      </c>
      <c r="Q446" s="72">
        <f t="shared" si="78"/>
        <v>0</v>
      </c>
      <c r="R446" s="72">
        <f t="shared" si="67"/>
        <v>53.379999999999995</v>
      </c>
      <c r="S446" s="75" t="str">
        <f t="shared" si="69"/>
        <v>1</v>
      </c>
      <c r="T446" s="204" t="s">
        <v>25</v>
      </c>
      <c r="U446" s="276"/>
      <c r="V446" s="204"/>
      <c r="AB446" s="35"/>
    </row>
    <row r="447" spans="1:28" s="34" customFormat="1" ht="20">
      <c r="A447" s="283"/>
      <c r="B447" s="279"/>
      <c r="C447" s="286"/>
      <c r="D447" s="66">
        <v>42552</v>
      </c>
      <c r="E447" s="66">
        <v>42552</v>
      </c>
      <c r="F447" s="67" t="s">
        <v>311</v>
      </c>
      <c r="G447" s="68">
        <v>29</v>
      </c>
      <c r="H447" s="69">
        <v>1</v>
      </c>
      <c r="I447" s="70">
        <v>7.42</v>
      </c>
      <c r="J447" s="71">
        <f t="shared" si="68"/>
        <v>215.18</v>
      </c>
      <c r="K447" s="72">
        <f t="shared" si="70"/>
        <v>215.18</v>
      </c>
      <c r="L447" s="73">
        <v>40</v>
      </c>
      <c r="M447" s="71">
        <f t="shared" si="75"/>
        <v>40</v>
      </c>
      <c r="N447" s="72">
        <f t="shared" si="76"/>
        <v>-175.18</v>
      </c>
      <c r="O447" s="74">
        <f t="shared" si="77"/>
        <v>-0.81410911794776464</v>
      </c>
      <c r="P447" s="73">
        <v>40</v>
      </c>
      <c r="Q447" s="72">
        <f t="shared" si="78"/>
        <v>0</v>
      </c>
      <c r="R447" s="72">
        <f t="shared" si="67"/>
        <v>-175.18</v>
      </c>
      <c r="S447" s="75" t="str">
        <f t="shared" si="69"/>
        <v>1</v>
      </c>
      <c r="T447" s="204" t="s">
        <v>25</v>
      </c>
      <c r="U447" s="276"/>
      <c r="V447" s="204"/>
      <c r="AB447" s="35"/>
    </row>
    <row r="448" spans="1:28" s="34" customFormat="1" ht="20">
      <c r="A448" s="325">
        <v>160705</v>
      </c>
      <c r="B448" s="328" t="s">
        <v>320</v>
      </c>
      <c r="C448" s="330" t="s">
        <v>321</v>
      </c>
      <c r="D448" s="66">
        <v>42552</v>
      </c>
      <c r="E448" s="66">
        <v>42552</v>
      </c>
      <c r="F448" s="67" t="s">
        <v>322</v>
      </c>
      <c r="G448" s="68">
        <v>0.55000000000000004</v>
      </c>
      <c r="H448" s="69">
        <v>30</v>
      </c>
      <c r="I448" s="70">
        <v>7.407</v>
      </c>
      <c r="J448" s="71">
        <f t="shared" si="68"/>
        <v>4.0738500000000002</v>
      </c>
      <c r="K448" s="72">
        <f t="shared" si="70"/>
        <v>122.21550000000001</v>
      </c>
      <c r="L448" s="73">
        <v>4.95</v>
      </c>
      <c r="M448" s="71">
        <f t="shared" si="75"/>
        <v>148.5</v>
      </c>
      <c r="N448" s="72">
        <f t="shared" si="76"/>
        <v>26.284500000000001</v>
      </c>
      <c r="O448" s="74">
        <f t="shared" si="77"/>
        <v>0.21506682867557714</v>
      </c>
      <c r="P448" s="73">
        <v>148.5</v>
      </c>
      <c r="Q448" s="72">
        <f t="shared" si="78"/>
        <v>0</v>
      </c>
      <c r="R448" s="72">
        <f t="shared" si="67"/>
        <v>26.284500000000001</v>
      </c>
      <c r="S448" s="75" t="str">
        <f t="shared" si="69"/>
        <v>1</v>
      </c>
      <c r="T448" s="204" t="s">
        <v>59</v>
      </c>
      <c r="U448" s="80"/>
      <c r="V448" s="204"/>
      <c r="AB448" s="35"/>
    </row>
    <row r="449" spans="1:28" s="34" customFormat="1" ht="20">
      <c r="A449" s="326"/>
      <c r="B449" s="328"/>
      <c r="C449" s="331"/>
      <c r="D449" s="66">
        <v>42552</v>
      </c>
      <c r="E449" s="66">
        <v>42552</v>
      </c>
      <c r="F449" s="67" t="s">
        <v>323</v>
      </c>
      <c r="G449" s="68">
        <v>0.55000000000000004</v>
      </c>
      <c r="H449" s="69">
        <v>20</v>
      </c>
      <c r="I449" s="70">
        <v>7.407</v>
      </c>
      <c r="J449" s="71">
        <f t="shared" si="68"/>
        <v>4.0738500000000002</v>
      </c>
      <c r="K449" s="72">
        <f t="shared" si="70"/>
        <v>81.477000000000004</v>
      </c>
      <c r="L449" s="73">
        <v>4.95</v>
      </c>
      <c r="M449" s="71">
        <f t="shared" si="75"/>
        <v>99</v>
      </c>
      <c r="N449" s="72">
        <f t="shared" si="76"/>
        <v>17.523</v>
      </c>
      <c r="O449" s="74">
        <f t="shared" si="77"/>
        <v>0.21506682867557714</v>
      </c>
      <c r="P449" s="73">
        <v>99</v>
      </c>
      <c r="Q449" s="72">
        <f t="shared" si="78"/>
        <v>0</v>
      </c>
      <c r="R449" s="72">
        <f t="shared" ref="R449:R521" si="79">N449</f>
        <v>17.523</v>
      </c>
      <c r="S449" s="75" t="str">
        <f t="shared" si="69"/>
        <v>1</v>
      </c>
      <c r="T449" s="204" t="s">
        <v>59</v>
      </c>
      <c r="U449" s="204"/>
      <c r="V449" s="204"/>
      <c r="AB449" s="35"/>
    </row>
    <row r="450" spans="1:28" s="34" customFormat="1" ht="20">
      <c r="A450" s="326"/>
      <c r="B450" s="328"/>
      <c r="C450" s="331"/>
      <c r="D450" s="66">
        <v>42552</v>
      </c>
      <c r="E450" s="66">
        <v>42552</v>
      </c>
      <c r="F450" s="67" t="s">
        <v>324</v>
      </c>
      <c r="G450" s="68">
        <v>0.55000000000000004</v>
      </c>
      <c r="H450" s="69">
        <v>20</v>
      </c>
      <c r="I450" s="70">
        <v>7.407</v>
      </c>
      <c r="J450" s="71">
        <f t="shared" si="68"/>
        <v>4.0738500000000002</v>
      </c>
      <c r="K450" s="72">
        <f t="shared" si="70"/>
        <v>81.477000000000004</v>
      </c>
      <c r="L450" s="73">
        <v>4.95</v>
      </c>
      <c r="M450" s="71">
        <f t="shared" si="75"/>
        <v>99</v>
      </c>
      <c r="N450" s="72">
        <f t="shared" si="76"/>
        <v>17.523</v>
      </c>
      <c r="O450" s="74">
        <f t="shared" si="77"/>
        <v>0.21506682867557714</v>
      </c>
      <c r="P450" s="73">
        <v>99</v>
      </c>
      <c r="Q450" s="72">
        <f t="shared" si="78"/>
        <v>0</v>
      </c>
      <c r="R450" s="72">
        <f t="shared" si="79"/>
        <v>17.523</v>
      </c>
      <c r="S450" s="75" t="str">
        <f t="shared" si="69"/>
        <v>1</v>
      </c>
      <c r="T450" s="204" t="s">
        <v>59</v>
      </c>
      <c r="U450" s="204"/>
      <c r="V450" s="204"/>
      <c r="AB450" s="35"/>
    </row>
    <row r="451" spans="1:28" s="34" customFormat="1" ht="20">
      <c r="A451" s="326"/>
      <c r="B451" s="328"/>
      <c r="C451" s="331"/>
      <c r="D451" s="66">
        <v>42552</v>
      </c>
      <c r="E451" s="66">
        <v>42552</v>
      </c>
      <c r="F451" s="67" t="s">
        <v>325</v>
      </c>
      <c r="G451" s="68">
        <v>0.55000000000000004</v>
      </c>
      <c r="H451" s="69">
        <v>10</v>
      </c>
      <c r="I451" s="70">
        <v>7.407</v>
      </c>
      <c r="J451" s="71">
        <f t="shared" si="68"/>
        <v>4.0738500000000002</v>
      </c>
      <c r="K451" s="72">
        <f t="shared" si="70"/>
        <v>40.738500000000002</v>
      </c>
      <c r="L451" s="73">
        <v>4.95</v>
      </c>
      <c r="M451" s="71">
        <f t="shared" si="75"/>
        <v>49.5</v>
      </c>
      <c r="N451" s="72">
        <f t="shared" si="76"/>
        <v>8.7614999999999998</v>
      </c>
      <c r="O451" s="74">
        <f t="shared" si="77"/>
        <v>0.21506682867557714</v>
      </c>
      <c r="P451" s="73">
        <v>49.5</v>
      </c>
      <c r="Q451" s="72">
        <f t="shared" si="78"/>
        <v>0</v>
      </c>
      <c r="R451" s="72">
        <f t="shared" si="79"/>
        <v>8.7614999999999998</v>
      </c>
      <c r="S451" s="75" t="str">
        <f t="shared" si="69"/>
        <v>1</v>
      </c>
      <c r="T451" s="204" t="s">
        <v>59</v>
      </c>
      <c r="U451" s="204"/>
      <c r="V451" s="204"/>
      <c r="AB451" s="35"/>
    </row>
    <row r="452" spans="1:28" s="34" customFormat="1" ht="20">
      <c r="A452" s="326"/>
      <c r="B452" s="328"/>
      <c r="C452" s="331"/>
      <c r="D452" s="66">
        <v>42552</v>
      </c>
      <c r="E452" s="66">
        <v>42552</v>
      </c>
      <c r="F452" s="67" t="s">
        <v>326</v>
      </c>
      <c r="G452" s="68">
        <v>0.55000000000000004</v>
      </c>
      <c r="H452" s="69">
        <v>20</v>
      </c>
      <c r="I452" s="70">
        <v>7.407</v>
      </c>
      <c r="J452" s="71">
        <f t="shared" ref="J452:J522" si="80">G452*I452</f>
        <v>4.0738500000000002</v>
      </c>
      <c r="K452" s="72">
        <f t="shared" si="70"/>
        <v>81.477000000000004</v>
      </c>
      <c r="L452" s="73">
        <v>4.95</v>
      </c>
      <c r="M452" s="71">
        <f t="shared" si="75"/>
        <v>99</v>
      </c>
      <c r="N452" s="72">
        <f t="shared" si="76"/>
        <v>17.523</v>
      </c>
      <c r="O452" s="74">
        <f t="shared" si="77"/>
        <v>0.21506682867557714</v>
      </c>
      <c r="P452" s="73">
        <v>99</v>
      </c>
      <c r="Q452" s="72">
        <f t="shared" si="78"/>
        <v>0</v>
      </c>
      <c r="R452" s="72">
        <f t="shared" si="79"/>
        <v>17.523</v>
      </c>
      <c r="S452" s="75" t="str">
        <f t="shared" si="69"/>
        <v>1</v>
      </c>
      <c r="T452" s="204" t="s">
        <v>59</v>
      </c>
      <c r="U452" s="204"/>
      <c r="V452" s="204"/>
      <c r="AB452" s="35"/>
    </row>
    <row r="453" spans="1:28" s="34" customFormat="1" ht="20">
      <c r="A453" s="326"/>
      <c r="B453" s="328"/>
      <c r="C453" s="331"/>
      <c r="D453" s="66">
        <v>42552</v>
      </c>
      <c r="E453" s="66">
        <v>42552</v>
      </c>
      <c r="F453" s="67" t="s">
        <v>327</v>
      </c>
      <c r="G453" s="68">
        <v>0.55000000000000004</v>
      </c>
      <c r="H453" s="69">
        <v>10</v>
      </c>
      <c r="I453" s="70">
        <v>7.407</v>
      </c>
      <c r="J453" s="71">
        <f t="shared" si="80"/>
        <v>4.0738500000000002</v>
      </c>
      <c r="K453" s="72">
        <f t="shared" si="70"/>
        <v>40.738500000000002</v>
      </c>
      <c r="L453" s="73">
        <v>4.95</v>
      </c>
      <c r="M453" s="71">
        <f t="shared" si="75"/>
        <v>49.5</v>
      </c>
      <c r="N453" s="72">
        <f t="shared" si="76"/>
        <v>8.7614999999999998</v>
      </c>
      <c r="O453" s="74">
        <f t="shared" si="77"/>
        <v>0.21506682867557714</v>
      </c>
      <c r="P453" s="73">
        <v>49.5</v>
      </c>
      <c r="Q453" s="72">
        <f t="shared" si="78"/>
        <v>0</v>
      </c>
      <c r="R453" s="72">
        <f t="shared" si="79"/>
        <v>8.7614999999999998</v>
      </c>
      <c r="S453" s="75" t="str">
        <f t="shared" ref="S453:S521" si="81">IF(Q453&lt;&gt;0,"0","1")</f>
        <v>1</v>
      </c>
      <c r="T453" s="204" t="s">
        <v>59</v>
      </c>
      <c r="U453" s="204"/>
      <c r="V453" s="204"/>
      <c r="AB453" s="35"/>
    </row>
    <row r="454" spans="1:28" s="34" customFormat="1" ht="20">
      <c r="A454" s="326"/>
      <c r="B454" s="328"/>
      <c r="C454" s="331"/>
      <c r="D454" s="66">
        <v>42552</v>
      </c>
      <c r="E454" s="66">
        <v>42552</v>
      </c>
      <c r="F454" s="67" t="s">
        <v>328</v>
      </c>
      <c r="G454" s="68">
        <v>0.55000000000000004</v>
      </c>
      <c r="H454" s="69">
        <v>20</v>
      </c>
      <c r="I454" s="70">
        <v>7.407</v>
      </c>
      <c r="J454" s="71">
        <f t="shared" si="80"/>
        <v>4.0738500000000002</v>
      </c>
      <c r="K454" s="72">
        <f t="shared" si="70"/>
        <v>81.477000000000004</v>
      </c>
      <c r="L454" s="73">
        <v>4.95</v>
      </c>
      <c r="M454" s="71">
        <f t="shared" si="75"/>
        <v>99</v>
      </c>
      <c r="N454" s="72">
        <f t="shared" si="76"/>
        <v>17.523</v>
      </c>
      <c r="O454" s="74">
        <f t="shared" si="77"/>
        <v>0.21506682867557714</v>
      </c>
      <c r="P454" s="73">
        <v>99</v>
      </c>
      <c r="Q454" s="72">
        <f t="shared" si="78"/>
        <v>0</v>
      </c>
      <c r="R454" s="72">
        <f t="shared" si="79"/>
        <v>17.523</v>
      </c>
      <c r="S454" s="75" t="str">
        <f t="shared" si="81"/>
        <v>1</v>
      </c>
      <c r="T454" s="204" t="s">
        <v>59</v>
      </c>
      <c r="U454" s="204"/>
      <c r="V454" s="204"/>
      <c r="AB454" s="35"/>
    </row>
    <row r="455" spans="1:28" s="34" customFormat="1" ht="20">
      <c r="A455" s="326"/>
      <c r="B455" s="328"/>
      <c r="C455" s="331"/>
      <c r="D455" s="66">
        <v>42552</v>
      </c>
      <c r="E455" s="66">
        <v>42552</v>
      </c>
      <c r="F455" s="67" t="s">
        <v>329</v>
      </c>
      <c r="G455" s="68">
        <v>0.55000000000000004</v>
      </c>
      <c r="H455" s="69">
        <v>10</v>
      </c>
      <c r="I455" s="70">
        <v>7.407</v>
      </c>
      <c r="J455" s="71">
        <f t="shared" si="80"/>
        <v>4.0738500000000002</v>
      </c>
      <c r="K455" s="72">
        <f t="shared" si="70"/>
        <v>40.738500000000002</v>
      </c>
      <c r="L455" s="73">
        <v>4.95</v>
      </c>
      <c r="M455" s="71">
        <f t="shared" si="75"/>
        <v>49.5</v>
      </c>
      <c r="N455" s="72">
        <f t="shared" si="76"/>
        <v>8.7614999999999998</v>
      </c>
      <c r="O455" s="74">
        <f t="shared" si="77"/>
        <v>0.21506682867557714</v>
      </c>
      <c r="P455" s="73">
        <v>49.5</v>
      </c>
      <c r="Q455" s="72">
        <f t="shared" si="78"/>
        <v>0</v>
      </c>
      <c r="R455" s="72">
        <f t="shared" si="79"/>
        <v>8.7614999999999998</v>
      </c>
      <c r="S455" s="75" t="str">
        <f t="shared" si="81"/>
        <v>1</v>
      </c>
      <c r="T455" s="204" t="s">
        <v>59</v>
      </c>
      <c r="U455" s="204"/>
      <c r="V455" s="204"/>
      <c r="AB455" s="35"/>
    </row>
    <row r="456" spans="1:28" s="34" customFormat="1" ht="20">
      <c r="A456" s="326"/>
      <c r="B456" s="328"/>
      <c r="C456" s="331"/>
      <c r="D456" s="66">
        <v>42552</v>
      </c>
      <c r="E456" s="66">
        <v>42552</v>
      </c>
      <c r="F456" s="67" t="s">
        <v>330</v>
      </c>
      <c r="G456" s="68">
        <v>0.55000000000000004</v>
      </c>
      <c r="H456" s="69">
        <v>20</v>
      </c>
      <c r="I456" s="70">
        <v>7.407</v>
      </c>
      <c r="J456" s="71">
        <f t="shared" si="80"/>
        <v>4.0738500000000002</v>
      </c>
      <c r="K456" s="72">
        <f t="shared" si="70"/>
        <v>81.477000000000004</v>
      </c>
      <c r="L456" s="73">
        <v>4.95</v>
      </c>
      <c r="M456" s="71">
        <f t="shared" si="75"/>
        <v>99</v>
      </c>
      <c r="N456" s="72">
        <f t="shared" si="76"/>
        <v>17.523</v>
      </c>
      <c r="O456" s="74">
        <f t="shared" si="77"/>
        <v>0.21506682867557714</v>
      </c>
      <c r="P456" s="73">
        <v>99</v>
      </c>
      <c r="Q456" s="72">
        <f t="shared" si="78"/>
        <v>0</v>
      </c>
      <c r="R456" s="72">
        <f t="shared" si="79"/>
        <v>17.523</v>
      </c>
      <c r="S456" s="75" t="str">
        <f t="shared" si="81"/>
        <v>1</v>
      </c>
      <c r="T456" s="204" t="s">
        <v>59</v>
      </c>
      <c r="U456" s="204"/>
      <c r="V456" s="204"/>
      <c r="AB456" s="35"/>
    </row>
    <row r="457" spans="1:28" s="34" customFormat="1" ht="20">
      <c r="A457" s="326"/>
      <c r="B457" s="328"/>
      <c r="C457" s="331"/>
      <c r="D457" s="66">
        <v>42552</v>
      </c>
      <c r="E457" s="66">
        <v>42552</v>
      </c>
      <c r="F457" s="67" t="s">
        <v>331</v>
      </c>
      <c r="G457" s="68">
        <v>0.55000000000000004</v>
      </c>
      <c r="H457" s="69">
        <v>20</v>
      </c>
      <c r="I457" s="70">
        <v>7.407</v>
      </c>
      <c r="J457" s="71">
        <f t="shared" si="80"/>
        <v>4.0738500000000002</v>
      </c>
      <c r="K457" s="72">
        <f t="shared" si="70"/>
        <v>81.477000000000004</v>
      </c>
      <c r="L457" s="73">
        <v>4.95</v>
      </c>
      <c r="M457" s="71">
        <f t="shared" si="75"/>
        <v>99</v>
      </c>
      <c r="N457" s="72">
        <f t="shared" si="76"/>
        <v>17.523</v>
      </c>
      <c r="O457" s="74">
        <f t="shared" si="77"/>
        <v>0.21506682867557714</v>
      </c>
      <c r="P457" s="73">
        <v>99</v>
      </c>
      <c r="Q457" s="72">
        <f t="shared" si="78"/>
        <v>0</v>
      </c>
      <c r="R457" s="72">
        <f t="shared" si="79"/>
        <v>17.523</v>
      </c>
      <c r="S457" s="75" t="str">
        <f t="shared" si="81"/>
        <v>1</v>
      </c>
      <c r="T457" s="204" t="s">
        <v>59</v>
      </c>
      <c r="U457" s="204"/>
      <c r="V457" s="204"/>
      <c r="AB457" s="35"/>
    </row>
    <row r="458" spans="1:28" s="34" customFormat="1" ht="20">
      <c r="A458" s="326"/>
      <c r="B458" s="328"/>
      <c r="C458" s="331"/>
      <c r="D458" s="66">
        <v>42552</v>
      </c>
      <c r="E458" s="66">
        <v>42552</v>
      </c>
      <c r="F458" s="67" t="s">
        <v>311</v>
      </c>
      <c r="G458" s="68">
        <v>6</v>
      </c>
      <c r="H458" s="69">
        <v>3</v>
      </c>
      <c r="I458" s="70">
        <v>7.407</v>
      </c>
      <c r="J458" s="71">
        <f t="shared" si="80"/>
        <v>44.442</v>
      </c>
      <c r="K458" s="72">
        <f t="shared" si="70"/>
        <v>133.32599999999999</v>
      </c>
      <c r="L458" s="73">
        <v>157.5</v>
      </c>
      <c r="M458" s="71">
        <f t="shared" si="75"/>
        <v>472.5</v>
      </c>
      <c r="N458" s="72">
        <f t="shared" si="76"/>
        <v>339.17399999999998</v>
      </c>
      <c r="O458" s="74">
        <f t="shared" si="77"/>
        <v>2.5439449169704331</v>
      </c>
      <c r="P458" s="73">
        <v>472.5</v>
      </c>
      <c r="Q458" s="72">
        <f t="shared" si="78"/>
        <v>0</v>
      </c>
      <c r="R458" s="72">
        <f t="shared" si="79"/>
        <v>339.17399999999998</v>
      </c>
      <c r="S458" s="75" t="str">
        <f t="shared" si="81"/>
        <v>1</v>
      </c>
      <c r="T458" s="204" t="s">
        <v>59</v>
      </c>
      <c r="U458" s="204"/>
      <c r="V458" s="204"/>
      <c r="AB458" s="35"/>
    </row>
    <row r="459" spans="1:28" ht="20">
      <c r="A459" s="327"/>
      <c r="B459" s="329"/>
      <c r="C459" s="332"/>
      <c r="D459" s="54">
        <v>42552</v>
      </c>
      <c r="E459" s="54">
        <v>42552</v>
      </c>
      <c r="F459" s="55" t="s">
        <v>332</v>
      </c>
      <c r="G459" s="56"/>
      <c r="H459" s="57">
        <v>1</v>
      </c>
      <c r="I459" s="58">
        <v>7.407</v>
      </c>
      <c r="J459" s="59">
        <f t="shared" si="80"/>
        <v>0</v>
      </c>
      <c r="K459" s="60">
        <f t="shared" si="70"/>
        <v>0</v>
      </c>
      <c r="L459" s="61"/>
      <c r="M459" s="59">
        <f t="shared" si="75"/>
        <v>0</v>
      </c>
      <c r="N459" s="60">
        <f t="shared" si="76"/>
        <v>0</v>
      </c>
      <c r="O459" s="81" t="e">
        <f t="shared" si="77"/>
        <v>#DIV/0!</v>
      </c>
      <c r="P459" s="61"/>
      <c r="Q459" s="60">
        <f t="shared" si="78"/>
        <v>0</v>
      </c>
      <c r="R459" s="60">
        <f t="shared" si="79"/>
        <v>0</v>
      </c>
      <c r="S459" s="75" t="str">
        <f t="shared" si="81"/>
        <v>1</v>
      </c>
      <c r="T459" s="51" t="s">
        <v>59</v>
      </c>
      <c r="U459" s="51"/>
      <c r="V459" s="51"/>
    </row>
    <row r="460" spans="1:28" s="34" customFormat="1" ht="20">
      <c r="A460" s="281">
        <v>160706</v>
      </c>
      <c r="B460" s="278" t="s">
        <v>333</v>
      </c>
      <c r="C460" s="284" t="s">
        <v>334</v>
      </c>
      <c r="D460" s="66">
        <v>42554</v>
      </c>
      <c r="E460" s="66">
        <v>42554</v>
      </c>
      <c r="F460" s="67" t="s">
        <v>335</v>
      </c>
      <c r="G460" s="68">
        <v>10.45</v>
      </c>
      <c r="H460" s="69">
        <v>16</v>
      </c>
      <c r="I460" s="70">
        <v>7.407</v>
      </c>
      <c r="J460" s="71">
        <f t="shared" si="80"/>
        <v>77.403149999999997</v>
      </c>
      <c r="K460" s="72">
        <f t="shared" si="70"/>
        <v>1238.4503999999999</v>
      </c>
      <c r="L460" s="73">
        <v>170</v>
      </c>
      <c r="M460" s="71">
        <f t="shared" si="75"/>
        <v>2720</v>
      </c>
      <c r="N460" s="72">
        <f t="shared" si="76"/>
        <v>1481.5496000000001</v>
      </c>
      <c r="O460" s="74">
        <f t="shared" si="77"/>
        <v>1.1962930449212985</v>
      </c>
      <c r="P460" s="73">
        <v>2720</v>
      </c>
      <c r="Q460" s="72">
        <f t="shared" si="78"/>
        <v>0</v>
      </c>
      <c r="R460" s="72">
        <f t="shared" si="79"/>
        <v>1481.5496000000001</v>
      </c>
      <c r="S460" s="83" t="str">
        <f t="shared" si="81"/>
        <v>1</v>
      </c>
      <c r="T460" s="204" t="s">
        <v>25</v>
      </c>
      <c r="U460" s="275" t="s">
        <v>336</v>
      </c>
      <c r="V460" s="204"/>
      <c r="AB460" s="35"/>
    </row>
    <row r="461" spans="1:28" s="34" customFormat="1" ht="20">
      <c r="A461" s="282"/>
      <c r="B461" s="279"/>
      <c r="C461" s="285"/>
      <c r="D461" s="66">
        <v>42554</v>
      </c>
      <c r="E461" s="66">
        <v>42554</v>
      </c>
      <c r="F461" s="67" t="s">
        <v>337</v>
      </c>
      <c r="G461" s="68">
        <v>3.45</v>
      </c>
      <c r="H461" s="69">
        <v>6</v>
      </c>
      <c r="I461" s="70">
        <v>7.407</v>
      </c>
      <c r="J461" s="71">
        <f t="shared" ref="J461:J462" si="82">G461*I461</f>
        <v>25.55415</v>
      </c>
      <c r="K461" s="72">
        <f t="shared" ref="K461:K462" si="83">J461*H461</f>
        <v>153.32490000000001</v>
      </c>
      <c r="L461" s="73">
        <v>171</v>
      </c>
      <c r="M461" s="71">
        <f t="shared" ref="M461:M462" si="84">L461*H461</f>
        <v>1026</v>
      </c>
      <c r="N461" s="72">
        <f t="shared" ref="N461:N462" si="85">(L461-J461)*H461</f>
        <v>872.67510000000004</v>
      </c>
      <c r="O461" s="74">
        <f t="shared" ref="O461:O462" si="86">(L461-J461)/J461</f>
        <v>5.6916723898075263</v>
      </c>
      <c r="P461" s="73">
        <v>1026</v>
      </c>
      <c r="Q461" s="72">
        <f t="shared" ref="Q461:Q462" si="87">L461*H461-P461</f>
        <v>0</v>
      </c>
      <c r="R461" s="72">
        <f t="shared" ref="R461:R462" si="88">N461</f>
        <v>872.67510000000004</v>
      </c>
      <c r="S461" s="83" t="str">
        <f t="shared" si="81"/>
        <v>1</v>
      </c>
      <c r="T461" s="204" t="s">
        <v>25</v>
      </c>
      <c r="U461" s="276"/>
      <c r="V461" s="204"/>
      <c r="AB461" s="35"/>
    </row>
    <row r="462" spans="1:28" s="34" customFormat="1" ht="20">
      <c r="A462" s="282"/>
      <c r="B462" s="280"/>
      <c r="C462" s="285"/>
      <c r="D462" s="66">
        <v>42554</v>
      </c>
      <c r="E462" s="66">
        <v>42554</v>
      </c>
      <c r="F462" s="67" t="s">
        <v>311</v>
      </c>
      <c r="G462" s="68">
        <v>27</v>
      </c>
      <c r="H462" s="69">
        <v>2</v>
      </c>
      <c r="I462" s="70">
        <v>7.407</v>
      </c>
      <c r="J462" s="71">
        <f t="shared" si="82"/>
        <v>199.989</v>
      </c>
      <c r="K462" s="72">
        <f t="shared" si="83"/>
        <v>399.97800000000001</v>
      </c>
      <c r="L462" s="73">
        <v>0</v>
      </c>
      <c r="M462" s="71">
        <f t="shared" si="84"/>
        <v>0</v>
      </c>
      <c r="N462" s="72">
        <f t="shared" si="85"/>
        <v>-399.97800000000001</v>
      </c>
      <c r="O462" s="74">
        <f t="shared" si="86"/>
        <v>-1</v>
      </c>
      <c r="P462" s="73">
        <v>0</v>
      </c>
      <c r="Q462" s="72">
        <f t="shared" si="87"/>
        <v>0</v>
      </c>
      <c r="R462" s="72">
        <f t="shared" si="88"/>
        <v>-399.97800000000001</v>
      </c>
      <c r="S462" s="83" t="str">
        <f t="shared" si="81"/>
        <v>1</v>
      </c>
      <c r="T462" s="204" t="s">
        <v>25</v>
      </c>
      <c r="U462" s="277"/>
      <c r="V462" s="204"/>
      <c r="AB462" s="35"/>
    </row>
    <row r="463" spans="1:28" s="34" customFormat="1" ht="20">
      <c r="A463" s="282"/>
      <c r="B463" s="278" t="s">
        <v>338</v>
      </c>
      <c r="C463" s="285"/>
      <c r="D463" s="66">
        <v>42554</v>
      </c>
      <c r="E463" s="86">
        <v>42554</v>
      </c>
      <c r="F463" s="67" t="s">
        <v>337</v>
      </c>
      <c r="G463" s="68">
        <v>3.45</v>
      </c>
      <c r="H463" s="69">
        <v>14</v>
      </c>
      <c r="I463" s="70">
        <v>7.407</v>
      </c>
      <c r="J463" s="71">
        <f t="shared" si="80"/>
        <v>25.55415</v>
      </c>
      <c r="K463" s="72">
        <f t="shared" si="70"/>
        <v>357.75810000000001</v>
      </c>
      <c r="L463" s="73">
        <v>55</v>
      </c>
      <c r="M463" s="71">
        <f t="shared" si="75"/>
        <v>770</v>
      </c>
      <c r="N463" s="72">
        <f t="shared" si="76"/>
        <v>412.24189999999999</v>
      </c>
      <c r="O463" s="74">
        <f t="shared" si="77"/>
        <v>1.1522922891193799</v>
      </c>
      <c r="P463" s="73">
        <v>770</v>
      </c>
      <c r="Q463" s="72">
        <f t="shared" si="78"/>
        <v>0</v>
      </c>
      <c r="R463" s="72">
        <f t="shared" si="79"/>
        <v>412.24189999999999</v>
      </c>
      <c r="S463" s="83" t="str">
        <f t="shared" si="81"/>
        <v>1</v>
      </c>
      <c r="T463" s="204" t="s">
        <v>25</v>
      </c>
      <c r="U463" s="204"/>
      <c r="V463" s="204"/>
      <c r="AB463" s="35"/>
    </row>
    <row r="464" spans="1:28" s="34" customFormat="1" ht="20">
      <c r="A464" s="282"/>
      <c r="B464" s="279"/>
      <c r="C464" s="285"/>
      <c r="D464" s="66">
        <v>42554</v>
      </c>
      <c r="E464" s="86">
        <v>42554</v>
      </c>
      <c r="F464" s="67" t="s">
        <v>339</v>
      </c>
      <c r="G464" s="68">
        <v>3.45</v>
      </c>
      <c r="H464" s="69">
        <v>2</v>
      </c>
      <c r="I464" s="70">
        <v>7.407</v>
      </c>
      <c r="J464" s="71">
        <f t="shared" si="80"/>
        <v>25.55415</v>
      </c>
      <c r="K464" s="72">
        <f t="shared" si="70"/>
        <v>51.1083</v>
      </c>
      <c r="L464" s="73">
        <v>55</v>
      </c>
      <c r="M464" s="71">
        <f t="shared" si="75"/>
        <v>110</v>
      </c>
      <c r="N464" s="72">
        <f t="shared" si="76"/>
        <v>58.8917</v>
      </c>
      <c r="O464" s="74">
        <f t="shared" si="77"/>
        <v>1.1522922891193799</v>
      </c>
      <c r="P464" s="73">
        <v>110</v>
      </c>
      <c r="Q464" s="72">
        <f t="shared" si="78"/>
        <v>0</v>
      </c>
      <c r="R464" s="72">
        <f t="shared" si="79"/>
        <v>58.8917</v>
      </c>
      <c r="S464" s="83" t="str">
        <f t="shared" si="81"/>
        <v>1</v>
      </c>
      <c r="T464" s="204" t="s">
        <v>25</v>
      </c>
      <c r="U464" s="204"/>
      <c r="V464" s="204"/>
      <c r="AB464" s="35"/>
    </row>
    <row r="465" spans="1:28" s="34" customFormat="1" ht="20">
      <c r="A465" s="282"/>
      <c r="B465" s="279"/>
      <c r="C465" s="285"/>
      <c r="D465" s="66">
        <v>42554</v>
      </c>
      <c r="E465" s="86">
        <v>42554</v>
      </c>
      <c r="F465" s="67" t="s">
        <v>340</v>
      </c>
      <c r="G465" s="68">
        <v>2.14</v>
      </c>
      <c r="H465" s="69">
        <v>2</v>
      </c>
      <c r="I465" s="70">
        <v>7.407</v>
      </c>
      <c r="J465" s="71">
        <f t="shared" si="80"/>
        <v>15.850980000000002</v>
      </c>
      <c r="K465" s="72">
        <f t="shared" si="70"/>
        <v>31.701960000000003</v>
      </c>
      <c r="L465" s="73">
        <v>55</v>
      </c>
      <c r="M465" s="71">
        <f t="shared" si="75"/>
        <v>110</v>
      </c>
      <c r="N465" s="72">
        <f t="shared" si="76"/>
        <v>78.29804</v>
      </c>
      <c r="O465" s="74">
        <f t="shared" si="77"/>
        <v>2.4698170081597475</v>
      </c>
      <c r="P465" s="73">
        <v>110</v>
      </c>
      <c r="Q465" s="72">
        <f t="shared" si="78"/>
        <v>0</v>
      </c>
      <c r="R465" s="72">
        <f t="shared" si="79"/>
        <v>78.29804</v>
      </c>
      <c r="S465" s="83" t="str">
        <f t="shared" si="81"/>
        <v>1</v>
      </c>
      <c r="T465" s="204" t="s">
        <v>25</v>
      </c>
      <c r="U465" s="204"/>
      <c r="V465" s="204"/>
      <c r="AB465" s="35"/>
    </row>
    <row r="466" spans="1:28" s="34" customFormat="1" ht="20">
      <c r="A466" s="282"/>
      <c r="B466" s="279"/>
      <c r="C466" s="285"/>
      <c r="D466" s="66">
        <v>42554</v>
      </c>
      <c r="E466" s="86">
        <v>42554</v>
      </c>
      <c r="F466" s="67" t="s">
        <v>341</v>
      </c>
      <c r="G466" s="68">
        <v>0.45</v>
      </c>
      <c r="H466" s="69">
        <v>5</v>
      </c>
      <c r="I466" s="70">
        <v>7.407</v>
      </c>
      <c r="J466" s="71">
        <f t="shared" si="80"/>
        <v>3.3331500000000003</v>
      </c>
      <c r="K466" s="72">
        <f t="shared" si="70"/>
        <v>16.665750000000003</v>
      </c>
      <c r="L466" s="73">
        <v>19</v>
      </c>
      <c r="M466" s="71">
        <f t="shared" si="75"/>
        <v>95</v>
      </c>
      <c r="N466" s="72">
        <f t="shared" si="76"/>
        <v>78.334249999999997</v>
      </c>
      <c r="O466" s="74">
        <f t="shared" si="77"/>
        <v>4.7003135172434485</v>
      </c>
      <c r="P466" s="73">
        <v>95</v>
      </c>
      <c r="Q466" s="72">
        <f t="shared" si="78"/>
        <v>0</v>
      </c>
      <c r="R466" s="72">
        <f t="shared" si="79"/>
        <v>78.334249999999997</v>
      </c>
      <c r="S466" s="83" t="str">
        <f t="shared" si="81"/>
        <v>1</v>
      </c>
      <c r="T466" s="204" t="s">
        <v>25</v>
      </c>
      <c r="U466" s="204"/>
      <c r="V466" s="204"/>
      <c r="AB466" s="35"/>
    </row>
    <row r="467" spans="1:28" s="34" customFormat="1" ht="20">
      <c r="A467" s="282"/>
      <c r="B467" s="279"/>
      <c r="C467" s="285"/>
      <c r="D467" s="66">
        <v>42554</v>
      </c>
      <c r="E467" s="86">
        <v>42554</v>
      </c>
      <c r="F467" s="67" t="s">
        <v>342</v>
      </c>
      <c r="G467" s="68">
        <v>0.45</v>
      </c>
      <c r="H467" s="69">
        <v>5</v>
      </c>
      <c r="I467" s="70">
        <v>7.407</v>
      </c>
      <c r="J467" s="71">
        <f t="shared" si="80"/>
        <v>3.3331500000000003</v>
      </c>
      <c r="K467" s="72">
        <f t="shared" si="70"/>
        <v>16.665750000000003</v>
      </c>
      <c r="L467" s="73">
        <v>19</v>
      </c>
      <c r="M467" s="71">
        <f t="shared" si="75"/>
        <v>95</v>
      </c>
      <c r="N467" s="72">
        <f t="shared" si="76"/>
        <v>78.334249999999997</v>
      </c>
      <c r="O467" s="74">
        <f t="shared" si="77"/>
        <v>4.7003135172434485</v>
      </c>
      <c r="P467" s="73">
        <v>95</v>
      </c>
      <c r="Q467" s="72">
        <f t="shared" si="78"/>
        <v>0</v>
      </c>
      <c r="R467" s="72">
        <f t="shared" si="79"/>
        <v>78.334249999999997</v>
      </c>
      <c r="S467" s="83" t="str">
        <f t="shared" si="81"/>
        <v>1</v>
      </c>
      <c r="T467" s="204" t="s">
        <v>25</v>
      </c>
      <c r="U467" s="204"/>
      <c r="V467" s="204"/>
      <c r="AB467" s="35"/>
    </row>
    <row r="468" spans="1:28" s="34" customFormat="1" ht="20">
      <c r="A468" s="282"/>
      <c r="B468" s="279"/>
      <c r="C468" s="285"/>
      <c r="D468" s="66">
        <v>42554</v>
      </c>
      <c r="E468" s="86">
        <v>42554</v>
      </c>
      <c r="F468" s="67" t="s">
        <v>343</v>
      </c>
      <c r="G468" s="68">
        <v>4.46</v>
      </c>
      <c r="H468" s="69">
        <v>4</v>
      </c>
      <c r="I468" s="70">
        <v>7.42</v>
      </c>
      <c r="J468" s="71">
        <f t="shared" si="80"/>
        <v>33.093199999999996</v>
      </c>
      <c r="K468" s="72">
        <f t="shared" si="70"/>
        <v>132.37279999999998</v>
      </c>
      <c r="L468" s="73">
        <v>70</v>
      </c>
      <c r="M468" s="71">
        <f t="shared" si="75"/>
        <v>280</v>
      </c>
      <c r="N468" s="72">
        <f t="shared" ref="N468" si="89">(L468-J468)*H468</f>
        <v>147.62720000000002</v>
      </c>
      <c r="O468" s="74">
        <f t="shared" ref="O468" si="90">(L468-J468)/J468</f>
        <v>1.1152381758185974</v>
      </c>
      <c r="P468" s="73">
        <v>280</v>
      </c>
      <c r="Q468" s="72">
        <f t="shared" si="78"/>
        <v>0</v>
      </c>
      <c r="R468" s="72">
        <f t="shared" si="79"/>
        <v>147.62720000000002</v>
      </c>
      <c r="S468" s="83" t="str">
        <f t="shared" si="81"/>
        <v>1</v>
      </c>
      <c r="T468" s="204" t="s">
        <v>25</v>
      </c>
      <c r="U468" s="204"/>
      <c r="V468" s="204"/>
      <c r="AB468" s="35"/>
    </row>
    <row r="469" spans="1:28" s="34" customFormat="1" ht="20">
      <c r="A469" s="282"/>
      <c r="B469" s="279"/>
      <c r="C469" s="285"/>
      <c r="D469" s="66">
        <v>42554</v>
      </c>
      <c r="E469" s="86">
        <v>42554</v>
      </c>
      <c r="F469" s="67" t="s">
        <v>344</v>
      </c>
      <c r="G469" s="68">
        <v>2.35</v>
      </c>
      <c r="H469" s="69">
        <v>1</v>
      </c>
      <c r="I469" s="70">
        <v>7.407</v>
      </c>
      <c r="J469" s="71">
        <f t="shared" si="80"/>
        <v>17.40645</v>
      </c>
      <c r="K469" s="72">
        <f t="shared" si="70"/>
        <v>17.40645</v>
      </c>
      <c r="L469" s="73">
        <v>28</v>
      </c>
      <c r="M469" s="71">
        <f t="shared" si="75"/>
        <v>28</v>
      </c>
      <c r="N469" s="72">
        <f t="shared" si="76"/>
        <v>10.59355</v>
      </c>
      <c r="O469" s="74">
        <f t="shared" si="77"/>
        <v>0.60859911124899113</v>
      </c>
      <c r="P469" s="73">
        <v>28</v>
      </c>
      <c r="Q469" s="72">
        <f t="shared" si="78"/>
        <v>0</v>
      </c>
      <c r="R469" s="72">
        <f t="shared" si="79"/>
        <v>10.59355</v>
      </c>
      <c r="S469" s="83" t="str">
        <f t="shared" si="81"/>
        <v>1</v>
      </c>
      <c r="T469" s="204" t="s">
        <v>25</v>
      </c>
      <c r="U469" s="204"/>
      <c r="V469" s="204"/>
      <c r="AB469" s="35"/>
    </row>
    <row r="470" spans="1:28" s="34" customFormat="1" ht="40">
      <c r="A470" s="282"/>
      <c r="B470" s="279"/>
      <c r="C470" s="285"/>
      <c r="D470" s="66">
        <v>42554</v>
      </c>
      <c r="E470" s="86">
        <v>42554</v>
      </c>
      <c r="F470" s="67" t="s">
        <v>345</v>
      </c>
      <c r="G470" s="68">
        <v>5.35</v>
      </c>
      <c r="H470" s="69">
        <v>1</v>
      </c>
      <c r="I470" s="70">
        <v>7.4207000000000001</v>
      </c>
      <c r="J470" s="71">
        <f t="shared" si="80"/>
        <v>39.700744999999998</v>
      </c>
      <c r="K470" s="72">
        <f t="shared" si="70"/>
        <v>39.700744999999998</v>
      </c>
      <c r="L470" s="73">
        <v>70</v>
      </c>
      <c r="M470" s="71">
        <f t="shared" si="75"/>
        <v>70</v>
      </c>
      <c r="N470" s="72">
        <f t="shared" si="76"/>
        <v>30.299255000000002</v>
      </c>
      <c r="O470" s="74">
        <f t="shared" si="77"/>
        <v>0.76319109376914729</v>
      </c>
      <c r="P470" s="73">
        <v>70</v>
      </c>
      <c r="Q470" s="72">
        <f t="shared" si="78"/>
        <v>0</v>
      </c>
      <c r="R470" s="72">
        <f t="shared" si="79"/>
        <v>30.299255000000002</v>
      </c>
      <c r="S470" s="83" t="str">
        <f t="shared" si="81"/>
        <v>1</v>
      </c>
      <c r="T470" s="204" t="s">
        <v>25</v>
      </c>
      <c r="U470" s="204"/>
      <c r="V470" s="204"/>
      <c r="AB470" s="35"/>
    </row>
    <row r="471" spans="1:28" s="34" customFormat="1" ht="20">
      <c r="A471" s="283"/>
      <c r="B471" s="280"/>
      <c r="C471" s="286"/>
      <c r="D471" s="66">
        <v>42554</v>
      </c>
      <c r="E471" s="86">
        <v>42554</v>
      </c>
      <c r="F471" s="67" t="s">
        <v>311</v>
      </c>
      <c r="G471" s="68">
        <v>39</v>
      </c>
      <c r="H471" s="69">
        <v>1</v>
      </c>
      <c r="I471" s="70">
        <v>7.4451999999999998</v>
      </c>
      <c r="J471" s="71">
        <f t="shared" si="80"/>
        <v>290.36279999999999</v>
      </c>
      <c r="K471" s="72">
        <f t="shared" si="70"/>
        <v>290.36279999999999</v>
      </c>
      <c r="L471" s="73">
        <v>0</v>
      </c>
      <c r="M471" s="71">
        <f t="shared" si="75"/>
        <v>0</v>
      </c>
      <c r="N471" s="72">
        <f t="shared" si="76"/>
        <v>-290.36279999999999</v>
      </c>
      <c r="O471" s="74">
        <f t="shared" si="77"/>
        <v>-1</v>
      </c>
      <c r="P471" s="73">
        <v>0</v>
      </c>
      <c r="Q471" s="72">
        <f t="shared" si="78"/>
        <v>0</v>
      </c>
      <c r="R471" s="72">
        <f t="shared" si="79"/>
        <v>-290.36279999999999</v>
      </c>
      <c r="S471" s="83" t="str">
        <f t="shared" si="81"/>
        <v>1</v>
      </c>
      <c r="T471" s="204" t="s">
        <v>25</v>
      </c>
      <c r="U471" s="204"/>
      <c r="V471" s="204"/>
      <c r="AB471" s="35"/>
    </row>
    <row r="472" spans="1:28" s="34" customFormat="1" ht="40">
      <c r="A472" s="281">
        <v>160707</v>
      </c>
      <c r="B472" s="278" t="s">
        <v>346</v>
      </c>
      <c r="C472" s="284" t="s">
        <v>347</v>
      </c>
      <c r="D472" s="66">
        <v>42554</v>
      </c>
      <c r="E472" s="66">
        <v>42554</v>
      </c>
      <c r="F472" s="67" t="s">
        <v>348</v>
      </c>
      <c r="G472" s="68">
        <v>14.99</v>
      </c>
      <c r="H472" s="69">
        <v>3</v>
      </c>
      <c r="I472" s="70">
        <v>7.407</v>
      </c>
      <c r="J472" s="71">
        <f t="shared" si="80"/>
        <v>111.03093</v>
      </c>
      <c r="K472" s="72">
        <f t="shared" si="70"/>
        <v>333.09278999999998</v>
      </c>
      <c r="L472" s="73">
        <v>123.75</v>
      </c>
      <c r="M472" s="71">
        <f t="shared" si="75"/>
        <v>371.25</v>
      </c>
      <c r="N472" s="72">
        <f t="shared" si="76"/>
        <v>38.157210000000006</v>
      </c>
      <c r="O472" s="74">
        <f t="shared" si="77"/>
        <v>0.11455429581649007</v>
      </c>
      <c r="P472" s="73">
        <v>371.25</v>
      </c>
      <c r="Q472" s="72">
        <f t="shared" si="78"/>
        <v>0</v>
      </c>
      <c r="R472" s="72">
        <f t="shared" si="79"/>
        <v>38.157210000000006</v>
      </c>
      <c r="S472" s="83" t="str">
        <f t="shared" si="81"/>
        <v>1</v>
      </c>
      <c r="T472" s="204" t="s">
        <v>25</v>
      </c>
      <c r="U472" s="204"/>
      <c r="V472" s="204"/>
      <c r="AB472" s="35"/>
    </row>
    <row r="473" spans="1:28" s="34" customFormat="1" ht="20">
      <c r="A473" s="282"/>
      <c r="B473" s="279"/>
      <c r="C473" s="285"/>
      <c r="D473" s="66">
        <v>42554</v>
      </c>
      <c r="E473" s="66">
        <v>42554</v>
      </c>
      <c r="F473" s="67" t="s">
        <v>349</v>
      </c>
      <c r="G473" s="68">
        <v>4.95</v>
      </c>
      <c r="H473" s="69">
        <v>1</v>
      </c>
      <c r="I473" s="70">
        <v>7.42</v>
      </c>
      <c r="J473" s="71">
        <f t="shared" si="80"/>
        <v>36.728999999999999</v>
      </c>
      <c r="K473" s="72">
        <f t="shared" si="70"/>
        <v>36.728999999999999</v>
      </c>
      <c r="L473" s="73">
        <v>40.840000000000003</v>
      </c>
      <c r="M473" s="71">
        <f t="shared" si="75"/>
        <v>40.840000000000003</v>
      </c>
      <c r="N473" s="72">
        <f t="shared" si="76"/>
        <v>4.1110000000000042</v>
      </c>
      <c r="O473" s="74">
        <f t="shared" si="77"/>
        <v>0.11192790438073469</v>
      </c>
      <c r="P473" s="73">
        <v>40.840000000000003</v>
      </c>
      <c r="Q473" s="72">
        <f t="shared" si="78"/>
        <v>0</v>
      </c>
      <c r="R473" s="72">
        <f t="shared" si="79"/>
        <v>4.1110000000000042</v>
      </c>
      <c r="S473" s="83" t="str">
        <f t="shared" si="81"/>
        <v>1</v>
      </c>
      <c r="T473" s="204" t="s">
        <v>25</v>
      </c>
      <c r="U473" s="204"/>
      <c r="V473" s="204"/>
      <c r="AB473" s="35"/>
    </row>
    <row r="474" spans="1:28" s="34" customFormat="1" ht="20">
      <c r="A474" s="282"/>
      <c r="B474" s="279"/>
      <c r="C474" s="285"/>
      <c r="D474" s="66">
        <v>42554</v>
      </c>
      <c r="E474" s="66">
        <v>42554</v>
      </c>
      <c r="F474" s="67" t="s">
        <v>350</v>
      </c>
      <c r="G474" s="68">
        <v>37</v>
      </c>
      <c r="H474" s="69">
        <v>1</v>
      </c>
      <c r="I474" s="70">
        <v>7.48</v>
      </c>
      <c r="J474" s="71">
        <f t="shared" si="80"/>
        <v>276.76</v>
      </c>
      <c r="K474" s="72">
        <f t="shared" si="70"/>
        <v>276.76</v>
      </c>
      <c r="L474" s="73">
        <v>22.5</v>
      </c>
      <c r="M474" s="71">
        <f t="shared" si="75"/>
        <v>22.5</v>
      </c>
      <c r="N474" s="72">
        <f t="shared" si="76"/>
        <v>-254.26</v>
      </c>
      <c r="O474" s="74">
        <f t="shared" si="77"/>
        <v>-0.91870212458447753</v>
      </c>
      <c r="P474" s="73">
        <v>22.5</v>
      </c>
      <c r="Q474" s="72">
        <f t="shared" si="78"/>
        <v>0</v>
      </c>
      <c r="R474" s="72">
        <f t="shared" si="79"/>
        <v>-254.26</v>
      </c>
      <c r="S474" s="83" t="str">
        <f t="shared" si="81"/>
        <v>1</v>
      </c>
      <c r="T474" s="204" t="s">
        <v>25</v>
      </c>
      <c r="U474" s="204"/>
      <c r="V474" s="204"/>
      <c r="AB474" s="35"/>
    </row>
    <row r="475" spans="1:28" s="34" customFormat="1" ht="20">
      <c r="A475" s="283"/>
      <c r="B475" s="280"/>
      <c r="C475" s="286"/>
      <c r="D475" s="66">
        <v>42554</v>
      </c>
      <c r="E475" s="66">
        <v>42554</v>
      </c>
      <c r="F475" s="67" t="s">
        <v>351</v>
      </c>
      <c r="G475" s="68">
        <v>139.99</v>
      </c>
      <c r="H475" s="69">
        <v>1</v>
      </c>
      <c r="I475" s="70">
        <v>7.407</v>
      </c>
      <c r="J475" s="71">
        <f t="shared" si="80"/>
        <v>1036.9059300000001</v>
      </c>
      <c r="K475" s="72">
        <f t="shared" si="70"/>
        <v>1036.9059300000001</v>
      </c>
      <c r="L475" s="73">
        <v>1450</v>
      </c>
      <c r="M475" s="71">
        <f t="shared" si="75"/>
        <v>1450</v>
      </c>
      <c r="N475" s="72">
        <f t="shared" si="76"/>
        <v>413.09406999999987</v>
      </c>
      <c r="O475" s="74">
        <f t="shared" si="77"/>
        <v>0.39839107680674546</v>
      </c>
      <c r="P475" s="73">
        <v>1450</v>
      </c>
      <c r="Q475" s="72">
        <f t="shared" si="78"/>
        <v>0</v>
      </c>
      <c r="R475" s="72">
        <f t="shared" si="79"/>
        <v>413.09406999999987</v>
      </c>
      <c r="S475" s="83" t="str">
        <f t="shared" si="81"/>
        <v>1</v>
      </c>
      <c r="T475" s="204" t="s">
        <v>25</v>
      </c>
      <c r="U475" s="204"/>
      <c r="V475" s="204"/>
      <c r="AB475" s="35"/>
    </row>
    <row r="476" spans="1:28" s="34" customFormat="1" ht="20">
      <c r="A476" s="281">
        <v>160708</v>
      </c>
      <c r="B476" s="278" t="s">
        <v>352</v>
      </c>
      <c r="C476" s="284" t="s">
        <v>353</v>
      </c>
      <c r="D476" s="66">
        <v>42552</v>
      </c>
      <c r="E476" s="66">
        <v>42552</v>
      </c>
      <c r="F476" s="67" t="s">
        <v>354</v>
      </c>
      <c r="G476" s="68">
        <v>39</v>
      </c>
      <c r="H476" s="69">
        <v>40</v>
      </c>
      <c r="I476" s="70">
        <v>1</v>
      </c>
      <c r="J476" s="71">
        <f t="shared" si="80"/>
        <v>39</v>
      </c>
      <c r="K476" s="72">
        <f t="shared" ref="K476:K540" si="91">J476*H476</f>
        <v>1560</v>
      </c>
      <c r="L476" s="73">
        <v>50</v>
      </c>
      <c r="M476" s="71">
        <f t="shared" si="75"/>
        <v>2000</v>
      </c>
      <c r="N476" s="72">
        <f t="shared" si="76"/>
        <v>440</v>
      </c>
      <c r="O476" s="74">
        <f t="shared" si="77"/>
        <v>0.28205128205128205</v>
      </c>
      <c r="P476" s="73">
        <v>2000</v>
      </c>
      <c r="Q476" s="72">
        <f t="shared" si="78"/>
        <v>0</v>
      </c>
      <c r="R476" s="72">
        <f t="shared" si="79"/>
        <v>440</v>
      </c>
      <c r="S476" s="83" t="str">
        <f t="shared" si="81"/>
        <v>1</v>
      </c>
      <c r="T476" s="204" t="s">
        <v>25</v>
      </c>
      <c r="U476" s="204"/>
      <c r="V476" s="204"/>
      <c r="AB476" s="35"/>
    </row>
    <row r="477" spans="1:28" s="34" customFormat="1" ht="20">
      <c r="A477" s="283"/>
      <c r="B477" s="280"/>
      <c r="C477" s="286"/>
      <c r="D477" s="66">
        <v>42552</v>
      </c>
      <c r="E477" s="66">
        <v>42552</v>
      </c>
      <c r="F477" s="67" t="s">
        <v>355</v>
      </c>
      <c r="G477" s="68">
        <v>5</v>
      </c>
      <c r="H477" s="69">
        <v>1</v>
      </c>
      <c r="I477" s="70">
        <v>1</v>
      </c>
      <c r="J477" s="71">
        <f t="shared" si="80"/>
        <v>5</v>
      </c>
      <c r="K477" s="72">
        <f t="shared" si="91"/>
        <v>5</v>
      </c>
      <c r="L477" s="73">
        <v>0</v>
      </c>
      <c r="M477" s="71">
        <f t="shared" si="75"/>
        <v>0</v>
      </c>
      <c r="N477" s="72">
        <f t="shared" si="76"/>
        <v>-5</v>
      </c>
      <c r="O477" s="74">
        <f t="shared" si="77"/>
        <v>-1</v>
      </c>
      <c r="P477" s="73">
        <v>0</v>
      </c>
      <c r="Q477" s="72">
        <f t="shared" si="78"/>
        <v>0</v>
      </c>
      <c r="R477" s="72">
        <f t="shared" si="79"/>
        <v>-5</v>
      </c>
      <c r="S477" s="83" t="str">
        <f t="shared" si="81"/>
        <v>1</v>
      </c>
      <c r="T477" s="204" t="s">
        <v>25</v>
      </c>
      <c r="U477" s="204"/>
      <c r="V477" s="204"/>
      <c r="AB477" s="35"/>
    </row>
    <row r="478" spans="1:28" s="34" customFormat="1" ht="20">
      <c r="A478" s="281">
        <v>160709</v>
      </c>
      <c r="B478" s="278" t="s">
        <v>356</v>
      </c>
      <c r="C478" s="284" t="s">
        <v>357</v>
      </c>
      <c r="D478" s="66">
        <v>42552</v>
      </c>
      <c r="E478" s="66">
        <v>42562</v>
      </c>
      <c r="F478" s="67" t="s">
        <v>358</v>
      </c>
      <c r="G478" s="68">
        <v>7.15</v>
      </c>
      <c r="H478" s="69">
        <v>17</v>
      </c>
      <c r="I478" s="70">
        <v>7.45</v>
      </c>
      <c r="J478" s="71">
        <f t="shared" si="80"/>
        <v>53.267500000000005</v>
      </c>
      <c r="K478" s="72">
        <f t="shared" si="91"/>
        <v>905.54750000000013</v>
      </c>
      <c r="L478" s="73">
        <v>88</v>
      </c>
      <c r="M478" s="71">
        <f t="shared" si="75"/>
        <v>1496</v>
      </c>
      <c r="N478" s="72">
        <f t="shared" si="76"/>
        <v>590.45249999999987</v>
      </c>
      <c r="O478" s="74">
        <f t="shared" si="77"/>
        <v>0.6520392359318532</v>
      </c>
      <c r="P478" s="73">
        <v>1496</v>
      </c>
      <c r="Q478" s="72">
        <f t="shared" si="78"/>
        <v>0</v>
      </c>
      <c r="R478" s="72">
        <f t="shared" si="79"/>
        <v>590.45249999999987</v>
      </c>
      <c r="S478" s="83" t="str">
        <f t="shared" si="81"/>
        <v>1</v>
      </c>
      <c r="T478" s="204" t="s">
        <v>25</v>
      </c>
      <c r="U478" s="204"/>
      <c r="V478" s="204"/>
      <c r="AB478" s="35"/>
    </row>
    <row r="479" spans="1:28" s="34" customFormat="1" ht="20">
      <c r="A479" s="282"/>
      <c r="B479" s="279"/>
      <c r="C479" s="285"/>
      <c r="D479" s="66">
        <v>42552</v>
      </c>
      <c r="E479" s="66">
        <v>42562</v>
      </c>
      <c r="F479" s="67" t="s">
        <v>355</v>
      </c>
      <c r="G479" s="68"/>
      <c r="H479" s="69">
        <v>1</v>
      </c>
      <c r="I479" s="70">
        <v>1</v>
      </c>
      <c r="J479" s="71">
        <f t="shared" ref="J479" si="92">G479*I479</f>
        <v>0</v>
      </c>
      <c r="K479" s="72">
        <f t="shared" ref="K479" si="93">J479*H479</f>
        <v>0</v>
      </c>
      <c r="L479" s="73">
        <v>0</v>
      </c>
      <c r="M479" s="71">
        <f t="shared" si="75"/>
        <v>0</v>
      </c>
      <c r="N479" s="72">
        <f t="shared" si="76"/>
        <v>0</v>
      </c>
      <c r="O479" s="74" t="e">
        <f t="shared" si="77"/>
        <v>#DIV/0!</v>
      </c>
      <c r="P479" s="73">
        <v>0</v>
      </c>
      <c r="Q479" s="72">
        <f t="shared" si="78"/>
        <v>0</v>
      </c>
      <c r="R479" s="72">
        <f t="shared" si="79"/>
        <v>0</v>
      </c>
      <c r="S479" s="83" t="str">
        <f t="shared" si="81"/>
        <v>1</v>
      </c>
      <c r="T479" s="204" t="s">
        <v>25</v>
      </c>
      <c r="U479" s="204"/>
      <c r="V479" s="204"/>
      <c r="AB479" s="35"/>
    </row>
    <row r="480" spans="1:28" s="34" customFormat="1" ht="20">
      <c r="A480" s="283"/>
      <c r="B480" s="280"/>
      <c r="C480" s="286"/>
      <c r="D480" s="66">
        <v>42552</v>
      </c>
      <c r="E480" s="66">
        <v>42562</v>
      </c>
      <c r="F480" s="67" t="s">
        <v>350</v>
      </c>
      <c r="G480" s="68">
        <v>18</v>
      </c>
      <c r="H480" s="69">
        <v>1</v>
      </c>
      <c r="I480" s="70">
        <v>7.4036</v>
      </c>
      <c r="J480" s="71">
        <f t="shared" si="80"/>
        <v>133.26480000000001</v>
      </c>
      <c r="K480" s="72">
        <f t="shared" si="91"/>
        <v>133.26480000000001</v>
      </c>
      <c r="L480" s="73">
        <v>0</v>
      </c>
      <c r="M480" s="71">
        <f t="shared" si="75"/>
        <v>0</v>
      </c>
      <c r="N480" s="72">
        <f t="shared" si="76"/>
        <v>-133.26480000000001</v>
      </c>
      <c r="O480" s="74">
        <f t="shared" si="77"/>
        <v>-1</v>
      </c>
      <c r="P480" s="73">
        <v>0</v>
      </c>
      <c r="Q480" s="72">
        <f t="shared" si="78"/>
        <v>0</v>
      </c>
      <c r="R480" s="72">
        <f t="shared" si="79"/>
        <v>-133.26480000000001</v>
      </c>
      <c r="S480" s="83" t="str">
        <f t="shared" si="81"/>
        <v>1</v>
      </c>
      <c r="T480" s="204" t="s">
        <v>25</v>
      </c>
      <c r="U480" s="204"/>
      <c r="V480" s="204"/>
      <c r="AB480" s="35"/>
    </row>
    <row r="481" spans="1:28" s="34" customFormat="1" ht="20">
      <c r="A481" s="281">
        <v>160710</v>
      </c>
      <c r="B481" s="278" t="s">
        <v>359</v>
      </c>
      <c r="C481" s="284" t="s">
        <v>32</v>
      </c>
      <c r="D481" s="66">
        <v>42552</v>
      </c>
      <c r="E481" s="66">
        <v>42552</v>
      </c>
      <c r="F481" s="67" t="s">
        <v>360</v>
      </c>
      <c r="G481" s="68">
        <v>11</v>
      </c>
      <c r="H481" s="69">
        <v>8</v>
      </c>
      <c r="I481" s="70">
        <v>7.4119999999999999</v>
      </c>
      <c r="J481" s="71">
        <f t="shared" si="80"/>
        <v>81.531999999999996</v>
      </c>
      <c r="K481" s="72">
        <f t="shared" si="91"/>
        <v>652.25599999999997</v>
      </c>
      <c r="L481" s="73">
        <v>130</v>
      </c>
      <c r="M481" s="71">
        <f t="shared" si="75"/>
        <v>1040</v>
      </c>
      <c r="N481" s="72">
        <f t="shared" si="76"/>
        <v>387.74400000000003</v>
      </c>
      <c r="O481" s="74">
        <f t="shared" si="77"/>
        <v>0.59446597654908506</v>
      </c>
      <c r="P481" s="73">
        <v>1040</v>
      </c>
      <c r="Q481" s="72">
        <f t="shared" si="78"/>
        <v>0</v>
      </c>
      <c r="R481" s="72">
        <f t="shared" si="79"/>
        <v>387.74400000000003</v>
      </c>
      <c r="S481" s="83" t="str">
        <f t="shared" si="81"/>
        <v>1</v>
      </c>
      <c r="T481" s="204" t="s">
        <v>59</v>
      </c>
      <c r="U481" s="204"/>
      <c r="V481" s="204"/>
      <c r="AB481" s="35"/>
    </row>
    <row r="482" spans="1:28" s="34" customFormat="1" ht="20">
      <c r="A482" s="283"/>
      <c r="B482" s="280"/>
      <c r="C482" s="286"/>
      <c r="D482" s="66">
        <v>42552</v>
      </c>
      <c r="E482" s="66">
        <v>42552</v>
      </c>
      <c r="F482" s="67" t="s">
        <v>350</v>
      </c>
      <c r="G482" s="68">
        <v>25</v>
      </c>
      <c r="H482" s="69">
        <v>1</v>
      </c>
      <c r="I482" s="70">
        <v>7.4119999999999999</v>
      </c>
      <c r="J482" s="71">
        <f t="shared" si="80"/>
        <v>185.3</v>
      </c>
      <c r="K482" s="72">
        <f t="shared" si="91"/>
        <v>185.3</v>
      </c>
      <c r="L482" s="73">
        <v>40</v>
      </c>
      <c r="M482" s="71">
        <f t="shared" si="75"/>
        <v>40</v>
      </c>
      <c r="N482" s="72">
        <f t="shared" si="76"/>
        <v>-145.30000000000001</v>
      </c>
      <c r="O482" s="74">
        <f t="shared" si="77"/>
        <v>-0.784133837021047</v>
      </c>
      <c r="P482" s="73">
        <v>40</v>
      </c>
      <c r="Q482" s="72">
        <f t="shared" si="78"/>
        <v>0</v>
      </c>
      <c r="R482" s="72">
        <f t="shared" si="79"/>
        <v>-145.30000000000001</v>
      </c>
      <c r="S482" s="83" t="str">
        <f t="shared" si="81"/>
        <v>1</v>
      </c>
      <c r="T482" s="204" t="s">
        <v>59</v>
      </c>
      <c r="U482" s="204"/>
      <c r="V482" s="204"/>
      <c r="AB482" s="35"/>
    </row>
    <row r="483" spans="1:28" s="34" customFormat="1" ht="20">
      <c r="A483" s="281">
        <v>160711</v>
      </c>
      <c r="B483" s="278" t="s">
        <v>361</v>
      </c>
      <c r="C483" s="284" t="s">
        <v>361</v>
      </c>
      <c r="D483" s="66">
        <v>42553</v>
      </c>
      <c r="E483" s="66">
        <v>42553</v>
      </c>
      <c r="F483" s="67" t="s">
        <v>362</v>
      </c>
      <c r="G483" s="68">
        <v>10.45</v>
      </c>
      <c r="H483" s="69">
        <v>8</v>
      </c>
      <c r="I483" s="70">
        <v>7.4246999999999996</v>
      </c>
      <c r="J483" s="71">
        <f t="shared" si="80"/>
        <v>77.588114999999988</v>
      </c>
      <c r="K483" s="72">
        <f t="shared" si="91"/>
        <v>620.7049199999999</v>
      </c>
      <c r="L483" s="73">
        <v>135</v>
      </c>
      <c r="M483" s="71">
        <f t="shared" si="75"/>
        <v>1080</v>
      </c>
      <c r="N483" s="72">
        <f t="shared" si="76"/>
        <v>459.2950800000001</v>
      </c>
      <c r="O483" s="74">
        <f t="shared" si="77"/>
        <v>0.73995720865238213</v>
      </c>
      <c r="P483" s="73">
        <v>1080</v>
      </c>
      <c r="Q483" s="72">
        <f t="shared" si="78"/>
        <v>0</v>
      </c>
      <c r="R483" s="72">
        <f t="shared" si="79"/>
        <v>459.2950800000001</v>
      </c>
      <c r="S483" s="83" t="str">
        <f t="shared" si="81"/>
        <v>1</v>
      </c>
      <c r="T483" s="204" t="s">
        <v>25</v>
      </c>
      <c r="U483" s="204"/>
      <c r="V483" s="204"/>
      <c r="AB483" s="35"/>
    </row>
    <row r="484" spans="1:28" s="34" customFormat="1" ht="20">
      <c r="A484" s="282"/>
      <c r="B484" s="279"/>
      <c r="C484" s="285"/>
      <c r="D484" s="66">
        <v>42553</v>
      </c>
      <c r="E484" s="66">
        <v>42553</v>
      </c>
      <c r="F484" s="67" t="s">
        <v>340</v>
      </c>
      <c r="G484" s="68">
        <v>2.4500000000000002</v>
      </c>
      <c r="H484" s="69">
        <v>2</v>
      </c>
      <c r="I484" s="70">
        <v>7.4246999999999996</v>
      </c>
      <c r="J484" s="71">
        <f t="shared" si="80"/>
        <v>18.190515000000001</v>
      </c>
      <c r="K484" s="72">
        <f t="shared" si="91"/>
        <v>36.381030000000003</v>
      </c>
      <c r="L484" s="73">
        <v>45</v>
      </c>
      <c r="M484" s="71">
        <f t="shared" si="75"/>
        <v>90</v>
      </c>
      <c r="N484" s="72">
        <f t="shared" si="76"/>
        <v>53.618969999999997</v>
      </c>
      <c r="O484" s="74">
        <f t="shared" si="77"/>
        <v>1.4738167116214136</v>
      </c>
      <c r="P484" s="73">
        <v>90</v>
      </c>
      <c r="Q484" s="72">
        <f t="shared" si="78"/>
        <v>0</v>
      </c>
      <c r="R484" s="72">
        <f t="shared" si="79"/>
        <v>53.618969999999997</v>
      </c>
      <c r="S484" s="83" t="str">
        <f t="shared" si="81"/>
        <v>1</v>
      </c>
      <c r="T484" s="204" t="s">
        <v>25</v>
      </c>
      <c r="U484" s="204"/>
      <c r="V484" s="204"/>
      <c r="AB484" s="35"/>
    </row>
    <row r="485" spans="1:28" s="34" customFormat="1" ht="20">
      <c r="A485" s="283"/>
      <c r="B485" s="280"/>
      <c r="C485" s="286"/>
      <c r="D485" s="66">
        <v>42553</v>
      </c>
      <c r="E485" s="66">
        <v>42553</v>
      </c>
      <c r="F485" s="67" t="s">
        <v>350</v>
      </c>
      <c r="G485" s="68">
        <v>27</v>
      </c>
      <c r="H485" s="69">
        <v>1</v>
      </c>
      <c r="I485" s="70">
        <v>7.4246999999999996</v>
      </c>
      <c r="J485" s="71">
        <f t="shared" si="80"/>
        <v>200.46689999999998</v>
      </c>
      <c r="K485" s="72">
        <f t="shared" si="91"/>
        <v>200.46689999999998</v>
      </c>
      <c r="L485" s="73"/>
      <c r="M485" s="71">
        <f t="shared" si="75"/>
        <v>0</v>
      </c>
      <c r="N485" s="72">
        <f t="shared" si="76"/>
        <v>-200.46689999999998</v>
      </c>
      <c r="O485" s="74">
        <f t="shared" si="77"/>
        <v>-1</v>
      </c>
      <c r="P485" s="73">
        <v>0</v>
      </c>
      <c r="Q485" s="72">
        <f t="shared" si="78"/>
        <v>0</v>
      </c>
      <c r="R485" s="72">
        <f t="shared" si="79"/>
        <v>-200.46689999999998</v>
      </c>
      <c r="S485" s="83" t="str">
        <f t="shared" si="81"/>
        <v>1</v>
      </c>
      <c r="T485" s="204" t="s">
        <v>25</v>
      </c>
      <c r="U485" s="204"/>
      <c r="V485" s="204"/>
      <c r="AB485" s="35"/>
    </row>
    <row r="486" spans="1:28" s="34" customFormat="1" ht="20">
      <c r="A486" s="281">
        <v>160713.5</v>
      </c>
      <c r="B486" s="278" t="s">
        <v>363</v>
      </c>
      <c r="C486" s="284" t="s">
        <v>364</v>
      </c>
      <c r="D486" s="66">
        <v>42556</v>
      </c>
      <c r="E486" s="66">
        <v>42561</v>
      </c>
      <c r="F486" s="67" t="s">
        <v>365</v>
      </c>
      <c r="G486" s="68">
        <v>12.5</v>
      </c>
      <c r="H486" s="69">
        <v>4</v>
      </c>
      <c r="I486" s="70">
        <v>7.4363999999999999</v>
      </c>
      <c r="J486" s="71">
        <f t="shared" ref="J486:J492" si="94">G486*I486</f>
        <v>92.954999999999998</v>
      </c>
      <c r="K486" s="72">
        <f t="shared" ref="K486:K492" si="95">J486*H486</f>
        <v>371.82</v>
      </c>
      <c r="L486" s="73">
        <v>175</v>
      </c>
      <c r="M486" s="71">
        <f t="shared" ref="M486:M492" si="96">L486*H486</f>
        <v>700</v>
      </c>
      <c r="N486" s="72">
        <f t="shared" ref="N486:N492" si="97">(L486-J486)*H486</f>
        <v>328.18</v>
      </c>
      <c r="O486" s="74">
        <f t="shared" ref="O486:O492" si="98">(L486-J486)/J486</f>
        <v>0.88263138077564418</v>
      </c>
      <c r="P486" s="73">
        <v>700</v>
      </c>
      <c r="Q486" s="72">
        <f t="shared" ref="Q486:Q492" si="99">L486*H486-P486</f>
        <v>0</v>
      </c>
      <c r="R486" s="72">
        <f t="shared" ref="R486:R492" si="100">N486</f>
        <v>328.18</v>
      </c>
      <c r="S486" s="83" t="str">
        <f t="shared" ref="S486:S492" si="101">IF(Q486&lt;&gt;0,"0","1")</f>
        <v>1</v>
      </c>
      <c r="T486" s="204" t="s">
        <v>25</v>
      </c>
      <c r="U486" s="204"/>
      <c r="V486" s="204"/>
      <c r="AB486" s="85"/>
    </row>
    <row r="487" spans="1:28" s="34" customFormat="1" ht="20">
      <c r="A487" s="282"/>
      <c r="B487" s="279"/>
      <c r="C487" s="285"/>
      <c r="D487" s="66">
        <v>42556</v>
      </c>
      <c r="E487" s="66">
        <v>42561</v>
      </c>
      <c r="F487" s="67" t="s">
        <v>366</v>
      </c>
      <c r="G487" s="68">
        <v>1.76</v>
      </c>
      <c r="H487" s="69">
        <v>3</v>
      </c>
      <c r="I487" s="70">
        <v>7.4363999999999999</v>
      </c>
      <c r="J487" s="71">
        <f t="shared" si="94"/>
        <v>13.088063999999999</v>
      </c>
      <c r="K487" s="72">
        <f t="shared" si="95"/>
        <v>39.264191999999994</v>
      </c>
      <c r="L487" s="73">
        <v>30</v>
      </c>
      <c r="M487" s="71">
        <f t="shared" si="96"/>
        <v>90</v>
      </c>
      <c r="N487" s="72">
        <f t="shared" si="97"/>
        <v>50.735808000000006</v>
      </c>
      <c r="O487" s="74">
        <f t="shared" si="98"/>
        <v>1.2921648304898266</v>
      </c>
      <c r="P487" s="73">
        <v>90</v>
      </c>
      <c r="Q487" s="72">
        <f t="shared" si="99"/>
        <v>0</v>
      </c>
      <c r="R487" s="72">
        <f t="shared" si="100"/>
        <v>50.735808000000006</v>
      </c>
      <c r="S487" s="83" t="str">
        <f t="shared" si="101"/>
        <v>1</v>
      </c>
      <c r="T487" s="204" t="s">
        <v>25</v>
      </c>
      <c r="U487" s="204"/>
      <c r="V487" s="204"/>
      <c r="AB487" s="85"/>
    </row>
    <row r="488" spans="1:28" s="34" customFormat="1" ht="20">
      <c r="A488" s="282"/>
      <c r="B488" s="279"/>
      <c r="C488" s="285"/>
      <c r="D488" s="66">
        <v>42556</v>
      </c>
      <c r="E488" s="66">
        <v>42561</v>
      </c>
      <c r="F488" s="67" t="s">
        <v>367</v>
      </c>
      <c r="G488" s="68">
        <v>14.97</v>
      </c>
      <c r="H488" s="69">
        <v>1</v>
      </c>
      <c r="I488" s="70">
        <v>7.4363999999999999</v>
      </c>
      <c r="J488" s="71">
        <f t="shared" ref="J488:J490" si="102">G488*I488</f>
        <v>111.322908</v>
      </c>
      <c r="K488" s="72">
        <f t="shared" ref="K488:K490" si="103">J488*H488</f>
        <v>111.322908</v>
      </c>
      <c r="L488" s="73">
        <v>190</v>
      </c>
      <c r="M488" s="71">
        <f t="shared" si="96"/>
        <v>190</v>
      </c>
      <c r="N488" s="72">
        <f t="shared" ref="N488:N490" si="104">(L488-J488)*H488</f>
        <v>78.677092000000002</v>
      </c>
      <c r="O488" s="74">
        <f t="shared" ref="O488:O490" si="105">(L488-J488)/J488</f>
        <v>0.70674664732976611</v>
      </c>
      <c r="P488" s="73">
        <v>190</v>
      </c>
      <c r="Q488" s="72">
        <f t="shared" si="99"/>
        <v>0</v>
      </c>
      <c r="R488" s="72">
        <f t="shared" si="100"/>
        <v>78.677092000000002</v>
      </c>
      <c r="S488" s="83" t="str">
        <f t="shared" si="101"/>
        <v>1</v>
      </c>
      <c r="T488" s="204" t="s">
        <v>25</v>
      </c>
      <c r="U488" s="204"/>
      <c r="V488" s="204"/>
      <c r="AB488" s="85"/>
    </row>
    <row r="489" spans="1:28" s="34" customFormat="1" ht="20">
      <c r="A489" s="282"/>
      <c r="B489" s="279"/>
      <c r="C489" s="285"/>
      <c r="D489" s="66">
        <v>42556</v>
      </c>
      <c r="E489" s="66">
        <v>42561</v>
      </c>
      <c r="F489" s="67" t="s">
        <v>368</v>
      </c>
      <c r="G489" s="68">
        <v>3.67</v>
      </c>
      <c r="H489" s="69">
        <v>4</v>
      </c>
      <c r="I489" s="70">
        <v>7.4363999999999999</v>
      </c>
      <c r="J489" s="71">
        <f t="shared" si="102"/>
        <v>27.291588000000001</v>
      </c>
      <c r="K489" s="72">
        <f t="shared" si="103"/>
        <v>109.166352</v>
      </c>
      <c r="L489" s="73">
        <v>50</v>
      </c>
      <c r="M489" s="71">
        <f t="shared" si="96"/>
        <v>200</v>
      </c>
      <c r="N489" s="72">
        <f t="shared" si="104"/>
        <v>90.833647999999997</v>
      </c>
      <c r="O489" s="74">
        <f t="shared" si="105"/>
        <v>0.83206634952865322</v>
      </c>
      <c r="P489" s="73">
        <v>200</v>
      </c>
      <c r="Q489" s="72">
        <f t="shared" si="99"/>
        <v>0</v>
      </c>
      <c r="R489" s="72">
        <f t="shared" si="100"/>
        <v>90.833647999999997</v>
      </c>
      <c r="S489" s="83" t="str">
        <f t="shared" si="101"/>
        <v>1</v>
      </c>
      <c r="T489" s="204" t="s">
        <v>25</v>
      </c>
      <c r="U489" s="204"/>
      <c r="V489" s="204"/>
      <c r="AB489" s="85"/>
    </row>
    <row r="490" spans="1:28" s="34" customFormat="1" ht="20">
      <c r="A490" s="282"/>
      <c r="B490" s="279"/>
      <c r="C490" s="285"/>
      <c r="D490" s="66">
        <v>42556</v>
      </c>
      <c r="E490" s="66">
        <v>42561</v>
      </c>
      <c r="F490" s="67" t="s">
        <v>369</v>
      </c>
      <c r="G490" s="68">
        <v>17.59</v>
      </c>
      <c r="H490" s="69">
        <v>1</v>
      </c>
      <c r="I490" s="70">
        <v>7.4363999999999999</v>
      </c>
      <c r="J490" s="71">
        <f t="shared" si="102"/>
        <v>130.806276</v>
      </c>
      <c r="K490" s="72">
        <f t="shared" si="103"/>
        <v>130.806276</v>
      </c>
      <c r="L490" s="73">
        <v>180</v>
      </c>
      <c r="M490" s="71">
        <f t="shared" si="96"/>
        <v>180</v>
      </c>
      <c r="N490" s="72">
        <f t="shared" si="104"/>
        <v>49.193724000000003</v>
      </c>
      <c r="O490" s="74">
        <f t="shared" si="105"/>
        <v>0.37608076236342058</v>
      </c>
      <c r="P490" s="73">
        <v>180</v>
      </c>
      <c r="Q490" s="72">
        <f t="shared" si="99"/>
        <v>0</v>
      </c>
      <c r="R490" s="72">
        <f t="shared" si="100"/>
        <v>49.193724000000003</v>
      </c>
      <c r="S490" s="83" t="str">
        <f t="shared" si="101"/>
        <v>1</v>
      </c>
      <c r="T490" s="204" t="s">
        <v>25</v>
      </c>
      <c r="U490" s="204"/>
      <c r="V490" s="204"/>
      <c r="AB490" s="85"/>
    </row>
    <row r="491" spans="1:28" s="34" customFormat="1" ht="20">
      <c r="A491" s="282"/>
      <c r="B491" s="279"/>
      <c r="C491" s="285"/>
      <c r="D491" s="66">
        <v>42556</v>
      </c>
      <c r="E491" s="66">
        <v>42561</v>
      </c>
      <c r="F491" s="67" t="s">
        <v>370</v>
      </c>
      <c r="G491" s="68">
        <v>2.25</v>
      </c>
      <c r="H491" s="69">
        <v>2</v>
      </c>
      <c r="I491" s="70">
        <v>7.4363999999999999</v>
      </c>
      <c r="J491" s="71">
        <f t="shared" si="94"/>
        <v>16.7319</v>
      </c>
      <c r="K491" s="72">
        <f t="shared" si="95"/>
        <v>33.463799999999999</v>
      </c>
      <c r="L491" s="73">
        <v>40</v>
      </c>
      <c r="M491" s="71">
        <f t="shared" si="96"/>
        <v>80</v>
      </c>
      <c r="N491" s="72">
        <f t="shared" si="97"/>
        <v>46.536200000000001</v>
      </c>
      <c r="O491" s="74">
        <f t="shared" si="98"/>
        <v>1.3906430232071672</v>
      </c>
      <c r="P491" s="73">
        <v>80</v>
      </c>
      <c r="Q491" s="72">
        <f t="shared" si="99"/>
        <v>0</v>
      </c>
      <c r="R491" s="72">
        <f t="shared" si="100"/>
        <v>46.536200000000001</v>
      </c>
      <c r="S491" s="83" t="str">
        <f t="shared" si="101"/>
        <v>1</v>
      </c>
      <c r="T491" s="204" t="s">
        <v>25</v>
      </c>
      <c r="U491" s="204"/>
      <c r="V491" s="204"/>
      <c r="AB491" s="85"/>
    </row>
    <row r="492" spans="1:28" s="34" customFormat="1" ht="20">
      <c r="A492" s="283"/>
      <c r="B492" s="280"/>
      <c r="C492" s="286"/>
      <c r="D492" s="66">
        <v>42556</v>
      </c>
      <c r="E492" s="66">
        <v>42561</v>
      </c>
      <c r="F492" s="67" t="s">
        <v>311</v>
      </c>
      <c r="G492" s="68">
        <v>25</v>
      </c>
      <c r="H492" s="69">
        <v>1</v>
      </c>
      <c r="I492" s="70">
        <v>7.46</v>
      </c>
      <c r="J492" s="71">
        <f t="shared" si="94"/>
        <v>186.5</v>
      </c>
      <c r="K492" s="72">
        <f t="shared" si="95"/>
        <v>186.5</v>
      </c>
      <c r="L492" s="73">
        <v>0</v>
      </c>
      <c r="M492" s="71">
        <f t="shared" si="96"/>
        <v>0</v>
      </c>
      <c r="N492" s="72">
        <f t="shared" si="97"/>
        <v>-186.5</v>
      </c>
      <c r="O492" s="74">
        <f t="shared" si="98"/>
        <v>-1</v>
      </c>
      <c r="P492" s="73">
        <v>0</v>
      </c>
      <c r="Q492" s="72">
        <f t="shared" si="99"/>
        <v>0</v>
      </c>
      <c r="R492" s="72">
        <f t="shared" si="100"/>
        <v>-186.5</v>
      </c>
      <c r="S492" s="83" t="str">
        <f t="shared" si="101"/>
        <v>1</v>
      </c>
      <c r="T492" s="204" t="s">
        <v>25</v>
      </c>
      <c r="U492" s="204"/>
      <c r="V492" s="204"/>
      <c r="AB492" s="90"/>
    </row>
    <row r="493" spans="1:28" s="34" customFormat="1" ht="20">
      <c r="A493" s="281" t="s">
        <v>371</v>
      </c>
      <c r="B493" s="278" t="s">
        <v>372</v>
      </c>
      <c r="C493" s="284" t="s">
        <v>373</v>
      </c>
      <c r="D493" s="66">
        <v>42556</v>
      </c>
      <c r="E493" s="66">
        <v>42560</v>
      </c>
      <c r="F493" s="67" t="s">
        <v>370</v>
      </c>
      <c r="G493" s="68">
        <v>2.25</v>
      </c>
      <c r="H493" s="69">
        <v>1</v>
      </c>
      <c r="I493" s="70">
        <v>7.4363999999999999</v>
      </c>
      <c r="J493" s="71">
        <f>G493*I493</f>
        <v>16.7319</v>
      </c>
      <c r="K493" s="72">
        <f>J493*H493</f>
        <v>16.7319</v>
      </c>
      <c r="L493" s="73">
        <v>40</v>
      </c>
      <c r="M493" s="71">
        <f>L493*H493</f>
        <v>40</v>
      </c>
      <c r="N493" s="72">
        <f>(L493-J493)*H493</f>
        <v>23.2681</v>
      </c>
      <c r="O493" s="74">
        <f>(L493-J493)/J493</f>
        <v>1.3906430232071672</v>
      </c>
      <c r="P493" s="73">
        <v>40</v>
      </c>
      <c r="Q493" s="72">
        <f>L493*H493-P493</f>
        <v>0</v>
      </c>
      <c r="R493" s="72">
        <f>N493</f>
        <v>23.2681</v>
      </c>
      <c r="S493" s="83" t="str">
        <f>IF(Q493&lt;&gt;0,"0","1")</f>
        <v>1</v>
      </c>
      <c r="T493" s="204" t="s">
        <v>25</v>
      </c>
      <c r="U493" s="268" t="s">
        <v>374</v>
      </c>
      <c r="V493" s="204"/>
      <c r="AB493" s="85"/>
    </row>
    <row r="494" spans="1:28" s="34" customFormat="1" ht="20">
      <c r="A494" s="282"/>
      <c r="B494" s="279"/>
      <c r="C494" s="285"/>
      <c r="D494" s="66">
        <v>42556</v>
      </c>
      <c r="E494" s="66">
        <v>42560</v>
      </c>
      <c r="F494" s="67" t="s">
        <v>375</v>
      </c>
      <c r="G494" s="68">
        <v>2.95</v>
      </c>
      <c r="H494" s="69">
        <v>1</v>
      </c>
      <c r="I494" s="70">
        <v>7.4363999999999999</v>
      </c>
      <c r="J494" s="71">
        <f>G494*I494</f>
        <v>21.937380000000001</v>
      </c>
      <c r="K494" s="72">
        <f>J494*H494</f>
        <v>21.937380000000001</v>
      </c>
      <c r="L494" s="73">
        <v>45</v>
      </c>
      <c r="M494" s="71">
        <f>L494*H494</f>
        <v>45</v>
      </c>
      <c r="N494" s="72">
        <f>(L494-J494)*H494</f>
        <v>23.062619999999999</v>
      </c>
      <c r="O494" s="74">
        <f>(L494-J494)/J494</f>
        <v>1.0512932720315735</v>
      </c>
      <c r="P494" s="73">
        <v>45</v>
      </c>
      <c r="Q494" s="72">
        <f>L494*H494-P494</f>
        <v>0</v>
      </c>
      <c r="R494" s="72">
        <f>N494</f>
        <v>23.062619999999999</v>
      </c>
      <c r="S494" s="83" t="str">
        <f>IF(Q494&lt;&gt;0,"0","1")</f>
        <v>1</v>
      </c>
      <c r="T494" s="204" t="s">
        <v>25</v>
      </c>
      <c r="U494" s="291"/>
      <c r="V494" s="204"/>
      <c r="AB494" s="85"/>
    </row>
    <row r="495" spans="1:28" s="34" customFormat="1" ht="20">
      <c r="A495" s="283"/>
      <c r="B495" s="280"/>
      <c r="C495" s="286"/>
      <c r="D495" s="66">
        <v>42556</v>
      </c>
      <c r="E495" s="86">
        <v>42560</v>
      </c>
      <c r="F495" s="67" t="s">
        <v>332</v>
      </c>
      <c r="G495" s="68">
        <v>6</v>
      </c>
      <c r="H495" s="69">
        <v>1</v>
      </c>
      <c r="I495" s="70">
        <v>7.46</v>
      </c>
      <c r="J495" s="71">
        <f>G495*I495</f>
        <v>44.76</v>
      </c>
      <c r="K495" s="72">
        <f>J495*H495</f>
        <v>44.76</v>
      </c>
      <c r="L495" s="73">
        <v>10</v>
      </c>
      <c r="M495" s="71">
        <f>L495*H495</f>
        <v>10</v>
      </c>
      <c r="N495" s="72">
        <f>(L495-J495)*H495</f>
        <v>-34.76</v>
      </c>
      <c r="O495" s="74">
        <f>(L495-J495)/J495</f>
        <v>-0.77658623771224311</v>
      </c>
      <c r="P495" s="73">
        <v>10</v>
      </c>
      <c r="Q495" s="72">
        <f>L495*H495-P495</f>
        <v>0</v>
      </c>
      <c r="R495" s="72">
        <f>N495</f>
        <v>-34.76</v>
      </c>
      <c r="S495" s="83" t="str">
        <f>IF(Q495&lt;&gt;0,"0","1")</f>
        <v>1</v>
      </c>
      <c r="T495" s="204" t="s">
        <v>25</v>
      </c>
      <c r="U495" s="291"/>
      <c r="V495" s="204"/>
      <c r="AB495" s="85"/>
    </row>
    <row r="496" spans="1:28" s="34" customFormat="1" ht="41" customHeight="1">
      <c r="A496" s="314" t="s">
        <v>376</v>
      </c>
      <c r="B496" s="278" t="s">
        <v>377</v>
      </c>
      <c r="C496" s="281" t="s">
        <v>378</v>
      </c>
      <c r="D496" s="66">
        <v>42544</v>
      </c>
      <c r="E496" s="86">
        <v>42560</v>
      </c>
      <c r="F496" s="87" t="s">
        <v>379</v>
      </c>
      <c r="G496" s="68">
        <v>3</v>
      </c>
      <c r="H496" s="88">
        <v>5</v>
      </c>
      <c r="I496" s="70">
        <v>7.4363999999999999</v>
      </c>
      <c r="J496" s="71">
        <f t="shared" ref="J496:J505" si="106">G496*I496</f>
        <v>22.309200000000001</v>
      </c>
      <c r="K496" s="72">
        <f>J496*H496</f>
        <v>111.54600000000001</v>
      </c>
      <c r="L496" s="73">
        <v>55</v>
      </c>
      <c r="M496" s="71">
        <f t="shared" ref="M496:M505" si="107">L496*H496</f>
        <v>275</v>
      </c>
      <c r="N496" s="72">
        <f t="shared" ref="N496:N502" si="108">(L496-J496)*H496</f>
        <v>163.45399999999998</v>
      </c>
      <c r="O496" s="74">
        <f t="shared" ref="O496:O502" si="109">(L496-J496)/J496</f>
        <v>1.4653506176823909</v>
      </c>
      <c r="P496" s="73">
        <v>275</v>
      </c>
      <c r="Q496" s="72">
        <f t="shared" ref="Q496:Q502" si="110">L496*H496-P496</f>
        <v>0</v>
      </c>
      <c r="R496" s="72">
        <f t="shared" ref="R496:R502" si="111">N496</f>
        <v>163.45399999999998</v>
      </c>
      <c r="S496" s="83" t="str">
        <f t="shared" ref="S496:S502" si="112">IF(Q496&lt;&gt;0,"0","1")</f>
        <v>1</v>
      </c>
      <c r="T496" s="204" t="s">
        <v>25</v>
      </c>
      <c r="U496" s="291"/>
      <c r="V496" s="89"/>
      <c r="AA496" s="35"/>
    </row>
    <row r="497" spans="1:28" s="34" customFormat="1" ht="20">
      <c r="A497" s="315"/>
      <c r="B497" s="279"/>
      <c r="C497" s="282"/>
      <c r="D497" s="66">
        <v>42545</v>
      </c>
      <c r="E497" s="86">
        <v>42560</v>
      </c>
      <c r="F497" s="87" t="s">
        <v>380</v>
      </c>
      <c r="G497" s="68">
        <v>4</v>
      </c>
      <c r="H497" s="88">
        <v>5</v>
      </c>
      <c r="I497" s="70">
        <v>7.4363999999999999</v>
      </c>
      <c r="J497" s="71">
        <f t="shared" si="106"/>
        <v>29.7456</v>
      </c>
      <c r="K497" s="72">
        <f t="shared" ref="K497:K502" si="113">J497*H497</f>
        <v>148.72800000000001</v>
      </c>
      <c r="L497" s="73">
        <v>55</v>
      </c>
      <c r="M497" s="71">
        <f t="shared" si="107"/>
        <v>275</v>
      </c>
      <c r="N497" s="72">
        <f t="shared" si="108"/>
        <v>126.27200000000001</v>
      </c>
      <c r="O497" s="74">
        <f t="shared" si="109"/>
        <v>0.84901296326179332</v>
      </c>
      <c r="P497" s="73">
        <v>275</v>
      </c>
      <c r="Q497" s="72">
        <f t="shared" si="110"/>
        <v>0</v>
      </c>
      <c r="R497" s="72">
        <f t="shared" si="111"/>
        <v>126.27200000000001</v>
      </c>
      <c r="S497" s="83" t="str">
        <f t="shared" si="112"/>
        <v>1</v>
      </c>
      <c r="T497" s="204" t="s">
        <v>25</v>
      </c>
      <c r="U497" s="291"/>
      <c r="V497" s="89"/>
      <c r="AA497" s="35"/>
    </row>
    <row r="498" spans="1:28" s="34" customFormat="1" ht="40">
      <c r="A498" s="315"/>
      <c r="B498" s="279"/>
      <c r="C498" s="282"/>
      <c r="D498" s="66">
        <v>42546</v>
      </c>
      <c r="E498" s="86">
        <v>42560</v>
      </c>
      <c r="F498" s="87" t="s">
        <v>381</v>
      </c>
      <c r="G498" s="68">
        <v>2.95</v>
      </c>
      <c r="H498" s="88">
        <v>10</v>
      </c>
      <c r="I498" s="70">
        <v>7.4363999999999999</v>
      </c>
      <c r="J498" s="71">
        <f t="shared" si="106"/>
        <v>21.937380000000001</v>
      </c>
      <c r="K498" s="72">
        <f t="shared" si="113"/>
        <v>219.37380000000002</v>
      </c>
      <c r="L498" s="73">
        <v>45</v>
      </c>
      <c r="M498" s="71">
        <f t="shared" si="107"/>
        <v>450</v>
      </c>
      <c r="N498" s="72">
        <f t="shared" si="108"/>
        <v>230.62619999999998</v>
      </c>
      <c r="O498" s="74">
        <f t="shared" si="109"/>
        <v>1.0512932720315735</v>
      </c>
      <c r="P498" s="73">
        <v>450</v>
      </c>
      <c r="Q498" s="72">
        <f t="shared" si="110"/>
        <v>0</v>
      </c>
      <c r="R498" s="72">
        <f t="shared" si="111"/>
        <v>230.62619999999998</v>
      </c>
      <c r="S498" s="83" t="str">
        <f t="shared" si="112"/>
        <v>1</v>
      </c>
      <c r="T498" s="204" t="s">
        <v>25</v>
      </c>
      <c r="U498" s="291"/>
      <c r="V498" s="89"/>
      <c r="AA498" s="35"/>
    </row>
    <row r="499" spans="1:28" s="34" customFormat="1" ht="20">
      <c r="A499" s="315"/>
      <c r="B499" s="279"/>
      <c r="C499" s="282"/>
      <c r="D499" s="66">
        <v>42547</v>
      </c>
      <c r="E499" s="86">
        <v>42560</v>
      </c>
      <c r="F499" s="87" t="s">
        <v>382</v>
      </c>
      <c r="G499" s="68">
        <v>5.95</v>
      </c>
      <c r="H499" s="88">
        <v>6</v>
      </c>
      <c r="I499" s="70">
        <v>7.4363999999999999</v>
      </c>
      <c r="J499" s="71">
        <f t="shared" si="106"/>
        <v>44.246580000000002</v>
      </c>
      <c r="K499" s="72">
        <f t="shared" si="113"/>
        <v>265.47948000000002</v>
      </c>
      <c r="L499" s="73">
        <v>65</v>
      </c>
      <c r="M499" s="71">
        <f t="shared" si="107"/>
        <v>390</v>
      </c>
      <c r="N499" s="72">
        <f t="shared" si="108"/>
        <v>124.52051999999999</v>
      </c>
      <c r="O499" s="74">
        <f t="shared" si="109"/>
        <v>0.46904009304221927</v>
      </c>
      <c r="P499" s="73">
        <v>390</v>
      </c>
      <c r="Q499" s="72">
        <f t="shared" si="110"/>
        <v>0</v>
      </c>
      <c r="R499" s="72">
        <f t="shared" si="111"/>
        <v>124.52051999999999</v>
      </c>
      <c r="S499" s="83" t="str">
        <f t="shared" si="112"/>
        <v>1</v>
      </c>
      <c r="T499" s="204" t="s">
        <v>25</v>
      </c>
      <c r="U499" s="291"/>
      <c r="V499" s="89"/>
      <c r="AA499" s="35"/>
    </row>
    <row r="500" spans="1:28" s="34" customFormat="1" ht="22" customHeight="1">
      <c r="A500" s="315"/>
      <c r="B500" s="279"/>
      <c r="C500" s="282"/>
      <c r="D500" s="66">
        <v>42548</v>
      </c>
      <c r="E500" s="86">
        <v>42560</v>
      </c>
      <c r="F500" s="87" t="s">
        <v>354</v>
      </c>
      <c r="G500" s="68">
        <v>4.75</v>
      </c>
      <c r="H500" s="88">
        <v>10</v>
      </c>
      <c r="I500" s="70">
        <v>7.4363999999999999</v>
      </c>
      <c r="J500" s="71">
        <f t="shared" si="106"/>
        <v>35.322899999999997</v>
      </c>
      <c r="K500" s="72">
        <f t="shared" si="113"/>
        <v>353.22899999999998</v>
      </c>
      <c r="L500" s="73">
        <v>45</v>
      </c>
      <c r="M500" s="71">
        <f t="shared" si="107"/>
        <v>450</v>
      </c>
      <c r="N500" s="72">
        <f t="shared" si="108"/>
        <v>96.771000000000029</v>
      </c>
      <c r="O500" s="74">
        <f t="shared" si="109"/>
        <v>0.27396108473539837</v>
      </c>
      <c r="P500" s="73">
        <v>450</v>
      </c>
      <c r="Q500" s="72">
        <f t="shared" si="110"/>
        <v>0</v>
      </c>
      <c r="R500" s="72">
        <f t="shared" si="111"/>
        <v>96.771000000000029</v>
      </c>
      <c r="S500" s="83" t="str">
        <f t="shared" si="112"/>
        <v>1</v>
      </c>
      <c r="T500" s="204" t="s">
        <v>25</v>
      </c>
      <c r="U500" s="291"/>
      <c r="V500" s="89"/>
      <c r="AA500" s="35"/>
    </row>
    <row r="501" spans="1:28" s="34" customFormat="1" ht="27" customHeight="1">
      <c r="A501" s="315"/>
      <c r="B501" s="279"/>
      <c r="C501" s="282"/>
      <c r="D501" s="66">
        <v>42549</v>
      </c>
      <c r="E501" s="86">
        <v>42560</v>
      </c>
      <c r="F501" s="87" t="s">
        <v>383</v>
      </c>
      <c r="G501" s="68">
        <v>5.59</v>
      </c>
      <c r="H501" s="88">
        <v>4</v>
      </c>
      <c r="I501" s="70">
        <v>7.4363999999999999</v>
      </c>
      <c r="J501" s="71">
        <f t="shared" si="106"/>
        <v>41.569476000000002</v>
      </c>
      <c r="K501" s="72">
        <f t="shared" si="113"/>
        <v>166.27790400000001</v>
      </c>
      <c r="L501" s="73">
        <v>80</v>
      </c>
      <c r="M501" s="71">
        <f t="shared" si="107"/>
        <v>320</v>
      </c>
      <c r="N501" s="72">
        <f t="shared" si="108"/>
        <v>153.72209599999999</v>
      </c>
      <c r="O501" s="74">
        <f t="shared" si="109"/>
        <v>0.92448901689306828</v>
      </c>
      <c r="P501" s="73">
        <v>320</v>
      </c>
      <c r="Q501" s="72">
        <f t="shared" si="110"/>
        <v>0</v>
      </c>
      <c r="R501" s="72">
        <f t="shared" si="111"/>
        <v>153.72209599999999</v>
      </c>
      <c r="S501" s="83" t="str">
        <f t="shared" si="112"/>
        <v>1</v>
      </c>
      <c r="T501" s="204" t="s">
        <v>25</v>
      </c>
      <c r="U501" s="291"/>
      <c r="V501" s="89"/>
      <c r="AA501" s="35"/>
    </row>
    <row r="502" spans="1:28" s="34" customFormat="1" ht="40">
      <c r="A502" s="316"/>
      <c r="B502" s="280"/>
      <c r="C502" s="283"/>
      <c r="D502" s="66">
        <v>42550</v>
      </c>
      <c r="E502" s="86">
        <v>42560</v>
      </c>
      <c r="F502" s="87" t="s">
        <v>384</v>
      </c>
      <c r="G502" s="68">
        <v>6.95</v>
      </c>
      <c r="H502" s="88">
        <v>4</v>
      </c>
      <c r="I502" s="70">
        <v>7.4363999999999999</v>
      </c>
      <c r="J502" s="71">
        <f t="shared" si="106"/>
        <v>51.682980000000001</v>
      </c>
      <c r="K502" s="72">
        <f t="shared" si="113"/>
        <v>206.73192</v>
      </c>
      <c r="L502" s="73">
        <v>95</v>
      </c>
      <c r="M502" s="71">
        <f t="shared" si="107"/>
        <v>380</v>
      </c>
      <c r="N502" s="72">
        <f t="shared" si="108"/>
        <v>173.26808</v>
      </c>
      <c r="O502" s="74">
        <f t="shared" si="109"/>
        <v>0.83812930291558263</v>
      </c>
      <c r="P502" s="73">
        <v>380</v>
      </c>
      <c r="Q502" s="72">
        <f t="shared" si="110"/>
        <v>0</v>
      </c>
      <c r="R502" s="72">
        <f t="shared" si="111"/>
        <v>173.26808</v>
      </c>
      <c r="S502" s="83" t="str">
        <f t="shared" si="112"/>
        <v>1</v>
      </c>
      <c r="T502" s="204" t="s">
        <v>25</v>
      </c>
      <c r="U502" s="291"/>
      <c r="V502" s="89"/>
      <c r="AA502" s="35"/>
    </row>
    <row r="503" spans="1:28" s="34" customFormat="1" ht="20">
      <c r="A503" s="281" t="s">
        <v>385</v>
      </c>
      <c r="B503" s="278" t="s">
        <v>386</v>
      </c>
      <c r="C503" s="284" t="s">
        <v>386</v>
      </c>
      <c r="D503" s="66">
        <v>42558</v>
      </c>
      <c r="E503" s="86">
        <v>42560</v>
      </c>
      <c r="F503" s="67" t="s">
        <v>387</v>
      </c>
      <c r="G503" s="68">
        <v>9</v>
      </c>
      <c r="H503" s="69">
        <v>1</v>
      </c>
      <c r="I503" s="70">
        <v>7.4363999999999999</v>
      </c>
      <c r="J503" s="71">
        <f t="shared" si="106"/>
        <v>66.927599999999998</v>
      </c>
      <c r="K503" s="72">
        <f>J503*H503</f>
        <v>66.927599999999998</v>
      </c>
      <c r="L503" s="73">
        <v>150</v>
      </c>
      <c r="M503" s="71">
        <f t="shared" si="107"/>
        <v>150</v>
      </c>
      <c r="N503" s="72">
        <f>(L503-J503)*H503</f>
        <v>83.072400000000002</v>
      </c>
      <c r="O503" s="74">
        <f>(L503-J503)/J503</f>
        <v>1.2412278342567193</v>
      </c>
      <c r="P503" s="73">
        <v>0</v>
      </c>
      <c r="Q503" s="72">
        <f>L503*H503-P503</f>
        <v>150</v>
      </c>
      <c r="R503" s="72">
        <f>N503</f>
        <v>83.072400000000002</v>
      </c>
      <c r="S503" s="83" t="str">
        <f>IF(Q503&lt;&gt;0,"0","1")</f>
        <v>0</v>
      </c>
      <c r="T503" s="204" t="s">
        <v>25</v>
      </c>
      <c r="U503" s="291"/>
      <c r="V503" s="204"/>
      <c r="AB503" s="35"/>
    </row>
    <row r="504" spans="1:28" s="34" customFormat="1" ht="20">
      <c r="A504" s="282"/>
      <c r="B504" s="279"/>
      <c r="C504" s="285"/>
      <c r="D504" s="66">
        <v>42558</v>
      </c>
      <c r="E504" s="86">
        <v>42560</v>
      </c>
      <c r="F504" s="67" t="s">
        <v>355</v>
      </c>
      <c r="G504" s="68"/>
      <c r="H504" s="69">
        <v>1</v>
      </c>
      <c r="I504" s="70">
        <v>1</v>
      </c>
      <c r="J504" s="71">
        <f t="shared" ref="J504" si="114">G504*I504</f>
        <v>0</v>
      </c>
      <c r="K504" s="72">
        <f>J504*H504</f>
        <v>0</v>
      </c>
      <c r="L504" s="73">
        <v>0</v>
      </c>
      <c r="M504" s="71">
        <f t="shared" si="107"/>
        <v>0</v>
      </c>
      <c r="N504" s="72">
        <f>(L504-J504)*H504</f>
        <v>0</v>
      </c>
      <c r="O504" s="74" t="e">
        <f>(L504-J504)/J504</f>
        <v>#DIV/0!</v>
      </c>
      <c r="P504" s="73">
        <v>0</v>
      </c>
      <c r="Q504" s="72">
        <f>L504*H504-P504</f>
        <v>0</v>
      </c>
      <c r="R504" s="72">
        <f>N504</f>
        <v>0</v>
      </c>
      <c r="S504" s="83" t="str">
        <f>IF(Q504&lt;&gt;0,"0","1")</f>
        <v>1</v>
      </c>
      <c r="T504" s="204" t="s">
        <v>25</v>
      </c>
      <c r="U504" s="291"/>
      <c r="V504" s="204"/>
      <c r="AB504" s="35"/>
    </row>
    <row r="505" spans="1:28" s="34" customFormat="1" ht="20">
      <c r="A505" s="283"/>
      <c r="B505" s="280"/>
      <c r="C505" s="286"/>
      <c r="D505" s="66">
        <v>42558</v>
      </c>
      <c r="E505" s="86">
        <v>42560</v>
      </c>
      <c r="F505" s="67" t="s">
        <v>388</v>
      </c>
      <c r="G505" s="68">
        <v>11</v>
      </c>
      <c r="H505" s="69">
        <v>1</v>
      </c>
      <c r="I505" s="70">
        <v>7.4363999999999999</v>
      </c>
      <c r="J505" s="71">
        <f t="shared" si="106"/>
        <v>81.800399999999996</v>
      </c>
      <c r="K505" s="72">
        <f>J505*H505</f>
        <v>81.800399999999996</v>
      </c>
      <c r="L505" s="73">
        <v>150</v>
      </c>
      <c r="M505" s="71">
        <f t="shared" si="107"/>
        <v>150</v>
      </c>
      <c r="N505" s="72">
        <f>(L505-J505)*H505</f>
        <v>68.199600000000004</v>
      </c>
      <c r="O505" s="74">
        <f>(L505-J505)/J505</f>
        <v>0.8337318643918612</v>
      </c>
      <c r="P505" s="73">
        <v>0</v>
      </c>
      <c r="Q505" s="72">
        <f>L505*H505-P505</f>
        <v>150</v>
      </c>
      <c r="R505" s="72">
        <f>N505</f>
        <v>68.199600000000004</v>
      </c>
      <c r="S505" s="83" t="str">
        <f>IF(Q505&lt;&gt;0,"0","1")</f>
        <v>0</v>
      </c>
      <c r="T505" s="204" t="s">
        <v>25</v>
      </c>
      <c r="U505" s="269"/>
      <c r="V505" s="204"/>
      <c r="AB505" s="35"/>
    </row>
    <row r="506" spans="1:28" s="34" customFormat="1" ht="20">
      <c r="A506" s="281">
        <v>160714</v>
      </c>
      <c r="B506" s="278" t="s">
        <v>389</v>
      </c>
      <c r="C506" s="284" t="s">
        <v>45</v>
      </c>
      <c r="D506" s="66">
        <v>42555</v>
      </c>
      <c r="E506" s="86">
        <v>42560</v>
      </c>
      <c r="F506" s="67" t="s">
        <v>316</v>
      </c>
      <c r="G506" s="68">
        <v>9.4499999999999993</v>
      </c>
      <c r="H506" s="69">
        <v>8</v>
      </c>
      <c r="I506" s="70">
        <v>7.4363999999999999</v>
      </c>
      <c r="J506" s="71">
        <f t="shared" si="80"/>
        <v>70.273979999999995</v>
      </c>
      <c r="K506" s="72">
        <f t="shared" si="91"/>
        <v>562.19183999999996</v>
      </c>
      <c r="L506" s="73">
        <v>80</v>
      </c>
      <c r="M506" s="71">
        <f t="shared" si="75"/>
        <v>640</v>
      </c>
      <c r="N506" s="72">
        <f t="shared" si="76"/>
        <v>77.808160000000044</v>
      </c>
      <c r="O506" s="74">
        <f t="shared" si="77"/>
        <v>0.13840143962246063</v>
      </c>
      <c r="P506" s="73">
        <v>640</v>
      </c>
      <c r="Q506" s="72">
        <f t="shared" si="78"/>
        <v>0</v>
      </c>
      <c r="R506" s="72">
        <f t="shared" si="79"/>
        <v>77.808160000000044</v>
      </c>
      <c r="S506" s="83" t="str">
        <f t="shared" si="81"/>
        <v>1</v>
      </c>
      <c r="T506" s="204" t="s">
        <v>25</v>
      </c>
      <c r="U506" s="204"/>
      <c r="V506" s="204"/>
      <c r="AB506" s="35"/>
    </row>
    <row r="507" spans="1:28" s="34" customFormat="1" ht="20">
      <c r="A507" s="283"/>
      <c r="B507" s="280"/>
      <c r="C507" s="286"/>
      <c r="D507" s="66">
        <v>42555</v>
      </c>
      <c r="E507" s="86">
        <v>42560</v>
      </c>
      <c r="F507" s="67" t="s">
        <v>350</v>
      </c>
      <c r="G507" s="68">
        <v>25</v>
      </c>
      <c r="H507" s="69">
        <v>1</v>
      </c>
      <c r="I507" s="70">
        <v>7.4363999999999999</v>
      </c>
      <c r="J507" s="71">
        <f t="shared" si="80"/>
        <v>185.91</v>
      </c>
      <c r="K507" s="72">
        <f t="shared" si="91"/>
        <v>185.91</v>
      </c>
      <c r="L507" s="73">
        <v>210</v>
      </c>
      <c r="M507" s="71">
        <f t="shared" si="75"/>
        <v>210</v>
      </c>
      <c r="N507" s="72">
        <f t="shared" si="76"/>
        <v>24.090000000000003</v>
      </c>
      <c r="O507" s="74">
        <f t="shared" si="77"/>
        <v>0.12957882846538649</v>
      </c>
      <c r="P507" s="73">
        <v>210</v>
      </c>
      <c r="Q507" s="72">
        <f t="shared" si="78"/>
        <v>0</v>
      </c>
      <c r="R507" s="72">
        <f t="shared" si="79"/>
        <v>24.090000000000003</v>
      </c>
      <c r="S507" s="83" t="str">
        <f t="shared" si="81"/>
        <v>1</v>
      </c>
      <c r="T507" s="204" t="s">
        <v>25</v>
      </c>
      <c r="U507" s="204"/>
      <c r="V507" s="204"/>
      <c r="AB507" s="35"/>
    </row>
    <row r="508" spans="1:28" s="34" customFormat="1" ht="20">
      <c r="A508" s="281">
        <v>160715</v>
      </c>
      <c r="B508" s="278" t="s">
        <v>390</v>
      </c>
      <c r="C508" s="284" t="s">
        <v>45</v>
      </c>
      <c r="D508" s="66">
        <v>42555</v>
      </c>
      <c r="E508" s="86">
        <v>42561</v>
      </c>
      <c r="F508" s="67" t="s">
        <v>335</v>
      </c>
      <c r="G508" s="68">
        <v>12.5</v>
      </c>
      <c r="H508" s="69">
        <v>4</v>
      </c>
      <c r="I508" s="70">
        <v>7.4363999999999999</v>
      </c>
      <c r="J508" s="71">
        <f t="shared" si="80"/>
        <v>92.954999999999998</v>
      </c>
      <c r="K508" s="72">
        <f t="shared" si="91"/>
        <v>371.82</v>
      </c>
      <c r="L508" s="73">
        <v>105</v>
      </c>
      <c r="M508" s="71">
        <f t="shared" si="75"/>
        <v>420</v>
      </c>
      <c r="N508" s="72">
        <f t="shared" si="76"/>
        <v>48.180000000000007</v>
      </c>
      <c r="O508" s="74">
        <f t="shared" si="77"/>
        <v>0.12957882846538649</v>
      </c>
      <c r="P508" s="73">
        <v>420</v>
      </c>
      <c r="Q508" s="72">
        <f t="shared" si="78"/>
        <v>0</v>
      </c>
      <c r="R508" s="72">
        <f t="shared" si="79"/>
        <v>48.180000000000007</v>
      </c>
      <c r="S508" s="83" t="str">
        <f t="shared" si="81"/>
        <v>1</v>
      </c>
      <c r="T508" s="204" t="s">
        <v>25</v>
      </c>
      <c r="U508" s="204"/>
      <c r="V508" s="204"/>
      <c r="AB508" s="35"/>
    </row>
    <row r="509" spans="1:28" s="34" customFormat="1" ht="20">
      <c r="A509" s="282"/>
      <c r="B509" s="279"/>
      <c r="C509" s="285"/>
      <c r="D509" s="66">
        <v>42555</v>
      </c>
      <c r="E509" s="86">
        <v>42561</v>
      </c>
      <c r="F509" s="67" t="s">
        <v>337</v>
      </c>
      <c r="G509" s="68">
        <v>3.45</v>
      </c>
      <c r="H509" s="69">
        <v>2</v>
      </c>
      <c r="I509" s="70">
        <v>7.4363999999999999</v>
      </c>
      <c r="J509" s="71">
        <f t="shared" si="80"/>
        <v>25.65558</v>
      </c>
      <c r="K509" s="72">
        <f t="shared" si="91"/>
        <v>51.311160000000001</v>
      </c>
      <c r="L509" s="73">
        <v>30</v>
      </c>
      <c r="M509" s="71">
        <f t="shared" si="75"/>
        <v>60</v>
      </c>
      <c r="N509" s="72">
        <f t="shared" si="76"/>
        <v>8.688839999999999</v>
      </c>
      <c r="O509" s="74">
        <f t="shared" si="77"/>
        <v>0.16933626135133173</v>
      </c>
      <c r="P509" s="73">
        <v>60</v>
      </c>
      <c r="Q509" s="72">
        <f t="shared" si="78"/>
        <v>0</v>
      </c>
      <c r="R509" s="72">
        <f t="shared" si="79"/>
        <v>8.688839999999999</v>
      </c>
      <c r="S509" s="83" t="str">
        <f t="shared" si="81"/>
        <v>1</v>
      </c>
      <c r="T509" s="204" t="s">
        <v>25</v>
      </c>
      <c r="U509" s="204"/>
      <c r="V509" s="204"/>
      <c r="AB509" s="35"/>
    </row>
    <row r="510" spans="1:28" s="34" customFormat="1" ht="20">
      <c r="A510" s="282"/>
      <c r="B510" s="279"/>
      <c r="C510" s="285"/>
      <c r="D510" s="66">
        <v>42555</v>
      </c>
      <c r="E510" s="86">
        <v>42561</v>
      </c>
      <c r="F510" s="67" t="s">
        <v>391</v>
      </c>
      <c r="G510" s="68">
        <v>4.45</v>
      </c>
      <c r="H510" s="69">
        <v>2</v>
      </c>
      <c r="I510" s="70">
        <v>7.4363999999999999</v>
      </c>
      <c r="J510" s="71">
        <f t="shared" si="80"/>
        <v>33.09198</v>
      </c>
      <c r="K510" s="72">
        <f t="shared" si="91"/>
        <v>66.183959999999999</v>
      </c>
      <c r="L510" s="73">
        <v>35</v>
      </c>
      <c r="M510" s="71">
        <f t="shared" si="75"/>
        <v>70</v>
      </c>
      <c r="N510" s="72">
        <f t="shared" si="76"/>
        <v>3.816040000000001</v>
      </c>
      <c r="O510" s="74">
        <f t="shared" si="77"/>
        <v>5.7658079087440535E-2</v>
      </c>
      <c r="P510" s="73">
        <v>70</v>
      </c>
      <c r="Q510" s="72">
        <f t="shared" si="78"/>
        <v>0</v>
      </c>
      <c r="R510" s="72">
        <f t="shared" si="79"/>
        <v>3.816040000000001</v>
      </c>
      <c r="S510" s="83" t="str">
        <f t="shared" si="81"/>
        <v>1</v>
      </c>
      <c r="T510" s="204" t="s">
        <v>25</v>
      </c>
      <c r="U510" s="204"/>
      <c r="V510" s="204"/>
      <c r="AB510" s="35"/>
    </row>
    <row r="511" spans="1:28" s="34" customFormat="1" ht="20">
      <c r="A511" s="282"/>
      <c r="B511" s="279"/>
      <c r="C511" s="285"/>
      <c r="D511" s="66">
        <v>42555</v>
      </c>
      <c r="E511" s="86">
        <v>42561</v>
      </c>
      <c r="F511" s="67" t="s">
        <v>392</v>
      </c>
      <c r="G511" s="68">
        <v>4.45</v>
      </c>
      <c r="H511" s="69">
        <v>1</v>
      </c>
      <c r="I511" s="70">
        <v>7.4363999999999999</v>
      </c>
      <c r="J511" s="71">
        <f t="shared" si="80"/>
        <v>33.09198</v>
      </c>
      <c r="K511" s="72">
        <f t="shared" si="91"/>
        <v>33.09198</v>
      </c>
      <c r="L511" s="73">
        <v>35</v>
      </c>
      <c r="M511" s="71">
        <f t="shared" si="75"/>
        <v>35</v>
      </c>
      <c r="N511" s="72">
        <f t="shared" si="76"/>
        <v>1.9080200000000005</v>
      </c>
      <c r="O511" s="74">
        <f t="shared" si="77"/>
        <v>5.7658079087440535E-2</v>
      </c>
      <c r="P511" s="73">
        <v>35</v>
      </c>
      <c r="Q511" s="72">
        <f t="shared" si="78"/>
        <v>0</v>
      </c>
      <c r="R511" s="72">
        <f t="shared" si="79"/>
        <v>1.9080200000000005</v>
      </c>
      <c r="S511" s="83" t="str">
        <f t="shared" si="81"/>
        <v>1</v>
      </c>
      <c r="T511" s="204" t="s">
        <v>25</v>
      </c>
      <c r="U511" s="204"/>
      <c r="V511" s="204"/>
      <c r="AB511" s="35"/>
    </row>
    <row r="512" spans="1:28" s="34" customFormat="1" ht="20">
      <c r="A512" s="283"/>
      <c r="B512" s="280"/>
      <c r="C512" s="286"/>
      <c r="D512" s="66">
        <v>42555</v>
      </c>
      <c r="E512" s="86">
        <v>42561</v>
      </c>
      <c r="F512" s="67" t="s">
        <v>350</v>
      </c>
      <c r="G512" s="68">
        <v>25</v>
      </c>
      <c r="H512" s="69">
        <v>1</v>
      </c>
      <c r="I512" s="70">
        <v>7.4363999999999999</v>
      </c>
      <c r="J512" s="71">
        <f t="shared" si="80"/>
        <v>185.91</v>
      </c>
      <c r="K512" s="72">
        <f t="shared" si="91"/>
        <v>185.91</v>
      </c>
      <c r="L512" s="73">
        <v>210</v>
      </c>
      <c r="M512" s="71">
        <f t="shared" ref="M512:M597" si="115">L512*H512</f>
        <v>210</v>
      </c>
      <c r="N512" s="72">
        <f t="shared" ref="N512:N597" si="116">(L512-J512)*H512</f>
        <v>24.090000000000003</v>
      </c>
      <c r="O512" s="74">
        <f t="shared" ref="O512:O597" si="117">(L512-J512)/J512</f>
        <v>0.12957882846538649</v>
      </c>
      <c r="P512" s="73">
        <v>210</v>
      </c>
      <c r="Q512" s="72">
        <f t="shared" si="78"/>
        <v>0</v>
      </c>
      <c r="R512" s="72">
        <f t="shared" si="79"/>
        <v>24.090000000000003</v>
      </c>
      <c r="S512" s="83" t="str">
        <f t="shared" si="81"/>
        <v>1</v>
      </c>
      <c r="T512" s="204" t="s">
        <v>25</v>
      </c>
      <c r="U512" s="204"/>
      <c r="V512" s="204"/>
      <c r="AB512" s="35"/>
    </row>
    <row r="513" spans="1:28" s="34" customFormat="1" ht="20">
      <c r="A513" s="281">
        <v>160716</v>
      </c>
      <c r="B513" s="278" t="s">
        <v>393</v>
      </c>
      <c r="C513" s="284" t="s">
        <v>394</v>
      </c>
      <c r="D513" s="66">
        <v>42556</v>
      </c>
      <c r="E513" s="86">
        <v>42560</v>
      </c>
      <c r="F513" s="67" t="s">
        <v>395</v>
      </c>
      <c r="G513" s="68">
        <v>11</v>
      </c>
      <c r="H513" s="69">
        <v>8</v>
      </c>
      <c r="I513" s="70">
        <v>7.4363999999999999</v>
      </c>
      <c r="J513" s="71">
        <f t="shared" si="80"/>
        <v>81.800399999999996</v>
      </c>
      <c r="K513" s="72">
        <f t="shared" si="91"/>
        <v>654.40319999999997</v>
      </c>
      <c r="L513" s="73">
        <v>125</v>
      </c>
      <c r="M513" s="71">
        <f t="shared" si="115"/>
        <v>1000</v>
      </c>
      <c r="N513" s="72">
        <f t="shared" si="116"/>
        <v>345.59680000000003</v>
      </c>
      <c r="O513" s="74">
        <f t="shared" si="117"/>
        <v>0.5281098869932177</v>
      </c>
      <c r="P513" s="73">
        <v>1000</v>
      </c>
      <c r="Q513" s="72">
        <f t="shared" si="78"/>
        <v>0</v>
      </c>
      <c r="R513" s="72">
        <f t="shared" si="79"/>
        <v>345.59680000000003</v>
      </c>
      <c r="S513" s="83" t="str">
        <f t="shared" si="81"/>
        <v>1</v>
      </c>
      <c r="T513" s="204" t="s">
        <v>25</v>
      </c>
      <c r="U513" s="204"/>
      <c r="V513" s="204"/>
      <c r="AB513" s="35"/>
    </row>
    <row r="514" spans="1:28" s="34" customFormat="1" ht="20">
      <c r="A514" s="283"/>
      <c r="B514" s="280"/>
      <c r="C514" s="286"/>
      <c r="D514" s="66">
        <v>42556</v>
      </c>
      <c r="E514" s="86">
        <v>42560</v>
      </c>
      <c r="F514" s="67" t="s">
        <v>311</v>
      </c>
      <c r="G514" s="68">
        <v>33</v>
      </c>
      <c r="H514" s="69">
        <v>1</v>
      </c>
      <c r="I514" s="70">
        <v>7.4363999999999999</v>
      </c>
      <c r="J514" s="71">
        <f t="shared" si="80"/>
        <v>245.40119999999999</v>
      </c>
      <c r="K514" s="72">
        <f t="shared" si="91"/>
        <v>245.40119999999999</v>
      </c>
      <c r="L514" s="73">
        <v>60</v>
      </c>
      <c r="M514" s="71">
        <f t="shared" si="115"/>
        <v>60</v>
      </c>
      <c r="N514" s="72">
        <f t="shared" si="116"/>
        <v>-185.40119999999999</v>
      </c>
      <c r="O514" s="74">
        <f t="shared" si="117"/>
        <v>-0.7555024180810852</v>
      </c>
      <c r="P514" s="73">
        <v>60</v>
      </c>
      <c r="Q514" s="72">
        <f t="shared" ref="Q514:Q603" si="118">L514*H514-P514</f>
        <v>0</v>
      </c>
      <c r="R514" s="72">
        <f t="shared" si="79"/>
        <v>-185.40119999999999</v>
      </c>
      <c r="S514" s="83" t="str">
        <f t="shared" si="81"/>
        <v>1</v>
      </c>
      <c r="T514" s="204" t="s">
        <v>25</v>
      </c>
      <c r="U514" s="204"/>
      <c r="V514" s="204"/>
      <c r="AB514" s="35"/>
    </row>
    <row r="515" spans="1:28" s="34" customFormat="1" ht="20">
      <c r="A515" s="281">
        <v>160717</v>
      </c>
      <c r="B515" s="278" t="s">
        <v>186</v>
      </c>
      <c r="C515" s="284" t="s">
        <v>187</v>
      </c>
      <c r="D515" s="66">
        <v>42556</v>
      </c>
      <c r="E515" s="66">
        <v>42561</v>
      </c>
      <c r="F515" s="67" t="s">
        <v>335</v>
      </c>
      <c r="G515" s="68">
        <v>12.5</v>
      </c>
      <c r="H515" s="69">
        <v>4</v>
      </c>
      <c r="I515" s="70">
        <v>7.4363999999999999</v>
      </c>
      <c r="J515" s="71">
        <f t="shared" si="80"/>
        <v>92.954999999999998</v>
      </c>
      <c r="K515" s="72">
        <f t="shared" si="91"/>
        <v>371.82</v>
      </c>
      <c r="L515" s="73">
        <v>121.5</v>
      </c>
      <c r="M515" s="71">
        <f t="shared" si="115"/>
        <v>486</v>
      </c>
      <c r="N515" s="72">
        <f t="shared" si="116"/>
        <v>114.18</v>
      </c>
      <c r="O515" s="74">
        <f t="shared" si="117"/>
        <v>0.30708407293851864</v>
      </c>
      <c r="P515" s="73">
        <v>486</v>
      </c>
      <c r="Q515" s="72">
        <f t="shared" si="118"/>
        <v>0</v>
      </c>
      <c r="R515" s="72">
        <f t="shared" si="79"/>
        <v>114.18</v>
      </c>
      <c r="S515" s="83" t="str">
        <f t="shared" si="81"/>
        <v>1</v>
      </c>
      <c r="T515" s="204" t="s">
        <v>25</v>
      </c>
      <c r="U515" s="204"/>
      <c r="V515" s="204"/>
      <c r="AB515" s="35"/>
    </row>
    <row r="516" spans="1:28" s="34" customFormat="1" ht="20">
      <c r="A516" s="282"/>
      <c r="B516" s="279"/>
      <c r="C516" s="285"/>
      <c r="D516" s="66">
        <v>42556</v>
      </c>
      <c r="E516" s="66">
        <v>42561</v>
      </c>
      <c r="F516" s="67" t="s">
        <v>396</v>
      </c>
      <c r="G516" s="68">
        <v>12.5</v>
      </c>
      <c r="H516" s="69">
        <v>4</v>
      </c>
      <c r="I516" s="70">
        <v>7.4363999999999999</v>
      </c>
      <c r="J516" s="71">
        <f t="shared" si="80"/>
        <v>92.954999999999998</v>
      </c>
      <c r="K516" s="72">
        <f t="shared" si="91"/>
        <v>371.82</v>
      </c>
      <c r="L516" s="73">
        <v>121.5</v>
      </c>
      <c r="M516" s="71">
        <f t="shared" si="115"/>
        <v>486</v>
      </c>
      <c r="N516" s="72">
        <f t="shared" si="116"/>
        <v>114.18</v>
      </c>
      <c r="O516" s="74">
        <f t="shared" si="117"/>
        <v>0.30708407293851864</v>
      </c>
      <c r="P516" s="73">
        <v>486</v>
      </c>
      <c r="Q516" s="72">
        <f t="shared" si="118"/>
        <v>0</v>
      </c>
      <c r="R516" s="72">
        <f t="shared" si="79"/>
        <v>114.18</v>
      </c>
      <c r="S516" s="83" t="str">
        <f t="shared" si="81"/>
        <v>1</v>
      </c>
      <c r="T516" s="204" t="s">
        <v>25</v>
      </c>
      <c r="U516" s="204"/>
      <c r="V516" s="204"/>
      <c r="AB516" s="35"/>
    </row>
    <row r="517" spans="1:28" s="34" customFormat="1" ht="20">
      <c r="A517" s="282"/>
      <c r="B517" s="279"/>
      <c r="C517" s="285"/>
      <c r="D517" s="66">
        <v>42556</v>
      </c>
      <c r="E517" s="66">
        <v>42561</v>
      </c>
      <c r="F517" s="67" t="s">
        <v>397</v>
      </c>
      <c r="G517" s="68">
        <v>4</v>
      </c>
      <c r="H517" s="69">
        <v>4</v>
      </c>
      <c r="I517" s="70">
        <v>7.4363999999999999</v>
      </c>
      <c r="J517" s="71">
        <f t="shared" si="80"/>
        <v>29.7456</v>
      </c>
      <c r="K517" s="72">
        <f t="shared" si="91"/>
        <v>118.9824</v>
      </c>
      <c r="L517" s="73">
        <v>29.75</v>
      </c>
      <c r="M517" s="71">
        <f t="shared" si="115"/>
        <v>119</v>
      </c>
      <c r="N517" s="72">
        <f t="shared" si="116"/>
        <v>1.7600000000001614E-2</v>
      </c>
      <c r="O517" s="74">
        <f t="shared" si="117"/>
        <v>1.4792103706095703E-4</v>
      </c>
      <c r="P517" s="73">
        <v>119</v>
      </c>
      <c r="Q517" s="72">
        <f t="shared" si="118"/>
        <v>0</v>
      </c>
      <c r="R517" s="72">
        <f t="shared" si="79"/>
        <v>1.7600000000001614E-2</v>
      </c>
      <c r="S517" s="83" t="str">
        <f t="shared" si="81"/>
        <v>1</v>
      </c>
      <c r="T517" s="204" t="s">
        <v>25</v>
      </c>
      <c r="U517" s="204"/>
      <c r="V517" s="204"/>
      <c r="AB517" s="35"/>
    </row>
    <row r="518" spans="1:28" s="34" customFormat="1" ht="20">
      <c r="A518" s="283"/>
      <c r="B518" s="280"/>
      <c r="C518" s="286"/>
      <c r="D518" s="66">
        <v>42556</v>
      </c>
      <c r="E518" s="66">
        <v>42561</v>
      </c>
      <c r="F518" s="67" t="s">
        <v>350</v>
      </c>
      <c r="G518" s="68">
        <v>27</v>
      </c>
      <c r="H518" s="69">
        <v>1</v>
      </c>
      <c r="I518" s="70">
        <v>7.4363999999999999</v>
      </c>
      <c r="J518" s="71">
        <f t="shared" si="80"/>
        <v>200.78280000000001</v>
      </c>
      <c r="K518" s="72">
        <f t="shared" si="91"/>
        <v>200.78280000000001</v>
      </c>
      <c r="L518" s="73">
        <v>200.78</v>
      </c>
      <c r="M518" s="71">
        <f t="shared" si="115"/>
        <v>200.78</v>
      </c>
      <c r="N518" s="72">
        <f t="shared" si="116"/>
        <v>-2.8000000000076852E-3</v>
      </c>
      <c r="O518" s="74">
        <f t="shared" si="117"/>
        <v>-1.3945417635413417E-5</v>
      </c>
      <c r="P518" s="73">
        <v>200.78</v>
      </c>
      <c r="Q518" s="72">
        <f t="shared" si="118"/>
        <v>0</v>
      </c>
      <c r="R518" s="72">
        <f t="shared" si="79"/>
        <v>-2.8000000000076852E-3</v>
      </c>
      <c r="S518" s="83" t="str">
        <f t="shared" si="81"/>
        <v>1</v>
      </c>
      <c r="T518" s="204" t="s">
        <v>25</v>
      </c>
      <c r="U518" s="204"/>
      <c r="V518" s="204"/>
      <c r="AB518" s="35"/>
    </row>
    <row r="519" spans="1:28" s="34" customFormat="1" ht="20">
      <c r="A519" s="281">
        <v>160718</v>
      </c>
      <c r="B519" s="278" t="s">
        <v>398</v>
      </c>
      <c r="C519" s="284" t="s">
        <v>66</v>
      </c>
      <c r="D519" s="66">
        <v>42556</v>
      </c>
      <c r="E519" s="86">
        <v>42560</v>
      </c>
      <c r="F519" s="67" t="s">
        <v>399</v>
      </c>
      <c r="G519" s="68">
        <v>10.45</v>
      </c>
      <c r="H519" s="69">
        <v>8</v>
      </c>
      <c r="I519" s="70">
        <v>7.4363999999999999</v>
      </c>
      <c r="J519" s="71">
        <f t="shared" si="80"/>
        <v>77.710380000000001</v>
      </c>
      <c r="K519" s="72">
        <f t="shared" si="91"/>
        <v>621.68304000000001</v>
      </c>
      <c r="L519" s="73">
        <v>127.5</v>
      </c>
      <c r="M519" s="71">
        <f t="shared" si="115"/>
        <v>1020</v>
      </c>
      <c r="N519" s="72">
        <f t="shared" si="116"/>
        <v>398.31695999999999</v>
      </c>
      <c r="O519" s="74">
        <f t="shared" si="117"/>
        <v>0.64070745761377046</v>
      </c>
      <c r="P519" s="73">
        <v>1020</v>
      </c>
      <c r="Q519" s="72">
        <f t="shared" si="118"/>
        <v>0</v>
      </c>
      <c r="R519" s="72">
        <f t="shared" si="79"/>
        <v>398.31695999999999</v>
      </c>
      <c r="S519" s="83" t="str">
        <f t="shared" si="81"/>
        <v>1</v>
      </c>
      <c r="T519" s="204" t="s">
        <v>25</v>
      </c>
      <c r="U519" s="204"/>
      <c r="V519" s="204"/>
      <c r="AB519" s="35"/>
    </row>
    <row r="520" spans="1:28" s="34" customFormat="1" ht="20">
      <c r="A520" s="283"/>
      <c r="B520" s="280"/>
      <c r="C520" s="286"/>
      <c r="D520" s="66">
        <v>42556</v>
      </c>
      <c r="E520" s="86">
        <v>42560</v>
      </c>
      <c r="F520" s="67" t="s">
        <v>350</v>
      </c>
      <c r="G520" s="68">
        <v>25</v>
      </c>
      <c r="H520" s="69">
        <v>1</v>
      </c>
      <c r="I520" s="70">
        <v>7.4363999999999999</v>
      </c>
      <c r="J520" s="71">
        <f t="shared" si="80"/>
        <v>185.91</v>
      </c>
      <c r="K520" s="72">
        <f t="shared" si="91"/>
        <v>185.91</v>
      </c>
      <c r="L520" s="73">
        <v>35</v>
      </c>
      <c r="M520" s="71">
        <f t="shared" si="115"/>
        <v>35</v>
      </c>
      <c r="N520" s="72">
        <f t="shared" si="116"/>
        <v>-150.91</v>
      </c>
      <c r="O520" s="74">
        <f t="shared" si="117"/>
        <v>-0.81173686192243555</v>
      </c>
      <c r="P520" s="73">
        <v>35</v>
      </c>
      <c r="Q520" s="72">
        <f t="shared" si="118"/>
        <v>0</v>
      </c>
      <c r="R520" s="72">
        <f t="shared" si="79"/>
        <v>-150.91</v>
      </c>
      <c r="S520" s="83" t="str">
        <f t="shared" si="81"/>
        <v>1</v>
      </c>
      <c r="T520" s="204" t="s">
        <v>25</v>
      </c>
      <c r="U520" s="204"/>
      <c r="V520" s="204"/>
      <c r="AB520" s="35"/>
    </row>
    <row r="521" spans="1:28" s="34" customFormat="1" ht="20">
      <c r="A521" s="281">
        <v>160719</v>
      </c>
      <c r="B521" s="278" t="s">
        <v>400</v>
      </c>
      <c r="C521" s="284" t="s">
        <v>66</v>
      </c>
      <c r="D521" s="66">
        <v>42556</v>
      </c>
      <c r="E521" s="66">
        <v>42558</v>
      </c>
      <c r="F521" s="67" t="s">
        <v>401</v>
      </c>
      <c r="G521" s="68">
        <v>10.45</v>
      </c>
      <c r="H521" s="69">
        <v>8</v>
      </c>
      <c r="I521" s="70">
        <v>7.4363999999999999</v>
      </c>
      <c r="J521" s="71">
        <f t="shared" si="80"/>
        <v>77.710380000000001</v>
      </c>
      <c r="K521" s="72">
        <f t="shared" si="91"/>
        <v>621.68304000000001</v>
      </c>
      <c r="L521" s="73">
        <v>127.5</v>
      </c>
      <c r="M521" s="71">
        <f t="shared" si="115"/>
        <v>1020</v>
      </c>
      <c r="N521" s="72">
        <f t="shared" si="116"/>
        <v>398.31695999999999</v>
      </c>
      <c r="O521" s="74">
        <f t="shared" si="117"/>
        <v>0.64070745761377046</v>
      </c>
      <c r="P521" s="73">
        <v>1020</v>
      </c>
      <c r="Q521" s="72">
        <f t="shared" si="118"/>
        <v>0</v>
      </c>
      <c r="R521" s="72">
        <f t="shared" si="79"/>
        <v>398.31695999999999</v>
      </c>
      <c r="S521" s="83" t="str">
        <f t="shared" si="81"/>
        <v>1</v>
      </c>
      <c r="T521" s="204" t="s">
        <v>25</v>
      </c>
      <c r="U521" s="204"/>
      <c r="V521" s="204"/>
      <c r="AB521" s="35"/>
    </row>
    <row r="522" spans="1:28" s="34" customFormat="1" ht="20">
      <c r="A522" s="283"/>
      <c r="B522" s="280"/>
      <c r="C522" s="286"/>
      <c r="D522" s="66">
        <v>42556</v>
      </c>
      <c r="E522" s="66">
        <v>42558</v>
      </c>
      <c r="F522" s="67" t="s">
        <v>350</v>
      </c>
      <c r="G522" s="68">
        <v>26</v>
      </c>
      <c r="H522" s="69">
        <v>1</v>
      </c>
      <c r="I522" s="70">
        <v>7.4363999999999999</v>
      </c>
      <c r="J522" s="71">
        <f t="shared" si="80"/>
        <v>193.34639999999999</v>
      </c>
      <c r="K522" s="72">
        <f t="shared" si="91"/>
        <v>193.34639999999999</v>
      </c>
      <c r="L522" s="73">
        <v>35</v>
      </c>
      <c r="M522" s="71">
        <f t="shared" si="115"/>
        <v>35</v>
      </c>
      <c r="N522" s="72">
        <f t="shared" si="116"/>
        <v>-158.34639999999999</v>
      </c>
      <c r="O522" s="74">
        <f t="shared" si="117"/>
        <v>-0.81897775184849575</v>
      </c>
      <c r="P522" s="73">
        <v>35</v>
      </c>
      <c r="Q522" s="72">
        <f t="shared" si="118"/>
        <v>0</v>
      </c>
      <c r="R522" s="72">
        <f t="shared" ref="R522:R612" si="119">N522</f>
        <v>-158.34639999999999</v>
      </c>
      <c r="S522" s="83" t="str">
        <f t="shared" ref="S522:S612" si="120">IF(Q522&lt;&gt;0,"0","1")</f>
        <v>1</v>
      </c>
      <c r="T522" s="204" t="s">
        <v>25</v>
      </c>
      <c r="U522" s="204"/>
      <c r="V522" s="204"/>
      <c r="AB522" s="35"/>
    </row>
    <row r="523" spans="1:28" s="34" customFormat="1" ht="40">
      <c r="A523" s="281">
        <v>160720</v>
      </c>
      <c r="B523" s="278" t="s">
        <v>402</v>
      </c>
      <c r="C523" s="284" t="s">
        <v>347</v>
      </c>
      <c r="D523" s="66">
        <v>42558</v>
      </c>
      <c r="E523" s="66">
        <v>42561</v>
      </c>
      <c r="F523" s="67" t="s">
        <v>403</v>
      </c>
      <c r="G523" s="68">
        <v>42.35</v>
      </c>
      <c r="H523" s="69">
        <v>2</v>
      </c>
      <c r="I523" s="70">
        <v>7.4363999999999999</v>
      </c>
      <c r="J523" s="71">
        <f t="shared" ref="J523:J614" si="121">G523*I523</f>
        <v>314.93153999999998</v>
      </c>
      <c r="K523" s="72">
        <f t="shared" si="91"/>
        <v>629.86307999999997</v>
      </c>
      <c r="L523" s="73">
        <v>379.5</v>
      </c>
      <c r="M523" s="71">
        <f t="shared" si="115"/>
        <v>759</v>
      </c>
      <c r="N523" s="72">
        <f t="shared" si="116"/>
        <v>129.13692000000003</v>
      </c>
      <c r="O523" s="74">
        <f t="shared" si="117"/>
        <v>0.20502379660036596</v>
      </c>
      <c r="P523" s="73">
        <v>759</v>
      </c>
      <c r="Q523" s="72">
        <f t="shared" si="118"/>
        <v>0</v>
      </c>
      <c r="R523" s="72">
        <f t="shared" si="119"/>
        <v>129.13692000000003</v>
      </c>
      <c r="S523" s="83" t="str">
        <f t="shared" si="120"/>
        <v>1</v>
      </c>
      <c r="T523" s="204" t="s">
        <v>25</v>
      </c>
      <c r="U523" s="204"/>
      <c r="V523" s="204"/>
      <c r="AB523" s="35"/>
    </row>
    <row r="524" spans="1:28" s="34" customFormat="1" ht="20">
      <c r="A524" s="283"/>
      <c r="B524" s="280"/>
      <c r="C524" s="286"/>
      <c r="D524" s="66">
        <v>42558</v>
      </c>
      <c r="E524" s="66">
        <v>42561</v>
      </c>
      <c r="F524" s="67" t="s">
        <v>311</v>
      </c>
      <c r="G524" s="68">
        <v>18</v>
      </c>
      <c r="H524" s="69">
        <v>1</v>
      </c>
      <c r="I524" s="70">
        <v>7.5</v>
      </c>
      <c r="J524" s="71">
        <f t="shared" si="121"/>
        <v>135</v>
      </c>
      <c r="K524" s="72">
        <f t="shared" si="91"/>
        <v>135</v>
      </c>
      <c r="L524" s="73">
        <v>157.5</v>
      </c>
      <c r="M524" s="71">
        <f t="shared" si="115"/>
        <v>157.5</v>
      </c>
      <c r="N524" s="72">
        <f t="shared" si="116"/>
        <v>22.5</v>
      </c>
      <c r="O524" s="74">
        <f t="shared" si="117"/>
        <v>0.16666666666666666</v>
      </c>
      <c r="P524" s="73">
        <v>157.5</v>
      </c>
      <c r="Q524" s="72">
        <f t="shared" si="118"/>
        <v>0</v>
      </c>
      <c r="R524" s="72">
        <f t="shared" si="119"/>
        <v>22.5</v>
      </c>
      <c r="S524" s="83" t="str">
        <f t="shared" si="120"/>
        <v>1</v>
      </c>
      <c r="T524" s="204" t="s">
        <v>25</v>
      </c>
      <c r="U524" s="204"/>
      <c r="V524" s="204"/>
      <c r="AB524" s="35"/>
    </row>
    <row r="525" spans="1:28" s="34" customFormat="1" ht="20">
      <c r="A525" s="281">
        <v>160721</v>
      </c>
      <c r="B525" s="278" t="s">
        <v>404</v>
      </c>
      <c r="C525" s="284" t="s">
        <v>321</v>
      </c>
      <c r="D525" s="66">
        <v>42558</v>
      </c>
      <c r="E525" s="66">
        <v>42567</v>
      </c>
      <c r="F525" s="67" t="s">
        <v>367</v>
      </c>
      <c r="G525" s="68">
        <v>16.329999999999998</v>
      </c>
      <c r="H525" s="69">
        <v>3</v>
      </c>
      <c r="I525" s="70">
        <v>7.4298999999999999</v>
      </c>
      <c r="J525" s="71">
        <f t="shared" si="121"/>
        <v>121.33026699999999</v>
      </c>
      <c r="K525" s="72">
        <f t="shared" si="91"/>
        <v>363.99080099999998</v>
      </c>
      <c r="L525" s="73">
        <v>141</v>
      </c>
      <c r="M525" s="71">
        <f t="shared" si="115"/>
        <v>423</v>
      </c>
      <c r="N525" s="72">
        <f t="shared" si="116"/>
        <v>59.009199000000024</v>
      </c>
      <c r="O525" s="74">
        <f t="shared" si="117"/>
        <v>0.16211728109029883</v>
      </c>
      <c r="P525" s="73">
        <v>423</v>
      </c>
      <c r="Q525" s="72">
        <f t="shared" si="118"/>
        <v>0</v>
      </c>
      <c r="R525" s="72">
        <f t="shared" si="119"/>
        <v>59.009199000000024</v>
      </c>
      <c r="S525" s="83" t="str">
        <f t="shared" si="120"/>
        <v>1</v>
      </c>
      <c r="T525" s="204" t="s">
        <v>25</v>
      </c>
      <c r="U525" s="204" t="s">
        <v>405</v>
      </c>
      <c r="V525" s="204"/>
      <c r="AB525" s="35"/>
    </row>
    <row r="526" spans="1:28" s="34" customFormat="1" ht="20">
      <c r="A526" s="282"/>
      <c r="B526" s="279"/>
      <c r="C526" s="285"/>
      <c r="D526" s="66">
        <v>42558</v>
      </c>
      <c r="E526" s="66">
        <v>42567</v>
      </c>
      <c r="F526" s="67" t="s">
        <v>368</v>
      </c>
      <c r="G526" s="68">
        <v>4.2</v>
      </c>
      <c r="H526" s="69">
        <v>30</v>
      </c>
      <c r="I526" s="70">
        <v>7.4298999999999999</v>
      </c>
      <c r="J526" s="71">
        <f t="shared" si="121"/>
        <v>31.205580000000001</v>
      </c>
      <c r="K526" s="72">
        <f t="shared" si="91"/>
        <v>936.16740000000004</v>
      </c>
      <c r="L526" s="73">
        <v>36.270000000000003</v>
      </c>
      <c r="M526" s="71">
        <f t="shared" si="115"/>
        <v>1088.1000000000001</v>
      </c>
      <c r="N526" s="72">
        <f t="shared" si="116"/>
        <v>151.93260000000006</v>
      </c>
      <c r="O526" s="74">
        <f t="shared" si="117"/>
        <v>0.16229212852316802</v>
      </c>
      <c r="P526" s="73">
        <v>588.1</v>
      </c>
      <c r="Q526" s="72">
        <f t="shared" si="118"/>
        <v>500.00000000000011</v>
      </c>
      <c r="R526" s="72">
        <f t="shared" si="119"/>
        <v>151.93260000000006</v>
      </c>
      <c r="S526" s="83" t="str">
        <f t="shared" si="120"/>
        <v>0</v>
      </c>
      <c r="T526" s="204" t="s">
        <v>25</v>
      </c>
      <c r="U526" s="204" t="s">
        <v>406</v>
      </c>
      <c r="V526" s="204"/>
      <c r="AB526" s="35"/>
    </row>
    <row r="527" spans="1:28" s="34" customFormat="1" ht="20">
      <c r="A527" s="282"/>
      <c r="B527" s="279"/>
      <c r="C527" s="285"/>
      <c r="D527" s="66">
        <v>42558</v>
      </c>
      <c r="E527" s="66">
        <v>42567</v>
      </c>
      <c r="F527" s="67" t="s">
        <v>407</v>
      </c>
      <c r="G527" s="68">
        <v>0.45</v>
      </c>
      <c r="H527" s="69">
        <v>15</v>
      </c>
      <c r="I527" s="70">
        <v>7.47</v>
      </c>
      <c r="J527" s="71">
        <f t="shared" si="121"/>
        <v>3.3614999999999999</v>
      </c>
      <c r="K527" s="72">
        <f t="shared" si="91"/>
        <v>50.422499999999999</v>
      </c>
      <c r="L527" s="73">
        <v>3.89</v>
      </c>
      <c r="M527" s="71">
        <f t="shared" ref="M527:M534" si="122">L527*H527</f>
        <v>58.35</v>
      </c>
      <c r="N527" s="72">
        <f t="shared" ref="N527:N534" si="123">(L527-J527)*H527</f>
        <v>7.9275000000000029</v>
      </c>
      <c r="O527" s="74">
        <f t="shared" ref="O527:O534" si="124">(L527-J527)/J527</f>
        <v>0.15722147850661913</v>
      </c>
      <c r="P527" s="73">
        <v>58.35</v>
      </c>
      <c r="Q527" s="72">
        <f t="shared" ref="Q527:Q534" si="125">L527*H527-P527</f>
        <v>0</v>
      </c>
      <c r="R527" s="72">
        <f t="shared" ref="R527:R534" si="126">N527</f>
        <v>7.9275000000000029</v>
      </c>
      <c r="S527" s="83" t="str">
        <f t="shared" ref="S527:S534" si="127">IF(Q527&lt;&gt;0,"0","1")</f>
        <v>1</v>
      </c>
      <c r="T527" s="204" t="s">
        <v>25</v>
      </c>
      <c r="U527" s="204"/>
      <c r="V527" s="204"/>
      <c r="AB527" s="35"/>
    </row>
    <row r="528" spans="1:28" s="34" customFormat="1" ht="40">
      <c r="A528" s="282"/>
      <c r="B528" s="279"/>
      <c r="C528" s="285"/>
      <c r="D528" s="66">
        <v>42558</v>
      </c>
      <c r="E528" s="66">
        <v>42567</v>
      </c>
      <c r="F528" s="67" t="s">
        <v>408</v>
      </c>
      <c r="G528" s="68">
        <v>2.4500000000000002</v>
      </c>
      <c r="H528" s="69">
        <v>9</v>
      </c>
      <c r="I528" s="70">
        <v>7.47</v>
      </c>
      <c r="J528" s="71">
        <f t="shared" ref="J528:J534" si="128">G528*I528</f>
        <v>18.301500000000001</v>
      </c>
      <c r="K528" s="72">
        <f t="shared" ref="K528:K534" si="129">J528*H528</f>
        <v>164.71350000000001</v>
      </c>
      <c r="L528" s="73">
        <v>21.16</v>
      </c>
      <c r="M528" s="71">
        <f t="shared" si="122"/>
        <v>190.44</v>
      </c>
      <c r="N528" s="72">
        <f t="shared" si="123"/>
        <v>25.726499999999994</v>
      </c>
      <c r="O528" s="74">
        <f t="shared" si="124"/>
        <v>0.15618938338387559</v>
      </c>
      <c r="P528" s="73">
        <v>190.44</v>
      </c>
      <c r="Q528" s="72">
        <f t="shared" si="125"/>
        <v>0</v>
      </c>
      <c r="R528" s="72">
        <f t="shared" si="126"/>
        <v>25.726499999999994</v>
      </c>
      <c r="S528" s="83" t="str">
        <f t="shared" si="127"/>
        <v>1</v>
      </c>
      <c r="T528" s="204" t="s">
        <v>25</v>
      </c>
      <c r="U528" s="204"/>
      <c r="V528" s="204"/>
      <c r="AB528" s="35"/>
    </row>
    <row r="529" spans="1:28" s="34" customFormat="1" ht="20">
      <c r="A529" s="282"/>
      <c r="B529" s="279"/>
      <c r="C529" s="285"/>
      <c r="D529" s="66">
        <v>42558</v>
      </c>
      <c r="E529" s="66">
        <v>42567</v>
      </c>
      <c r="F529" s="67" t="s">
        <v>409</v>
      </c>
      <c r="G529" s="68">
        <v>1.95</v>
      </c>
      <c r="H529" s="69">
        <v>5</v>
      </c>
      <c r="I529" s="70">
        <v>7.47</v>
      </c>
      <c r="J529" s="71">
        <f t="shared" si="128"/>
        <v>14.5665</v>
      </c>
      <c r="K529" s="72">
        <f t="shared" si="129"/>
        <v>72.832499999999996</v>
      </c>
      <c r="L529" s="73">
        <v>16.84</v>
      </c>
      <c r="M529" s="71">
        <f t="shared" si="122"/>
        <v>84.2</v>
      </c>
      <c r="N529" s="72">
        <f t="shared" si="123"/>
        <v>11.367500000000001</v>
      </c>
      <c r="O529" s="74">
        <f t="shared" si="124"/>
        <v>0.15607730065561393</v>
      </c>
      <c r="P529" s="73">
        <v>84.2</v>
      </c>
      <c r="Q529" s="72">
        <f t="shared" si="125"/>
        <v>0</v>
      </c>
      <c r="R529" s="72">
        <f t="shared" si="126"/>
        <v>11.367500000000001</v>
      </c>
      <c r="S529" s="83" t="str">
        <f t="shared" si="127"/>
        <v>1</v>
      </c>
      <c r="T529" s="204" t="s">
        <v>25</v>
      </c>
      <c r="U529" s="204"/>
      <c r="V529" s="204"/>
      <c r="AB529" s="35"/>
    </row>
    <row r="530" spans="1:28" s="34" customFormat="1" ht="20">
      <c r="A530" s="282"/>
      <c r="B530" s="279"/>
      <c r="C530" s="285"/>
      <c r="D530" s="66">
        <v>42558</v>
      </c>
      <c r="E530" s="66">
        <v>42567</v>
      </c>
      <c r="F530" s="67" t="s">
        <v>410</v>
      </c>
      <c r="G530" s="68">
        <v>0.75</v>
      </c>
      <c r="H530" s="69">
        <v>6</v>
      </c>
      <c r="I530" s="70">
        <v>7.47</v>
      </c>
      <c r="J530" s="71">
        <f t="shared" si="128"/>
        <v>5.6025</v>
      </c>
      <c r="K530" s="72">
        <f t="shared" si="129"/>
        <v>33.615000000000002</v>
      </c>
      <c r="L530" s="73">
        <v>38.86</v>
      </c>
      <c r="M530" s="71">
        <f t="shared" si="122"/>
        <v>233.16</v>
      </c>
      <c r="N530" s="72">
        <f t="shared" si="123"/>
        <v>199.54500000000002</v>
      </c>
      <c r="O530" s="74">
        <f t="shared" si="124"/>
        <v>5.9361892012494426</v>
      </c>
      <c r="P530" s="73">
        <v>233.16</v>
      </c>
      <c r="Q530" s="72">
        <f t="shared" si="125"/>
        <v>0</v>
      </c>
      <c r="R530" s="72">
        <f t="shared" si="126"/>
        <v>199.54500000000002</v>
      </c>
      <c r="S530" s="83" t="str">
        <f t="shared" si="127"/>
        <v>1</v>
      </c>
      <c r="T530" s="204" t="s">
        <v>25</v>
      </c>
      <c r="U530" s="204"/>
      <c r="V530" s="204"/>
      <c r="AB530" s="35"/>
    </row>
    <row r="531" spans="1:28" s="34" customFormat="1" ht="20">
      <c r="A531" s="282"/>
      <c r="B531" s="279"/>
      <c r="C531" s="285"/>
      <c r="D531" s="66">
        <v>42558</v>
      </c>
      <c r="E531" s="66">
        <v>42567</v>
      </c>
      <c r="F531" s="67" t="s">
        <v>329</v>
      </c>
      <c r="G531" s="68">
        <v>0.55000000000000004</v>
      </c>
      <c r="H531" s="69">
        <v>10</v>
      </c>
      <c r="I531" s="70">
        <v>7.47</v>
      </c>
      <c r="J531" s="71">
        <f t="shared" si="128"/>
        <v>4.1085000000000003</v>
      </c>
      <c r="K531" s="72">
        <f t="shared" si="129"/>
        <v>41.085000000000001</v>
      </c>
      <c r="L531" s="73">
        <v>4.75</v>
      </c>
      <c r="M531" s="71">
        <f t="shared" si="122"/>
        <v>47.5</v>
      </c>
      <c r="N531" s="72">
        <f t="shared" si="123"/>
        <v>6.4149999999999974</v>
      </c>
      <c r="O531" s="74">
        <f t="shared" si="124"/>
        <v>0.15613971035657775</v>
      </c>
      <c r="P531" s="73">
        <v>47.5</v>
      </c>
      <c r="Q531" s="72">
        <f t="shared" si="125"/>
        <v>0</v>
      </c>
      <c r="R531" s="72">
        <f t="shared" si="126"/>
        <v>6.4149999999999974</v>
      </c>
      <c r="S531" s="83" t="str">
        <f t="shared" si="127"/>
        <v>1</v>
      </c>
      <c r="T531" s="204" t="s">
        <v>25</v>
      </c>
      <c r="U531" s="204"/>
      <c r="V531" s="204"/>
      <c r="AB531" s="35"/>
    </row>
    <row r="532" spans="1:28" s="34" customFormat="1" ht="20">
      <c r="A532" s="282"/>
      <c r="B532" s="279"/>
      <c r="C532" s="285"/>
      <c r="D532" s="66">
        <v>42558</v>
      </c>
      <c r="E532" s="66">
        <v>42567</v>
      </c>
      <c r="F532" s="67" t="s">
        <v>325</v>
      </c>
      <c r="G532" s="68">
        <v>0.55000000000000004</v>
      </c>
      <c r="H532" s="69">
        <v>13</v>
      </c>
      <c r="I532" s="70">
        <v>7.47</v>
      </c>
      <c r="J532" s="71">
        <f t="shared" si="128"/>
        <v>4.1085000000000003</v>
      </c>
      <c r="K532" s="72">
        <f t="shared" si="129"/>
        <v>53.410500000000006</v>
      </c>
      <c r="L532" s="73">
        <v>4.75</v>
      </c>
      <c r="M532" s="71">
        <f t="shared" si="122"/>
        <v>61.75</v>
      </c>
      <c r="N532" s="72">
        <f t="shared" si="123"/>
        <v>8.3394999999999975</v>
      </c>
      <c r="O532" s="74">
        <f t="shared" si="124"/>
        <v>0.15613971035657775</v>
      </c>
      <c r="P532" s="73">
        <v>61.75</v>
      </c>
      <c r="Q532" s="72">
        <f t="shared" si="125"/>
        <v>0</v>
      </c>
      <c r="R532" s="72">
        <f t="shared" si="126"/>
        <v>8.3394999999999975</v>
      </c>
      <c r="S532" s="83" t="str">
        <f t="shared" si="127"/>
        <v>1</v>
      </c>
      <c r="T532" s="204" t="s">
        <v>25</v>
      </c>
      <c r="U532" s="204"/>
      <c r="V532" s="204"/>
      <c r="AB532" s="35"/>
    </row>
    <row r="533" spans="1:28" s="34" customFormat="1" ht="20">
      <c r="A533" s="282"/>
      <c r="B533" s="279"/>
      <c r="C533" s="285"/>
      <c r="D533" s="66">
        <v>42558</v>
      </c>
      <c r="E533" s="66">
        <v>42567</v>
      </c>
      <c r="F533" s="67" t="s">
        <v>331</v>
      </c>
      <c r="G533" s="68">
        <v>0.55000000000000004</v>
      </c>
      <c r="H533" s="69">
        <v>9</v>
      </c>
      <c r="I533" s="70">
        <v>7.47</v>
      </c>
      <c r="J533" s="71">
        <f t="shared" si="128"/>
        <v>4.1085000000000003</v>
      </c>
      <c r="K533" s="72">
        <f t="shared" si="129"/>
        <v>36.976500000000001</v>
      </c>
      <c r="L533" s="73">
        <v>4.75</v>
      </c>
      <c r="M533" s="71">
        <f t="shared" si="122"/>
        <v>42.75</v>
      </c>
      <c r="N533" s="72">
        <f t="shared" si="123"/>
        <v>5.7734999999999976</v>
      </c>
      <c r="O533" s="74">
        <f t="shared" si="124"/>
        <v>0.15613971035657775</v>
      </c>
      <c r="P533" s="73">
        <v>42.75</v>
      </c>
      <c r="Q533" s="72">
        <f t="shared" si="125"/>
        <v>0</v>
      </c>
      <c r="R533" s="72">
        <f t="shared" si="126"/>
        <v>5.7734999999999976</v>
      </c>
      <c r="S533" s="83" t="str">
        <f t="shared" si="127"/>
        <v>1</v>
      </c>
      <c r="T533" s="204" t="s">
        <v>25</v>
      </c>
      <c r="U533" s="204"/>
      <c r="V533" s="204"/>
      <c r="AB533" s="35"/>
    </row>
    <row r="534" spans="1:28" s="34" customFormat="1" ht="20">
      <c r="A534" s="282"/>
      <c r="B534" s="279"/>
      <c r="C534" s="285"/>
      <c r="D534" s="66">
        <v>42558</v>
      </c>
      <c r="E534" s="66">
        <v>42567</v>
      </c>
      <c r="F534" s="67" t="s">
        <v>411</v>
      </c>
      <c r="G534" s="68">
        <v>0.55000000000000004</v>
      </c>
      <c r="H534" s="69">
        <v>13</v>
      </c>
      <c r="I534" s="70">
        <v>7.47</v>
      </c>
      <c r="J534" s="71">
        <f t="shared" si="128"/>
        <v>4.1085000000000003</v>
      </c>
      <c r="K534" s="72">
        <f t="shared" si="129"/>
        <v>53.410500000000006</v>
      </c>
      <c r="L534" s="73">
        <v>4.75</v>
      </c>
      <c r="M534" s="71">
        <f t="shared" si="122"/>
        <v>61.75</v>
      </c>
      <c r="N534" s="72">
        <f t="shared" si="123"/>
        <v>8.3394999999999975</v>
      </c>
      <c r="O534" s="74">
        <f t="shared" si="124"/>
        <v>0.15613971035657775</v>
      </c>
      <c r="P534" s="73">
        <v>61.75</v>
      </c>
      <c r="Q534" s="72">
        <f t="shared" si="125"/>
        <v>0</v>
      </c>
      <c r="R534" s="72">
        <f t="shared" si="126"/>
        <v>8.3394999999999975</v>
      </c>
      <c r="S534" s="83" t="str">
        <f t="shared" si="127"/>
        <v>1</v>
      </c>
      <c r="T534" s="204" t="s">
        <v>25</v>
      </c>
      <c r="U534" s="204"/>
      <c r="V534" s="204"/>
      <c r="AB534" s="35"/>
    </row>
    <row r="535" spans="1:28" s="34" customFormat="1" ht="20">
      <c r="A535" s="283"/>
      <c r="B535" s="280"/>
      <c r="C535" s="286"/>
      <c r="D535" s="66">
        <v>42558</v>
      </c>
      <c r="E535" s="66">
        <v>42567</v>
      </c>
      <c r="F535" s="67" t="s">
        <v>350</v>
      </c>
      <c r="G535" s="68">
        <v>31</v>
      </c>
      <c r="H535" s="69">
        <v>1</v>
      </c>
      <c r="I535" s="70">
        <v>7.44</v>
      </c>
      <c r="J535" s="71">
        <f t="shared" si="121"/>
        <v>230.64000000000001</v>
      </c>
      <c r="K535" s="72">
        <f t="shared" si="91"/>
        <v>230.64000000000001</v>
      </c>
      <c r="L535" s="73">
        <v>270</v>
      </c>
      <c r="M535" s="71">
        <f t="shared" si="115"/>
        <v>270</v>
      </c>
      <c r="N535" s="72">
        <f t="shared" si="116"/>
        <v>39.359999999999985</v>
      </c>
      <c r="O535" s="74">
        <f t="shared" si="117"/>
        <v>0.17065556711758578</v>
      </c>
      <c r="P535" s="73">
        <v>270</v>
      </c>
      <c r="Q535" s="72">
        <f t="shared" si="118"/>
        <v>0</v>
      </c>
      <c r="R535" s="72">
        <f t="shared" si="119"/>
        <v>39.359999999999985</v>
      </c>
      <c r="S535" s="83" t="str">
        <f t="shared" si="120"/>
        <v>1</v>
      </c>
      <c r="T535" s="204" t="s">
        <v>25</v>
      </c>
      <c r="U535" s="204"/>
      <c r="V535" s="204"/>
      <c r="AB535" s="35"/>
    </row>
    <row r="536" spans="1:28" s="34" customFormat="1" ht="20">
      <c r="A536" s="281">
        <v>160722</v>
      </c>
      <c r="B536" s="278" t="s">
        <v>412</v>
      </c>
      <c r="C536" s="284" t="s">
        <v>187</v>
      </c>
      <c r="D536" s="66">
        <v>42558</v>
      </c>
      <c r="E536" s="86">
        <v>42560</v>
      </c>
      <c r="F536" s="67" t="s">
        <v>413</v>
      </c>
      <c r="G536" s="68">
        <v>17</v>
      </c>
      <c r="H536" s="69">
        <v>6</v>
      </c>
      <c r="I536" s="70">
        <v>7.4455999999999998</v>
      </c>
      <c r="J536" s="71">
        <f t="shared" si="121"/>
        <v>126.5752</v>
      </c>
      <c r="K536" s="72">
        <f t="shared" si="91"/>
        <v>759.45119999999997</v>
      </c>
      <c r="L536" s="73">
        <v>126.58</v>
      </c>
      <c r="M536" s="71">
        <f t="shared" si="115"/>
        <v>759.48</v>
      </c>
      <c r="N536" s="72">
        <f t="shared" si="116"/>
        <v>2.8800000000018144E-2</v>
      </c>
      <c r="O536" s="74">
        <f t="shared" si="117"/>
        <v>3.7922120605008125E-5</v>
      </c>
      <c r="P536" s="73">
        <v>759.48</v>
      </c>
      <c r="Q536" s="72">
        <f t="shared" si="118"/>
        <v>0</v>
      </c>
      <c r="R536" s="72">
        <f t="shared" si="119"/>
        <v>2.8800000000018144E-2</v>
      </c>
      <c r="S536" s="83" t="str">
        <f t="shared" si="120"/>
        <v>1</v>
      </c>
      <c r="T536" s="204" t="s">
        <v>151</v>
      </c>
      <c r="U536" s="204"/>
      <c r="V536" s="204"/>
      <c r="AB536" s="35"/>
    </row>
    <row r="537" spans="1:28" s="34" customFormat="1" ht="20">
      <c r="A537" s="283"/>
      <c r="B537" s="280"/>
      <c r="C537" s="286"/>
      <c r="D537" s="66">
        <v>42558</v>
      </c>
      <c r="E537" s="86">
        <v>42560</v>
      </c>
      <c r="F537" s="67" t="s">
        <v>350</v>
      </c>
      <c r="G537" s="68">
        <v>27</v>
      </c>
      <c r="H537" s="69">
        <v>1</v>
      </c>
      <c r="I537" s="70">
        <v>7.4455999999999998</v>
      </c>
      <c r="J537" s="71">
        <f t="shared" si="121"/>
        <v>201.03119999999998</v>
      </c>
      <c r="K537" s="72">
        <f t="shared" si="91"/>
        <v>201.03119999999998</v>
      </c>
      <c r="L537" s="73">
        <v>201.03</v>
      </c>
      <c r="M537" s="71">
        <f t="shared" si="115"/>
        <v>201.03</v>
      </c>
      <c r="N537" s="72">
        <f t="shared" si="116"/>
        <v>-1.1999999999829924E-3</v>
      </c>
      <c r="O537" s="74">
        <f t="shared" si="117"/>
        <v>-5.9692226877369909E-6</v>
      </c>
      <c r="P537" s="73">
        <v>201.03</v>
      </c>
      <c r="Q537" s="72">
        <f t="shared" si="118"/>
        <v>0</v>
      </c>
      <c r="R537" s="72">
        <f t="shared" si="119"/>
        <v>-1.1999999999829924E-3</v>
      </c>
      <c r="S537" s="83" t="str">
        <f t="shared" si="120"/>
        <v>1</v>
      </c>
      <c r="T537" s="204" t="s">
        <v>25</v>
      </c>
      <c r="U537" s="204"/>
      <c r="V537" s="204"/>
      <c r="AB537" s="35"/>
    </row>
    <row r="538" spans="1:28" s="34" customFormat="1" ht="30" customHeight="1">
      <c r="A538" s="281">
        <v>160723</v>
      </c>
      <c r="B538" s="278" t="s">
        <v>414</v>
      </c>
      <c r="C538" s="284" t="s">
        <v>32</v>
      </c>
      <c r="D538" s="66">
        <v>42558</v>
      </c>
      <c r="E538" s="86">
        <v>42560</v>
      </c>
      <c r="F538" s="203" t="s">
        <v>399</v>
      </c>
      <c r="G538" s="68">
        <v>10.5</v>
      </c>
      <c r="H538" s="69">
        <v>8</v>
      </c>
      <c r="I538" s="70">
        <v>7.4455999999999998</v>
      </c>
      <c r="J538" s="71">
        <f t="shared" si="121"/>
        <v>78.178799999999995</v>
      </c>
      <c r="K538" s="72">
        <f t="shared" si="91"/>
        <v>625.43039999999996</v>
      </c>
      <c r="L538" s="73">
        <v>125</v>
      </c>
      <c r="M538" s="71">
        <f t="shared" si="115"/>
        <v>1000</v>
      </c>
      <c r="N538" s="72">
        <f t="shared" si="116"/>
        <v>374.56960000000004</v>
      </c>
      <c r="O538" s="74">
        <f t="shared" si="117"/>
        <v>0.59889893423792651</v>
      </c>
      <c r="P538" s="73">
        <v>1000</v>
      </c>
      <c r="Q538" s="72">
        <f t="shared" si="118"/>
        <v>0</v>
      </c>
      <c r="R538" s="72">
        <f t="shared" si="119"/>
        <v>374.56960000000004</v>
      </c>
      <c r="S538" s="83" t="str">
        <f t="shared" si="120"/>
        <v>1</v>
      </c>
      <c r="T538" s="204" t="s">
        <v>25</v>
      </c>
      <c r="U538" s="204"/>
      <c r="V538" s="204"/>
      <c r="AB538" s="35"/>
    </row>
    <row r="539" spans="1:28" s="34" customFormat="1" ht="20">
      <c r="A539" s="282"/>
      <c r="B539" s="279"/>
      <c r="C539" s="285"/>
      <c r="D539" s="66">
        <v>42558</v>
      </c>
      <c r="E539" s="86">
        <v>42560</v>
      </c>
      <c r="F539" s="67" t="s">
        <v>337</v>
      </c>
      <c r="G539" s="68">
        <v>3.45</v>
      </c>
      <c r="H539" s="69">
        <v>2</v>
      </c>
      <c r="I539" s="70">
        <v>7.4455999999999998</v>
      </c>
      <c r="J539" s="71">
        <f t="shared" si="121"/>
        <v>25.68732</v>
      </c>
      <c r="K539" s="72">
        <f t="shared" si="91"/>
        <v>51.374639999999999</v>
      </c>
      <c r="L539" s="73">
        <v>40</v>
      </c>
      <c r="M539" s="71">
        <f t="shared" si="115"/>
        <v>80</v>
      </c>
      <c r="N539" s="72">
        <f t="shared" si="116"/>
        <v>28.625360000000001</v>
      </c>
      <c r="O539" s="74">
        <f t="shared" si="117"/>
        <v>0.55718852725780654</v>
      </c>
      <c r="P539" s="73">
        <v>80</v>
      </c>
      <c r="Q539" s="72">
        <f t="shared" si="118"/>
        <v>0</v>
      </c>
      <c r="R539" s="72">
        <f t="shared" si="119"/>
        <v>28.625360000000001</v>
      </c>
      <c r="S539" s="83" t="str">
        <f t="shared" si="120"/>
        <v>1</v>
      </c>
      <c r="T539" s="204" t="s">
        <v>25</v>
      </c>
      <c r="U539" s="204"/>
      <c r="V539" s="204"/>
      <c r="AB539" s="35"/>
    </row>
    <row r="540" spans="1:28" s="34" customFormat="1" ht="20">
      <c r="A540" s="283"/>
      <c r="B540" s="280"/>
      <c r="C540" s="286"/>
      <c r="D540" s="66">
        <v>42558</v>
      </c>
      <c r="E540" s="86">
        <v>42560</v>
      </c>
      <c r="F540" s="67" t="s">
        <v>350</v>
      </c>
      <c r="G540" s="68">
        <v>28</v>
      </c>
      <c r="H540" s="69">
        <v>1</v>
      </c>
      <c r="I540" s="70">
        <v>7.4455999999999998</v>
      </c>
      <c r="J540" s="71">
        <f t="shared" si="121"/>
        <v>208.4768</v>
      </c>
      <c r="K540" s="72">
        <f t="shared" si="91"/>
        <v>208.4768</v>
      </c>
      <c r="L540" s="73">
        <v>0</v>
      </c>
      <c r="M540" s="71">
        <f t="shared" si="115"/>
        <v>0</v>
      </c>
      <c r="N540" s="72">
        <f t="shared" si="116"/>
        <v>-208.4768</v>
      </c>
      <c r="O540" s="74">
        <f t="shared" si="117"/>
        <v>-1</v>
      </c>
      <c r="P540" s="73">
        <v>0</v>
      </c>
      <c r="Q540" s="72">
        <f t="shared" si="118"/>
        <v>0</v>
      </c>
      <c r="R540" s="72">
        <f t="shared" si="119"/>
        <v>-208.4768</v>
      </c>
      <c r="S540" s="83" t="str">
        <f t="shared" si="120"/>
        <v>1</v>
      </c>
      <c r="T540" s="204" t="s">
        <v>25</v>
      </c>
      <c r="U540" s="204"/>
      <c r="V540" s="204"/>
      <c r="AB540" s="35"/>
    </row>
    <row r="541" spans="1:28" s="34" customFormat="1" ht="20">
      <c r="A541" s="202">
        <v>160724</v>
      </c>
      <c r="B541" s="201" t="s">
        <v>117</v>
      </c>
      <c r="C541" s="203" t="s">
        <v>415</v>
      </c>
      <c r="D541" s="66">
        <v>42558</v>
      </c>
      <c r="E541" s="86">
        <v>42560</v>
      </c>
      <c r="F541" s="67" t="s">
        <v>416</v>
      </c>
      <c r="G541" s="68">
        <v>39</v>
      </c>
      <c r="H541" s="69">
        <v>59</v>
      </c>
      <c r="I541" s="70">
        <v>1</v>
      </c>
      <c r="J541" s="71">
        <f t="shared" si="121"/>
        <v>39</v>
      </c>
      <c r="K541" s="72">
        <f t="shared" ref="K541:K635" si="130">J541*H541</f>
        <v>2301</v>
      </c>
      <c r="L541" s="73">
        <v>50</v>
      </c>
      <c r="M541" s="71">
        <f t="shared" si="115"/>
        <v>2950</v>
      </c>
      <c r="N541" s="72">
        <f t="shared" si="116"/>
        <v>649</v>
      </c>
      <c r="O541" s="74">
        <f t="shared" si="117"/>
        <v>0.28205128205128205</v>
      </c>
      <c r="P541" s="73">
        <v>2950</v>
      </c>
      <c r="Q541" s="72">
        <f t="shared" si="118"/>
        <v>0</v>
      </c>
      <c r="R541" s="72">
        <f t="shared" si="119"/>
        <v>649</v>
      </c>
      <c r="S541" s="83" t="str">
        <f t="shared" si="120"/>
        <v>1</v>
      </c>
      <c r="T541" s="204" t="s">
        <v>25</v>
      </c>
      <c r="U541" s="204"/>
      <c r="V541" s="204"/>
      <c r="AB541" s="35"/>
    </row>
    <row r="542" spans="1:28" s="34" customFormat="1" ht="20" customHeight="1">
      <c r="A542" s="281" t="s">
        <v>417</v>
      </c>
      <c r="B542" s="278" t="s">
        <v>418</v>
      </c>
      <c r="C542" s="284" t="s">
        <v>419</v>
      </c>
      <c r="D542" s="66">
        <v>42552</v>
      </c>
      <c r="E542" s="66">
        <v>42567</v>
      </c>
      <c r="F542" s="67" t="s">
        <v>420</v>
      </c>
      <c r="G542" s="68">
        <v>14.95</v>
      </c>
      <c r="H542" s="69">
        <v>1</v>
      </c>
      <c r="I542" s="70">
        <v>7.4246999999999996</v>
      </c>
      <c r="J542" s="71">
        <f>G542*I542</f>
        <v>110.99926499999999</v>
      </c>
      <c r="K542" s="72">
        <f>J542*H542</f>
        <v>110.99926499999999</v>
      </c>
      <c r="L542" s="73">
        <v>185</v>
      </c>
      <c r="M542" s="71">
        <f t="shared" ref="M542:M546" si="131">L542*H542</f>
        <v>185</v>
      </c>
      <c r="N542" s="72">
        <f>(L542-J542)*H542</f>
        <v>74.000735000000006</v>
      </c>
      <c r="O542" s="74">
        <f>(L542-J542)/J542</f>
        <v>0.66667770277577976</v>
      </c>
      <c r="P542" s="73">
        <v>185</v>
      </c>
      <c r="Q542" s="72">
        <f t="shared" ref="Q542:Q546" si="132">L542*H542-P542</f>
        <v>0</v>
      </c>
      <c r="R542" s="72">
        <f>N542</f>
        <v>74.000735000000006</v>
      </c>
      <c r="S542" s="83" t="str">
        <f t="shared" ref="S542:S546" si="133">IF(Q542&lt;&gt;0,"0","1")</f>
        <v>1</v>
      </c>
      <c r="T542" s="204" t="s">
        <v>25</v>
      </c>
      <c r="U542" s="268" t="s">
        <v>421</v>
      </c>
      <c r="V542" s="204"/>
      <c r="AB542" s="35"/>
    </row>
    <row r="543" spans="1:28" s="34" customFormat="1" ht="20">
      <c r="A543" s="282"/>
      <c r="B543" s="279"/>
      <c r="C543" s="285"/>
      <c r="D543" s="66">
        <v>42552</v>
      </c>
      <c r="E543" s="66">
        <v>42567</v>
      </c>
      <c r="F543" s="67" t="s">
        <v>391</v>
      </c>
      <c r="G543" s="68">
        <v>4</v>
      </c>
      <c r="H543" s="69">
        <v>2</v>
      </c>
      <c r="I543" s="70">
        <v>7.4363999999999999</v>
      </c>
      <c r="J543" s="71">
        <f>G543*I543</f>
        <v>29.7456</v>
      </c>
      <c r="K543" s="72">
        <f>J543*H543</f>
        <v>59.491199999999999</v>
      </c>
      <c r="L543" s="73">
        <v>55</v>
      </c>
      <c r="M543" s="71">
        <f t="shared" si="131"/>
        <v>110</v>
      </c>
      <c r="N543" s="72">
        <f>(L543-J543)*H543</f>
        <v>50.508800000000001</v>
      </c>
      <c r="O543" s="74">
        <f>(L543-J543)/J543</f>
        <v>0.84901296326179332</v>
      </c>
      <c r="P543" s="73">
        <v>110</v>
      </c>
      <c r="Q543" s="72">
        <f t="shared" si="132"/>
        <v>0</v>
      </c>
      <c r="R543" s="72">
        <f>N543</f>
        <v>50.508800000000001</v>
      </c>
      <c r="S543" s="83" t="str">
        <f t="shared" si="133"/>
        <v>1</v>
      </c>
      <c r="T543" s="204" t="s">
        <v>25</v>
      </c>
      <c r="U543" s="291"/>
      <c r="V543" s="204"/>
      <c r="AB543" s="35"/>
    </row>
    <row r="544" spans="1:28" s="34" customFormat="1" ht="20">
      <c r="A544" s="282"/>
      <c r="B544" s="279"/>
      <c r="C544" s="285"/>
      <c r="D544" s="66">
        <v>42552</v>
      </c>
      <c r="E544" s="66">
        <v>42567</v>
      </c>
      <c r="F544" s="67" t="s">
        <v>397</v>
      </c>
      <c r="G544" s="68">
        <v>4</v>
      </c>
      <c r="H544" s="69">
        <v>1</v>
      </c>
      <c r="I544" s="70">
        <v>7.4363999999999999</v>
      </c>
      <c r="J544" s="71">
        <f>G544*I544</f>
        <v>29.7456</v>
      </c>
      <c r="K544" s="72">
        <f>J544*H544</f>
        <v>29.7456</v>
      </c>
      <c r="L544" s="73">
        <v>60</v>
      </c>
      <c r="M544" s="71">
        <f t="shared" si="131"/>
        <v>60</v>
      </c>
      <c r="N544" s="72">
        <f>(L544-J544)*H544</f>
        <v>30.2544</v>
      </c>
      <c r="O544" s="74">
        <f>(L544-J544)/J544</f>
        <v>1.0171050508310473</v>
      </c>
      <c r="P544" s="73">
        <v>60</v>
      </c>
      <c r="Q544" s="72">
        <f t="shared" si="132"/>
        <v>0</v>
      </c>
      <c r="R544" s="72">
        <f>N544</f>
        <v>30.2544</v>
      </c>
      <c r="S544" s="83" t="str">
        <f t="shared" si="133"/>
        <v>1</v>
      </c>
      <c r="T544" s="204" t="s">
        <v>25</v>
      </c>
      <c r="U544" s="291"/>
      <c r="V544" s="204"/>
      <c r="AB544" s="35"/>
    </row>
    <row r="545" spans="1:28" s="34" customFormat="1" ht="20">
      <c r="A545" s="282"/>
      <c r="B545" s="279"/>
      <c r="C545" s="285"/>
      <c r="D545" s="66">
        <v>42552</v>
      </c>
      <c r="E545" s="66">
        <v>42567</v>
      </c>
      <c r="F545" s="67" t="s">
        <v>422</v>
      </c>
      <c r="G545" s="68">
        <v>2.92</v>
      </c>
      <c r="H545" s="69">
        <v>1</v>
      </c>
      <c r="I545" s="70">
        <v>7.4363999999999999</v>
      </c>
      <c r="J545" s="71">
        <f>G545*I545</f>
        <v>21.714288</v>
      </c>
      <c r="K545" s="72">
        <f>J545*H545</f>
        <v>21.714288</v>
      </c>
      <c r="L545" s="73">
        <v>60</v>
      </c>
      <c r="M545" s="71">
        <f t="shared" si="131"/>
        <v>60</v>
      </c>
      <c r="N545" s="72">
        <f>(L545-J545)*H545</f>
        <v>38.285712000000004</v>
      </c>
      <c r="O545" s="74">
        <f>(L545-J545)/J545</f>
        <v>1.7631576038781471</v>
      </c>
      <c r="P545" s="73">
        <v>60</v>
      </c>
      <c r="Q545" s="72">
        <f t="shared" si="132"/>
        <v>0</v>
      </c>
      <c r="R545" s="72">
        <f>N545</f>
        <v>38.285712000000004</v>
      </c>
      <c r="S545" s="83" t="str">
        <f t="shared" si="133"/>
        <v>1</v>
      </c>
      <c r="T545" s="204" t="s">
        <v>25</v>
      </c>
      <c r="U545" s="291"/>
      <c r="V545" s="204"/>
      <c r="AB545" s="35"/>
    </row>
    <row r="546" spans="1:28" s="34" customFormat="1" ht="40">
      <c r="A546" s="282"/>
      <c r="B546" s="279"/>
      <c r="C546" s="285"/>
      <c r="D546" s="66">
        <v>42552</v>
      </c>
      <c r="E546" s="66">
        <v>42567</v>
      </c>
      <c r="F546" s="67" t="s">
        <v>423</v>
      </c>
      <c r="G546" s="68">
        <v>3.59</v>
      </c>
      <c r="H546" s="69">
        <v>1</v>
      </c>
      <c r="I546" s="70">
        <v>7.4363999999999999</v>
      </c>
      <c r="J546" s="71">
        <f>G546*I546</f>
        <v>26.696676</v>
      </c>
      <c r="K546" s="72">
        <f>J546*H546</f>
        <v>26.696676</v>
      </c>
      <c r="L546" s="73">
        <v>85</v>
      </c>
      <c r="M546" s="71">
        <f t="shared" si="131"/>
        <v>85</v>
      </c>
      <c r="N546" s="72">
        <f>(L546-J546)*H546</f>
        <v>58.303324000000003</v>
      </c>
      <c r="O546" s="74">
        <f>(L546-J546)/J546</f>
        <v>2.1839169790276514</v>
      </c>
      <c r="P546" s="73">
        <v>85</v>
      </c>
      <c r="Q546" s="72">
        <f t="shared" si="132"/>
        <v>0</v>
      </c>
      <c r="R546" s="72">
        <f>N546</f>
        <v>58.303324000000003</v>
      </c>
      <c r="S546" s="83" t="str">
        <f t="shared" si="133"/>
        <v>1</v>
      </c>
      <c r="T546" s="204" t="s">
        <v>25</v>
      </c>
      <c r="U546" s="291"/>
      <c r="V546" s="204"/>
      <c r="AB546" s="35"/>
    </row>
    <row r="547" spans="1:28" s="34" customFormat="1" ht="20">
      <c r="A547" s="281" t="s">
        <v>424</v>
      </c>
      <c r="B547" s="278" t="s">
        <v>425</v>
      </c>
      <c r="C547" s="284" t="s">
        <v>45</v>
      </c>
      <c r="D547" s="66">
        <v>42561</v>
      </c>
      <c r="E547" s="66">
        <v>42567</v>
      </c>
      <c r="F547" s="67" t="s">
        <v>396</v>
      </c>
      <c r="G547" s="68">
        <v>12.5</v>
      </c>
      <c r="H547" s="69">
        <v>3</v>
      </c>
      <c r="I547" s="70">
        <v>7.47</v>
      </c>
      <c r="J547" s="71">
        <f t="shared" si="121"/>
        <v>93.375</v>
      </c>
      <c r="K547" s="72">
        <f t="shared" si="130"/>
        <v>280.125</v>
      </c>
      <c r="L547" s="73">
        <v>135</v>
      </c>
      <c r="M547" s="71">
        <f t="shared" si="115"/>
        <v>405</v>
      </c>
      <c r="N547" s="72">
        <f t="shared" si="116"/>
        <v>124.875</v>
      </c>
      <c r="O547" s="74">
        <f t="shared" si="117"/>
        <v>0.44578313253012047</v>
      </c>
      <c r="P547" s="73">
        <v>405</v>
      </c>
      <c r="Q547" s="72">
        <f t="shared" si="118"/>
        <v>0</v>
      </c>
      <c r="R547" s="72">
        <f t="shared" si="119"/>
        <v>124.875</v>
      </c>
      <c r="S547" s="83" t="str">
        <f t="shared" si="120"/>
        <v>1</v>
      </c>
      <c r="T547" s="204" t="s">
        <v>25</v>
      </c>
      <c r="U547" s="291"/>
      <c r="V547" s="204"/>
      <c r="AB547" s="35"/>
    </row>
    <row r="548" spans="1:28" s="34" customFormat="1" ht="20">
      <c r="A548" s="282"/>
      <c r="B548" s="279"/>
      <c r="C548" s="285"/>
      <c r="D548" s="66">
        <v>42561</v>
      </c>
      <c r="E548" s="66">
        <v>42567</v>
      </c>
      <c r="F548" s="67" t="s">
        <v>426</v>
      </c>
      <c r="G548" s="68">
        <v>1.65</v>
      </c>
      <c r="H548" s="69">
        <v>3</v>
      </c>
      <c r="I548" s="70">
        <v>7.47</v>
      </c>
      <c r="J548" s="71">
        <f t="shared" si="121"/>
        <v>12.325499999999998</v>
      </c>
      <c r="K548" s="72">
        <f t="shared" si="130"/>
        <v>36.976499999999994</v>
      </c>
      <c r="L548" s="73">
        <v>30</v>
      </c>
      <c r="M548" s="71">
        <f t="shared" si="115"/>
        <v>90</v>
      </c>
      <c r="N548" s="72">
        <f t="shared" si="116"/>
        <v>53.023500000000006</v>
      </c>
      <c r="O548" s="74">
        <f t="shared" si="117"/>
        <v>1.4339783375927957</v>
      </c>
      <c r="P548" s="73">
        <v>90</v>
      </c>
      <c r="Q548" s="72">
        <f t="shared" si="118"/>
        <v>0</v>
      </c>
      <c r="R548" s="72">
        <f t="shared" si="119"/>
        <v>53.023500000000006</v>
      </c>
      <c r="S548" s="83" t="str">
        <f t="shared" si="120"/>
        <v>1</v>
      </c>
      <c r="T548" s="204" t="s">
        <v>25</v>
      </c>
      <c r="U548" s="291"/>
      <c r="V548" s="204"/>
      <c r="AB548" s="35"/>
    </row>
    <row r="549" spans="1:28" s="34" customFormat="1" ht="20">
      <c r="A549" s="282"/>
      <c r="B549" s="279"/>
      <c r="C549" s="285"/>
      <c r="D549" s="66">
        <v>42563</v>
      </c>
      <c r="E549" s="66">
        <v>42567</v>
      </c>
      <c r="F549" s="67" t="s">
        <v>368</v>
      </c>
      <c r="G549" s="68">
        <v>3.8041999999999998</v>
      </c>
      <c r="H549" s="69">
        <v>12</v>
      </c>
      <c r="I549" s="70">
        <v>7.47</v>
      </c>
      <c r="J549" s="71">
        <f t="shared" ref="J549" si="134">G549*I549</f>
        <v>28.417373999999999</v>
      </c>
      <c r="K549" s="72">
        <f t="shared" ref="K549" si="135">J549*H549</f>
        <v>341.008488</v>
      </c>
      <c r="L549" s="73">
        <v>35.833333332999999</v>
      </c>
      <c r="M549" s="71">
        <f t="shared" si="115"/>
        <v>429.99999999599999</v>
      </c>
      <c r="N549" s="72">
        <f t="shared" ref="N549" si="136">(L549-J549)*H549</f>
        <v>88.991511996</v>
      </c>
      <c r="O549" s="74">
        <f t="shared" ref="O549" si="137">(L549-J549)/J549</f>
        <v>0.26096568011527033</v>
      </c>
      <c r="P549" s="73">
        <v>430</v>
      </c>
      <c r="Q549" s="72">
        <f t="shared" si="118"/>
        <v>-4.0000145418161992E-9</v>
      </c>
      <c r="R549" s="72">
        <f t="shared" si="119"/>
        <v>88.991511996</v>
      </c>
      <c r="S549" s="83" t="str">
        <f t="shared" si="120"/>
        <v>0</v>
      </c>
      <c r="T549" s="204" t="s">
        <v>25</v>
      </c>
      <c r="U549" s="291"/>
      <c r="V549" s="204"/>
      <c r="AB549" s="35"/>
    </row>
    <row r="550" spans="1:28" s="34" customFormat="1" ht="20">
      <c r="A550" s="283"/>
      <c r="B550" s="280"/>
      <c r="C550" s="286"/>
      <c r="D550" s="66">
        <v>42561</v>
      </c>
      <c r="E550" s="66">
        <v>42567</v>
      </c>
      <c r="F550" s="67" t="s">
        <v>427</v>
      </c>
      <c r="G550" s="68">
        <v>14.95</v>
      </c>
      <c r="H550" s="69">
        <v>1</v>
      </c>
      <c r="I550" s="70">
        <v>7.47</v>
      </c>
      <c r="J550" s="71">
        <f t="shared" si="121"/>
        <v>111.67649999999999</v>
      </c>
      <c r="K550" s="72">
        <f t="shared" si="130"/>
        <v>111.67649999999999</v>
      </c>
      <c r="L550" s="73">
        <v>150</v>
      </c>
      <c r="M550" s="71">
        <f t="shared" si="115"/>
        <v>150</v>
      </c>
      <c r="N550" s="72">
        <f t="shared" si="116"/>
        <v>38.32350000000001</v>
      </c>
      <c r="O550" s="74">
        <f t="shared" si="117"/>
        <v>0.3431653033538839</v>
      </c>
      <c r="P550" s="73">
        <v>150</v>
      </c>
      <c r="Q550" s="72">
        <f t="shared" si="118"/>
        <v>0</v>
      </c>
      <c r="R550" s="72">
        <f t="shared" si="119"/>
        <v>38.32350000000001</v>
      </c>
      <c r="S550" s="83" t="str">
        <f t="shared" si="120"/>
        <v>1</v>
      </c>
      <c r="T550" s="204" t="s">
        <v>25</v>
      </c>
      <c r="U550" s="291"/>
      <c r="V550" s="204"/>
      <c r="AB550" s="35"/>
    </row>
    <row r="551" spans="1:28" s="34" customFormat="1" ht="20">
      <c r="A551" s="202" t="s">
        <v>428</v>
      </c>
      <c r="B551" s="201" t="s">
        <v>429</v>
      </c>
      <c r="C551" s="203" t="s">
        <v>276</v>
      </c>
      <c r="D551" s="66">
        <v>42561</v>
      </c>
      <c r="E551" s="66">
        <v>42567</v>
      </c>
      <c r="F551" s="67" t="s">
        <v>430</v>
      </c>
      <c r="G551" s="68">
        <v>14.56</v>
      </c>
      <c r="H551" s="69">
        <v>1</v>
      </c>
      <c r="I551" s="70">
        <v>7.4036</v>
      </c>
      <c r="J551" s="71">
        <f t="shared" si="121"/>
        <v>107.79641600000001</v>
      </c>
      <c r="K551" s="72">
        <f t="shared" si="130"/>
        <v>107.79641600000001</v>
      </c>
      <c r="L551" s="73">
        <v>145</v>
      </c>
      <c r="M551" s="71">
        <f t="shared" si="115"/>
        <v>145</v>
      </c>
      <c r="N551" s="72">
        <f t="shared" si="116"/>
        <v>37.203583999999992</v>
      </c>
      <c r="O551" s="74">
        <f t="shared" si="117"/>
        <v>0.34512820908628344</v>
      </c>
      <c r="P551" s="73">
        <v>145</v>
      </c>
      <c r="Q551" s="72">
        <f t="shared" si="118"/>
        <v>0</v>
      </c>
      <c r="R551" s="72">
        <f t="shared" si="119"/>
        <v>37.203583999999992</v>
      </c>
      <c r="S551" s="83" t="str">
        <f t="shared" si="120"/>
        <v>1</v>
      </c>
      <c r="T551" s="204" t="s">
        <v>25</v>
      </c>
      <c r="U551" s="269"/>
      <c r="V551" s="204"/>
      <c r="AB551" s="35"/>
    </row>
    <row r="552" spans="1:28" s="34" customFormat="1" ht="20" customHeight="1">
      <c r="A552" s="281" t="s">
        <v>431</v>
      </c>
      <c r="B552" s="278" t="s">
        <v>432</v>
      </c>
      <c r="C552" s="284" t="s">
        <v>66</v>
      </c>
      <c r="D552" s="66">
        <v>42563</v>
      </c>
      <c r="E552" s="66">
        <v>42567</v>
      </c>
      <c r="F552" s="67" t="s">
        <v>433</v>
      </c>
      <c r="G552" s="68">
        <v>37.97</v>
      </c>
      <c r="H552" s="69">
        <v>1</v>
      </c>
      <c r="I552" s="70">
        <v>7.4635999999999996</v>
      </c>
      <c r="J552" s="71">
        <f t="shared" ref="J552:J569" si="138">G552*I552</f>
        <v>283.39289199999996</v>
      </c>
      <c r="K552" s="72">
        <f t="shared" ref="K552:K569" si="139">J552*H552</f>
        <v>283.39289199999996</v>
      </c>
      <c r="L552" s="73">
        <v>350</v>
      </c>
      <c r="M552" s="71">
        <f t="shared" ref="M552:M569" si="140">L552*H552</f>
        <v>350</v>
      </c>
      <c r="N552" s="72">
        <f t="shared" ref="N552:N569" si="141">(L552-J552)*H552</f>
        <v>66.607108000000039</v>
      </c>
      <c r="O552" s="74">
        <f t="shared" ref="O552:O569" si="142">(L552-J552)/J552</f>
        <v>0.23503450467628542</v>
      </c>
      <c r="P552" s="73">
        <v>350</v>
      </c>
      <c r="Q552" s="72">
        <f t="shared" ref="Q552:Q569" si="143">L552*H552-P552</f>
        <v>0</v>
      </c>
      <c r="R552" s="72">
        <f t="shared" ref="R552:R569" si="144">N552</f>
        <v>66.607108000000039</v>
      </c>
      <c r="S552" s="83" t="str">
        <f t="shared" ref="S552:S569" si="145">IF(Q552&lt;&gt;0,"0","1")</f>
        <v>1</v>
      </c>
      <c r="T552" s="204" t="s">
        <v>59</v>
      </c>
      <c r="U552" s="204"/>
      <c r="V552" s="204"/>
      <c r="AB552" s="35"/>
    </row>
    <row r="553" spans="1:28" s="103" customFormat="1" ht="21" thickBot="1">
      <c r="A553" s="283"/>
      <c r="B553" s="279"/>
      <c r="C553" s="286"/>
      <c r="D553" s="199">
        <v>42563</v>
      </c>
      <c r="E553" s="199">
        <v>42567</v>
      </c>
      <c r="F553" s="93" t="s">
        <v>433</v>
      </c>
      <c r="G553" s="94">
        <v>37.97</v>
      </c>
      <c r="H553" s="95">
        <v>1</v>
      </c>
      <c r="I553" s="96">
        <v>7.4635999999999996</v>
      </c>
      <c r="J553" s="97">
        <f t="shared" si="138"/>
        <v>283.39289199999996</v>
      </c>
      <c r="K553" s="98">
        <f t="shared" si="139"/>
        <v>283.39289199999996</v>
      </c>
      <c r="L553" s="99">
        <v>312</v>
      </c>
      <c r="M553" s="97">
        <f t="shared" si="140"/>
        <v>312</v>
      </c>
      <c r="N553" s="98">
        <f t="shared" si="141"/>
        <v>28.607108000000039</v>
      </c>
      <c r="O553" s="100">
        <f t="shared" si="142"/>
        <v>0.10094504416857443</v>
      </c>
      <c r="P553" s="99">
        <v>312</v>
      </c>
      <c r="Q553" s="98">
        <f t="shared" si="143"/>
        <v>0</v>
      </c>
      <c r="R553" s="98">
        <f t="shared" si="144"/>
        <v>28.607108000000039</v>
      </c>
      <c r="S553" s="101" t="str">
        <f t="shared" si="145"/>
        <v>1</v>
      </c>
      <c r="T553" s="102" t="s">
        <v>59</v>
      </c>
      <c r="U553" s="102"/>
      <c r="V553" s="102"/>
      <c r="AB553" s="35"/>
    </row>
    <row r="554" spans="1:28" s="126" customFormat="1" ht="58" customHeight="1">
      <c r="A554" s="312" t="s">
        <v>434</v>
      </c>
      <c r="B554" s="310" t="s">
        <v>435</v>
      </c>
      <c r="C554" s="305" t="s">
        <v>246</v>
      </c>
      <c r="D554" s="115">
        <v>42555</v>
      </c>
      <c r="E554" s="115">
        <v>42569</v>
      </c>
      <c r="F554" s="116" t="s">
        <v>327</v>
      </c>
      <c r="G554" s="117">
        <v>0.55000000000000004</v>
      </c>
      <c r="H554" s="118">
        <v>5</v>
      </c>
      <c r="I554" s="119">
        <v>7.4363999999999999</v>
      </c>
      <c r="J554" s="120">
        <f>G554*I554</f>
        <v>4.09002</v>
      </c>
      <c r="K554" s="121">
        <f>J554*H554</f>
        <v>20.450099999999999</v>
      </c>
      <c r="L554" s="122">
        <v>9</v>
      </c>
      <c r="M554" s="120">
        <f t="shared" ref="M554:M568" si="146">L554*H554</f>
        <v>45</v>
      </c>
      <c r="N554" s="121">
        <f t="shared" ref="N554:N568" si="147">(L554-J554)*H554</f>
        <v>24.549900000000001</v>
      </c>
      <c r="O554" s="123">
        <f t="shared" ref="O554:O568" si="148">(L554-J554)/J554</f>
        <v>1.2004782372702334</v>
      </c>
      <c r="P554" s="122">
        <v>45</v>
      </c>
      <c r="Q554" s="121">
        <f t="shared" ref="Q554:Q568" si="149">L554*H554-P554</f>
        <v>0</v>
      </c>
      <c r="R554" s="121">
        <f t="shared" ref="R554:R568" si="150">N554</f>
        <v>24.549900000000001</v>
      </c>
      <c r="S554" s="124" t="str">
        <f t="shared" ref="S554:S568" si="151">IF(Q554&lt;&gt;0,"0","1")</f>
        <v>1</v>
      </c>
      <c r="T554" s="125" t="s">
        <v>59</v>
      </c>
      <c r="U554" s="303" t="s">
        <v>436</v>
      </c>
      <c r="V554" s="125"/>
      <c r="AB554" s="127"/>
    </row>
    <row r="555" spans="1:28" s="34" customFormat="1" ht="20">
      <c r="A555" s="308"/>
      <c r="B555" s="311"/>
      <c r="C555" s="285"/>
      <c r="D555" s="66">
        <v>42555</v>
      </c>
      <c r="E555" s="66">
        <v>42569</v>
      </c>
      <c r="F555" s="67" t="s">
        <v>411</v>
      </c>
      <c r="G555" s="68">
        <v>0.55000000000000004</v>
      </c>
      <c r="H555" s="69">
        <v>5</v>
      </c>
      <c r="I555" s="70">
        <v>7.4363999999999999</v>
      </c>
      <c r="J555" s="71">
        <f>G555*I555</f>
        <v>4.09002</v>
      </c>
      <c r="K555" s="72">
        <f>J555*H555</f>
        <v>20.450099999999999</v>
      </c>
      <c r="L555" s="73">
        <v>9</v>
      </c>
      <c r="M555" s="71">
        <f t="shared" si="146"/>
        <v>45</v>
      </c>
      <c r="N555" s="72">
        <f t="shared" si="147"/>
        <v>24.549900000000001</v>
      </c>
      <c r="O555" s="74">
        <f t="shared" si="148"/>
        <v>1.2004782372702334</v>
      </c>
      <c r="P555" s="73">
        <v>45</v>
      </c>
      <c r="Q555" s="72">
        <f t="shared" si="149"/>
        <v>0</v>
      </c>
      <c r="R555" s="72">
        <f t="shared" si="150"/>
        <v>24.549900000000001</v>
      </c>
      <c r="S555" s="83" t="str">
        <f t="shared" si="151"/>
        <v>1</v>
      </c>
      <c r="T555" s="204" t="s">
        <v>59</v>
      </c>
      <c r="U555" s="279"/>
      <c r="V555" s="204"/>
      <c r="AB555" s="85"/>
    </row>
    <row r="556" spans="1:28" s="34" customFormat="1" ht="20">
      <c r="A556" s="308"/>
      <c r="B556" s="311"/>
      <c r="C556" s="285"/>
      <c r="D556" s="66">
        <v>42555</v>
      </c>
      <c r="E556" s="66">
        <v>42569</v>
      </c>
      <c r="F556" s="67" t="s">
        <v>326</v>
      </c>
      <c r="G556" s="68">
        <v>0.55000000000000004</v>
      </c>
      <c r="H556" s="69">
        <v>5</v>
      </c>
      <c r="I556" s="70">
        <v>7.4363999999999999</v>
      </c>
      <c r="J556" s="71">
        <f>G556*I556</f>
        <v>4.09002</v>
      </c>
      <c r="K556" s="72">
        <f>J556*H556</f>
        <v>20.450099999999999</v>
      </c>
      <c r="L556" s="73">
        <v>9</v>
      </c>
      <c r="M556" s="71">
        <f t="shared" si="146"/>
        <v>45</v>
      </c>
      <c r="N556" s="72">
        <f t="shared" si="147"/>
        <v>24.549900000000001</v>
      </c>
      <c r="O556" s="74">
        <f t="shared" si="148"/>
        <v>1.2004782372702334</v>
      </c>
      <c r="P556" s="73">
        <v>45</v>
      </c>
      <c r="Q556" s="72">
        <f t="shared" si="149"/>
        <v>0</v>
      </c>
      <c r="R556" s="72">
        <f t="shared" si="150"/>
        <v>24.549900000000001</v>
      </c>
      <c r="S556" s="83" t="str">
        <f t="shared" si="151"/>
        <v>1</v>
      </c>
      <c r="T556" s="204" t="s">
        <v>59</v>
      </c>
      <c r="U556" s="279"/>
      <c r="V556" s="204"/>
      <c r="AB556" s="85"/>
    </row>
    <row r="557" spans="1:28" s="34" customFormat="1" ht="60">
      <c r="A557" s="308"/>
      <c r="B557" s="311"/>
      <c r="C557" s="285"/>
      <c r="D557" s="66">
        <v>42555</v>
      </c>
      <c r="E557" s="66">
        <v>42569</v>
      </c>
      <c r="F557" s="67" t="s">
        <v>437</v>
      </c>
      <c r="G557" s="68">
        <v>13.46</v>
      </c>
      <c r="H557" s="69">
        <v>1</v>
      </c>
      <c r="I557" s="70">
        <v>7.4345999999999997</v>
      </c>
      <c r="J557" s="71">
        <f>G557*I557</f>
        <v>100.069716</v>
      </c>
      <c r="K557" s="72">
        <f>J557*H557</f>
        <v>100.069716</v>
      </c>
      <c r="L557" s="73">
        <v>188</v>
      </c>
      <c r="M557" s="71">
        <f t="shared" si="146"/>
        <v>188</v>
      </c>
      <c r="N557" s="72">
        <f t="shared" si="147"/>
        <v>87.930284</v>
      </c>
      <c r="O557" s="74">
        <f t="shared" si="148"/>
        <v>0.87869025230370401</v>
      </c>
      <c r="P557" s="73">
        <v>188</v>
      </c>
      <c r="Q557" s="72">
        <f t="shared" si="149"/>
        <v>0</v>
      </c>
      <c r="R557" s="72">
        <f t="shared" si="150"/>
        <v>87.930284</v>
      </c>
      <c r="S557" s="83" t="str">
        <f t="shared" si="151"/>
        <v>1</v>
      </c>
      <c r="T557" s="204" t="s">
        <v>59</v>
      </c>
      <c r="U557" s="279"/>
      <c r="V557" s="204"/>
      <c r="AB557" s="85"/>
    </row>
    <row r="558" spans="1:28" s="34" customFormat="1" ht="40">
      <c r="A558" s="308"/>
      <c r="B558" s="311"/>
      <c r="C558" s="285"/>
      <c r="D558" s="66">
        <v>42555</v>
      </c>
      <c r="E558" s="66">
        <v>42569</v>
      </c>
      <c r="F558" s="67" t="s">
        <v>438</v>
      </c>
      <c r="G558" s="68">
        <v>7.79</v>
      </c>
      <c r="H558" s="69">
        <v>1</v>
      </c>
      <c r="I558" s="70">
        <v>7.4345999999999997</v>
      </c>
      <c r="J558" s="71">
        <f>G558*I558</f>
        <v>57.915534000000001</v>
      </c>
      <c r="K558" s="72">
        <f>J558*H558</f>
        <v>57.915534000000001</v>
      </c>
      <c r="L558" s="73">
        <v>90</v>
      </c>
      <c r="M558" s="71">
        <f t="shared" si="146"/>
        <v>90</v>
      </c>
      <c r="N558" s="72">
        <f t="shared" si="147"/>
        <v>32.084465999999999</v>
      </c>
      <c r="O558" s="74">
        <f t="shared" si="148"/>
        <v>0.55398722560341063</v>
      </c>
      <c r="P558" s="73">
        <v>90</v>
      </c>
      <c r="Q558" s="72">
        <f t="shared" si="149"/>
        <v>0</v>
      </c>
      <c r="R558" s="72">
        <f t="shared" si="150"/>
        <v>32.084465999999999</v>
      </c>
      <c r="S558" s="83" t="str">
        <f t="shared" si="151"/>
        <v>1</v>
      </c>
      <c r="T558" s="204" t="s">
        <v>59</v>
      </c>
      <c r="U558" s="279"/>
      <c r="V558" s="204"/>
      <c r="AB558" s="85"/>
    </row>
    <row r="559" spans="1:28" s="34" customFormat="1" ht="20">
      <c r="A559" s="308"/>
      <c r="B559" s="311"/>
      <c r="C559" s="285"/>
      <c r="D559" s="66">
        <v>42555</v>
      </c>
      <c r="E559" s="66">
        <v>42569</v>
      </c>
      <c r="F559" s="67" t="s">
        <v>439</v>
      </c>
      <c r="G559" s="68">
        <v>3.95</v>
      </c>
      <c r="H559" s="69">
        <v>1</v>
      </c>
      <c r="I559" s="70">
        <v>7.4345999999999997</v>
      </c>
      <c r="J559" s="71">
        <f t="shared" ref="J559" si="152">G559*I559</f>
        <v>29.366669999999999</v>
      </c>
      <c r="K559" s="72">
        <f t="shared" ref="K559" si="153">J559*H559</f>
        <v>29.366669999999999</v>
      </c>
      <c r="L559" s="73">
        <v>0</v>
      </c>
      <c r="M559" s="71">
        <f t="shared" si="146"/>
        <v>0</v>
      </c>
      <c r="N559" s="72">
        <f t="shared" si="147"/>
        <v>-29.366669999999999</v>
      </c>
      <c r="O559" s="74">
        <f t="shared" si="148"/>
        <v>-1</v>
      </c>
      <c r="P559" s="73">
        <v>0</v>
      </c>
      <c r="Q559" s="72">
        <f t="shared" si="149"/>
        <v>0</v>
      </c>
      <c r="R559" s="72">
        <f t="shared" si="150"/>
        <v>-29.366669999999999</v>
      </c>
      <c r="S559" s="83" t="str">
        <f t="shared" si="151"/>
        <v>1</v>
      </c>
      <c r="T559" s="204" t="s">
        <v>59</v>
      </c>
      <c r="U559" s="279"/>
      <c r="V559" s="204"/>
      <c r="AB559" s="85"/>
    </row>
    <row r="560" spans="1:28" s="34" customFormat="1" ht="20">
      <c r="A560" s="308"/>
      <c r="B560" s="311"/>
      <c r="C560" s="285"/>
      <c r="D560" s="66">
        <v>42555</v>
      </c>
      <c r="E560" s="66">
        <v>42569</v>
      </c>
      <c r="F560" s="67" t="s">
        <v>440</v>
      </c>
      <c r="G560" s="68">
        <v>0.75</v>
      </c>
      <c r="H560" s="69">
        <v>1</v>
      </c>
      <c r="I560" s="70">
        <v>7.4345999999999997</v>
      </c>
      <c r="J560" s="71">
        <f t="shared" ref="J560:J566" si="154">G560*I560</f>
        <v>5.5759499999999997</v>
      </c>
      <c r="K560" s="72">
        <f t="shared" ref="K560:K566" si="155">J560*H560</f>
        <v>5.5759499999999997</v>
      </c>
      <c r="L560" s="73">
        <v>35</v>
      </c>
      <c r="M560" s="71">
        <f t="shared" si="146"/>
        <v>35</v>
      </c>
      <c r="N560" s="72">
        <f t="shared" si="147"/>
        <v>29.424050000000001</v>
      </c>
      <c r="O560" s="74">
        <f t="shared" si="148"/>
        <v>5.2769572897891841</v>
      </c>
      <c r="P560" s="73">
        <v>35</v>
      </c>
      <c r="Q560" s="72">
        <f t="shared" si="149"/>
        <v>0</v>
      </c>
      <c r="R560" s="72">
        <f t="shared" si="150"/>
        <v>29.424050000000001</v>
      </c>
      <c r="S560" s="83" t="str">
        <f t="shared" si="151"/>
        <v>1</v>
      </c>
      <c r="T560" s="204" t="s">
        <v>59</v>
      </c>
      <c r="U560" s="279"/>
      <c r="V560" s="204"/>
      <c r="AB560" s="85"/>
    </row>
    <row r="561" spans="1:28" s="34" customFormat="1" ht="40">
      <c r="A561" s="308"/>
      <c r="B561" s="311"/>
      <c r="C561" s="285"/>
      <c r="D561" s="66">
        <v>42555</v>
      </c>
      <c r="E561" s="66">
        <v>42569</v>
      </c>
      <c r="F561" s="67" t="s">
        <v>441</v>
      </c>
      <c r="G561" s="68">
        <v>4.95</v>
      </c>
      <c r="H561" s="69">
        <v>1</v>
      </c>
      <c r="I561" s="70">
        <v>7.4345999999999997</v>
      </c>
      <c r="J561" s="71">
        <f t="shared" si="154"/>
        <v>36.801270000000002</v>
      </c>
      <c r="K561" s="72">
        <f t="shared" si="155"/>
        <v>36.801270000000002</v>
      </c>
      <c r="L561" s="73">
        <v>60</v>
      </c>
      <c r="M561" s="71">
        <f t="shared" si="146"/>
        <v>60</v>
      </c>
      <c r="N561" s="72">
        <f t="shared" si="147"/>
        <v>23.198729999999998</v>
      </c>
      <c r="O561" s="74">
        <f t="shared" si="148"/>
        <v>0.63037851682835933</v>
      </c>
      <c r="P561" s="73">
        <v>60</v>
      </c>
      <c r="Q561" s="72">
        <f t="shared" si="149"/>
        <v>0</v>
      </c>
      <c r="R561" s="72">
        <f t="shared" si="150"/>
        <v>23.198729999999998</v>
      </c>
      <c r="S561" s="83" t="str">
        <f t="shared" si="151"/>
        <v>1</v>
      </c>
      <c r="T561" s="204" t="s">
        <v>59</v>
      </c>
      <c r="U561" s="279"/>
      <c r="V561" s="204"/>
      <c r="AB561" s="85"/>
    </row>
    <row r="562" spans="1:28" s="34" customFormat="1" ht="60">
      <c r="A562" s="308"/>
      <c r="B562" s="311"/>
      <c r="C562" s="285"/>
      <c r="D562" s="66">
        <v>42555</v>
      </c>
      <c r="E562" s="66">
        <v>42569</v>
      </c>
      <c r="F562" s="67" t="s">
        <v>442</v>
      </c>
      <c r="G562" s="68">
        <v>2.95</v>
      </c>
      <c r="H562" s="69">
        <v>1</v>
      </c>
      <c r="I562" s="70">
        <v>7.4345999999999997</v>
      </c>
      <c r="J562" s="71">
        <f t="shared" si="154"/>
        <v>21.93207</v>
      </c>
      <c r="K562" s="72">
        <f t="shared" si="155"/>
        <v>21.93207</v>
      </c>
      <c r="L562" s="73">
        <v>42</v>
      </c>
      <c r="M562" s="71">
        <f t="shared" si="146"/>
        <v>42</v>
      </c>
      <c r="N562" s="72">
        <f t="shared" si="147"/>
        <v>20.06793</v>
      </c>
      <c r="O562" s="74">
        <f t="shared" si="148"/>
        <v>0.91500391891873412</v>
      </c>
      <c r="P562" s="73">
        <v>42</v>
      </c>
      <c r="Q562" s="72">
        <f t="shared" si="149"/>
        <v>0</v>
      </c>
      <c r="R562" s="72">
        <f t="shared" si="150"/>
        <v>20.06793</v>
      </c>
      <c r="S562" s="83" t="str">
        <f t="shared" si="151"/>
        <v>1</v>
      </c>
      <c r="T562" s="204" t="s">
        <v>59</v>
      </c>
      <c r="U562" s="279"/>
      <c r="V562" s="204"/>
      <c r="AB562" s="85"/>
    </row>
    <row r="563" spans="1:28" s="34" customFormat="1" ht="60">
      <c r="A563" s="308"/>
      <c r="B563" s="311"/>
      <c r="C563" s="285"/>
      <c r="D563" s="66">
        <v>42555</v>
      </c>
      <c r="E563" s="66">
        <v>42569</v>
      </c>
      <c r="F563" s="67" t="s">
        <v>443</v>
      </c>
      <c r="G563" s="68">
        <v>0.95</v>
      </c>
      <c r="H563" s="69">
        <v>1</v>
      </c>
      <c r="I563" s="70">
        <v>7.4345999999999997</v>
      </c>
      <c r="J563" s="71">
        <f t="shared" si="154"/>
        <v>7.0628699999999993</v>
      </c>
      <c r="K563" s="72">
        <f t="shared" si="155"/>
        <v>7.0628699999999993</v>
      </c>
      <c r="L563" s="73">
        <v>22</v>
      </c>
      <c r="M563" s="71">
        <f t="shared" si="146"/>
        <v>22</v>
      </c>
      <c r="N563" s="72">
        <f t="shared" si="147"/>
        <v>14.93713</v>
      </c>
      <c r="O563" s="74">
        <f t="shared" si="148"/>
        <v>2.1148810610983921</v>
      </c>
      <c r="P563" s="73">
        <v>22</v>
      </c>
      <c r="Q563" s="72">
        <f t="shared" si="149"/>
        <v>0</v>
      </c>
      <c r="R563" s="72">
        <f t="shared" si="150"/>
        <v>14.93713</v>
      </c>
      <c r="S563" s="83" t="str">
        <f t="shared" si="151"/>
        <v>1</v>
      </c>
      <c r="T563" s="204" t="s">
        <v>59</v>
      </c>
      <c r="U563" s="279"/>
      <c r="V563" s="204"/>
      <c r="AB563" s="85"/>
    </row>
    <row r="564" spans="1:28" s="34" customFormat="1" ht="60">
      <c r="A564" s="308"/>
      <c r="B564" s="311"/>
      <c r="C564" s="285"/>
      <c r="D564" s="66">
        <v>42555</v>
      </c>
      <c r="E564" s="66">
        <v>42569</v>
      </c>
      <c r="F564" s="67" t="s">
        <v>444</v>
      </c>
      <c r="G564" s="68">
        <v>1.49</v>
      </c>
      <c r="H564" s="69">
        <v>1</v>
      </c>
      <c r="I564" s="70">
        <v>7.4345999999999997</v>
      </c>
      <c r="J564" s="71">
        <f t="shared" si="154"/>
        <v>11.077553999999999</v>
      </c>
      <c r="K564" s="72">
        <f t="shared" si="155"/>
        <v>11.077553999999999</v>
      </c>
      <c r="L564" s="73">
        <v>15</v>
      </c>
      <c r="M564" s="71">
        <f t="shared" si="146"/>
        <v>15</v>
      </c>
      <c r="N564" s="72">
        <f t="shared" si="147"/>
        <v>3.9224460000000008</v>
      </c>
      <c r="O564" s="74">
        <f t="shared" si="148"/>
        <v>0.35408953998328524</v>
      </c>
      <c r="P564" s="73">
        <v>15</v>
      </c>
      <c r="Q564" s="72">
        <f t="shared" si="149"/>
        <v>0</v>
      </c>
      <c r="R564" s="72">
        <f t="shared" si="150"/>
        <v>3.9224460000000008</v>
      </c>
      <c r="S564" s="83" t="str">
        <f t="shared" si="151"/>
        <v>1</v>
      </c>
      <c r="T564" s="204" t="s">
        <v>59</v>
      </c>
      <c r="U564" s="279"/>
      <c r="V564" s="204"/>
      <c r="AB564" s="85"/>
    </row>
    <row r="565" spans="1:28" s="34" customFormat="1" ht="20">
      <c r="A565" s="308"/>
      <c r="B565" s="311"/>
      <c r="C565" s="285"/>
      <c r="D565" s="66">
        <v>42555</v>
      </c>
      <c r="E565" s="66">
        <v>42569</v>
      </c>
      <c r="F565" s="67" t="s">
        <v>379</v>
      </c>
      <c r="G565" s="68">
        <v>4</v>
      </c>
      <c r="H565" s="69">
        <v>2</v>
      </c>
      <c r="I565" s="70">
        <v>7.4345999999999997</v>
      </c>
      <c r="J565" s="71">
        <f t="shared" si="154"/>
        <v>29.738399999999999</v>
      </c>
      <c r="K565" s="72">
        <f t="shared" si="155"/>
        <v>59.476799999999997</v>
      </c>
      <c r="L565" s="73">
        <v>60</v>
      </c>
      <c r="M565" s="71">
        <f t="shared" si="146"/>
        <v>120</v>
      </c>
      <c r="N565" s="72">
        <f t="shared" si="147"/>
        <v>60.523200000000003</v>
      </c>
      <c r="O565" s="74">
        <f t="shared" si="148"/>
        <v>1.0175934145750949</v>
      </c>
      <c r="P565" s="73">
        <v>120</v>
      </c>
      <c r="Q565" s="72">
        <f t="shared" si="149"/>
        <v>0</v>
      </c>
      <c r="R565" s="72">
        <f t="shared" si="150"/>
        <v>60.523200000000003</v>
      </c>
      <c r="S565" s="83" t="str">
        <f t="shared" si="151"/>
        <v>1</v>
      </c>
      <c r="T565" s="204" t="s">
        <v>59</v>
      </c>
      <c r="U565" s="279"/>
      <c r="V565" s="204"/>
      <c r="AB565" s="85"/>
    </row>
    <row r="566" spans="1:28" s="34" customFormat="1" ht="20">
      <c r="A566" s="308"/>
      <c r="B566" s="311"/>
      <c r="C566" s="285"/>
      <c r="D566" s="66">
        <v>42555</v>
      </c>
      <c r="E566" s="66">
        <v>42569</v>
      </c>
      <c r="F566" s="67" t="s">
        <v>380</v>
      </c>
      <c r="G566" s="68">
        <v>4</v>
      </c>
      <c r="H566" s="69">
        <v>2</v>
      </c>
      <c r="I566" s="70">
        <v>7.4345999999999997</v>
      </c>
      <c r="J566" s="71">
        <f t="shared" si="154"/>
        <v>29.738399999999999</v>
      </c>
      <c r="K566" s="72">
        <f t="shared" si="155"/>
        <v>59.476799999999997</v>
      </c>
      <c r="L566" s="73">
        <v>65</v>
      </c>
      <c r="M566" s="71">
        <f t="shared" si="146"/>
        <v>130</v>
      </c>
      <c r="N566" s="72">
        <f t="shared" si="147"/>
        <v>70.523200000000003</v>
      </c>
      <c r="O566" s="74">
        <f t="shared" si="148"/>
        <v>1.1857261991230195</v>
      </c>
      <c r="P566" s="73">
        <v>130</v>
      </c>
      <c r="Q566" s="72">
        <f t="shared" si="149"/>
        <v>0</v>
      </c>
      <c r="R566" s="72">
        <f t="shared" si="150"/>
        <v>70.523200000000003</v>
      </c>
      <c r="S566" s="83" t="str">
        <f t="shared" si="151"/>
        <v>1</v>
      </c>
      <c r="T566" s="204" t="s">
        <v>59</v>
      </c>
      <c r="U566" s="279"/>
      <c r="V566" s="204"/>
      <c r="AB566" s="85"/>
    </row>
    <row r="567" spans="1:28" s="34" customFormat="1" ht="20">
      <c r="A567" s="308"/>
      <c r="B567" s="311"/>
      <c r="C567" s="285"/>
      <c r="D567" s="66">
        <v>42555</v>
      </c>
      <c r="E567" s="66">
        <v>42569</v>
      </c>
      <c r="F567" s="67" t="s">
        <v>332</v>
      </c>
      <c r="G567" s="68">
        <v>10</v>
      </c>
      <c r="H567" s="69">
        <v>1</v>
      </c>
      <c r="I567" s="70">
        <v>1</v>
      </c>
      <c r="J567" s="71">
        <f t="shared" ref="J567:J568" si="156">G567*I567</f>
        <v>10</v>
      </c>
      <c r="K567" s="72">
        <f t="shared" ref="K567:K568" si="157">J567*H567</f>
        <v>10</v>
      </c>
      <c r="L567" s="73">
        <v>0</v>
      </c>
      <c r="M567" s="71">
        <f t="shared" si="146"/>
        <v>0</v>
      </c>
      <c r="N567" s="72">
        <f t="shared" si="147"/>
        <v>-10</v>
      </c>
      <c r="O567" s="74">
        <f t="shared" si="148"/>
        <v>-1</v>
      </c>
      <c r="P567" s="73">
        <v>0</v>
      </c>
      <c r="Q567" s="72">
        <f t="shared" si="149"/>
        <v>0</v>
      </c>
      <c r="R567" s="72">
        <f t="shared" si="150"/>
        <v>-10</v>
      </c>
      <c r="S567" s="83" t="str">
        <f t="shared" si="151"/>
        <v>1</v>
      </c>
      <c r="T567" s="204"/>
      <c r="U567" s="279"/>
      <c r="V567" s="204"/>
      <c r="AB567" s="85"/>
    </row>
    <row r="568" spans="1:28" s="34" customFormat="1" ht="20">
      <c r="A568" s="313"/>
      <c r="B568" s="311"/>
      <c r="C568" s="286"/>
      <c r="D568" s="66">
        <v>42555</v>
      </c>
      <c r="E568" s="66">
        <v>42569</v>
      </c>
      <c r="F568" s="67" t="s">
        <v>311</v>
      </c>
      <c r="G568" s="68">
        <v>29</v>
      </c>
      <c r="H568" s="69">
        <v>1</v>
      </c>
      <c r="I568" s="70">
        <v>7.4507000000000003</v>
      </c>
      <c r="J568" s="71">
        <f t="shared" si="156"/>
        <v>216.0703</v>
      </c>
      <c r="K568" s="72">
        <f t="shared" si="157"/>
        <v>216.0703</v>
      </c>
      <c r="L568" s="73">
        <v>0</v>
      </c>
      <c r="M568" s="71">
        <f t="shared" si="146"/>
        <v>0</v>
      </c>
      <c r="N568" s="72">
        <f t="shared" si="147"/>
        <v>-216.0703</v>
      </c>
      <c r="O568" s="74">
        <f t="shared" si="148"/>
        <v>-1</v>
      </c>
      <c r="P568" s="73">
        <v>0</v>
      </c>
      <c r="Q568" s="72">
        <f t="shared" si="149"/>
        <v>0</v>
      </c>
      <c r="R568" s="72">
        <f t="shared" si="150"/>
        <v>-216.0703</v>
      </c>
      <c r="S568" s="83" t="str">
        <f t="shared" si="151"/>
        <v>1</v>
      </c>
      <c r="T568" s="204"/>
      <c r="U568" s="279"/>
      <c r="V568" s="204"/>
      <c r="AB568" s="85"/>
    </row>
    <row r="569" spans="1:28" s="34" customFormat="1" ht="40">
      <c r="A569" s="307" t="s">
        <v>445</v>
      </c>
      <c r="B569" s="279" t="s">
        <v>446</v>
      </c>
      <c r="C569" s="284" t="s">
        <v>447</v>
      </c>
      <c r="D569" s="66">
        <v>42555</v>
      </c>
      <c r="E569" s="66">
        <v>42569</v>
      </c>
      <c r="F569" s="67" t="s">
        <v>448</v>
      </c>
      <c r="G569" s="68">
        <v>1.29</v>
      </c>
      <c r="H569" s="69">
        <v>3</v>
      </c>
      <c r="I569" s="70">
        <v>7.4635999999999996</v>
      </c>
      <c r="J569" s="71">
        <f t="shared" si="138"/>
        <v>9.6280439999999992</v>
      </c>
      <c r="K569" s="72">
        <f t="shared" si="139"/>
        <v>28.884131999999997</v>
      </c>
      <c r="L569" s="73">
        <v>35</v>
      </c>
      <c r="M569" s="71">
        <f t="shared" si="140"/>
        <v>105</v>
      </c>
      <c r="N569" s="72">
        <f t="shared" si="141"/>
        <v>76.115868000000006</v>
      </c>
      <c r="O569" s="74">
        <f t="shared" si="142"/>
        <v>2.6352139645394228</v>
      </c>
      <c r="P569" s="73">
        <v>105</v>
      </c>
      <c r="Q569" s="72">
        <f t="shared" si="143"/>
        <v>0</v>
      </c>
      <c r="R569" s="72">
        <f t="shared" si="144"/>
        <v>76.115868000000006</v>
      </c>
      <c r="S569" s="83" t="str">
        <f t="shared" si="145"/>
        <v>1</v>
      </c>
      <c r="T569" s="204" t="s">
        <v>59</v>
      </c>
      <c r="U569" s="279"/>
      <c r="V569" s="204"/>
      <c r="AB569" s="85"/>
    </row>
    <row r="570" spans="1:28" s="34" customFormat="1" ht="40">
      <c r="A570" s="308"/>
      <c r="B570" s="279"/>
      <c r="C570" s="285"/>
      <c r="D570" s="66">
        <v>42555</v>
      </c>
      <c r="E570" s="66">
        <v>42569</v>
      </c>
      <c r="F570" s="67" t="s">
        <v>449</v>
      </c>
      <c r="G570" s="68">
        <v>1.95</v>
      </c>
      <c r="H570" s="69">
        <v>3</v>
      </c>
      <c r="I570" s="70">
        <v>7.4345999999999997</v>
      </c>
      <c r="J570" s="71">
        <f t="shared" ref="J570:J574" si="158">G570*I570</f>
        <v>14.49747</v>
      </c>
      <c r="K570" s="72">
        <f t="shared" ref="K570:K574" si="159">J570*H570</f>
        <v>43.49241</v>
      </c>
      <c r="L570" s="73">
        <v>35</v>
      </c>
      <c r="M570" s="71">
        <f t="shared" ref="M570:M574" si="160">L570*H570</f>
        <v>105</v>
      </c>
      <c r="N570" s="72">
        <f t="shared" ref="N570:N574" si="161">(L570-J570)*H570</f>
        <v>61.50759</v>
      </c>
      <c r="O570" s="74">
        <f t="shared" ref="O570:O574" si="162">(L570-J570)/J570</f>
        <v>1.4142143422266091</v>
      </c>
      <c r="P570" s="73">
        <v>105</v>
      </c>
      <c r="Q570" s="72">
        <f t="shared" ref="Q570:Q574" si="163">L570*H570-P570</f>
        <v>0</v>
      </c>
      <c r="R570" s="72">
        <f t="shared" ref="R570:R574" si="164">N570</f>
        <v>61.50759</v>
      </c>
      <c r="S570" s="83" t="str">
        <f t="shared" ref="S570:S574" si="165">IF(Q570&lt;&gt;0,"0","1")</f>
        <v>1</v>
      </c>
      <c r="T570" s="204" t="s">
        <v>59</v>
      </c>
      <c r="U570" s="279"/>
      <c r="V570" s="204"/>
      <c r="AB570" s="85"/>
    </row>
    <row r="571" spans="1:28" s="34" customFormat="1" ht="20">
      <c r="A571" s="308"/>
      <c r="B571" s="279"/>
      <c r="C571" s="285"/>
      <c r="D571" s="66">
        <v>42555</v>
      </c>
      <c r="E571" s="66">
        <v>42569</v>
      </c>
      <c r="F571" s="67" t="s">
        <v>450</v>
      </c>
      <c r="G571" s="68">
        <v>2.75</v>
      </c>
      <c r="H571" s="69">
        <v>1</v>
      </c>
      <c r="I571" s="70">
        <v>7.4345999999999997</v>
      </c>
      <c r="J571" s="71">
        <f t="shared" si="158"/>
        <v>20.445149999999998</v>
      </c>
      <c r="K571" s="72">
        <f t="shared" si="159"/>
        <v>20.445149999999998</v>
      </c>
      <c r="L571" s="73">
        <v>42</v>
      </c>
      <c r="M571" s="71">
        <f t="shared" si="160"/>
        <v>42</v>
      </c>
      <c r="N571" s="72">
        <f t="shared" si="161"/>
        <v>21.554850000000002</v>
      </c>
      <c r="O571" s="74">
        <f t="shared" si="162"/>
        <v>1.054276931203733</v>
      </c>
      <c r="P571" s="73">
        <v>42</v>
      </c>
      <c r="Q571" s="72">
        <f t="shared" si="163"/>
        <v>0</v>
      </c>
      <c r="R571" s="72">
        <f t="shared" si="164"/>
        <v>21.554850000000002</v>
      </c>
      <c r="S571" s="83" t="str">
        <f t="shared" si="165"/>
        <v>1</v>
      </c>
      <c r="T571" s="204" t="s">
        <v>59</v>
      </c>
      <c r="U571" s="279"/>
      <c r="V571" s="204"/>
      <c r="AB571" s="85"/>
    </row>
    <row r="572" spans="1:28" s="34" customFormat="1" ht="20">
      <c r="A572" s="308"/>
      <c r="B572" s="279"/>
      <c r="C572" s="285"/>
      <c r="D572" s="66">
        <v>42555</v>
      </c>
      <c r="E572" s="66">
        <v>42569</v>
      </c>
      <c r="F572" s="67" t="s">
        <v>451</v>
      </c>
      <c r="G572" s="68">
        <v>1.35</v>
      </c>
      <c r="H572" s="69">
        <v>1</v>
      </c>
      <c r="I572" s="70">
        <v>7.4345999999999997</v>
      </c>
      <c r="J572" s="71">
        <f t="shared" si="158"/>
        <v>10.036709999999999</v>
      </c>
      <c r="K572" s="72">
        <f t="shared" si="159"/>
        <v>10.036709999999999</v>
      </c>
      <c r="L572" s="73">
        <v>20</v>
      </c>
      <c r="M572" s="71">
        <f t="shared" si="160"/>
        <v>20</v>
      </c>
      <c r="N572" s="72">
        <f t="shared" si="161"/>
        <v>9.9632900000000006</v>
      </c>
      <c r="O572" s="74">
        <f t="shared" si="162"/>
        <v>0.99268485390132832</v>
      </c>
      <c r="P572" s="73">
        <v>20</v>
      </c>
      <c r="Q572" s="72">
        <f t="shared" si="163"/>
        <v>0</v>
      </c>
      <c r="R572" s="72">
        <f t="shared" si="164"/>
        <v>9.9632900000000006</v>
      </c>
      <c r="S572" s="83" t="str">
        <f t="shared" si="165"/>
        <v>1</v>
      </c>
      <c r="T572" s="204" t="s">
        <v>59</v>
      </c>
      <c r="U572" s="279"/>
      <c r="V572" s="204"/>
      <c r="AB572" s="85"/>
    </row>
    <row r="573" spans="1:28" s="34" customFormat="1" ht="20">
      <c r="A573" s="308"/>
      <c r="B573" s="279"/>
      <c r="C573" s="285"/>
      <c r="D573" s="66">
        <v>42555</v>
      </c>
      <c r="E573" s="66">
        <v>42569</v>
      </c>
      <c r="F573" s="67" t="s">
        <v>452</v>
      </c>
      <c r="G573" s="68">
        <v>3.95</v>
      </c>
      <c r="H573" s="69">
        <v>1</v>
      </c>
      <c r="I573" s="70">
        <v>7.4345999999999997</v>
      </c>
      <c r="J573" s="71">
        <f t="shared" si="158"/>
        <v>29.366669999999999</v>
      </c>
      <c r="K573" s="72">
        <f t="shared" si="159"/>
        <v>29.366669999999999</v>
      </c>
      <c r="L573" s="73">
        <v>60</v>
      </c>
      <c r="M573" s="71">
        <f t="shared" si="160"/>
        <v>60</v>
      </c>
      <c r="N573" s="72">
        <f t="shared" si="161"/>
        <v>30.633330000000001</v>
      </c>
      <c r="O573" s="74">
        <f t="shared" si="162"/>
        <v>1.0431325717216151</v>
      </c>
      <c r="P573" s="73">
        <v>60</v>
      </c>
      <c r="Q573" s="72">
        <f t="shared" si="163"/>
        <v>0</v>
      </c>
      <c r="R573" s="72">
        <f t="shared" si="164"/>
        <v>30.633330000000001</v>
      </c>
      <c r="S573" s="83" t="str">
        <f t="shared" si="165"/>
        <v>1</v>
      </c>
      <c r="T573" s="204" t="s">
        <v>59</v>
      </c>
      <c r="U573" s="279"/>
      <c r="V573" s="204"/>
      <c r="AB573" s="85"/>
    </row>
    <row r="574" spans="1:28" s="139" customFormat="1" ht="21" thickBot="1">
      <c r="A574" s="309"/>
      <c r="B574" s="304"/>
      <c r="C574" s="306"/>
      <c r="D574" s="128">
        <v>42555</v>
      </c>
      <c r="E574" s="128">
        <v>42569</v>
      </c>
      <c r="F574" s="129" t="s">
        <v>332</v>
      </c>
      <c r="G574" s="130">
        <v>10</v>
      </c>
      <c r="H574" s="131">
        <v>1</v>
      </c>
      <c r="I574" s="132">
        <v>1</v>
      </c>
      <c r="J574" s="133">
        <f t="shared" si="158"/>
        <v>10</v>
      </c>
      <c r="K574" s="134">
        <f t="shared" si="159"/>
        <v>10</v>
      </c>
      <c r="L574" s="135">
        <v>0</v>
      </c>
      <c r="M574" s="133">
        <f t="shared" si="160"/>
        <v>0</v>
      </c>
      <c r="N574" s="134">
        <f t="shared" si="161"/>
        <v>-10</v>
      </c>
      <c r="O574" s="136">
        <f t="shared" si="162"/>
        <v>-1</v>
      </c>
      <c r="P574" s="135">
        <v>0</v>
      </c>
      <c r="Q574" s="134">
        <f t="shared" si="163"/>
        <v>0</v>
      </c>
      <c r="R574" s="134">
        <f t="shared" si="164"/>
        <v>-10</v>
      </c>
      <c r="S574" s="137" t="str">
        <f t="shared" si="165"/>
        <v>1</v>
      </c>
      <c r="T574" s="138" t="s">
        <v>59</v>
      </c>
      <c r="U574" s="304"/>
      <c r="V574" s="138"/>
      <c r="AB574" s="140"/>
    </row>
    <row r="575" spans="1:28" s="114" customFormat="1" ht="20">
      <c r="A575" s="281">
        <v>160726</v>
      </c>
      <c r="B575" s="278" t="s">
        <v>453</v>
      </c>
      <c r="C575" s="284" t="s">
        <v>321</v>
      </c>
      <c r="D575" s="200">
        <v>42562</v>
      </c>
      <c r="E575" s="200">
        <v>42562</v>
      </c>
      <c r="F575" s="104" t="s">
        <v>323</v>
      </c>
      <c r="G575" s="105">
        <v>0.55000000000000004</v>
      </c>
      <c r="H575" s="106">
        <v>25</v>
      </c>
      <c r="I575" s="107">
        <v>7.4036</v>
      </c>
      <c r="J575" s="108">
        <f t="shared" si="121"/>
        <v>4.0719799999999999</v>
      </c>
      <c r="K575" s="109">
        <f t="shared" si="130"/>
        <v>101.79949999999999</v>
      </c>
      <c r="L575" s="110">
        <v>4.95</v>
      </c>
      <c r="M575" s="108">
        <f t="shared" si="115"/>
        <v>123.75</v>
      </c>
      <c r="N575" s="109">
        <f t="shared" si="116"/>
        <v>21.950500000000005</v>
      </c>
      <c r="O575" s="111">
        <f t="shared" si="117"/>
        <v>0.21562483116321796</v>
      </c>
      <c r="P575" s="110">
        <v>123.75</v>
      </c>
      <c r="Q575" s="109">
        <f t="shared" si="118"/>
        <v>0</v>
      </c>
      <c r="R575" s="109">
        <f t="shared" si="119"/>
        <v>21.950500000000005</v>
      </c>
      <c r="S575" s="112" t="str">
        <f t="shared" si="120"/>
        <v>1</v>
      </c>
      <c r="T575" s="113" t="s">
        <v>25</v>
      </c>
      <c r="U575" s="113"/>
      <c r="V575" s="113"/>
      <c r="AB575" s="35"/>
    </row>
    <row r="576" spans="1:28" s="34" customFormat="1" ht="20">
      <c r="A576" s="282"/>
      <c r="B576" s="279"/>
      <c r="C576" s="285"/>
      <c r="D576" s="66">
        <v>42562</v>
      </c>
      <c r="E576" s="66">
        <v>42562</v>
      </c>
      <c r="F576" s="67" t="s">
        <v>327</v>
      </c>
      <c r="G576" s="68">
        <v>0.55000000000000004</v>
      </c>
      <c r="H576" s="69">
        <v>5</v>
      </c>
      <c r="I576" s="70">
        <v>7.4036</v>
      </c>
      <c r="J576" s="71">
        <f t="shared" si="121"/>
        <v>4.0719799999999999</v>
      </c>
      <c r="K576" s="72">
        <f t="shared" si="130"/>
        <v>20.3599</v>
      </c>
      <c r="L576" s="73">
        <v>4.95</v>
      </c>
      <c r="M576" s="71">
        <f t="shared" si="115"/>
        <v>24.75</v>
      </c>
      <c r="N576" s="72">
        <f t="shared" si="116"/>
        <v>4.3901000000000012</v>
      </c>
      <c r="O576" s="74">
        <f t="shared" si="117"/>
        <v>0.21562483116321796</v>
      </c>
      <c r="P576" s="73">
        <v>24.75</v>
      </c>
      <c r="Q576" s="72">
        <f t="shared" si="118"/>
        <v>0</v>
      </c>
      <c r="R576" s="72">
        <f t="shared" si="119"/>
        <v>4.3901000000000012</v>
      </c>
      <c r="S576" s="83" t="str">
        <f t="shared" si="120"/>
        <v>1</v>
      </c>
      <c r="T576" s="204" t="s">
        <v>25</v>
      </c>
      <c r="U576" s="204"/>
      <c r="V576" s="204"/>
      <c r="AB576" s="35"/>
    </row>
    <row r="577" spans="1:28" s="34" customFormat="1" ht="20">
      <c r="A577" s="282"/>
      <c r="B577" s="279"/>
      <c r="C577" s="285"/>
      <c r="D577" s="66">
        <v>42562</v>
      </c>
      <c r="E577" s="66">
        <v>42562</v>
      </c>
      <c r="F577" s="67" t="s">
        <v>322</v>
      </c>
      <c r="G577" s="68">
        <v>0.55000000000000004</v>
      </c>
      <c r="H577" s="69">
        <v>25</v>
      </c>
      <c r="I577" s="70">
        <v>7.4036</v>
      </c>
      <c r="J577" s="71">
        <f t="shared" si="121"/>
        <v>4.0719799999999999</v>
      </c>
      <c r="K577" s="72">
        <f t="shared" si="130"/>
        <v>101.79949999999999</v>
      </c>
      <c r="L577" s="73">
        <v>4.95</v>
      </c>
      <c r="M577" s="71">
        <f t="shared" si="115"/>
        <v>123.75</v>
      </c>
      <c r="N577" s="72">
        <f t="shared" si="116"/>
        <v>21.950500000000005</v>
      </c>
      <c r="O577" s="74">
        <f t="shared" si="117"/>
        <v>0.21562483116321796</v>
      </c>
      <c r="P577" s="73">
        <v>123.75</v>
      </c>
      <c r="Q577" s="72">
        <f t="shared" si="118"/>
        <v>0</v>
      </c>
      <c r="R577" s="72">
        <f t="shared" si="119"/>
        <v>21.950500000000005</v>
      </c>
      <c r="S577" s="83" t="str">
        <f t="shared" si="120"/>
        <v>1</v>
      </c>
      <c r="T577" s="204" t="s">
        <v>25</v>
      </c>
      <c r="U577" s="204"/>
      <c r="V577" s="204"/>
      <c r="AB577" s="35"/>
    </row>
    <row r="578" spans="1:28" s="34" customFormat="1" ht="20">
      <c r="A578" s="282"/>
      <c r="B578" s="279"/>
      <c r="C578" s="285"/>
      <c r="D578" s="66">
        <v>42562</v>
      </c>
      <c r="E578" s="66">
        <v>42562</v>
      </c>
      <c r="F578" s="67" t="s">
        <v>330</v>
      </c>
      <c r="G578" s="68">
        <v>0.55000000000000004</v>
      </c>
      <c r="H578" s="69">
        <v>25</v>
      </c>
      <c r="I578" s="70">
        <v>7.4036</v>
      </c>
      <c r="J578" s="71">
        <f t="shared" si="121"/>
        <v>4.0719799999999999</v>
      </c>
      <c r="K578" s="72">
        <f t="shared" si="130"/>
        <v>101.79949999999999</v>
      </c>
      <c r="L578" s="73">
        <v>4.95</v>
      </c>
      <c r="M578" s="71">
        <f t="shared" si="115"/>
        <v>123.75</v>
      </c>
      <c r="N578" s="72">
        <f t="shared" si="116"/>
        <v>21.950500000000005</v>
      </c>
      <c r="O578" s="74">
        <f t="shared" si="117"/>
        <v>0.21562483116321796</v>
      </c>
      <c r="P578" s="73">
        <v>123.75</v>
      </c>
      <c r="Q578" s="72">
        <f t="shared" si="118"/>
        <v>0</v>
      </c>
      <c r="R578" s="72">
        <f t="shared" si="119"/>
        <v>21.950500000000005</v>
      </c>
      <c r="S578" s="83" t="str">
        <f t="shared" si="120"/>
        <v>1</v>
      </c>
      <c r="T578" s="204" t="s">
        <v>25</v>
      </c>
      <c r="U578" s="204"/>
      <c r="V578" s="204"/>
      <c r="AB578" s="35"/>
    </row>
    <row r="579" spans="1:28" s="34" customFormat="1" ht="20">
      <c r="A579" s="282"/>
      <c r="B579" s="279"/>
      <c r="C579" s="285"/>
      <c r="D579" s="66">
        <v>42562</v>
      </c>
      <c r="E579" s="66">
        <v>42562</v>
      </c>
      <c r="F579" s="67" t="s">
        <v>324</v>
      </c>
      <c r="G579" s="68">
        <v>0.55000000000000004</v>
      </c>
      <c r="H579" s="69">
        <v>25</v>
      </c>
      <c r="I579" s="70">
        <v>7.4036</v>
      </c>
      <c r="J579" s="71">
        <f t="shared" si="121"/>
        <v>4.0719799999999999</v>
      </c>
      <c r="K579" s="72">
        <f t="shared" si="130"/>
        <v>101.79949999999999</v>
      </c>
      <c r="L579" s="73">
        <v>4.95</v>
      </c>
      <c r="M579" s="71">
        <f t="shared" si="115"/>
        <v>123.75</v>
      </c>
      <c r="N579" s="72">
        <f t="shared" si="116"/>
        <v>21.950500000000005</v>
      </c>
      <c r="O579" s="74">
        <f t="shared" si="117"/>
        <v>0.21562483116321796</v>
      </c>
      <c r="P579" s="73">
        <v>123.75</v>
      </c>
      <c r="Q579" s="72">
        <f t="shared" si="118"/>
        <v>0</v>
      </c>
      <c r="R579" s="72">
        <f t="shared" si="119"/>
        <v>21.950500000000005</v>
      </c>
      <c r="S579" s="83" t="str">
        <f t="shared" si="120"/>
        <v>1</v>
      </c>
      <c r="T579" s="204" t="s">
        <v>25</v>
      </c>
      <c r="U579" s="204"/>
      <c r="V579" s="204"/>
      <c r="AB579" s="35"/>
    </row>
    <row r="580" spans="1:28" s="34" customFormat="1" ht="20">
      <c r="A580" s="282"/>
      <c r="B580" s="279"/>
      <c r="C580" s="285"/>
      <c r="D580" s="66">
        <v>42562</v>
      </c>
      <c r="E580" s="66">
        <v>42562</v>
      </c>
      <c r="F580" s="67" t="s">
        <v>325</v>
      </c>
      <c r="G580" s="68">
        <v>0.55000000000000004</v>
      </c>
      <c r="H580" s="69">
        <v>3</v>
      </c>
      <c r="I580" s="70">
        <v>7.4036</v>
      </c>
      <c r="J580" s="71">
        <f t="shared" si="121"/>
        <v>4.0719799999999999</v>
      </c>
      <c r="K580" s="72">
        <f t="shared" si="130"/>
        <v>12.21594</v>
      </c>
      <c r="L580" s="73">
        <v>4.95</v>
      </c>
      <c r="M580" s="71">
        <f t="shared" si="115"/>
        <v>14.850000000000001</v>
      </c>
      <c r="N580" s="72">
        <f t="shared" si="116"/>
        <v>2.6340600000000007</v>
      </c>
      <c r="O580" s="74">
        <f t="shared" si="117"/>
        <v>0.21562483116321796</v>
      </c>
      <c r="P580" s="73">
        <v>14.85</v>
      </c>
      <c r="Q580" s="72">
        <f t="shared" si="118"/>
        <v>0</v>
      </c>
      <c r="R580" s="72">
        <f t="shared" si="119"/>
        <v>2.6340600000000007</v>
      </c>
      <c r="S580" s="83" t="str">
        <f t="shared" si="120"/>
        <v>1</v>
      </c>
      <c r="T580" s="204" t="s">
        <v>25</v>
      </c>
      <c r="U580" s="204"/>
      <c r="V580" s="204"/>
      <c r="AB580" s="35"/>
    </row>
    <row r="581" spans="1:28" s="34" customFormat="1" ht="20">
      <c r="A581" s="282"/>
      <c r="B581" s="279"/>
      <c r="C581" s="285"/>
      <c r="D581" s="66">
        <v>42562</v>
      </c>
      <c r="E581" s="66">
        <v>42562</v>
      </c>
      <c r="F581" s="67" t="s">
        <v>326</v>
      </c>
      <c r="G581" s="68">
        <v>0.55000000000000004</v>
      </c>
      <c r="H581" s="69">
        <v>5</v>
      </c>
      <c r="I581" s="70">
        <v>7.4036</v>
      </c>
      <c r="J581" s="71">
        <f t="shared" si="121"/>
        <v>4.0719799999999999</v>
      </c>
      <c r="K581" s="72">
        <f t="shared" si="130"/>
        <v>20.3599</v>
      </c>
      <c r="L581" s="73">
        <v>4.95</v>
      </c>
      <c r="M581" s="71">
        <f t="shared" si="115"/>
        <v>24.75</v>
      </c>
      <c r="N581" s="72">
        <f t="shared" si="116"/>
        <v>4.3901000000000012</v>
      </c>
      <c r="O581" s="74">
        <f t="shared" si="117"/>
        <v>0.21562483116321796</v>
      </c>
      <c r="P581" s="73">
        <v>24.75</v>
      </c>
      <c r="Q581" s="72">
        <f t="shared" si="118"/>
        <v>0</v>
      </c>
      <c r="R581" s="72">
        <f t="shared" si="119"/>
        <v>4.3901000000000012</v>
      </c>
      <c r="S581" s="83" t="str">
        <f t="shared" si="120"/>
        <v>1</v>
      </c>
      <c r="T581" s="204" t="s">
        <v>25</v>
      </c>
      <c r="U581" s="204"/>
      <c r="V581" s="204"/>
      <c r="AB581" s="35"/>
    </row>
    <row r="582" spans="1:28" s="34" customFormat="1" ht="20">
      <c r="A582" s="282"/>
      <c r="B582" s="279"/>
      <c r="C582" s="285"/>
      <c r="D582" s="66">
        <v>42562</v>
      </c>
      <c r="E582" s="66">
        <v>42562</v>
      </c>
      <c r="F582" s="67" t="s">
        <v>350</v>
      </c>
      <c r="G582" s="68">
        <v>13</v>
      </c>
      <c r="H582" s="69">
        <v>1</v>
      </c>
      <c r="I582" s="70">
        <v>7.4036</v>
      </c>
      <c r="J582" s="71">
        <f t="shared" si="121"/>
        <v>96.246799999999993</v>
      </c>
      <c r="K582" s="72">
        <f t="shared" si="130"/>
        <v>96.246799999999993</v>
      </c>
      <c r="L582" s="73">
        <v>105</v>
      </c>
      <c r="M582" s="71">
        <f t="shared" si="115"/>
        <v>105</v>
      </c>
      <c r="N582" s="72">
        <f t="shared" si="116"/>
        <v>8.7532000000000068</v>
      </c>
      <c r="O582" s="74">
        <f t="shared" si="117"/>
        <v>9.0945361300323824E-2</v>
      </c>
      <c r="P582" s="73">
        <v>105</v>
      </c>
      <c r="Q582" s="72">
        <f t="shared" si="118"/>
        <v>0</v>
      </c>
      <c r="R582" s="72">
        <f t="shared" si="119"/>
        <v>8.7532000000000068</v>
      </c>
      <c r="S582" s="83" t="str">
        <f t="shared" si="120"/>
        <v>1</v>
      </c>
      <c r="T582" s="204" t="s">
        <v>25</v>
      </c>
      <c r="U582" s="204"/>
      <c r="V582" s="204"/>
      <c r="AB582" s="35"/>
    </row>
    <row r="583" spans="1:28" s="34" customFormat="1" ht="20">
      <c r="A583" s="281">
        <v>160727</v>
      </c>
      <c r="B583" s="278" t="s">
        <v>454</v>
      </c>
      <c r="C583" s="284" t="s">
        <v>32</v>
      </c>
      <c r="D583" s="66">
        <v>42565</v>
      </c>
      <c r="E583" s="66">
        <v>42567</v>
      </c>
      <c r="F583" s="67" t="s">
        <v>455</v>
      </c>
      <c r="G583" s="68">
        <v>9.5</v>
      </c>
      <c r="H583" s="69">
        <v>8</v>
      </c>
      <c r="I583" s="70">
        <v>7.47</v>
      </c>
      <c r="J583" s="71">
        <f t="shared" si="121"/>
        <v>70.965000000000003</v>
      </c>
      <c r="K583" s="72">
        <f t="shared" si="130"/>
        <v>567.72</v>
      </c>
      <c r="L583" s="73">
        <v>122</v>
      </c>
      <c r="M583" s="71">
        <f t="shared" si="115"/>
        <v>976</v>
      </c>
      <c r="N583" s="72">
        <f t="shared" si="116"/>
        <v>408.28</v>
      </c>
      <c r="O583" s="74">
        <f t="shared" si="117"/>
        <v>0.71915733107870072</v>
      </c>
      <c r="P583" s="73">
        <v>976</v>
      </c>
      <c r="Q583" s="72">
        <f t="shared" si="118"/>
        <v>0</v>
      </c>
      <c r="R583" s="72">
        <f t="shared" si="119"/>
        <v>408.28</v>
      </c>
      <c r="S583" s="83" t="str">
        <f t="shared" si="120"/>
        <v>1</v>
      </c>
      <c r="T583" s="204" t="s">
        <v>25</v>
      </c>
      <c r="U583" s="204"/>
      <c r="V583" s="204"/>
      <c r="AB583" s="35"/>
    </row>
    <row r="584" spans="1:28" s="34" customFormat="1" ht="40">
      <c r="A584" s="282"/>
      <c r="B584" s="279"/>
      <c r="C584" s="285"/>
      <c r="D584" s="66">
        <v>42565</v>
      </c>
      <c r="E584" s="66">
        <v>42568</v>
      </c>
      <c r="F584" s="67" t="s">
        <v>456</v>
      </c>
      <c r="G584" s="68">
        <v>5.09</v>
      </c>
      <c r="H584" s="69">
        <v>2</v>
      </c>
      <c r="I584" s="70">
        <v>7.47</v>
      </c>
      <c r="J584" s="71">
        <f t="shared" si="121"/>
        <v>38.022299999999994</v>
      </c>
      <c r="K584" s="72">
        <f t="shared" si="130"/>
        <v>76.044599999999988</v>
      </c>
      <c r="L584" s="73">
        <v>90</v>
      </c>
      <c r="M584" s="71">
        <f t="shared" si="115"/>
        <v>180</v>
      </c>
      <c r="N584" s="72">
        <f t="shared" si="116"/>
        <v>103.95540000000001</v>
      </c>
      <c r="O584" s="74">
        <f t="shared" si="117"/>
        <v>1.3670319786020313</v>
      </c>
      <c r="P584" s="73">
        <v>180</v>
      </c>
      <c r="Q584" s="72">
        <f t="shared" si="118"/>
        <v>0</v>
      </c>
      <c r="R584" s="72">
        <f t="shared" si="119"/>
        <v>103.95540000000001</v>
      </c>
      <c r="S584" s="83" t="str">
        <f t="shared" si="120"/>
        <v>1</v>
      </c>
      <c r="T584" s="204" t="s">
        <v>25</v>
      </c>
      <c r="U584" s="204"/>
      <c r="V584" s="204"/>
      <c r="AB584" s="35"/>
    </row>
    <row r="585" spans="1:28" s="34" customFormat="1" ht="20">
      <c r="A585" s="283"/>
      <c r="B585" s="280"/>
      <c r="C585" s="286"/>
      <c r="D585" s="66">
        <v>42565</v>
      </c>
      <c r="E585" s="66">
        <v>42569</v>
      </c>
      <c r="F585" s="67" t="s">
        <v>350</v>
      </c>
      <c r="G585" s="68">
        <v>25</v>
      </c>
      <c r="H585" s="69">
        <v>1</v>
      </c>
      <c r="I585" s="70">
        <v>7.44</v>
      </c>
      <c r="J585" s="71">
        <f t="shared" si="121"/>
        <v>186</v>
      </c>
      <c r="K585" s="72">
        <f t="shared" si="130"/>
        <v>186</v>
      </c>
      <c r="L585" s="73">
        <v>40</v>
      </c>
      <c r="M585" s="71">
        <f t="shared" si="115"/>
        <v>40</v>
      </c>
      <c r="N585" s="72">
        <f t="shared" si="116"/>
        <v>-146</v>
      </c>
      <c r="O585" s="74">
        <f t="shared" si="117"/>
        <v>-0.78494623655913975</v>
      </c>
      <c r="P585" s="73">
        <v>40</v>
      </c>
      <c r="Q585" s="72">
        <f t="shared" si="118"/>
        <v>0</v>
      </c>
      <c r="R585" s="72">
        <f t="shared" si="119"/>
        <v>-146</v>
      </c>
      <c r="S585" s="83" t="str">
        <f t="shared" si="120"/>
        <v>1</v>
      </c>
      <c r="T585" s="204" t="s">
        <v>25</v>
      </c>
      <c r="U585" s="204"/>
      <c r="V585" s="204"/>
      <c r="AB585" s="35"/>
    </row>
    <row r="586" spans="1:28" s="34" customFormat="1" ht="20">
      <c r="A586" s="281">
        <v>160728</v>
      </c>
      <c r="B586" s="278"/>
      <c r="C586" s="284" t="s">
        <v>457</v>
      </c>
      <c r="D586" s="66">
        <v>42565</v>
      </c>
      <c r="E586" s="66">
        <v>42567</v>
      </c>
      <c r="F586" s="67" t="s">
        <v>458</v>
      </c>
      <c r="G586" s="68">
        <v>141.99</v>
      </c>
      <c r="H586" s="69">
        <v>1</v>
      </c>
      <c r="I586" s="70">
        <v>7.47</v>
      </c>
      <c r="J586" s="71">
        <f t="shared" si="121"/>
        <v>1060.6653000000001</v>
      </c>
      <c r="K586" s="72">
        <f t="shared" si="130"/>
        <v>1060.6653000000001</v>
      </c>
      <c r="L586" s="73">
        <v>1700</v>
      </c>
      <c r="M586" s="71">
        <f t="shared" si="115"/>
        <v>1700</v>
      </c>
      <c r="N586" s="72">
        <f t="shared" si="116"/>
        <v>639.33469999999988</v>
      </c>
      <c r="O586" s="74">
        <f t="shared" si="117"/>
        <v>0.60276762141648244</v>
      </c>
      <c r="P586" s="73">
        <v>1700</v>
      </c>
      <c r="Q586" s="72">
        <f t="shared" si="118"/>
        <v>0</v>
      </c>
      <c r="R586" s="72">
        <f t="shared" si="119"/>
        <v>639.33469999999988</v>
      </c>
      <c r="S586" s="83" t="str">
        <f t="shared" si="120"/>
        <v>1</v>
      </c>
      <c r="T586" s="204" t="s">
        <v>25</v>
      </c>
      <c r="U586" s="204"/>
      <c r="V586" s="204"/>
      <c r="AB586" s="35"/>
    </row>
    <row r="587" spans="1:28" s="34" customFormat="1" ht="20">
      <c r="A587" s="282"/>
      <c r="B587" s="279"/>
      <c r="C587" s="285"/>
      <c r="D587" s="66">
        <v>42565</v>
      </c>
      <c r="E587" s="66">
        <v>42567</v>
      </c>
      <c r="F587" s="67" t="s">
        <v>459</v>
      </c>
      <c r="G587" s="68">
        <v>3.89</v>
      </c>
      <c r="H587" s="69">
        <v>1</v>
      </c>
      <c r="I587" s="70">
        <v>7.47</v>
      </c>
      <c r="J587" s="71">
        <f t="shared" ref="J587:J591" si="166">G587*I587</f>
        <v>29.058299999999999</v>
      </c>
      <c r="K587" s="72">
        <f t="shared" ref="K587:K591" si="167">J587*H587</f>
        <v>29.058299999999999</v>
      </c>
      <c r="L587" s="73">
        <v>55</v>
      </c>
      <c r="M587" s="71">
        <f t="shared" si="115"/>
        <v>55</v>
      </c>
      <c r="N587" s="72">
        <f t="shared" ref="N587:N591" si="168">(L587-J587)*H587</f>
        <v>25.941700000000001</v>
      </c>
      <c r="O587" s="74">
        <f t="shared" ref="O587:O591" si="169">(L587-J587)/J587</f>
        <v>0.89274665069876769</v>
      </c>
      <c r="P587" s="73">
        <v>55</v>
      </c>
      <c r="Q587" s="72">
        <f t="shared" si="118"/>
        <v>0</v>
      </c>
      <c r="R587" s="72">
        <f t="shared" si="119"/>
        <v>25.941700000000001</v>
      </c>
      <c r="S587" s="83" t="str">
        <f t="shared" si="120"/>
        <v>1</v>
      </c>
      <c r="T587" s="204" t="s">
        <v>25</v>
      </c>
      <c r="U587" s="204"/>
      <c r="V587" s="204"/>
      <c r="AB587" s="35"/>
    </row>
    <row r="588" spans="1:28" s="34" customFormat="1" ht="20">
      <c r="A588" s="282"/>
      <c r="B588" s="279"/>
      <c r="C588" s="285"/>
      <c r="D588" s="66">
        <v>42565</v>
      </c>
      <c r="E588" s="66">
        <v>42567</v>
      </c>
      <c r="F588" s="67" t="s">
        <v>460</v>
      </c>
      <c r="G588" s="68">
        <v>0.86</v>
      </c>
      <c r="H588" s="69">
        <v>3</v>
      </c>
      <c r="I588" s="70">
        <v>7.47</v>
      </c>
      <c r="J588" s="71">
        <f t="shared" si="166"/>
        <v>6.4241999999999999</v>
      </c>
      <c r="K588" s="72">
        <f t="shared" si="167"/>
        <v>19.272600000000001</v>
      </c>
      <c r="L588" s="73">
        <v>17</v>
      </c>
      <c r="M588" s="71">
        <f t="shared" si="115"/>
        <v>51</v>
      </c>
      <c r="N588" s="72">
        <f t="shared" si="168"/>
        <v>31.727400000000003</v>
      </c>
      <c r="O588" s="74">
        <f t="shared" si="169"/>
        <v>1.6462438902898417</v>
      </c>
      <c r="P588" s="73">
        <v>51</v>
      </c>
      <c r="Q588" s="72">
        <f t="shared" si="118"/>
        <v>0</v>
      </c>
      <c r="R588" s="72">
        <f t="shared" si="119"/>
        <v>31.727400000000003</v>
      </c>
      <c r="S588" s="83" t="str">
        <f t="shared" si="120"/>
        <v>1</v>
      </c>
      <c r="T588" s="204" t="s">
        <v>25</v>
      </c>
      <c r="U588" s="204"/>
      <c r="V588" s="204"/>
      <c r="AB588" s="35"/>
    </row>
    <row r="589" spans="1:28" s="34" customFormat="1" ht="20">
      <c r="A589" s="282"/>
      <c r="B589" s="279"/>
      <c r="C589" s="285"/>
      <c r="D589" s="66">
        <v>42565</v>
      </c>
      <c r="E589" s="66">
        <v>42567</v>
      </c>
      <c r="F589" s="67" t="s">
        <v>461</v>
      </c>
      <c r="G589" s="68">
        <v>0.69</v>
      </c>
      <c r="H589" s="69">
        <v>3</v>
      </c>
      <c r="I589" s="70">
        <v>7.47</v>
      </c>
      <c r="J589" s="71">
        <f t="shared" si="166"/>
        <v>5.1542999999999992</v>
      </c>
      <c r="K589" s="72">
        <f t="shared" si="167"/>
        <v>15.462899999999998</v>
      </c>
      <c r="L589" s="73">
        <v>14</v>
      </c>
      <c r="M589" s="71">
        <f t="shared" si="115"/>
        <v>42</v>
      </c>
      <c r="N589" s="72">
        <f t="shared" si="168"/>
        <v>26.537100000000002</v>
      </c>
      <c r="O589" s="74">
        <f t="shared" si="169"/>
        <v>1.7161787245600764</v>
      </c>
      <c r="P589" s="73">
        <v>42</v>
      </c>
      <c r="Q589" s="72">
        <f t="shared" si="118"/>
        <v>0</v>
      </c>
      <c r="R589" s="72">
        <f t="shared" si="119"/>
        <v>26.537100000000002</v>
      </c>
      <c r="S589" s="83" t="str">
        <f t="shared" si="120"/>
        <v>1</v>
      </c>
      <c r="T589" s="204" t="s">
        <v>25</v>
      </c>
      <c r="U589" s="204"/>
      <c r="V589" s="204"/>
      <c r="AB589" s="35"/>
    </row>
    <row r="590" spans="1:28" s="34" customFormat="1" ht="20">
      <c r="A590" s="282"/>
      <c r="B590" s="279"/>
      <c r="C590" s="285"/>
      <c r="D590" s="66">
        <v>42565</v>
      </c>
      <c r="E590" s="66">
        <v>42567</v>
      </c>
      <c r="F590" s="67" t="s">
        <v>462</v>
      </c>
      <c r="G590" s="68">
        <v>0.86</v>
      </c>
      <c r="H590" s="69">
        <v>3</v>
      </c>
      <c r="I590" s="70">
        <v>7.47</v>
      </c>
      <c r="J590" s="71">
        <f t="shared" si="166"/>
        <v>6.4241999999999999</v>
      </c>
      <c r="K590" s="72">
        <f t="shared" si="167"/>
        <v>19.272600000000001</v>
      </c>
      <c r="L590" s="73">
        <v>17</v>
      </c>
      <c r="M590" s="71">
        <f t="shared" si="115"/>
        <v>51</v>
      </c>
      <c r="N590" s="72">
        <f t="shared" si="168"/>
        <v>31.727400000000003</v>
      </c>
      <c r="O590" s="74">
        <f t="shared" si="169"/>
        <v>1.6462438902898417</v>
      </c>
      <c r="P590" s="73">
        <v>51</v>
      </c>
      <c r="Q590" s="72">
        <f t="shared" si="118"/>
        <v>0</v>
      </c>
      <c r="R590" s="72">
        <f t="shared" si="119"/>
        <v>31.727400000000003</v>
      </c>
      <c r="S590" s="83" t="str">
        <f t="shared" si="120"/>
        <v>1</v>
      </c>
      <c r="T590" s="204" t="s">
        <v>25</v>
      </c>
      <c r="U590" s="204"/>
      <c r="V590" s="204"/>
      <c r="AB590" s="35"/>
    </row>
    <row r="591" spans="1:28" s="34" customFormat="1" ht="40">
      <c r="A591" s="282"/>
      <c r="B591" s="279"/>
      <c r="C591" s="285"/>
      <c r="D591" s="66">
        <v>42565</v>
      </c>
      <c r="E591" s="66">
        <v>42567</v>
      </c>
      <c r="F591" s="67" t="s">
        <v>463</v>
      </c>
      <c r="G591" s="68">
        <v>0.86</v>
      </c>
      <c r="H591" s="69">
        <v>3</v>
      </c>
      <c r="I591" s="70">
        <v>7.47</v>
      </c>
      <c r="J591" s="71">
        <f t="shared" si="166"/>
        <v>6.4241999999999999</v>
      </c>
      <c r="K591" s="72">
        <f t="shared" si="167"/>
        <v>19.272600000000001</v>
      </c>
      <c r="L591" s="73">
        <v>17</v>
      </c>
      <c r="M591" s="71">
        <f t="shared" si="115"/>
        <v>51</v>
      </c>
      <c r="N591" s="72">
        <f t="shared" si="168"/>
        <v>31.727400000000003</v>
      </c>
      <c r="O591" s="74">
        <f t="shared" si="169"/>
        <v>1.6462438902898417</v>
      </c>
      <c r="P591" s="73">
        <v>51</v>
      </c>
      <c r="Q591" s="72">
        <f t="shared" si="118"/>
        <v>0</v>
      </c>
      <c r="R591" s="72">
        <f t="shared" si="119"/>
        <v>31.727400000000003</v>
      </c>
      <c r="S591" s="83" t="str">
        <f t="shared" si="120"/>
        <v>1</v>
      </c>
      <c r="T591" s="204" t="s">
        <v>25</v>
      </c>
      <c r="U591" s="204"/>
      <c r="V591" s="204"/>
      <c r="AB591" s="35"/>
    </row>
    <row r="592" spans="1:28" s="34" customFormat="1" ht="20">
      <c r="A592" s="283"/>
      <c r="B592" s="280"/>
      <c r="C592" s="286"/>
      <c r="D592" s="66">
        <v>42565</v>
      </c>
      <c r="E592" s="66">
        <v>42567</v>
      </c>
      <c r="F592" s="67" t="s">
        <v>311</v>
      </c>
      <c r="G592" s="68">
        <v>42</v>
      </c>
      <c r="H592" s="69">
        <v>1</v>
      </c>
      <c r="I592" s="70">
        <v>7.44</v>
      </c>
      <c r="J592" s="71">
        <f t="shared" si="121"/>
        <v>312.48</v>
      </c>
      <c r="K592" s="72">
        <f t="shared" si="130"/>
        <v>312.48</v>
      </c>
      <c r="L592" s="73">
        <v>0</v>
      </c>
      <c r="M592" s="71">
        <f t="shared" si="115"/>
        <v>0</v>
      </c>
      <c r="N592" s="72">
        <f t="shared" si="116"/>
        <v>-312.48</v>
      </c>
      <c r="O592" s="74">
        <f t="shared" si="117"/>
        <v>-1</v>
      </c>
      <c r="P592" s="73">
        <v>0</v>
      </c>
      <c r="Q592" s="72">
        <f t="shared" si="118"/>
        <v>0</v>
      </c>
      <c r="R592" s="72">
        <f t="shared" si="119"/>
        <v>-312.48</v>
      </c>
      <c r="S592" s="83" t="str">
        <f t="shared" si="120"/>
        <v>1</v>
      </c>
      <c r="T592" s="204" t="s">
        <v>25</v>
      </c>
      <c r="U592" s="204"/>
      <c r="V592" s="204"/>
      <c r="AB592" s="35"/>
    </row>
    <row r="593" spans="1:28" s="34" customFormat="1" ht="20">
      <c r="A593" s="281">
        <v>160729</v>
      </c>
      <c r="B593" s="278" t="s">
        <v>464</v>
      </c>
      <c r="C593" s="284" t="s">
        <v>465</v>
      </c>
      <c r="D593" s="66">
        <v>42566</v>
      </c>
      <c r="E593" s="66">
        <v>42566</v>
      </c>
      <c r="F593" s="67" t="s">
        <v>401</v>
      </c>
      <c r="G593" s="68">
        <v>10.45</v>
      </c>
      <c r="H593" s="69">
        <v>8</v>
      </c>
      <c r="I593" s="70">
        <v>7.47</v>
      </c>
      <c r="J593" s="71">
        <f t="shared" si="121"/>
        <v>78.061499999999995</v>
      </c>
      <c r="K593" s="72">
        <f t="shared" si="130"/>
        <v>624.49199999999996</v>
      </c>
      <c r="L593" s="73">
        <v>118.75</v>
      </c>
      <c r="M593" s="71">
        <f t="shared" si="115"/>
        <v>950</v>
      </c>
      <c r="N593" s="72">
        <f t="shared" si="116"/>
        <v>325.50800000000004</v>
      </c>
      <c r="O593" s="74">
        <f t="shared" si="117"/>
        <v>0.52123646099549725</v>
      </c>
      <c r="P593" s="73">
        <v>950</v>
      </c>
      <c r="Q593" s="72">
        <f t="shared" si="118"/>
        <v>0</v>
      </c>
      <c r="R593" s="72">
        <f t="shared" si="119"/>
        <v>325.50800000000004</v>
      </c>
      <c r="S593" s="83" t="str">
        <f t="shared" si="120"/>
        <v>1</v>
      </c>
      <c r="T593" s="204" t="s">
        <v>25</v>
      </c>
      <c r="U593" s="204"/>
      <c r="V593" s="204"/>
      <c r="AB593" s="35"/>
    </row>
    <row r="594" spans="1:28" s="34" customFormat="1" ht="20">
      <c r="A594" s="282"/>
      <c r="B594" s="279"/>
      <c r="C594" s="285"/>
      <c r="D594" s="66">
        <v>42566</v>
      </c>
      <c r="E594" s="66">
        <v>42566</v>
      </c>
      <c r="F594" s="67" t="s">
        <v>350</v>
      </c>
      <c r="G594" s="68">
        <v>26</v>
      </c>
      <c r="H594" s="69">
        <v>1</v>
      </c>
      <c r="I594" s="70">
        <v>7.47</v>
      </c>
      <c r="J594" s="71">
        <f t="shared" si="121"/>
        <v>194.22</v>
      </c>
      <c r="K594" s="72">
        <f t="shared" si="130"/>
        <v>194.22</v>
      </c>
      <c r="L594" s="73">
        <v>0</v>
      </c>
      <c r="M594" s="71">
        <f t="shared" si="115"/>
        <v>0</v>
      </c>
      <c r="N594" s="72">
        <f t="shared" si="116"/>
        <v>-194.22</v>
      </c>
      <c r="O594" s="74">
        <f t="shared" si="117"/>
        <v>-1</v>
      </c>
      <c r="P594" s="73">
        <v>0</v>
      </c>
      <c r="Q594" s="72">
        <f t="shared" si="118"/>
        <v>0</v>
      </c>
      <c r="R594" s="72">
        <f t="shared" si="119"/>
        <v>-194.22</v>
      </c>
      <c r="S594" s="83" t="str">
        <f t="shared" si="120"/>
        <v>1</v>
      </c>
      <c r="T594" s="204" t="s">
        <v>25</v>
      </c>
      <c r="U594" s="204"/>
      <c r="V594" s="204"/>
      <c r="AB594" s="35"/>
    </row>
    <row r="595" spans="1:28" s="34" customFormat="1" ht="20">
      <c r="A595" s="283"/>
      <c r="B595" s="280"/>
      <c r="C595" s="286"/>
      <c r="D595" s="66">
        <v>42566</v>
      </c>
      <c r="E595" s="66">
        <v>42566</v>
      </c>
      <c r="F595" s="67" t="s">
        <v>355</v>
      </c>
      <c r="G595" s="68">
        <v>5.5</v>
      </c>
      <c r="H595" s="69">
        <v>1</v>
      </c>
      <c r="I595" s="70">
        <v>1</v>
      </c>
      <c r="J595" s="71">
        <f t="shared" si="121"/>
        <v>5.5</v>
      </c>
      <c r="K595" s="72">
        <f t="shared" si="130"/>
        <v>5.5</v>
      </c>
      <c r="L595" s="73">
        <v>0</v>
      </c>
      <c r="M595" s="71">
        <f t="shared" si="115"/>
        <v>0</v>
      </c>
      <c r="N595" s="72">
        <f t="shared" si="116"/>
        <v>-5.5</v>
      </c>
      <c r="O595" s="74">
        <f t="shared" si="117"/>
        <v>-1</v>
      </c>
      <c r="P595" s="73">
        <v>0</v>
      </c>
      <c r="Q595" s="72">
        <f t="shared" si="118"/>
        <v>0</v>
      </c>
      <c r="R595" s="72">
        <f t="shared" si="119"/>
        <v>-5.5</v>
      </c>
      <c r="S595" s="83" t="str">
        <f t="shared" si="120"/>
        <v>1</v>
      </c>
      <c r="T595" s="204" t="s">
        <v>25</v>
      </c>
      <c r="U595" s="204"/>
      <c r="V595" s="204"/>
      <c r="AB595" s="35"/>
    </row>
    <row r="596" spans="1:28" s="34" customFormat="1" ht="20">
      <c r="A596" s="281">
        <v>160730</v>
      </c>
      <c r="B596" s="278" t="s">
        <v>232</v>
      </c>
      <c r="C596" s="284" t="s">
        <v>66</v>
      </c>
      <c r="D596" s="66">
        <v>42567</v>
      </c>
      <c r="E596" s="66">
        <v>42567</v>
      </c>
      <c r="F596" s="67" t="s">
        <v>399</v>
      </c>
      <c r="G596" s="68">
        <v>10.5</v>
      </c>
      <c r="H596" s="69">
        <v>8</v>
      </c>
      <c r="I596" s="70">
        <v>7.47</v>
      </c>
      <c r="J596" s="71">
        <f t="shared" si="121"/>
        <v>78.435000000000002</v>
      </c>
      <c r="K596" s="72">
        <f t="shared" si="130"/>
        <v>627.48</v>
      </c>
      <c r="L596" s="73">
        <v>127.5</v>
      </c>
      <c r="M596" s="71">
        <f t="shared" si="115"/>
        <v>1020</v>
      </c>
      <c r="N596" s="72">
        <f t="shared" si="116"/>
        <v>392.52</v>
      </c>
      <c r="O596" s="74">
        <f t="shared" si="117"/>
        <v>0.62554981832090262</v>
      </c>
      <c r="P596" s="73">
        <v>1020</v>
      </c>
      <c r="Q596" s="72">
        <f t="shared" si="118"/>
        <v>0</v>
      </c>
      <c r="R596" s="72">
        <f t="shared" si="119"/>
        <v>392.52</v>
      </c>
      <c r="S596" s="83" t="str">
        <f t="shared" si="120"/>
        <v>1</v>
      </c>
      <c r="T596" s="204" t="s">
        <v>25</v>
      </c>
      <c r="U596" s="204"/>
      <c r="V596" s="204"/>
      <c r="AB596" s="35"/>
    </row>
    <row r="597" spans="1:28" s="34" customFormat="1" ht="20">
      <c r="A597" s="283"/>
      <c r="B597" s="280"/>
      <c r="C597" s="286"/>
      <c r="D597" s="66">
        <v>42567</v>
      </c>
      <c r="E597" s="66">
        <v>42567</v>
      </c>
      <c r="F597" s="67" t="s">
        <v>350</v>
      </c>
      <c r="G597" s="68">
        <v>25</v>
      </c>
      <c r="H597" s="69">
        <v>1</v>
      </c>
      <c r="I597" s="70">
        <v>7.4443999999999999</v>
      </c>
      <c r="J597" s="71">
        <f t="shared" si="121"/>
        <v>186.10999999999999</v>
      </c>
      <c r="K597" s="72">
        <f t="shared" si="130"/>
        <v>186.10999999999999</v>
      </c>
      <c r="L597" s="73">
        <v>35</v>
      </c>
      <c r="M597" s="71">
        <f t="shared" si="115"/>
        <v>35</v>
      </c>
      <c r="N597" s="72">
        <f t="shared" si="116"/>
        <v>-151.10999999999999</v>
      </c>
      <c r="O597" s="74">
        <f t="shared" si="117"/>
        <v>-0.81193917575627317</v>
      </c>
      <c r="P597" s="73">
        <v>35</v>
      </c>
      <c r="Q597" s="72">
        <f t="shared" si="118"/>
        <v>0</v>
      </c>
      <c r="R597" s="72">
        <f t="shared" si="119"/>
        <v>-151.10999999999999</v>
      </c>
      <c r="S597" s="83" t="str">
        <f t="shared" si="120"/>
        <v>1</v>
      </c>
      <c r="T597" s="204" t="s">
        <v>25</v>
      </c>
      <c r="U597" s="204"/>
      <c r="V597" s="204"/>
      <c r="AB597" s="35"/>
    </row>
    <row r="598" spans="1:28" s="34" customFormat="1" ht="20">
      <c r="A598" s="281">
        <v>160731</v>
      </c>
      <c r="B598" s="278" t="s">
        <v>466</v>
      </c>
      <c r="C598" s="284" t="s">
        <v>187</v>
      </c>
      <c r="D598" s="66">
        <v>42567</v>
      </c>
      <c r="E598" s="66">
        <v>42567</v>
      </c>
      <c r="F598" s="67" t="s">
        <v>467</v>
      </c>
      <c r="G598" s="68">
        <v>17</v>
      </c>
      <c r="H598" s="69">
        <v>6</v>
      </c>
      <c r="I598" s="70">
        <v>7.47</v>
      </c>
      <c r="J598" s="71">
        <f t="shared" ref="J598:J601" si="170">G598*I598</f>
        <v>126.99</v>
      </c>
      <c r="K598" s="72">
        <f t="shared" ref="K598:K601" si="171">J598*H598</f>
        <v>761.93999999999994</v>
      </c>
      <c r="L598" s="73">
        <v>130.71799999999999</v>
      </c>
      <c r="M598" s="71">
        <f t="shared" ref="M598:M601" si="172">L598*H598</f>
        <v>784.30799999999999</v>
      </c>
      <c r="N598" s="72">
        <f t="shared" ref="N598:N601" si="173">(L598-J598)*H598</f>
        <v>22.367999999999967</v>
      </c>
      <c r="O598" s="74">
        <f t="shared" ref="O598:O601" si="174">(L598-J598)/J598</f>
        <v>2.9356642255295651E-2</v>
      </c>
      <c r="P598" s="73">
        <v>784.31</v>
      </c>
      <c r="Q598" s="72">
        <f t="shared" ref="Q598:Q601" si="175">L598*H598-P598</f>
        <v>-1.9999999999527063E-3</v>
      </c>
      <c r="R598" s="72">
        <f t="shared" ref="R598:R599" si="176">N598</f>
        <v>22.367999999999967</v>
      </c>
      <c r="S598" s="83" t="str">
        <f t="shared" ref="S598:S601" si="177">IF(Q598&lt;&gt;0,"0","1")</f>
        <v>0</v>
      </c>
      <c r="T598" s="204" t="s">
        <v>25</v>
      </c>
      <c r="U598" s="204"/>
      <c r="V598" s="204"/>
      <c r="AB598" s="35"/>
    </row>
    <row r="599" spans="1:28" s="34" customFormat="1" ht="20">
      <c r="A599" s="283"/>
      <c r="B599" s="280"/>
      <c r="C599" s="285"/>
      <c r="D599" s="66">
        <v>42567</v>
      </c>
      <c r="E599" s="66">
        <v>42567</v>
      </c>
      <c r="F599" s="67" t="s">
        <v>350</v>
      </c>
      <c r="G599" s="68">
        <v>25</v>
      </c>
      <c r="H599" s="69">
        <v>1</v>
      </c>
      <c r="I599" s="70">
        <v>7.4443999999999999</v>
      </c>
      <c r="J599" s="71">
        <f t="shared" si="170"/>
        <v>186.10999999999999</v>
      </c>
      <c r="K599" s="72">
        <f t="shared" si="171"/>
        <v>186.10999999999999</v>
      </c>
      <c r="L599" s="73">
        <v>201</v>
      </c>
      <c r="M599" s="71">
        <f t="shared" si="172"/>
        <v>201</v>
      </c>
      <c r="N599" s="72">
        <f t="shared" si="173"/>
        <v>14.890000000000015</v>
      </c>
      <c r="O599" s="74">
        <f t="shared" si="174"/>
        <v>8.0006447799688449E-2</v>
      </c>
      <c r="P599" s="73">
        <v>201</v>
      </c>
      <c r="Q599" s="72">
        <f t="shared" si="175"/>
        <v>0</v>
      </c>
      <c r="R599" s="72">
        <f t="shared" si="176"/>
        <v>14.890000000000015</v>
      </c>
      <c r="S599" s="83" t="str">
        <f t="shared" si="177"/>
        <v>1</v>
      </c>
      <c r="T599" s="204" t="s">
        <v>25</v>
      </c>
      <c r="U599" s="204"/>
      <c r="V599" s="204"/>
      <c r="AB599" s="35"/>
    </row>
    <row r="600" spans="1:28" s="34" customFormat="1" ht="20">
      <c r="A600" s="281">
        <v>160732</v>
      </c>
      <c r="B600" s="278" t="s">
        <v>468</v>
      </c>
      <c r="C600" s="284" t="s">
        <v>187</v>
      </c>
      <c r="D600" s="66">
        <v>42567</v>
      </c>
      <c r="E600" s="66">
        <v>42567</v>
      </c>
      <c r="F600" s="67" t="s">
        <v>314</v>
      </c>
      <c r="G600" s="68">
        <v>17</v>
      </c>
      <c r="H600" s="69">
        <v>6</v>
      </c>
      <c r="I600" s="70">
        <v>7.47</v>
      </c>
      <c r="J600" s="71">
        <f t="shared" si="170"/>
        <v>126.99</v>
      </c>
      <c r="K600" s="72">
        <f t="shared" si="171"/>
        <v>761.93999999999994</v>
      </c>
      <c r="L600" s="73">
        <v>210</v>
      </c>
      <c r="M600" s="71">
        <f t="shared" si="172"/>
        <v>1260</v>
      </c>
      <c r="N600" s="72">
        <f t="shared" si="173"/>
        <v>498.06000000000006</v>
      </c>
      <c r="O600" s="74">
        <f t="shared" si="174"/>
        <v>0.65367351759981107</v>
      </c>
      <c r="P600" s="73">
        <v>1260</v>
      </c>
      <c r="Q600" s="72">
        <f t="shared" si="175"/>
        <v>0</v>
      </c>
      <c r="R600" s="72">
        <f>N600/2</f>
        <v>249.03000000000003</v>
      </c>
      <c r="S600" s="83" t="str">
        <f t="shared" si="177"/>
        <v>1</v>
      </c>
      <c r="T600" s="204" t="s">
        <v>25</v>
      </c>
      <c r="U600" s="204"/>
      <c r="V600" s="204"/>
      <c r="AB600" s="35"/>
    </row>
    <row r="601" spans="1:28" s="34" customFormat="1" ht="20">
      <c r="A601" s="283"/>
      <c r="B601" s="280"/>
      <c r="C601" s="285"/>
      <c r="D601" s="66">
        <v>42567</v>
      </c>
      <c r="E601" s="66">
        <v>42567</v>
      </c>
      <c r="F601" s="67" t="s">
        <v>350</v>
      </c>
      <c r="G601" s="68">
        <v>25</v>
      </c>
      <c r="H601" s="69">
        <v>1</v>
      </c>
      <c r="I601" s="92">
        <v>7.4443999999999999</v>
      </c>
      <c r="J601" s="71">
        <f t="shared" si="170"/>
        <v>186.10999999999999</v>
      </c>
      <c r="K601" s="72">
        <f t="shared" si="171"/>
        <v>186.10999999999999</v>
      </c>
      <c r="L601" s="73">
        <v>0</v>
      </c>
      <c r="M601" s="71">
        <f t="shared" si="172"/>
        <v>0</v>
      </c>
      <c r="N601" s="72">
        <f t="shared" si="173"/>
        <v>-186.10999999999999</v>
      </c>
      <c r="O601" s="74">
        <f t="shared" si="174"/>
        <v>-1</v>
      </c>
      <c r="P601" s="73">
        <v>0</v>
      </c>
      <c r="Q601" s="72">
        <f t="shared" si="175"/>
        <v>0</v>
      </c>
      <c r="R601" s="72">
        <f>N601/2</f>
        <v>-93.054999999999993</v>
      </c>
      <c r="S601" s="83" t="str">
        <f t="shared" si="177"/>
        <v>1</v>
      </c>
      <c r="T601" s="204" t="s">
        <v>25</v>
      </c>
      <c r="U601" s="204"/>
      <c r="V601" s="204"/>
      <c r="AB601" s="35"/>
    </row>
    <row r="602" spans="1:28" s="34" customFormat="1" ht="20">
      <c r="A602" s="281">
        <v>160733</v>
      </c>
      <c r="B602" s="278" t="s">
        <v>469</v>
      </c>
      <c r="C602" s="284" t="s">
        <v>347</v>
      </c>
      <c r="D602" s="66">
        <v>42567</v>
      </c>
      <c r="E602" s="66">
        <v>42568</v>
      </c>
      <c r="F602" s="67" t="s">
        <v>470</v>
      </c>
      <c r="G602" s="68">
        <v>3.55</v>
      </c>
      <c r="H602" s="69">
        <v>2</v>
      </c>
      <c r="I602" s="70">
        <v>7.4345999999999997</v>
      </c>
      <c r="J602" s="71">
        <f t="shared" si="121"/>
        <v>26.392829999999996</v>
      </c>
      <c r="K602" s="72">
        <f t="shared" si="130"/>
        <v>52.785659999999993</v>
      </c>
      <c r="L602" s="73">
        <v>32</v>
      </c>
      <c r="M602" s="71">
        <f t="shared" ref="M602:M670" si="178">L602*H602</f>
        <v>64</v>
      </c>
      <c r="N602" s="72">
        <f t="shared" ref="N602:N670" si="179">(L602-J602)*H602</f>
        <v>11.214340000000007</v>
      </c>
      <c r="O602" s="74">
        <f t="shared" ref="O602:O670" si="180">(L602-J602)/J602</f>
        <v>0.2124505026554562</v>
      </c>
      <c r="P602" s="73">
        <v>64</v>
      </c>
      <c r="Q602" s="72">
        <f t="shared" si="118"/>
        <v>0</v>
      </c>
      <c r="R602" s="72">
        <f t="shared" si="119"/>
        <v>11.214340000000007</v>
      </c>
      <c r="S602" s="83" t="str">
        <f t="shared" si="120"/>
        <v>1</v>
      </c>
      <c r="T602" s="204" t="s">
        <v>25</v>
      </c>
      <c r="U602" s="204"/>
      <c r="V602" s="204"/>
      <c r="AB602" s="35"/>
    </row>
    <row r="603" spans="1:28" s="34" customFormat="1" ht="20">
      <c r="A603" s="282"/>
      <c r="B603" s="279"/>
      <c r="C603" s="285"/>
      <c r="D603" s="66">
        <v>42567</v>
      </c>
      <c r="E603" s="66">
        <v>42569</v>
      </c>
      <c r="F603" s="67" t="s">
        <v>471</v>
      </c>
      <c r="G603" s="68">
        <v>2.92</v>
      </c>
      <c r="H603" s="69">
        <v>1</v>
      </c>
      <c r="I603" s="70">
        <v>7.4345999999999997</v>
      </c>
      <c r="J603" s="71">
        <f t="shared" si="121"/>
        <v>21.709031999999997</v>
      </c>
      <c r="K603" s="72">
        <f t="shared" si="130"/>
        <v>21.709031999999997</v>
      </c>
      <c r="L603" s="73">
        <v>26.4</v>
      </c>
      <c r="M603" s="71">
        <f t="shared" si="178"/>
        <v>26.4</v>
      </c>
      <c r="N603" s="72">
        <f t="shared" si="179"/>
        <v>4.6909680000000016</v>
      </c>
      <c r="O603" s="74">
        <f t="shared" si="180"/>
        <v>0.21608370193567369</v>
      </c>
      <c r="P603" s="73">
        <v>26.4</v>
      </c>
      <c r="Q603" s="72">
        <f t="shared" si="118"/>
        <v>0</v>
      </c>
      <c r="R603" s="72">
        <f t="shared" si="119"/>
        <v>4.6909680000000016</v>
      </c>
      <c r="S603" s="83" t="str">
        <f t="shared" si="120"/>
        <v>1</v>
      </c>
      <c r="T603" s="204" t="s">
        <v>25</v>
      </c>
      <c r="U603" s="204"/>
      <c r="V603" s="204"/>
      <c r="AB603" s="35"/>
    </row>
    <row r="604" spans="1:28" s="34" customFormat="1" ht="20">
      <c r="A604" s="282"/>
      <c r="B604" s="279"/>
      <c r="C604" s="285"/>
      <c r="D604" s="66">
        <v>42567</v>
      </c>
      <c r="E604" s="66">
        <v>42570</v>
      </c>
      <c r="F604" s="67" t="s">
        <v>472</v>
      </c>
      <c r="G604" s="68">
        <v>3.96</v>
      </c>
      <c r="H604" s="69">
        <v>1</v>
      </c>
      <c r="I604" s="70">
        <v>7.4345999999999997</v>
      </c>
      <c r="J604" s="71">
        <f t="shared" si="121"/>
        <v>29.441015999999998</v>
      </c>
      <c r="K604" s="72">
        <f t="shared" si="130"/>
        <v>29.441015999999998</v>
      </c>
      <c r="L604" s="73">
        <v>40.1</v>
      </c>
      <c r="M604" s="71">
        <f t="shared" si="178"/>
        <v>40.1</v>
      </c>
      <c r="N604" s="72">
        <f t="shared" si="179"/>
        <v>10.658984000000004</v>
      </c>
      <c r="O604" s="74">
        <f t="shared" si="180"/>
        <v>0.36204538593369212</v>
      </c>
      <c r="P604" s="73">
        <v>40.1</v>
      </c>
      <c r="Q604" s="72">
        <f t="shared" ref="Q604:Q672" si="181">L604*H604-P604</f>
        <v>0</v>
      </c>
      <c r="R604" s="72">
        <f t="shared" si="119"/>
        <v>10.658984000000004</v>
      </c>
      <c r="S604" s="83" t="str">
        <f t="shared" si="120"/>
        <v>1</v>
      </c>
      <c r="T604" s="204" t="s">
        <v>25</v>
      </c>
      <c r="U604" s="204"/>
      <c r="V604" s="204"/>
      <c r="AB604" s="35"/>
    </row>
    <row r="605" spans="1:28" s="34" customFormat="1" ht="20">
      <c r="A605" s="282"/>
      <c r="B605" s="279"/>
      <c r="C605" s="285"/>
      <c r="D605" s="66">
        <v>42567</v>
      </c>
      <c r="E605" s="66">
        <v>42571</v>
      </c>
      <c r="F605" s="67" t="s">
        <v>473</v>
      </c>
      <c r="G605" s="68">
        <v>4.8499999999999996</v>
      </c>
      <c r="H605" s="69">
        <v>1</v>
      </c>
      <c r="I605" s="70">
        <v>7.4345999999999997</v>
      </c>
      <c r="J605" s="71">
        <f t="shared" si="121"/>
        <v>36.057809999999996</v>
      </c>
      <c r="K605" s="72">
        <f t="shared" si="130"/>
        <v>36.057809999999996</v>
      </c>
      <c r="L605" s="73">
        <v>40</v>
      </c>
      <c r="M605" s="71">
        <f t="shared" si="178"/>
        <v>40</v>
      </c>
      <c r="N605" s="72">
        <f t="shared" si="179"/>
        <v>3.9421900000000036</v>
      </c>
      <c r="O605" s="74">
        <f t="shared" si="180"/>
        <v>0.10932971248115191</v>
      </c>
      <c r="P605" s="73">
        <v>40</v>
      </c>
      <c r="Q605" s="72">
        <f t="shared" si="181"/>
        <v>0</v>
      </c>
      <c r="R605" s="72">
        <f t="shared" si="119"/>
        <v>3.9421900000000036</v>
      </c>
      <c r="S605" s="83" t="str">
        <f t="shared" si="120"/>
        <v>1</v>
      </c>
      <c r="T605" s="204" t="s">
        <v>25</v>
      </c>
      <c r="U605" s="204"/>
      <c r="V605" s="204"/>
      <c r="AB605" s="35"/>
    </row>
    <row r="606" spans="1:28" s="34" customFormat="1" ht="20">
      <c r="A606" s="282"/>
      <c r="B606" s="279"/>
      <c r="C606" s="285"/>
      <c r="D606" s="66">
        <v>42567</v>
      </c>
      <c r="E606" s="66">
        <v>42572</v>
      </c>
      <c r="F606" s="67" t="s">
        <v>474</v>
      </c>
      <c r="G606" s="68">
        <v>5.17</v>
      </c>
      <c r="H606" s="69">
        <v>3</v>
      </c>
      <c r="I606" s="70">
        <v>7.4345999999999997</v>
      </c>
      <c r="J606" s="71">
        <f t="shared" si="121"/>
        <v>38.436881999999997</v>
      </c>
      <c r="K606" s="72">
        <f t="shared" si="130"/>
        <v>115.31064599999999</v>
      </c>
      <c r="L606" s="73">
        <v>46.6</v>
      </c>
      <c r="M606" s="71">
        <f t="shared" si="178"/>
        <v>139.80000000000001</v>
      </c>
      <c r="N606" s="72">
        <f t="shared" si="179"/>
        <v>24.489354000000013</v>
      </c>
      <c r="O606" s="74">
        <f t="shared" si="180"/>
        <v>0.21237721623725891</v>
      </c>
      <c r="P606" s="73">
        <v>139.80000000000001</v>
      </c>
      <c r="Q606" s="72">
        <f t="shared" si="181"/>
        <v>0</v>
      </c>
      <c r="R606" s="72">
        <f t="shared" si="119"/>
        <v>24.489354000000013</v>
      </c>
      <c r="S606" s="83" t="str">
        <f t="shared" si="120"/>
        <v>1</v>
      </c>
      <c r="T606" s="204" t="s">
        <v>25</v>
      </c>
      <c r="U606" s="204"/>
      <c r="V606" s="204"/>
      <c r="AB606" s="35"/>
    </row>
    <row r="607" spans="1:28" s="34" customFormat="1" ht="20">
      <c r="A607" s="282"/>
      <c r="B607" s="279"/>
      <c r="C607" s="285"/>
      <c r="D607" s="66">
        <v>42567</v>
      </c>
      <c r="E607" s="66">
        <v>42573</v>
      </c>
      <c r="F607" s="67" t="s">
        <v>475</v>
      </c>
      <c r="G607" s="68">
        <v>4.45</v>
      </c>
      <c r="H607" s="69">
        <v>2</v>
      </c>
      <c r="I607" s="70">
        <v>7.4345999999999997</v>
      </c>
      <c r="J607" s="71">
        <f t="shared" si="121"/>
        <v>33.083970000000001</v>
      </c>
      <c r="K607" s="72">
        <f t="shared" si="130"/>
        <v>66.167940000000002</v>
      </c>
      <c r="L607" s="73">
        <v>40.1</v>
      </c>
      <c r="M607" s="71">
        <f t="shared" si="178"/>
        <v>80.2</v>
      </c>
      <c r="N607" s="72">
        <f t="shared" si="179"/>
        <v>14.032060000000001</v>
      </c>
      <c r="O607" s="74">
        <f t="shared" si="180"/>
        <v>0.21206735467357757</v>
      </c>
      <c r="P607" s="73">
        <v>80.2</v>
      </c>
      <c r="Q607" s="72">
        <f t="shared" si="181"/>
        <v>0</v>
      </c>
      <c r="R607" s="72">
        <f t="shared" si="119"/>
        <v>14.032060000000001</v>
      </c>
      <c r="S607" s="83" t="str">
        <f t="shared" si="120"/>
        <v>1</v>
      </c>
      <c r="T607" s="204" t="s">
        <v>25</v>
      </c>
      <c r="U607" s="204"/>
      <c r="V607" s="204"/>
      <c r="AB607" s="35"/>
    </row>
    <row r="608" spans="1:28" s="34" customFormat="1" ht="40">
      <c r="A608" s="282"/>
      <c r="B608" s="279"/>
      <c r="C608" s="285"/>
      <c r="D608" s="66">
        <v>42567</v>
      </c>
      <c r="E608" s="66">
        <v>42574</v>
      </c>
      <c r="F608" s="67" t="s">
        <v>476</v>
      </c>
      <c r="G608" s="68">
        <v>1.79</v>
      </c>
      <c r="H608" s="69">
        <v>1</v>
      </c>
      <c r="I608" s="70">
        <v>7.4345999999999997</v>
      </c>
      <c r="J608" s="71">
        <f t="shared" si="121"/>
        <v>13.307933999999999</v>
      </c>
      <c r="K608" s="72">
        <f t="shared" si="130"/>
        <v>13.307933999999999</v>
      </c>
      <c r="L608" s="73">
        <v>21.72</v>
      </c>
      <c r="M608" s="71">
        <f t="shared" si="178"/>
        <v>21.72</v>
      </c>
      <c r="N608" s="72">
        <f t="shared" si="179"/>
        <v>8.4120659999999994</v>
      </c>
      <c r="O608" s="74">
        <f t="shared" si="180"/>
        <v>0.63210908620376383</v>
      </c>
      <c r="P608" s="73">
        <v>21.72</v>
      </c>
      <c r="Q608" s="72">
        <f t="shared" si="181"/>
        <v>0</v>
      </c>
      <c r="R608" s="72">
        <f t="shared" si="119"/>
        <v>8.4120659999999994</v>
      </c>
      <c r="S608" s="83" t="str">
        <f t="shared" si="120"/>
        <v>1</v>
      </c>
      <c r="T608" s="204" t="s">
        <v>25</v>
      </c>
      <c r="U608" s="204"/>
      <c r="V608" s="204"/>
      <c r="AB608" s="35"/>
    </row>
    <row r="609" spans="1:28" s="34" customFormat="1" ht="20">
      <c r="A609" s="282"/>
      <c r="B609" s="279"/>
      <c r="C609" s="285"/>
      <c r="D609" s="66">
        <v>42567</v>
      </c>
      <c r="E609" s="66">
        <v>42575</v>
      </c>
      <c r="F609" s="67" t="s">
        <v>477</v>
      </c>
      <c r="G609" s="68">
        <v>5.65</v>
      </c>
      <c r="H609" s="69">
        <v>2</v>
      </c>
      <c r="I609" s="70">
        <v>7.4345999999999997</v>
      </c>
      <c r="J609" s="71">
        <f t="shared" si="121"/>
        <v>42.005490000000002</v>
      </c>
      <c r="K609" s="72">
        <f t="shared" si="130"/>
        <v>84.010980000000004</v>
      </c>
      <c r="L609" s="73">
        <v>66</v>
      </c>
      <c r="M609" s="71">
        <f t="shared" si="178"/>
        <v>132</v>
      </c>
      <c r="N609" s="72">
        <f t="shared" si="179"/>
        <v>47.989019999999996</v>
      </c>
      <c r="O609" s="74">
        <f t="shared" si="180"/>
        <v>0.57122319011157818</v>
      </c>
      <c r="P609" s="73">
        <v>132</v>
      </c>
      <c r="Q609" s="72">
        <f t="shared" si="181"/>
        <v>0</v>
      </c>
      <c r="R609" s="72">
        <f t="shared" si="119"/>
        <v>47.989019999999996</v>
      </c>
      <c r="S609" s="83" t="str">
        <f t="shared" si="120"/>
        <v>1</v>
      </c>
      <c r="T609" s="204" t="s">
        <v>25</v>
      </c>
      <c r="U609" s="204"/>
      <c r="V609" s="204"/>
      <c r="AB609" s="35"/>
    </row>
    <row r="610" spans="1:28" s="34" customFormat="1" ht="20">
      <c r="A610" s="282"/>
      <c r="B610" s="279"/>
      <c r="C610" s="285"/>
      <c r="D610" s="66">
        <v>42567</v>
      </c>
      <c r="E610" s="66">
        <v>42576</v>
      </c>
      <c r="F610" s="67" t="s">
        <v>478</v>
      </c>
      <c r="G610" s="68">
        <v>1.95</v>
      </c>
      <c r="H610" s="69">
        <v>5</v>
      </c>
      <c r="I610" s="70">
        <v>7.4345999999999997</v>
      </c>
      <c r="J610" s="71">
        <f t="shared" si="121"/>
        <v>14.49747</v>
      </c>
      <c r="K610" s="72">
        <f t="shared" si="130"/>
        <v>72.487349999999992</v>
      </c>
      <c r="L610" s="73">
        <v>15.8</v>
      </c>
      <c r="M610" s="71">
        <f t="shared" si="178"/>
        <v>79</v>
      </c>
      <c r="N610" s="72">
        <f t="shared" si="179"/>
        <v>6.5126500000000043</v>
      </c>
      <c r="O610" s="74">
        <f t="shared" si="180"/>
        <v>8.9845331633726502E-2</v>
      </c>
      <c r="P610" s="73">
        <v>79</v>
      </c>
      <c r="Q610" s="72">
        <f t="shared" si="181"/>
        <v>0</v>
      </c>
      <c r="R610" s="72">
        <f t="shared" si="119"/>
        <v>6.5126500000000043</v>
      </c>
      <c r="S610" s="83" t="str">
        <f t="shared" si="120"/>
        <v>1</v>
      </c>
      <c r="T610" s="204" t="s">
        <v>25</v>
      </c>
      <c r="U610" s="204"/>
      <c r="V610" s="204"/>
      <c r="AB610" s="35"/>
    </row>
    <row r="611" spans="1:28" s="34" customFormat="1" ht="20">
      <c r="A611" s="282"/>
      <c r="B611" s="279"/>
      <c r="C611" s="285"/>
      <c r="D611" s="66">
        <v>42567</v>
      </c>
      <c r="E611" s="66">
        <v>42577</v>
      </c>
      <c r="F611" s="67" t="s">
        <v>479</v>
      </c>
      <c r="G611" s="68">
        <v>14.95</v>
      </c>
      <c r="H611" s="69">
        <v>5</v>
      </c>
      <c r="I611" s="70">
        <v>7.4345999999999997</v>
      </c>
      <c r="J611" s="71">
        <f t="shared" si="121"/>
        <v>111.14726999999999</v>
      </c>
      <c r="K611" s="72">
        <f t="shared" si="130"/>
        <v>555.7363499999999</v>
      </c>
      <c r="L611" s="73">
        <v>121.1</v>
      </c>
      <c r="M611" s="71">
        <f t="shared" si="178"/>
        <v>605.5</v>
      </c>
      <c r="N611" s="72">
        <f t="shared" si="179"/>
        <v>49.763650000000013</v>
      </c>
      <c r="O611" s="74">
        <f t="shared" si="180"/>
        <v>8.9545429230965395E-2</v>
      </c>
      <c r="P611" s="73">
        <v>605.5</v>
      </c>
      <c r="Q611" s="72">
        <f t="shared" si="181"/>
        <v>0</v>
      </c>
      <c r="R611" s="72">
        <f t="shared" si="119"/>
        <v>49.763650000000013</v>
      </c>
      <c r="S611" s="83" t="str">
        <f t="shared" si="120"/>
        <v>1</v>
      </c>
      <c r="T611" s="204" t="s">
        <v>25</v>
      </c>
      <c r="U611" s="204"/>
      <c r="V611" s="204"/>
      <c r="AB611" s="35"/>
    </row>
    <row r="612" spans="1:28" s="34" customFormat="1" ht="20">
      <c r="A612" s="282"/>
      <c r="B612" s="279"/>
      <c r="C612" s="285"/>
      <c r="D612" s="66">
        <v>42567</v>
      </c>
      <c r="E612" s="66">
        <v>42578</v>
      </c>
      <c r="F612" s="67" t="s">
        <v>480</v>
      </c>
      <c r="G612" s="68">
        <v>1.89</v>
      </c>
      <c r="H612" s="69">
        <v>2</v>
      </c>
      <c r="I612" s="70">
        <v>7.4345999999999997</v>
      </c>
      <c r="J612" s="71">
        <f t="shared" si="121"/>
        <v>14.051393999999998</v>
      </c>
      <c r="K612" s="72">
        <f t="shared" si="130"/>
        <v>28.102787999999997</v>
      </c>
      <c r="L612" s="73">
        <v>15.4</v>
      </c>
      <c r="M612" s="71">
        <f t="shared" si="178"/>
        <v>30.8</v>
      </c>
      <c r="N612" s="72">
        <f t="shared" si="179"/>
        <v>2.6972120000000039</v>
      </c>
      <c r="O612" s="74">
        <f t="shared" si="180"/>
        <v>9.5976669645730678E-2</v>
      </c>
      <c r="P612" s="73">
        <v>30.8</v>
      </c>
      <c r="Q612" s="72">
        <f t="shared" si="181"/>
        <v>0</v>
      </c>
      <c r="R612" s="72">
        <f t="shared" si="119"/>
        <v>2.6972120000000039</v>
      </c>
      <c r="S612" s="83" t="str">
        <f t="shared" si="120"/>
        <v>1</v>
      </c>
      <c r="T612" s="204" t="s">
        <v>25</v>
      </c>
      <c r="U612" s="204"/>
      <c r="V612" s="204"/>
      <c r="AB612" s="35"/>
    </row>
    <row r="613" spans="1:28" s="34" customFormat="1" ht="20">
      <c r="A613" s="282"/>
      <c r="B613" s="279"/>
      <c r="C613" s="285"/>
      <c r="D613" s="66">
        <v>42567</v>
      </c>
      <c r="E613" s="66">
        <v>42579</v>
      </c>
      <c r="F613" s="67" t="s">
        <v>481</v>
      </c>
      <c r="G613" s="68">
        <v>22.95</v>
      </c>
      <c r="H613" s="69">
        <v>1</v>
      </c>
      <c r="I613" s="70">
        <v>7.4345999999999997</v>
      </c>
      <c r="J613" s="71">
        <f t="shared" si="121"/>
        <v>170.62406999999999</v>
      </c>
      <c r="K613" s="72">
        <f t="shared" si="130"/>
        <v>170.62406999999999</v>
      </c>
      <c r="L613" s="73">
        <v>189.9</v>
      </c>
      <c r="M613" s="71">
        <f t="shared" si="178"/>
        <v>189.9</v>
      </c>
      <c r="N613" s="72">
        <f t="shared" si="179"/>
        <v>19.275930000000017</v>
      </c>
      <c r="O613" s="74">
        <f t="shared" si="180"/>
        <v>0.11297309928194783</v>
      </c>
      <c r="P613" s="73">
        <v>189.9</v>
      </c>
      <c r="Q613" s="72">
        <f t="shared" si="181"/>
        <v>0</v>
      </c>
      <c r="R613" s="72">
        <f t="shared" ref="R613:R680" si="182">N613</f>
        <v>19.275930000000017</v>
      </c>
      <c r="S613" s="83" t="str">
        <f t="shared" ref="S613:S680" si="183">IF(Q613&lt;&gt;0,"0","1")</f>
        <v>1</v>
      </c>
      <c r="T613" s="204" t="s">
        <v>25</v>
      </c>
      <c r="U613" s="204"/>
      <c r="V613" s="204"/>
      <c r="AB613" s="35"/>
    </row>
    <row r="614" spans="1:28" s="34" customFormat="1" ht="20">
      <c r="A614" s="282"/>
      <c r="B614" s="279"/>
      <c r="C614" s="285"/>
      <c r="D614" s="66">
        <v>42567</v>
      </c>
      <c r="E614" s="66">
        <v>42580</v>
      </c>
      <c r="F614" s="67" t="s">
        <v>482</v>
      </c>
      <c r="G614" s="68">
        <v>54.99</v>
      </c>
      <c r="H614" s="69">
        <v>1</v>
      </c>
      <c r="I614" s="70">
        <v>7.4345999999999997</v>
      </c>
      <c r="J614" s="71">
        <f t="shared" si="121"/>
        <v>408.82865399999997</v>
      </c>
      <c r="K614" s="72">
        <f t="shared" si="130"/>
        <v>408.82865399999997</v>
      </c>
      <c r="L614" s="73">
        <v>486</v>
      </c>
      <c r="M614" s="71">
        <f t="shared" si="178"/>
        <v>486</v>
      </c>
      <c r="N614" s="72">
        <f t="shared" si="179"/>
        <v>77.171346000000028</v>
      </c>
      <c r="O614" s="74">
        <f t="shared" si="180"/>
        <v>0.1887620773273882</v>
      </c>
      <c r="P614" s="73">
        <v>486</v>
      </c>
      <c r="Q614" s="72">
        <f t="shared" si="181"/>
        <v>0</v>
      </c>
      <c r="R614" s="72">
        <f t="shared" si="182"/>
        <v>77.171346000000028</v>
      </c>
      <c r="S614" s="83" t="str">
        <f t="shared" si="183"/>
        <v>1</v>
      </c>
      <c r="T614" s="204" t="s">
        <v>25</v>
      </c>
      <c r="U614" s="204"/>
      <c r="V614" s="204"/>
      <c r="AB614" s="35"/>
    </row>
    <row r="615" spans="1:28" s="34" customFormat="1" ht="20">
      <c r="A615" s="283"/>
      <c r="B615" s="280"/>
      <c r="C615" s="286"/>
      <c r="D615" s="66">
        <v>42567</v>
      </c>
      <c r="E615" s="66">
        <v>42581</v>
      </c>
      <c r="F615" s="67" t="s">
        <v>311</v>
      </c>
      <c r="G615" s="68">
        <v>25</v>
      </c>
      <c r="H615" s="69">
        <v>1</v>
      </c>
      <c r="I615" s="70">
        <v>7.4507000000000003</v>
      </c>
      <c r="J615" s="71">
        <f t="shared" ref="J615:J683" si="184">G615*I615</f>
        <v>186.26750000000001</v>
      </c>
      <c r="K615" s="72">
        <f t="shared" si="130"/>
        <v>186.26750000000001</v>
      </c>
      <c r="L615" s="73">
        <v>210</v>
      </c>
      <c r="M615" s="71">
        <f t="shared" si="178"/>
        <v>210</v>
      </c>
      <c r="N615" s="72">
        <f t="shared" si="179"/>
        <v>23.732499999999987</v>
      </c>
      <c r="O615" s="74">
        <f t="shared" si="180"/>
        <v>0.12741084730293789</v>
      </c>
      <c r="P615" s="73">
        <v>210</v>
      </c>
      <c r="Q615" s="72">
        <f t="shared" si="181"/>
        <v>0</v>
      </c>
      <c r="R615" s="72">
        <f t="shared" si="182"/>
        <v>23.732499999999987</v>
      </c>
      <c r="S615" s="83" t="str">
        <f t="shared" si="183"/>
        <v>1</v>
      </c>
      <c r="T615" s="204" t="s">
        <v>25</v>
      </c>
      <c r="U615" s="204"/>
      <c r="V615" s="204"/>
      <c r="AB615" s="35"/>
    </row>
    <row r="616" spans="1:28" s="34" customFormat="1" ht="20">
      <c r="A616" s="281">
        <v>160734</v>
      </c>
      <c r="B616" s="278" t="s">
        <v>483</v>
      </c>
      <c r="C616" s="284" t="s">
        <v>150</v>
      </c>
      <c r="D616" s="66">
        <v>42568</v>
      </c>
      <c r="E616" s="66">
        <v>42575</v>
      </c>
      <c r="F616" s="67" t="s">
        <v>362</v>
      </c>
      <c r="G616" s="68">
        <v>10.45</v>
      </c>
      <c r="H616" s="69">
        <v>8</v>
      </c>
      <c r="I616" s="70">
        <v>7.38</v>
      </c>
      <c r="J616" s="71">
        <f t="shared" si="184"/>
        <v>77.120999999999995</v>
      </c>
      <c r="K616" s="72">
        <f t="shared" si="130"/>
        <v>616.96799999999996</v>
      </c>
      <c r="L616" s="73">
        <v>135</v>
      </c>
      <c r="M616" s="71">
        <f t="shared" si="178"/>
        <v>1080</v>
      </c>
      <c r="N616" s="72">
        <f t="shared" si="179"/>
        <v>463.03200000000004</v>
      </c>
      <c r="O616" s="74">
        <f t="shared" si="180"/>
        <v>0.75049597385926026</v>
      </c>
      <c r="P616" s="73">
        <v>1080</v>
      </c>
      <c r="Q616" s="72">
        <f t="shared" si="181"/>
        <v>0</v>
      </c>
      <c r="R616" s="72">
        <f t="shared" si="182"/>
        <v>463.03200000000004</v>
      </c>
      <c r="S616" s="83" t="str">
        <f t="shared" si="183"/>
        <v>1</v>
      </c>
      <c r="T616" s="204" t="s">
        <v>25</v>
      </c>
      <c r="U616" s="204"/>
      <c r="V616" s="204"/>
      <c r="AB616" s="35"/>
    </row>
    <row r="617" spans="1:28" s="34" customFormat="1" ht="73" customHeight="1">
      <c r="A617" s="283"/>
      <c r="B617" s="280"/>
      <c r="C617" s="286"/>
      <c r="D617" s="66">
        <v>42568</v>
      </c>
      <c r="E617" s="66">
        <v>42575</v>
      </c>
      <c r="F617" s="67" t="s">
        <v>350</v>
      </c>
      <c r="G617" s="68">
        <v>25</v>
      </c>
      <c r="H617" s="69">
        <v>1</v>
      </c>
      <c r="I617" s="70">
        <v>7.38</v>
      </c>
      <c r="J617" s="71">
        <f t="shared" si="184"/>
        <v>184.5</v>
      </c>
      <c r="K617" s="72">
        <f t="shared" si="130"/>
        <v>184.5</v>
      </c>
      <c r="L617" s="73">
        <v>0</v>
      </c>
      <c r="M617" s="71">
        <f t="shared" si="178"/>
        <v>0</v>
      </c>
      <c r="N617" s="72">
        <f t="shared" si="179"/>
        <v>-184.5</v>
      </c>
      <c r="O617" s="74">
        <f t="shared" si="180"/>
        <v>-1</v>
      </c>
      <c r="P617" s="73">
        <v>0</v>
      </c>
      <c r="Q617" s="72">
        <f t="shared" si="181"/>
        <v>0</v>
      </c>
      <c r="R617" s="72">
        <f t="shared" si="182"/>
        <v>-184.5</v>
      </c>
      <c r="S617" s="83" t="str">
        <f t="shared" si="183"/>
        <v>1</v>
      </c>
      <c r="T617" s="204" t="s">
        <v>25</v>
      </c>
      <c r="U617" s="204"/>
      <c r="V617" s="204"/>
      <c r="AB617" s="35"/>
    </row>
    <row r="618" spans="1:28" s="34" customFormat="1" ht="20" customHeight="1">
      <c r="A618" s="281">
        <v>160735</v>
      </c>
      <c r="B618" s="278" t="s">
        <v>484</v>
      </c>
      <c r="C618" s="284" t="s">
        <v>485</v>
      </c>
      <c r="D618" s="66">
        <v>42568</v>
      </c>
      <c r="E618" s="66">
        <v>42575</v>
      </c>
      <c r="F618" s="67" t="s">
        <v>335</v>
      </c>
      <c r="G618" s="68">
        <v>12.5</v>
      </c>
      <c r="H618" s="69">
        <v>4</v>
      </c>
      <c r="I618" s="70">
        <v>7.38</v>
      </c>
      <c r="J618" s="71">
        <f t="shared" si="184"/>
        <v>92.25</v>
      </c>
      <c r="K618" s="72">
        <f t="shared" si="130"/>
        <v>369</v>
      </c>
      <c r="L618" s="73">
        <v>155</v>
      </c>
      <c r="M618" s="71">
        <f t="shared" si="178"/>
        <v>620</v>
      </c>
      <c r="N618" s="72">
        <f t="shared" si="179"/>
        <v>251</v>
      </c>
      <c r="O618" s="74">
        <f t="shared" si="180"/>
        <v>0.68021680216802172</v>
      </c>
      <c r="P618" s="73">
        <v>620</v>
      </c>
      <c r="Q618" s="72">
        <f t="shared" si="181"/>
        <v>0</v>
      </c>
      <c r="R618" s="72">
        <f t="shared" si="182"/>
        <v>251</v>
      </c>
      <c r="S618" s="83" t="str">
        <f t="shared" si="183"/>
        <v>1</v>
      </c>
      <c r="T618" s="204" t="s">
        <v>25</v>
      </c>
      <c r="U618" s="204"/>
      <c r="V618" s="204"/>
      <c r="AB618" s="35"/>
    </row>
    <row r="619" spans="1:28" s="34" customFormat="1" ht="20">
      <c r="A619" s="282"/>
      <c r="B619" s="279"/>
      <c r="C619" s="285"/>
      <c r="D619" s="66">
        <v>42568</v>
      </c>
      <c r="E619" s="66">
        <v>42575</v>
      </c>
      <c r="F619" s="67" t="s">
        <v>396</v>
      </c>
      <c r="G619" s="68">
        <v>12.5</v>
      </c>
      <c r="H619" s="69">
        <v>4</v>
      </c>
      <c r="I619" s="70">
        <v>7.38</v>
      </c>
      <c r="J619" s="71">
        <f t="shared" si="184"/>
        <v>92.25</v>
      </c>
      <c r="K619" s="72">
        <f t="shared" si="130"/>
        <v>369</v>
      </c>
      <c r="L619" s="73">
        <v>155</v>
      </c>
      <c r="M619" s="71">
        <f t="shared" si="178"/>
        <v>620</v>
      </c>
      <c r="N619" s="72">
        <f t="shared" si="179"/>
        <v>251</v>
      </c>
      <c r="O619" s="74">
        <f t="shared" si="180"/>
        <v>0.68021680216802172</v>
      </c>
      <c r="P619" s="73">
        <v>620</v>
      </c>
      <c r="Q619" s="72">
        <f t="shared" si="181"/>
        <v>0</v>
      </c>
      <c r="R619" s="72">
        <f t="shared" si="182"/>
        <v>251</v>
      </c>
      <c r="S619" s="83" t="str">
        <f t="shared" si="183"/>
        <v>1</v>
      </c>
      <c r="T619" s="204" t="s">
        <v>25</v>
      </c>
      <c r="U619" s="204"/>
      <c r="V619" s="204"/>
      <c r="AB619" s="35"/>
    </row>
    <row r="620" spans="1:28" s="34" customFormat="1" ht="20">
      <c r="A620" s="282"/>
      <c r="B620" s="279"/>
      <c r="C620" s="285"/>
      <c r="D620" s="66">
        <v>42568</v>
      </c>
      <c r="E620" s="66">
        <v>42575</v>
      </c>
      <c r="F620" s="67" t="s">
        <v>311</v>
      </c>
      <c r="G620" s="68">
        <v>25</v>
      </c>
      <c r="H620" s="69">
        <v>1</v>
      </c>
      <c r="I620" s="70">
        <v>7.38</v>
      </c>
      <c r="J620" s="71">
        <f t="shared" ref="J620" si="185">G620*I620</f>
        <v>184.5</v>
      </c>
      <c r="K620" s="72">
        <f t="shared" ref="K620" si="186">J620*H620</f>
        <v>184.5</v>
      </c>
      <c r="L620" s="73">
        <v>0</v>
      </c>
      <c r="M620" s="71">
        <f t="shared" ref="M620:M621" si="187">L620*H620</f>
        <v>0</v>
      </c>
      <c r="N620" s="72">
        <f t="shared" ref="N620" si="188">(L620-J620)*H620</f>
        <v>-184.5</v>
      </c>
      <c r="O620" s="74">
        <f t="shared" ref="O620" si="189">(L620-J620)/J620</f>
        <v>-1</v>
      </c>
      <c r="P620" s="73">
        <v>0</v>
      </c>
      <c r="Q620" s="72">
        <f t="shared" ref="Q620:Q621" si="190">L620*H620-P620</f>
        <v>0</v>
      </c>
      <c r="R620" s="72">
        <f t="shared" ref="R620" si="191">N620</f>
        <v>-184.5</v>
      </c>
      <c r="S620" s="83" t="str">
        <f t="shared" ref="S620" si="192">IF(Q620&lt;&gt;0,"0","1")</f>
        <v>1</v>
      </c>
      <c r="T620" s="204" t="s">
        <v>25</v>
      </c>
      <c r="U620" s="204"/>
      <c r="V620" s="204"/>
      <c r="AB620" s="35"/>
    </row>
    <row r="621" spans="1:28" s="34" customFormat="1" ht="20">
      <c r="A621" s="283"/>
      <c r="B621" s="280"/>
      <c r="C621" s="286"/>
      <c r="D621" s="66">
        <v>42568</v>
      </c>
      <c r="E621" s="66">
        <v>42575</v>
      </c>
      <c r="F621" s="67" t="s">
        <v>486</v>
      </c>
      <c r="G621" s="68">
        <v>0.89</v>
      </c>
      <c r="H621" s="69">
        <v>1</v>
      </c>
      <c r="I621" s="70">
        <v>7.38</v>
      </c>
      <c r="J621" s="71">
        <f t="shared" ref="J621" si="193">G621*I621</f>
        <v>6.5682</v>
      </c>
      <c r="K621" s="72">
        <f t="shared" ref="K621" si="194">J621*H621</f>
        <v>6.5682</v>
      </c>
      <c r="L621" s="73">
        <v>0</v>
      </c>
      <c r="M621" s="71">
        <f t="shared" si="187"/>
        <v>0</v>
      </c>
      <c r="N621" s="72">
        <f t="shared" ref="N621" si="195">(L621-J621)*H621</f>
        <v>-6.5682</v>
      </c>
      <c r="O621" s="74">
        <f t="shared" ref="O621" si="196">(L621-J621)/J621</f>
        <v>-1</v>
      </c>
      <c r="P621" s="73">
        <v>0</v>
      </c>
      <c r="Q621" s="72">
        <f t="shared" si="190"/>
        <v>0</v>
      </c>
      <c r="R621" s="72">
        <f t="shared" ref="R621" si="197">N621</f>
        <v>-6.5682</v>
      </c>
      <c r="S621" s="83" t="str">
        <f t="shared" ref="S621" si="198">IF(Q621&lt;&gt;0,"0","1")</f>
        <v>1</v>
      </c>
      <c r="T621" s="204" t="s">
        <v>25</v>
      </c>
      <c r="U621" s="204"/>
      <c r="V621" s="204"/>
      <c r="AB621" s="35"/>
    </row>
    <row r="622" spans="1:28" s="34" customFormat="1" ht="20" customHeight="1">
      <c r="A622" s="281">
        <v>160736</v>
      </c>
      <c r="B622" s="278" t="s">
        <v>484</v>
      </c>
      <c r="C622" s="284" t="s">
        <v>485</v>
      </c>
      <c r="D622" s="66">
        <v>42568</v>
      </c>
      <c r="E622" s="66">
        <v>42575</v>
      </c>
      <c r="F622" s="67" t="s">
        <v>487</v>
      </c>
      <c r="G622" s="68">
        <v>11</v>
      </c>
      <c r="H622" s="69">
        <v>8</v>
      </c>
      <c r="I622" s="70">
        <v>7.38</v>
      </c>
      <c r="J622" s="71">
        <f t="shared" si="184"/>
        <v>81.179999999999993</v>
      </c>
      <c r="K622" s="72">
        <f t="shared" si="130"/>
        <v>649.43999999999994</v>
      </c>
      <c r="L622" s="73">
        <v>150</v>
      </c>
      <c r="M622" s="71">
        <f t="shared" si="178"/>
        <v>1200</v>
      </c>
      <c r="N622" s="72">
        <f t="shared" si="179"/>
        <v>550.56000000000006</v>
      </c>
      <c r="O622" s="74">
        <f t="shared" si="180"/>
        <v>0.84774575018477472</v>
      </c>
      <c r="P622" s="73">
        <v>1200</v>
      </c>
      <c r="Q622" s="72">
        <f t="shared" si="181"/>
        <v>0</v>
      </c>
      <c r="R622" s="72">
        <f t="shared" si="182"/>
        <v>550.56000000000006</v>
      </c>
      <c r="S622" s="83" t="str">
        <f t="shared" si="183"/>
        <v>1</v>
      </c>
      <c r="T622" s="204" t="s">
        <v>25</v>
      </c>
      <c r="U622" s="204"/>
      <c r="V622" s="204"/>
      <c r="AB622" s="35"/>
    </row>
    <row r="623" spans="1:28" s="34" customFormat="1" ht="20">
      <c r="A623" s="282"/>
      <c r="B623" s="279"/>
      <c r="C623" s="285"/>
      <c r="D623" s="66">
        <v>42568</v>
      </c>
      <c r="E623" s="66">
        <v>42575</v>
      </c>
      <c r="F623" s="67" t="s">
        <v>311</v>
      </c>
      <c r="G623" s="68">
        <v>25</v>
      </c>
      <c r="H623" s="69">
        <v>1</v>
      </c>
      <c r="I623" s="70">
        <v>7.38</v>
      </c>
      <c r="J623" s="71">
        <f t="shared" si="184"/>
        <v>184.5</v>
      </c>
      <c r="K623" s="72">
        <f t="shared" si="130"/>
        <v>184.5</v>
      </c>
      <c r="L623" s="73">
        <v>0</v>
      </c>
      <c r="M623" s="71">
        <f t="shared" si="178"/>
        <v>0</v>
      </c>
      <c r="N623" s="72">
        <f t="shared" si="179"/>
        <v>-184.5</v>
      </c>
      <c r="O623" s="74">
        <f t="shared" si="180"/>
        <v>-1</v>
      </c>
      <c r="P623" s="73">
        <v>0</v>
      </c>
      <c r="Q623" s="72">
        <f t="shared" si="181"/>
        <v>0</v>
      </c>
      <c r="R623" s="72">
        <f t="shared" si="182"/>
        <v>-184.5</v>
      </c>
      <c r="S623" s="83" t="str">
        <f t="shared" si="183"/>
        <v>1</v>
      </c>
      <c r="T623" s="204" t="s">
        <v>25</v>
      </c>
      <c r="U623" s="204"/>
      <c r="V623" s="204"/>
      <c r="AB623" s="35"/>
    </row>
    <row r="624" spans="1:28" s="34" customFormat="1" ht="20">
      <c r="A624" s="283"/>
      <c r="B624" s="280"/>
      <c r="C624" s="286"/>
      <c r="D624" s="66">
        <v>42568</v>
      </c>
      <c r="E624" s="66">
        <v>42575</v>
      </c>
      <c r="F624" s="67" t="s">
        <v>486</v>
      </c>
      <c r="G624" s="68">
        <v>0.89</v>
      </c>
      <c r="H624" s="69">
        <v>1</v>
      </c>
      <c r="I624" s="70">
        <v>7.38</v>
      </c>
      <c r="J624" s="71">
        <f t="shared" si="184"/>
        <v>6.5682</v>
      </c>
      <c r="K624" s="72">
        <f t="shared" si="130"/>
        <v>6.5682</v>
      </c>
      <c r="L624" s="73">
        <v>0</v>
      </c>
      <c r="M624" s="71">
        <f t="shared" si="178"/>
        <v>0</v>
      </c>
      <c r="N624" s="72">
        <f t="shared" si="179"/>
        <v>-6.5682</v>
      </c>
      <c r="O624" s="74">
        <f t="shared" si="180"/>
        <v>-1</v>
      </c>
      <c r="P624" s="73">
        <v>0</v>
      </c>
      <c r="Q624" s="72">
        <f t="shared" si="181"/>
        <v>0</v>
      </c>
      <c r="R624" s="72">
        <f t="shared" si="182"/>
        <v>-6.5682</v>
      </c>
      <c r="S624" s="83" t="str">
        <f t="shared" si="183"/>
        <v>1</v>
      </c>
      <c r="T624" s="204" t="s">
        <v>25</v>
      </c>
      <c r="U624" s="204"/>
      <c r="V624" s="204"/>
      <c r="AB624" s="35"/>
    </row>
    <row r="625" spans="1:28" s="34" customFormat="1" ht="20">
      <c r="A625" s="202">
        <v>160737</v>
      </c>
      <c r="B625" s="201" t="s">
        <v>488</v>
      </c>
      <c r="C625" s="203" t="s">
        <v>66</v>
      </c>
      <c r="D625" s="66">
        <v>42569</v>
      </c>
      <c r="E625" s="66">
        <v>42569</v>
      </c>
      <c r="F625" s="67" t="s">
        <v>487</v>
      </c>
      <c r="G625" s="68">
        <v>11</v>
      </c>
      <c r="H625" s="69">
        <v>4</v>
      </c>
      <c r="I625" s="70">
        <v>7.44</v>
      </c>
      <c r="J625" s="71">
        <f t="shared" si="184"/>
        <v>81.84</v>
      </c>
      <c r="K625" s="72">
        <f t="shared" si="130"/>
        <v>327.36</v>
      </c>
      <c r="L625" s="73">
        <v>135</v>
      </c>
      <c r="M625" s="71">
        <f t="shared" si="178"/>
        <v>540</v>
      </c>
      <c r="N625" s="72">
        <f t="shared" si="179"/>
        <v>212.64</v>
      </c>
      <c r="O625" s="74">
        <f t="shared" si="180"/>
        <v>0.64956011730205276</v>
      </c>
      <c r="P625" s="73">
        <v>0</v>
      </c>
      <c r="Q625" s="72">
        <f t="shared" si="181"/>
        <v>540</v>
      </c>
      <c r="R625" s="72">
        <f t="shared" si="182"/>
        <v>212.64</v>
      </c>
      <c r="S625" s="83" t="str">
        <f t="shared" si="183"/>
        <v>0</v>
      </c>
      <c r="T625" s="204" t="s">
        <v>25</v>
      </c>
      <c r="U625" s="204"/>
      <c r="V625" s="204"/>
      <c r="AB625" s="35"/>
    </row>
    <row r="626" spans="1:28" s="34" customFormat="1" ht="40">
      <c r="A626" s="281">
        <v>160738</v>
      </c>
      <c r="B626" s="278" t="s">
        <v>489</v>
      </c>
      <c r="C626" s="284" t="s">
        <v>490</v>
      </c>
      <c r="D626" s="66">
        <v>42569</v>
      </c>
      <c r="E626" s="66">
        <v>42578</v>
      </c>
      <c r="F626" s="67" t="s">
        <v>491</v>
      </c>
      <c r="G626" s="68">
        <v>1.6</v>
      </c>
      <c r="H626" s="69">
        <v>15</v>
      </c>
      <c r="I626" s="70">
        <v>7.3616999999999999</v>
      </c>
      <c r="J626" s="71">
        <f t="shared" si="184"/>
        <v>11.77872</v>
      </c>
      <c r="K626" s="72">
        <f t="shared" si="130"/>
        <v>176.6808</v>
      </c>
      <c r="L626" s="73">
        <v>38</v>
      </c>
      <c r="M626" s="71">
        <f t="shared" si="178"/>
        <v>570</v>
      </c>
      <c r="N626" s="72">
        <f t="shared" si="179"/>
        <v>393.31920000000002</v>
      </c>
      <c r="O626" s="74">
        <f t="shared" si="180"/>
        <v>2.2261570017794803</v>
      </c>
      <c r="P626" s="73">
        <v>570</v>
      </c>
      <c r="Q626" s="72">
        <f t="shared" si="181"/>
        <v>0</v>
      </c>
      <c r="R626" s="72">
        <f t="shared" si="182"/>
        <v>393.31920000000002</v>
      </c>
      <c r="S626" s="83" t="str">
        <f t="shared" si="183"/>
        <v>1</v>
      </c>
      <c r="T626" s="204" t="s">
        <v>25</v>
      </c>
      <c r="U626" s="204"/>
      <c r="V626" s="204"/>
      <c r="AB626" s="35"/>
    </row>
    <row r="627" spans="1:28" s="34" customFormat="1" ht="40">
      <c r="A627" s="282"/>
      <c r="B627" s="279"/>
      <c r="C627" s="285"/>
      <c r="D627" s="66">
        <v>42569</v>
      </c>
      <c r="E627" s="66">
        <v>42578</v>
      </c>
      <c r="F627" s="147" t="s">
        <v>492</v>
      </c>
      <c r="G627" s="68">
        <v>1.0900000000000001</v>
      </c>
      <c r="H627" s="69">
        <v>5</v>
      </c>
      <c r="I627" s="70">
        <v>7.3616999999999999</v>
      </c>
      <c r="J627" s="71">
        <f t="shared" si="184"/>
        <v>8.0242529999999999</v>
      </c>
      <c r="K627" s="72">
        <f t="shared" si="130"/>
        <v>40.121265000000001</v>
      </c>
      <c r="L627" s="73">
        <v>28</v>
      </c>
      <c r="M627" s="71">
        <f t="shared" si="178"/>
        <v>140</v>
      </c>
      <c r="N627" s="72">
        <f t="shared" si="179"/>
        <v>99.878734999999992</v>
      </c>
      <c r="O627" s="74">
        <f t="shared" si="180"/>
        <v>2.4894213829000655</v>
      </c>
      <c r="P627" s="73">
        <v>140</v>
      </c>
      <c r="Q627" s="72">
        <f t="shared" si="181"/>
        <v>0</v>
      </c>
      <c r="R627" s="72">
        <f t="shared" si="182"/>
        <v>99.878734999999992</v>
      </c>
      <c r="S627" s="83" t="str">
        <f t="shared" si="183"/>
        <v>1</v>
      </c>
      <c r="T627" s="204" t="s">
        <v>25</v>
      </c>
      <c r="U627" s="204"/>
      <c r="V627" s="204"/>
      <c r="AB627" s="35"/>
    </row>
    <row r="628" spans="1:28" s="34" customFormat="1" ht="20">
      <c r="A628" s="282"/>
      <c r="B628" s="279"/>
      <c r="C628" s="285"/>
      <c r="D628" s="66">
        <v>42569</v>
      </c>
      <c r="E628" s="66">
        <v>42578</v>
      </c>
      <c r="F628" s="67" t="s">
        <v>493</v>
      </c>
      <c r="G628" s="68">
        <v>11.95</v>
      </c>
      <c r="H628" s="69">
        <v>1</v>
      </c>
      <c r="I628" s="70">
        <v>7.3616999999999999</v>
      </c>
      <c r="J628" s="71">
        <f t="shared" si="184"/>
        <v>87.972314999999995</v>
      </c>
      <c r="K628" s="72">
        <f t="shared" si="130"/>
        <v>87.972314999999995</v>
      </c>
      <c r="L628" s="73">
        <v>145</v>
      </c>
      <c r="M628" s="71">
        <f t="shared" si="178"/>
        <v>145</v>
      </c>
      <c r="N628" s="72">
        <f t="shared" si="179"/>
        <v>57.027685000000005</v>
      </c>
      <c r="O628" s="74">
        <f t="shared" si="180"/>
        <v>0.64824581460656128</v>
      </c>
      <c r="P628" s="73">
        <v>145</v>
      </c>
      <c r="Q628" s="72">
        <f t="shared" si="181"/>
        <v>0</v>
      </c>
      <c r="R628" s="72">
        <f t="shared" si="182"/>
        <v>57.027685000000005</v>
      </c>
      <c r="S628" s="83" t="str">
        <f t="shared" si="183"/>
        <v>1</v>
      </c>
      <c r="T628" s="204" t="s">
        <v>25</v>
      </c>
      <c r="U628" s="204"/>
      <c r="V628" s="204"/>
      <c r="AB628" s="35"/>
    </row>
    <row r="629" spans="1:28" s="34" customFormat="1" ht="20">
      <c r="A629" s="282"/>
      <c r="B629" s="279"/>
      <c r="C629" s="285"/>
      <c r="D629" s="66">
        <v>42569</v>
      </c>
      <c r="E629" s="66">
        <v>42578</v>
      </c>
      <c r="F629" s="67" t="s">
        <v>494</v>
      </c>
      <c r="G629" s="68">
        <v>5.19</v>
      </c>
      <c r="H629" s="69">
        <v>1</v>
      </c>
      <c r="I629" s="70">
        <v>7.3616999999999999</v>
      </c>
      <c r="J629" s="71">
        <f t="shared" si="184"/>
        <v>38.207222999999999</v>
      </c>
      <c r="K629" s="72">
        <f t="shared" si="130"/>
        <v>38.207222999999999</v>
      </c>
      <c r="L629" s="73">
        <v>74</v>
      </c>
      <c r="M629" s="71">
        <f t="shared" si="178"/>
        <v>74</v>
      </c>
      <c r="N629" s="72">
        <f t="shared" si="179"/>
        <v>35.792777000000001</v>
      </c>
      <c r="O629" s="74">
        <f t="shared" si="180"/>
        <v>0.93680655618441577</v>
      </c>
      <c r="P629" s="73">
        <v>74</v>
      </c>
      <c r="Q629" s="72">
        <f t="shared" si="181"/>
        <v>0</v>
      </c>
      <c r="R629" s="72">
        <f t="shared" si="182"/>
        <v>35.792777000000001</v>
      </c>
      <c r="S629" s="83" t="str">
        <f t="shared" si="183"/>
        <v>1</v>
      </c>
      <c r="T629" s="204" t="s">
        <v>25</v>
      </c>
      <c r="U629" s="204"/>
      <c r="V629" s="204"/>
      <c r="AB629" s="35"/>
    </row>
    <row r="630" spans="1:28" s="34" customFormat="1" ht="20">
      <c r="A630" s="282"/>
      <c r="B630" s="279"/>
      <c r="C630" s="285"/>
      <c r="D630" s="66">
        <v>42569</v>
      </c>
      <c r="E630" s="66">
        <v>42578</v>
      </c>
      <c r="F630" s="67" t="s">
        <v>495</v>
      </c>
      <c r="G630" s="68">
        <v>1.6</v>
      </c>
      <c r="H630" s="69">
        <v>2</v>
      </c>
      <c r="I630" s="70">
        <v>7.3616999999999999</v>
      </c>
      <c r="J630" s="71">
        <f t="shared" si="184"/>
        <v>11.77872</v>
      </c>
      <c r="K630" s="72">
        <f t="shared" si="130"/>
        <v>23.55744</v>
      </c>
      <c r="L630" s="73">
        <v>25</v>
      </c>
      <c r="M630" s="71">
        <f t="shared" si="178"/>
        <v>50</v>
      </c>
      <c r="N630" s="72">
        <f t="shared" si="179"/>
        <v>26.44256</v>
      </c>
      <c r="O630" s="74">
        <f t="shared" si="180"/>
        <v>1.1224717116970264</v>
      </c>
      <c r="P630" s="73">
        <v>50</v>
      </c>
      <c r="Q630" s="72">
        <f t="shared" si="181"/>
        <v>0</v>
      </c>
      <c r="R630" s="72">
        <f t="shared" si="182"/>
        <v>26.44256</v>
      </c>
      <c r="S630" s="83" t="str">
        <f t="shared" ref="S630:S631" si="199">IF(Q630&lt;&gt;0,"0","1")</f>
        <v>1</v>
      </c>
      <c r="T630" s="204" t="s">
        <v>25</v>
      </c>
      <c r="U630" s="204"/>
      <c r="V630" s="204"/>
      <c r="AB630" s="35"/>
    </row>
    <row r="631" spans="1:28" s="34" customFormat="1" ht="20">
      <c r="A631" s="282"/>
      <c r="B631" s="279"/>
      <c r="C631" s="285"/>
      <c r="D631" s="66">
        <v>42569</v>
      </c>
      <c r="E631" s="66">
        <v>42578</v>
      </c>
      <c r="F631" s="67" t="s">
        <v>496</v>
      </c>
      <c r="G631" s="68">
        <v>0.45</v>
      </c>
      <c r="H631" s="69">
        <v>23</v>
      </c>
      <c r="I631" s="70">
        <v>7.3616999999999999</v>
      </c>
      <c r="J631" s="71">
        <f t="shared" si="184"/>
        <v>3.3127650000000002</v>
      </c>
      <c r="K631" s="72">
        <f t="shared" si="130"/>
        <v>76.193595000000002</v>
      </c>
      <c r="L631" s="73">
        <v>8.2607999999999997</v>
      </c>
      <c r="M631" s="71">
        <f t="shared" si="178"/>
        <v>189.9984</v>
      </c>
      <c r="N631" s="72">
        <f t="shared" si="179"/>
        <v>113.80480499999997</v>
      </c>
      <c r="O631" s="74">
        <f t="shared" si="180"/>
        <v>1.493626924940344</v>
      </c>
      <c r="P631" s="73">
        <v>190</v>
      </c>
      <c r="Q631" s="72">
        <f t="shared" si="181"/>
        <v>-1.5999999999962711E-3</v>
      </c>
      <c r="R631" s="72">
        <f t="shared" si="182"/>
        <v>113.80480499999997</v>
      </c>
      <c r="S631" s="83" t="str">
        <f t="shared" si="199"/>
        <v>0</v>
      </c>
      <c r="T631" s="204" t="s">
        <v>25</v>
      </c>
      <c r="U631" s="204"/>
      <c r="V631" s="204"/>
      <c r="AB631" s="35"/>
    </row>
    <row r="632" spans="1:28" s="34" customFormat="1" ht="20">
      <c r="A632" s="283"/>
      <c r="B632" s="280"/>
      <c r="C632" s="286"/>
      <c r="D632" s="66">
        <v>42569</v>
      </c>
      <c r="E632" s="66">
        <v>42578</v>
      </c>
      <c r="F632" s="67" t="s">
        <v>350</v>
      </c>
      <c r="G632" s="68">
        <v>23</v>
      </c>
      <c r="H632" s="69">
        <v>1</v>
      </c>
      <c r="I632" s="70">
        <v>7.3616999999999999</v>
      </c>
      <c r="J632" s="71">
        <f t="shared" si="184"/>
        <v>169.31909999999999</v>
      </c>
      <c r="K632" s="72">
        <f t="shared" si="130"/>
        <v>169.31909999999999</v>
      </c>
      <c r="L632" s="73">
        <v>0</v>
      </c>
      <c r="M632" s="71">
        <f t="shared" si="178"/>
        <v>0</v>
      </c>
      <c r="N632" s="72">
        <f t="shared" si="179"/>
        <v>-169.31909999999999</v>
      </c>
      <c r="O632" s="74">
        <f t="shared" si="180"/>
        <v>-1</v>
      </c>
      <c r="P632" s="73">
        <v>0</v>
      </c>
      <c r="Q632" s="72">
        <f t="shared" si="181"/>
        <v>0</v>
      </c>
      <c r="R632" s="72">
        <f t="shared" si="182"/>
        <v>-169.31909999999999</v>
      </c>
      <c r="S632" s="83" t="str">
        <f t="shared" si="183"/>
        <v>1</v>
      </c>
      <c r="T632" s="204" t="s">
        <v>25</v>
      </c>
      <c r="U632" s="204"/>
      <c r="V632" s="204"/>
      <c r="AB632" s="35"/>
    </row>
    <row r="633" spans="1:28" s="34" customFormat="1" ht="20">
      <c r="A633" s="281">
        <v>160739</v>
      </c>
      <c r="B633" s="278" t="s">
        <v>497</v>
      </c>
      <c r="C633" s="284" t="s">
        <v>32</v>
      </c>
      <c r="D633" s="66">
        <v>42570</v>
      </c>
      <c r="E633" s="66">
        <v>42574</v>
      </c>
      <c r="F633" s="67" t="s">
        <v>498</v>
      </c>
      <c r="G633" s="68">
        <v>9.5</v>
      </c>
      <c r="H633" s="69">
        <v>8</v>
      </c>
      <c r="I633" s="70">
        <v>7.38</v>
      </c>
      <c r="J633" s="71">
        <f t="shared" si="184"/>
        <v>70.11</v>
      </c>
      <c r="K633" s="72">
        <f t="shared" si="130"/>
        <v>560.88</v>
      </c>
      <c r="L633" s="73">
        <v>122</v>
      </c>
      <c r="M633" s="71">
        <f t="shared" si="178"/>
        <v>976</v>
      </c>
      <c r="N633" s="72">
        <f t="shared" si="179"/>
        <v>415.12</v>
      </c>
      <c r="O633" s="74">
        <f t="shared" si="180"/>
        <v>0.74012266438453855</v>
      </c>
      <c r="P633" s="73">
        <v>976</v>
      </c>
      <c r="Q633" s="72">
        <f t="shared" si="181"/>
        <v>0</v>
      </c>
      <c r="R633" s="72">
        <f t="shared" si="182"/>
        <v>415.12</v>
      </c>
      <c r="S633" s="83" t="str">
        <f t="shared" si="183"/>
        <v>1</v>
      </c>
      <c r="T633" s="204" t="s">
        <v>25</v>
      </c>
      <c r="U633" s="204"/>
      <c r="V633" s="204"/>
      <c r="AB633" s="35"/>
    </row>
    <row r="634" spans="1:28" s="34" customFormat="1" ht="20">
      <c r="A634" s="283"/>
      <c r="B634" s="280"/>
      <c r="C634" s="286"/>
      <c r="D634" s="66">
        <v>42570</v>
      </c>
      <c r="E634" s="66">
        <v>42574</v>
      </c>
      <c r="F634" s="67" t="s">
        <v>350</v>
      </c>
      <c r="G634" s="68">
        <v>25</v>
      </c>
      <c r="H634" s="69">
        <v>1</v>
      </c>
      <c r="I634" s="70">
        <v>7.38</v>
      </c>
      <c r="J634" s="71">
        <f t="shared" si="184"/>
        <v>184.5</v>
      </c>
      <c r="K634" s="72">
        <f t="shared" si="130"/>
        <v>184.5</v>
      </c>
      <c r="L634" s="73">
        <v>40</v>
      </c>
      <c r="M634" s="71">
        <f t="shared" si="178"/>
        <v>40</v>
      </c>
      <c r="N634" s="72">
        <f t="shared" si="179"/>
        <v>-144.5</v>
      </c>
      <c r="O634" s="74">
        <f t="shared" si="180"/>
        <v>-0.78319783197831983</v>
      </c>
      <c r="P634" s="73">
        <v>40</v>
      </c>
      <c r="Q634" s="72">
        <f t="shared" si="181"/>
        <v>0</v>
      </c>
      <c r="R634" s="72">
        <f t="shared" si="182"/>
        <v>-144.5</v>
      </c>
      <c r="S634" s="83" t="str">
        <f t="shared" si="183"/>
        <v>1</v>
      </c>
      <c r="T634" s="204" t="s">
        <v>25</v>
      </c>
      <c r="U634" s="204"/>
      <c r="V634" s="204"/>
      <c r="AB634" s="35"/>
    </row>
    <row r="635" spans="1:28" s="34" customFormat="1" ht="20">
      <c r="A635" s="281">
        <v>160740</v>
      </c>
      <c r="B635" s="278" t="s">
        <v>499</v>
      </c>
      <c r="C635" s="284" t="s">
        <v>500</v>
      </c>
      <c r="D635" s="300">
        <v>42572</v>
      </c>
      <c r="E635" s="66">
        <v>42574</v>
      </c>
      <c r="F635" s="67" t="s">
        <v>339</v>
      </c>
      <c r="G635" s="68">
        <v>3.45</v>
      </c>
      <c r="H635" s="69">
        <v>4</v>
      </c>
      <c r="I635" s="70">
        <v>7.38</v>
      </c>
      <c r="J635" s="71">
        <f t="shared" si="184"/>
        <v>25.461000000000002</v>
      </c>
      <c r="K635" s="72">
        <f t="shared" si="130"/>
        <v>101.84400000000001</v>
      </c>
      <c r="L635" s="73">
        <v>50</v>
      </c>
      <c r="M635" s="71">
        <f t="shared" si="178"/>
        <v>200</v>
      </c>
      <c r="N635" s="72">
        <f t="shared" si="179"/>
        <v>98.155999999999992</v>
      </c>
      <c r="O635" s="74">
        <f t="shared" si="180"/>
        <v>0.96378775381956705</v>
      </c>
      <c r="P635" s="73">
        <v>200</v>
      </c>
      <c r="Q635" s="72">
        <f t="shared" si="181"/>
        <v>0</v>
      </c>
      <c r="R635" s="72">
        <f t="shared" si="182"/>
        <v>98.155999999999992</v>
      </c>
      <c r="S635" s="83" t="str">
        <f t="shared" si="183"/>
        <v>1</v>
      </c>
      <c r="T635" s="204" t="s">
        <v>25</v>
      </c>
      <c r="U635" s="204"/>
      <c r="V635" s="204"/>
      <c r="AB635" s="35"/>
    </row>
    <row r="636" spans="1:28" s="34" customFormat="1" ht="20">
      <c r="A636" s="282"/>
      <c r="B636" s="279"/>
      <c r="C636" s="285"/>
      <c r="D636" s="301"/>
      <c r="E636" s="66">
        <v>42574</v>
      </c>
      <c r="F636" s="67" t="s">
        <v>337</v>
      </c>
      <c r="G636" s="68">
        <v>3.45</v>
      </c>
      <c r="H636" s="69">
        <v>4</v>
      </c>
      <c r="I636" s="70">
        <v>7.38</v>
      </c>
      <c r="J636" s="71">
        <f t="shared" si="184"/>
        <v>25.461000000000002</v>
      </c>
      <c r="K636" s="72">
        <f t="shared" ref="K636:K714" si="200">J636*H636</f>
        <v>101.84400000000001</v>
      </c>
      <c r="L636" s="73">
        <v>50</v>
      </c>
      <c r="M636" s="71">
        <f t="shared" si="178"/>
        <v>200</v>
      </c>
      <c r="N636" s="72">
        <f t="shared" si="179"/>
        <v>98.155999999999992</v>
      </c>
      <c r="O636" s="74">
        <f t="shared" si="180"/>
        <v>0.96378775381956705</v>
      </c>
      <c r="P636" s="73">
        <v>200</v>
      </c>
      <c r="Q636" s="72">
        <f t="shared" si="181"/>
        <v>0</v>
      </c>
      <c r="R636" s="72">
        <f t="shared" si="182"/>
        <v>98.155999999999992</v>
      </c>
      <c r="S636" s="83" t="str">
        <f t="shared" si="183"/>
        <v>1</v>
      </c>
      <c r="T636" s="204" t="s">
        <v>25</v>
      </c>
      <c r="U636" s="204"/>
      <c r="V636" s="204"/>
      <c r="AB636" s="35"/>
    </row>
    <row r="637" spans="1:28" s="34" customFormat="1" ht="20">
      <c r="A637" s="282"/>
      <c r="B637" s="279"/>
      <c r="C637" s="285"/>
      <c r="D637" s="301"/>
      <c r="E637" s="66">
        <v>42574</v>
      </c>
      <c r="F637" s="67" t="s">
        <v>501</v>
      </c>
      <c r="G637" s="68">
        <v>35</v>
      </c>
      <c r="H637" s="69">
        <v>1</v>
      </c>
      <c r="I637" s="70">
        <v>7.38</v>
      </c>
      <c r="J637" s="71">
        <f t="shared" si="184"/>
        <v>258.3</v>
      </c>
      <c r="K637" s="72">
        <f t="shared" si="200"/>
        <v>258.3</v>
      </c>
      <c r="L637" s="73">
        <v>400</v>
      </c>
      <c r="M637" s="71">
        <f t="shared" si="178"/>
        <v>400</v>
      </c>
      <c r="N637" s="72">
        <f t="shared" si="179"/>
        <v>141.69999999999999</v>
      </c>
      <c r="O637" s="74">
        <f t="shared" si="180"/>
        <v>0.54858691444057295</v>
      </c>
      <c r="P637" s="73">
        <v>400</v>
      </c>
      <c r="Q637" s="72">
        <f t="shared" si="181"/>
        <v>0</v>
      </c>
      <c r="R637" s="72">
        <f t="shared" si="182"/>
        <v>141.69999999999999</v>
      </c>
      <c r="S637" s="83" t="str">
        <f t="shared" si="183"/>
        <v>1</v>
      </c>
      <c r="T637" s="204" t="s">
        <v>25</v>
      </c>
      <c r="U637" s="204"/>
      <c r="V637" s="204"/>
      <c r="AB637" s="35"/>
    </row>
    <row r="638" spans="1:28" s="34" customFormat="1" ht="40">
      <c r="A638" s="282"/>
      <c r="B638" s="279"/>
      <c r="C638" s="285"/>
      <c r="D638" s="301"/>
      <c r="E638" s="66">
        <v>42574</v>
      </c>
      <c r="F638" s="67" t="s">
        <v>502</v>
      </c>
      <c r="G638" s="68">
        <v>2.4500000000000002</v>
      </c>
      <c r="H638" s="69">
        <v>1</v>
      </c>
      <c r="I638" s="70">
        <v>7.38</v>
      </c>
      <c r="J638" s="71">
        <f t="shared" si="184"/>
        <v>18.081</v>
      </c>
      <c r="K638" s="72">
        <f t="shared" si="200"/>
        <v>18.081</v>
      </c>
      <c r="L638" s="73">
        <v>50</v>
      </c>
      <c r="M638" s="71">
        <f t="shared" si="178"/>
        <v>50</v>
      </c>
      <c r="N638" s="72">
        <f t="shared" si="179"/>
        <v>31.919</v>
      </c>
      <c r="O638" s="74">
        <f t="shared" si="180"/>
        <v>1.7653337757867376</v>
      </c>
      <c r="P638" s="73">
        <v>50</v>
      </c>
      <c r="Q638" s="72">
        <f t="shared" si="181"/>
        <v>0</v>
      </c>
      <c r="R638" s="72">
        <f t="shared" si="182"/>
        <v>31.919</v>
      </c>
      <c r="S638" s="83" t="str">
        <f t="shared" si="183"/>
        <v>1</v>
      </c>
      <c r="T638" s="204" t="s">
        <v>25</v>
      </c>
      <c r="U638" s="204"/>
      <c r="V638" s="204"/>
      <c r="AB638" s="35"/>
    </row>
    <row r="639" spans="1:28" s="36" customFormat="1" ht="20">
      <c r="A639" s="282"/>
      <c r="B639" s="279"/>
      <c r="C639" s="285"/>
      <c r="D639" s="301"/>
      <c r="E639" s="66">
        <v>42574</v>
      </c>
      <c r="F639" s="67" t="s">
        <v>503</v>
      </c>
      <c r="G639" s="148">
        <v>3.99</v>
      </c>
      <c r="H639" s="149">
        <v>1</v>
      </c>
      <c r="I639" s="150">
        <v>7.38</v>
      </c>
      <c r="J639" s="151">
        <f t="shared" si="184"/>
        <v>29.446200000000001</v>
      </c>
      <c r="K639" s="151">
        <f t="shared" si="200"/>
        <v>29.446200000000001</v>
      </c>
      <c r="L639" s="151">
        <v>85</v>
      </c>
      <c r="M639" s="151">
        <f t="shared" si="178"/>
        <v>85</v>
      </c>
      <c r="N639" s="151">
        <f t="shared" si="179"/>
        <v>55.553799999999995</v>
      </c>
      <c r="O639" s="152">
        <f t="shared" si="180"/>
        <v>1.8866203449001906</v>
      </c>
      <c r="P639" s="151">
        <v>85</v>
      </c>
      <c r="Q639" s="151">
        <f t="shared" si="181"/>
        <v>0</v>
      </c>
      <c r="R639" s="151">
        <f t="shared" si="182"/>
        <v>55.553799999999995</v>
      </c>
      <c r="S639" s="153" t="str">
        <f t="shared" ref="S639" si="201">IF(Q639&lt;&gt;0,"0","1")</f>
        <v>1</v>
      </c>
      <c r="T639" s="76" t="s">
        <v>25</v>
      </c>
      <c r="U639" s="76"/>
      <c r="V639" s="76"/>
      <c r="AB639" s="37"/>
    </row>
    <row r="640" spans="1:28" s="34" customFormat="1" ht="20">
      <c r="A640" s="283"/>
      <c r="B640" s="280"/>
      <c r="C640" s="286"/>
      <c r="D640" s="302"/>
      <c r="E640" s="66">
        <v>42574</v>
      </c>
      <c r="F640" s="67" t="s">
        <v>504</v>
      </c>
      <c r="G640" s="68">
        <v>15.5</v>
      </c>
      <c r="H640" s="69">
        <v>1</v>
      </c>
      <c r="I640" s="70">
        <v>7.38</v>
      </c>
      <c r="J640" s="71">
        <f t="shared" si="184"/>
        <v>114.39</v>
      </c>
      <c r="K640" s="72">
        <f t="shared" si="200"/>
        <v>114.39</v>
      </c>
      <c r="L640" s="73">
        <v>190</v>
      </c>
      <c r="M640" s="71">
        <f t="shared" si="178"/>
        <v>190</v>
      </c>
      <c r="N640" s="72">
        <f t="shared" si="179"/>
        <v>75.61</v>
      </c>
      <c r="O640" s="74">
        <f t="shared" si="180"/>
        <v>0.66098435177900161</v>
      </c>
      <c r="P640" s="73">
        <v>190</v>
      </c>
      <c r="Q640" s="72">
        <f t="shared" si="181"/>
        <v>0</v>
      </c>
      <c r="R640" s="72">
        <f t="shared" si="182"/>
        <v>75.61</v>
      </c>
      <c r="S640" s="83" t="str">
        <f t="shared" si="183"/>
        <v>1</v>
      </c>
      <c r="T640" s="204" t="s">
        <v>25</v>
      </c>
      <c r="U640" s="204"/>
      <c r="V640" s="204"/>
      <c r="AB640" s="35"/>
    </row>
    <row r="641" spans="1:28" s="34" customFormat="1" ht="20">
      <c r="A641" s="281">
        <v>160741</v>
      </c>
      <c r="B641" s="278" t="s">
        <v>505</v>
      </c>
      <c r="C641" s="284" t="s">
        <v>45</v>
      </c>
      <c r="D641" s="66">
        <v>42572</v>
      </c>
      <c r="E641" s="66">
        <v>42574</v>
      </c>
      <c r="F641" s="67" t="s">
        <v>399</v>
      </c>
      <c r="G641" s="68">
        <v>10.5</v>
      </c>
      <c r="H641" s="69">
        <v>8</v>
      </c>
      <c r="I641" s="70">
        <v>7.38</v>
      </c>
      <c r="J641" s="71">
        <f t="shared" si="184"/>
        <v>77.489999999999995</v>
      </c>
      <c r="K641" s="72">
        <f t="shared" si="200"/>
        <v>619.91999999999996</v>
      </c>
      <c r="L641" s="73">
        <v>135</v>
      </c>
      <c r="M641" s="71">
        <f t="shared" si="178"/>
        <v>1080</v>
      </c>
      <c r="N641" s="72">
        <f t="shared" si="179"/>
        <v>460.08000000000004</v>
      </c>
      <c r="O641" s="74">
        <f t="shared" si="180"/>
        <v>0.74216027874564472</v>
      </c>
      <c r="P641" s="73">
        <v>1080</v>
      </c>
      <c r="Q641" s="72">
        <f t="shared" si="181"/>
        <v>0</v>
      </c>
      <c r="R641" s="72">
        <f t="shared" si="182"/>
        <v>460.08000000000004</v>
      </c>
      <c r="S641" s="83" t="str">
        <f t="shared" si="183"/>
        <v>1</v>
      </c>
      <c r="T641" s="204" t="s">
        <v>25</v>
      </c>
      <c r="U641" s="204"/>
      <c r="V641" s="204"/>
      <c r="AB641" s="35"/>
    </row>
    <row r="642" spans="1:28" s="34" customFormat="1" ht="20">
      <c r="A642" s="283"/>
      <c r="B642" s="280"/>
      <c r="C642" s="286"/>
      <c r="D642" s="66">
        <v>42572</v>
      </c>
      <c r="E642" s="66">
        <v>42574</v>
      </c>
      <c r="F642" s="67" t="s">
        <v>350</v>
      </c>
      <c r="G642" s="68">
        <v>25</v>
      </c>
      <c r="H642" s="69">
        <v>1</v>
      </c>
      <c r="I642" s="70">
        <v>7.38</v>
      </c>
      <c r="J642" s="71">
        <f t="shared" si="184"/>
        <v>184.5</v>
      </c>
      <c r="K642" s="72">
        <f t="shared" si="200"/>
        <v>184.5</v>
      </c>
      <c r="L642" s="73">
        <v>0</v>
      </c>
      <c r="M642" s="71">
        <f t="shared" si="178"/>
        <v>0</v>
      </c>
      <c r="N642" s="72">
        <f t="shared" si="179"/>
        <v>-184.5</v>
      </c>
      <c r="O642" s="74">
        <f t="shared" si="180"/>
        <v>-1</v>
      </c>
      <c r="P642" s="73">
        <v>0</v>
      </c>
      <c r="Q642" s="72">
        <f t="shared" si="181"/>
        <v>0</v>
      </c>
      <c r="R642" s="72">
        <f t="shared" si="182"/>
        <v>-184.5</v>
      </c>
      <c r="S642" s="83" t="str">
        <f t="shared" si="183"/>
        <v>1</v>
      </c>
      <c r="T642" s="204" t="s">
        <v>25</v>
      </c>
      <c r="U642" s="204"/>
      <c r="V642" s="204"/>
      <c r="AB642" s="35"/>
    </row>
    <row r="643" spans="1:28" s="34" customFormat="1" ht="20">
      <c r="A643" s="281">
        <v>160742</v>
      </c>
      <c r="B643" s="278" t="s">
        <v>506</v>
      </c>
      <c r="C643" s="284" t="s">
        <v>154</v>
      </c>
      <c r="D643" s="66">
        <v>42573</v>
      </c>
      <c r="E643" s="66">
        <v>42575</v>
      </c>
      <c r="F643" s="67" t="s">
        <v>399</v>
      </c>
      <c r="G643" s="68">
        <v>10.5</v>
      </c>
      <c r="H643" s="69">
        <v>4</v>
      </c>
      <c r="I643" s="70">
        <v>7.38</v>
      </c>
      <c r="J643" s="71">
        <f t="shared" si="184"/>
        <v>77.489999999999995</v>
      </c>
      <c r="K643" s="72">
        <f t="shared" si="200"/>
        <v>309.95999999999998</v>
      </c>
      <c r="L643" s="73">
        <v>125</v>
      </c>
      <c r="M643" s="71">
        <f t="shared" si="178"/>
        <v>500</v>
      </c>
      <c r="N643" s="72">
        <f t="shared" si="179"/>
        <v>190.04000000000002</v>
      </c>
      <c r="O643" s="74">
        <f t="shared" si="180"/>
        <v>0.61311136920893028</v>
      </c>
      <c r="P643" s="73">
        <v>500</v>
      </c>
      <c r="Q643" s="72">
        <f t="shared" si="181"/>
        <v>0</v>
      </c>
      <c r="R643" s="72">
        <f t="shared" si="182"/>
        <v>190.04000000000002</v>
      </c>
      <c r="S643" s="83" t="str">
        <f t="shared" si="183"/>
        <v>1</v>
      </c>
      <c r="T643" s="204" t="s">
        <v>25</v>
      </c>
      <c r="U643" s="204"/>
      <c r="V643" s="204"/>
      <c r="AB643" s="35"/>
    </row>
    <row r="644" spans="1:28" s="34" customFormat="1" ht="20">
      <c r="A644" s="282"/>
      <c r="B644" s="279"/>
      <c r="C644" s="285"/>
      <c r="D644" s="66">
        <v>42573</v>
      </c>
      <c r="E644" s="66">
        <v>42575</v>
      </c>
      <c r="F644" s="67" t="s">
        <v>487</v>
      </c>
      <c r="G644" s="68">
        <v>11</v>
      </c>
      <c r="H644" s="69">
        <v>4</v>
      </c>
      <c r="I644" s="70">
        <v>7.38</v>
      </c>
      <c r="J644" s="71">
        <f t="shared" si="184"/>
        <v>81.179999999999993</v>
      </c>
      <c r="K644" s="72">
        <f t="shared" si="200"/>
        <v>324.71999999999997</v>
      </c>
      <c r="L644" s="73">
        <v>135</v>
      </c>
      <c r="M644" s="71">
        <f t="shared" si="178"/>
        <v>540</v>
      </c>
      <c r="N644" s="72">
        <f t="shared" si="179"/>
        <v>215.28000000000003</v>
      </c>
      <c r="O644" s="74">
        <f t="shared" si="180"/>
        <v>0.66297117516629722</v>
      </c>
      <c r="P644" s="73">
        <v>540</v>
      </c>
      <c r="Q644" s="72">
        <f t="shared" si="181"/>
        <v>0</v>
      </c>
      <c r="R644" s="72">
        <f t="shared" si="182"/>
        <v>215.28000000000003</v>
      </c>
      <c r="S644" s="83" t="str">
        <f t="shared" si="183"/>
        <v>1</v>
      </c>
      <c r="T644" s="204" t="s">
        <v>25</v>
      </c>
      <c r="U644" s="204"/>
      <c r="V644" s="204"/>
      <c r="AB644" s="35"/>
    </row>
    <row r="645" spans="1:28" s="34" customFormat="1" ht="20">
      <c r="A645" s="283"/>
      <c r="B645" s="280"/>
      <c r="C645" s="286"/>
      <c r="D645" s="66">
        <v>42573</v>
      </c>
      <c r="E645" s="66">
        <v>42575</v>
      </c>
      <c r="F645" s="67" t="s">
        <v>350</v>
      </c>
      <c r="G645" s="68">
        <v>25</v>
      </c>
      <c r="H645" s="69">
        <v>1</v>
      </c>
      <c r="I645" s="70">
        <v>7.38</v>
      </c>
      <c r="J645" s="71">
        <f t="shared" si="184"/>
        <v>184.5</v>
      </c>
      <c r="K645" s="72">
        <f t="shared" si="200"/>
        <v>184.5</v>
      </c>
      <c r="L645" s="73">
        <v>0</v>
      </c>
      <c r="M645" s="71">
        <f t="shared" si="178"/>
        <v>0</v>
      </c>
      <c r="N645" s="72">
        <f t="shared" si="179"/>
        <v>-184.5</v>
      </c>
      <c r="O645" s="74">
        <f t="shared" si="180"/>
        <v>-1</v>
      </c>
      <c r="P645" s="73">
        <v>0</v>
      </c>
      <c r="Q645" s="72">
        <f t="shared" si="181"/>
        <v>0</v>
      </c>
      <c r="R645" s="72">
        <f t="shared" si="182"/>
        <v>-184.5</v>
      </c>
      <c r="S645" s="83" t="str">
        <f t="shared" si="183"/>
        <v>1</v>
      </c>
      <c r="T645" s="204" t="s">
        <v>25</v>
      </c>
      <c r="U645" s="204"/>
      <c r="V645" s="204"/>
      <c r="AB645" s="35"/>
    </row>
    <row r="646" spans="1:28" s="34" customFormat="1" ht="20">
      <c r="A646" s="281">
        <v>160743</v>
      </c>
      <c r="B646" s="201"/>
      <c r="C646" s="284" t="s">
        <v>507</v>
      </c>
      <c r="D646" s="66">
        <v>42573</v>
      </c>
      <c r="E646" s="66">
        <v>42575</v>
      </c>
      <c r="F646" s="67" t="s">
        <v>508</v>
      </c>
      <c r="G646" s="68">
        <v>5.25</v>
      </c>
      <c r="H646" s="69">
        <v>20</v>
      </c>
      <c r="I646" s="70">
        <v>7.5</v>
      </c>
      <c r="J646" s="71">
        <f t="shared" si="184"/>
        <v>39.375</v>
      </c>
      <c r="K646" s="72">
        <f t="shared" si="200"/>
        <v>787.5</v>
      </c>
      <c r="L646" s="73">
        <v>55</v>
      </c>
      <c r="M646" s="71">
        <f t="shared" si="178"/>
        <v>1100</v>
      </c>
      <c r="N646" s="72">
        <f t="shared" si="179"/>
        <v>312.5</v>
      </c>
      <c r="O646" s="74">
        <f t="shared" si="180"/>
        <v>0.3968253968253968</v>
      </c>
      <c r="P646" s="73">
        <v>1100</v>
      </c>
      <c r="Q646" s="72">
        <f t="shared" si="181"/>
        <v>0</v>
      </c>
      <c r="R646" s="72">
        <f t="shared" si="182"/>
        <v>312.5</v>
      </c>
      <c r="S646" s="83" t="str">
        <f t="shared" si="183"/>
        <v>1</v>
      </c>
      <c r="T646" s="204" t="s">
        <v>25</v>
      </c>
      <c r="U646" s="204"/>
      <c r="V646" s="204"/>
      <c r="AB646" s="35"/>
    </row>
    <row r="647" spans="1:28" s="34" customFormat="1" ht="20">
      <c r="A647" s="283"/>
      <c r="B647" s="193"/>
      <c r="C647" s="286"/>
      <c r="D647" s="66">
        <v>42573</v>
      </c>
      <c r="E647" s="66">
        <v>42575</v>
      </c>
      <c r="F647" s="67" t="s">
        <v>350</v>
      </c>
      <c r="G647" s="68">
        <v>105</v>
      </c>
      <c r="H647" s="69">
        <v>1</v>
      </c>
      <c r="I647" s="70">
        <v>1</v>
      </c>
      <c r="J647" s="71">
        <f t="shared" si="184"/>
        <v>105</v>
      </c>
      <c r="K647" s="72">
        <f t="shared" si="200"/>
        <v>105</v>
      </c>
      <c r="L647" s="73">
        <v>0</v>
      </c>
      <c r="M647" s="71">
        <f t="shared" si="178"/>
        <v>0</v>
      </c>
      <c r="N647" s="72">
        <f t="shared" si="179"/>
        <v>-105</v>
      </c>
      <c r="O647" s="74">
        <f t="shared" si="180"/>
        <v>-1</v>
      </c>
      <c r="P647" s="73">
        <v>0</v>
      </c>
      <c r="Q647" s="72">
        <f t="shared" si="181"/>
        <v>0</v>
      </c>
      <c r="R647" s="72">
        <f t="shared" si="182"/>
        <v>-105</v>
      </c>
      <c r="S647" s="83" t="str">
        <f t="shared" si="183"/>
        <v>1</v>
      </c>
      <c r="T647" s="204" t="s">
        <v>25</v>
      </c>
      <c r="U647" s="204"/>
      <c r="V647" s="204"/>
      <c r="AB647" s="35"/>
    </row>
    <row r="648" spans="1:28" s="34" customFormat="1" ht="20">
      <c r="A648" s="281">
        <v>160744</v>
      </c>
      <c r="B648" s="278" t="s">
        <v>509</v>
      </c>
      <c r="C648" s="284" t="s">
        <v>321</v>
      </c>
      <c r="D648" s="66">
        <v>42573</v>
      </c>
      <c r="E648" s="66">
        <v>42574</v>
      </c>
      <c r="F648" s="67" t="s">
        <v>322</v>
      </c>
      <c r="G648" s="68">
        <v>0.55000000000000004</v>
      </c>
      <c r="H648" s="69">
        <v>56</v>
      </c>
      <c r="I648" s="70">
        <v>7.38</v>
      </c>
      <c r="J648" s="71">
        <f t="shared" si="184"/>
        <v>4.0590000000000002</v>
      </c>
      <c r="K648" s="72">
        <f t="shared" si="200"/>
        <v>227.304</v>
      </c>
      <c r="L648" s="73">
        <v>1</v>
      </c>
      <c r="M648" s="71">
        <f t="shared" si="178"/>
        <v>56</v>
      </c>
      <c r="N648" s="72">
        <f t="shared" si="179"/>
        <v>-171.304</v>
      </c>
      <c r="O648" s="74">
        <f t="shared" si="180"/>
        <v>-0.75363389997536345</v>
      </c>
      <c r="P648" s="73">
        <v>0</v>
      </c>
      <c r="Q648" s="72">
        <f t="shared" si="181"/>
        <v>56</v>
      </c>
      <c r="R648" s="72">
        <f t="shared" si="182"/>
        <v>-171.304</v>
      </c>
      <c r="S648" s="83" t="str">
        <f t="shared" si="183"/>
        <v>0</v>
      </c>
      <c r="T648" s="204" t="s">
        <v>25</v>
      </c>
      <c r="U648" s="204"/>
      <c r="V648" s="204"/>
      <c r="AB648" s="35"/>
    </row>
    <row r="649" spans="1:28" s="34" customFormat="1" ht="20">
      <c r="A649" s="282"/>
      <c r="B649" s="279"/>
      <c r="C649" s="285"/>
      <c r="D649" s="66">
        <v>42573</v>
      </c>
      <c r="E649" s="66">
        <v>42574</v>
      </c>
      <c r="F649" s="67" t="s">
        <v>324</v>
      </c>
      <c r="G649" s="68">
        <v>0.55000000000000004</v>
      </c>
      <c r="H649" s="69">
        <v>40</v>
      </c>
      <c r="I649" s="70">
        <v>7.38</v>
      </c>
      <c r="J649" s="71">
        <f t="shared" si="184"/>
        <v>4.0590000000000002</v>
      </c>
      <c r="K649" s="72">
        <f t="shared" si="200"/>
        <v>162.36000000000001</v>
      </c>
      <c r="L649" s="73">
        <v>1</v>
      </c>
      <c r="M649" s="71">
        <f t="shared" si="178"/>
        <v>40</v>
      </c>
      <c r="N649" s="72">
        <f t="shared" si="179"/>
        <v>-122.36000000000001</v>
      </c>
      <c r="O649" s="74">
        <f t="shared" si="180"/>
        <v>-0.75363389997536345</v>
      </c>
      <c r="P649" s="73">
        <v>0</v>
      </c>
      <c r="Q649" s="72">
        <f t="shared" si="181"/>
        <v>40</v>
      </c>
      <c r="R649" s="72">
        <f t="shared" si="182"/>
        <v>-122.36000000000001</v>
      </c>
      <c r="S649" s="83" t="str">
        <f t="shared" si="183"/>
        <v>0</v>
      </c>
      <c r="T649" s="204" t="s">
        <v>25</v>
      </c>
      <c r="U649" s="204"/>
      <c r="V649" s="204"/>
      <c r="AB649" s="35"/>
    </row>
    <row r="650" spans="1:28" s="34" customFormat="1" ht="20">
      <c r="A650" s="282"/>
      <c r="B650" s="279"/>
      <c r="C650" s="285"/>
      <c r="D650" s="66">
        <v>42573</v>
      </c>
      <c r="E650" s="66">
        <v>42574</v>
      </c>
      <c r="F650" s="67" t="s">
        <v>328</v>
      </c>
      <c r="G650" s="68">
        <v>0.55000000000000004</v>
      </c>
      <c r="H650" s="69">
        <v>10</v>
      </c>
      <c r="I650" s="70">
        <v>7.38</v>
      </c>
      <c r="J650" s="71">
        <f t="shared" si="184"/>
        <v>4.0590000000000002</v>
      </c>
      <c r="K650" s="72">
        <f t="shared" si="200"/>
        <v>40.590000000000003</v>
      </c>
      <c r="L650" s="73">
        <v>1</v>
      </c>
      <c r="M650" s="71">
        <f t="shared" si="178"/>
        <v>10</v>
      </c>
      <c r="N650" s="72">
        <f t="shared" si="179"/>
        <v>-30.590000000000003</v>
      </c>
      <c r="O650" s="74">
        <f t="shared" si="180"/>
        <v>-0.75363389997536345</v>
      </c>
      <c r="P650" s="73">
        <v>0</v>
      </c>
      <c r="Q650" s="72">
        <f t="shared" si="181"/>
        <v>10</v>
      </c>
      <c r="R650" s="72">
        <f t="shared" si="182"/>
        <v>-30.590000000000003</v>
      </c>
      <c r="S650" s="83" t="str">
        <f t="shared" si="183"/>
        <v>0</v>
      </c>
      <c r="T650" s="204" t="s">
        <v>25</v>
      </c>
      <c r="U650" s="204"/>
      <c r="V650" s="204"/>
      <c r="AB650" s="35"/>
    </row>
    <row r="651" spans="1:28" s="34" customFormat="1" ht="20">
      <c r="A651" s="282"/>
      <c r="B651" s="279"/>
      <c r="C651" s="285"/>
      <c r="D651" s="66">
        <v>42573</v>
      </c>
      <c r="E651" s="66">
        <v>42574</v>
      </c>
      <c r="F651" s="67" t="s">
        <v>327</v>
      </c>
      <c r="G651" s="68">
        <v>0.55000000000000004</v>
      </c>
      <c r="H651" s="69">
        <v>5</v>
      </c>
      <c r="I651" s="70">
        <v>7.38</v>
      </c>
      <c r="J651" s="71">
        <f t="shared" si="184"/>
        <v>4.0590000000000002</v>
      </c>
      <c r="K651" s="72">
        <f t="shared" si="200"/>
        <v>20.295000000000002</v>
      </c>
      <c r="L651" s="73">
        <v>1</v>
      </c>
      <c r="M651" s="71">
        <f t="shared" si="178"/>
        <v>5</v>
      </c>
      <c r="N651" s="72">
        <f t="shared" si="179"/>
        <v>-15.295000000000002</v>
      </c>
      <c r="O651" s="74">
        <f t="shared" si="180"/>
        <v>-0.75363389997536345</v>
      </c>
      <c r="P651" s="73"/>
      <c r="Q651" s="72">
        <f t="shared" si="181"/>
        <v>5</v>
      </c>
      <c r="R651" s="72">
        <f t="shared" si="182"/>
        <v>-15.295000000000002</v>
      </c>
      <c r="S651" s="83" t="str">
        <f t="shared" si="183"/>
        <v>0</v>
      </c>
      <c r="T651" s="204" t="s">
        <v>25</v>
      </c>
      <c r="U651" s="204"/>
      <c r="V651" s="204"/>
      <c r="AB651" s="35"/>
    </row>
    <row r="652" spans="1:28" s="34" customFormat="1" ht="20">
      <c r="A652" s="282"/>
      <c r="B652" s="279"/>
      <c r="C652" s="285"/>
      <c r="D652" s="66">
        <v>42573</v>
      </c>
      <c r="E652" s="66">
        <v>42574</v>
      </c>
      <c r="F652" s="67" t="s">
        <v>330</v>
      </c>
      <c r="G652" s="68">
        <v>0.55000000000000004</v>
      </c>
      <c r="H652" s="69">
        <v>15</v>
      </c>
      <c r="I652" s="70">
        <v>7.38</v>
      </c>
      <c r="J652" s="71">
        <f t="shared" si="184"/>
        <v>4.0590000000000002</v>
      </c>
      <c r="K652" s="72">
        <f t="shared" si="200"/>
        <v>60.885000000000005</v>
      </c>
      <c r="L652" s="145">
        <v>1</v>
      </c>
      <c r="M652" s="71">
        <f t="shared" si="178"/>
        <v>15</v>
      </c>
      <c r="N652" s="72">
        <f t="shared" si="179"/>
        <v>-45.885000000000005</v>
      </c>
      <c r="O652" s="74">
        <f t="shared" si="180"/>
        <v>-0.75363389997536345</v>
      </c>
      <c r="P652" s="73"/>
      <c r="Q652" s="72">
        <f t="shared" si="181"/>
        <v>15</v>
      </c>
      <c r="R652" s="72">
        <f t="shared" si="182"/>
        <v>-45.885000000000005</v>
      </c>
      <c r="S652" s="83" t="str">
        <f t="shared" si="183"/>
        <v>0</v>
      </c>
      <c r="T652" s="204" t="s">
        <v>25</v>
      </c>
      <c r="U652" s="204"/>
      <c r="V652" s="204"/>
      <c r="AB652" s="35"/>
    </row>
    <row r="653" spans="1:28" s="34" customFormat="1" ht="20">
      <c r="A653" s="282"/>
      <c r="B653" s="279"/>
      <c r="C653" s="285"/>
      <c r="D653" s="66">
        <v>42573</v>
      </c>
      <c r="E653" s="66">
        <v>42574</v>
      </c>
      <c r="F653" s="67" t="s">
        <v>323</v>
      </c>
      <c r="G653" s="68">
        <v>0.55000000000000004</v>
      </c>
      <c r="H653" s="69">
        <v>9</v>
      </c>
      <c r="I653" s="70">
        <v>7.38</v>
      </c>
      <c r="J653" s="71">
        <f t="shared" si="184"/>
        <v>4.0590000000000002</v>
      </c>
      <c r="K653" s="72">
        <f t="shared" si="200"/>
        <v>36.530999999999999</v>
      </c>
      <c r="L653" s="146">
        <v>1</v>
      </c>
      <c r="M653" s="71">
        <f t="shared" si="178"/>
        <v>9</v>
      </c>
      <c r="N653" s="72">
        <f t="shared" si="179"/>
        <v>-27.531000000000002</v>
      </c>
      <c r="O653" s="74">
        <f t="shared" si="180"/>
        <v>-0.75363389997536345</v>
      </c>
      <c r="P653" s="73"/>
      <c r="Q653" s="72">
        <f t="shared" si="181"/>
        <v>9</v>
      </c>
      <c r="R653" s="72">
        <f t="shared" si="182"/>
        <v>-27.531000000000002</v>
      </c>
      <c r="S653" s="83" t="str">
        <f t="shared" si="183"/>
        <v>0</v>
      </c>
      <c r="T653" s="204" t="s">
        <v>25</v>
      </c>
      <c r="U653" s="204"/>
      <c r="V653" s="204"/>
      <c r="AB653" s="35"/>
    </row>
    <row r="654" spans="1:28" s="34" customFormat="1" ht="20">
      <c r="A654" s="282"/>
      <c r="B654" s="279"/>
      <c r="C654" s="285"/>
      <c r="D654" s="66">
        <v>42573</v>
      </c>
      <c r="E654" s="66">
        <v>42574</v>
      </c>
      <c r="F654" s="67" t="s">
        <v>326</v>
      </c>
      <c r="G654" s="68">
        <v>0.55000000000000004</v>
      </c>
      <c r="H654" s="69">
        <v>9</v>
      </c>
      <c r="I654" s="70">
        <v>7.38</v>
      </c>
      <c r="J654" s="71">
        <f t="shared" si="184"/>
        <v>4.0590000000000002</v>
      </c>
      <c r="K654" s="72">
        <f t="shared" si="200"/>
        <v>36.530999999999999</v>
      </c>
      <c r="L654" s="145">
        <v>1</v>
      </c>
      <c r="M654" s="71">
        <f t="shared" si="178"/>
        <v>9</v>
      </c>
      <c r="N654" s="72">
        <f t="shared" si="179"/>
        <v>-27.531000000000002</v>
      </c>
      <c r="O654" s="74">
        <f t="shared" si="180"/>
        <v>-0.75363389997536345</v>
      </c>
      <c r="P654" s="73"/>
      <c r="Q654" s="72">
        <f t="shared" si="181"/>
        <v>9</v>
      </c>
      <c r="R654" s="72">
        <f t="shared" si="182"/>
        <v>-27.531000000000002</v>
      </c>
      <c r="S654" s="83" t="str">
        <f t="shared" si="183"/>
        <v>0</v>
      </c>
      <c r="T654" s="204" t="s">
        <v>25</v>
      </c>
      <c r="U654" s="204"/>
      <c r="V654" s="204"/>
      <c r="AB654" s="35"/>
    </row>
    <row r="655" spans="1:28" s="34" customFormat="1" ht="20">
      <c r="A655" s="282"/>
      <c r="B655" s="279"/>
      <c r="C655" s="285"/>
      <c r="D655" s="66">
        <v>42573</v>
      </c>
      <c r="E655" s="66">
        <v>42574</v>
      </c>
      <c r="F655" s="67" t="s">
        <v>331</v>
      </c>
      <c r="G655" s="68">
        <v>0.55000000000000004</v>
      </c>
      <c r="H655" s="69">
        <v>6</v>
      </c>
      <c r="I655" s="70">
        <v>7.38</v>
      </c>
      <c r="J655" s="71">
        <f t="shared" si="184"/>
        <v>4.0590000000000002</v>
      </c>
      <c r="K655" s="72">
        <f t="shared" si="200"/>
        <v>24.353999999999999</v>
      </c>
      <c r="L655" s="146">
        <v>1</v>
      </c>
      <c r="M655" s="71">
        <f t="shared" si="178"/>
        <v>6</v>
      </c>
      <c r="N655" s="72">
        <f t="shared" si="179"/>
        <v>-18.353999999999999</v>
      </c>
      <c r="O655" s="74">
        <f t="shared" si="180"/>
        <v>-0.75363389997536345</v>
      </c>
      <c r="P655" s="73"/>
      <c r="Q655" s="72">
        <f t="shared" si="181"/>
        <v>6</v>
      </c>
      <c r="R655" s="72">
        <f t="shared" si="182"/>
        <v>-18.353999999999999</v>
      </c>
      <c r="S655" s="83" t="str">
        <f t="shared" si="183"/>
        <v>0</v>
      </c>
      <c r="T655" s="204" t="s">
        <v>25</v>
      </c>
      <c r="U655" s="204"/>
      <c r="V655" s="204"/>
      <c r="AB655" s="35"/>
    </row>
    <row r="656" spans="1:28" s="34" customFormat="1" ht="20">
      <c r="A656" s="282"/>
      <c r="B656" s="279"/>
      <c r="C656" s="285"/>
      <c r="D656" s="66">
        <v>42573</v>
      </c>
      <c r="E656" s="66">
        <v>42574</v>
      </c>
      <c r="F656" s="67" t="s">
        <v>411</v>
      </c>
      <c r="G656" s="68">
        <v>0.55000000000000004</v>
      </c>
      <c r="H656" s="69">
        <v>6</v>
      </c>
      <c r="I656" s="70">
        <v>7.38</v>
      </c>
      <c r="J656" s="71">
        <f t="shared" si="184"/>
        <v>4.0590000000000002</v>
      </c>
      <c r="K656" s="72">
        <f t="shared" si="200"/>
        <v>24.353999999999999</v>
      </c>
      <c r="L656" s="145">
        <v>1</v>
      </c>
      <c r="M656" s="71">
        <f t="shared" si="178"/>
        <v>6</v>
      </c>
      <c r="N656" s="72">
        <f t="shared" si="179"/>
        <v>-18.353999999999999</v>
      </c>
      <c r="O656" s="74">
        <f t="shared" si="180"/>
        <v>-0.75363389997536345</v>
      </c>
      <c r="P656" s="73"/>
      <c r="Q656" s="72">
        <f t="shared" si="181"/>
        <v>6</v>
      </c>
      <c r="R656" s="72">
        <f t="shared" si="182"/>
        <v>-18.353999999999999</v>
      </c>
      <c r="S656" s="83" t="str">
        <f t="shared" si="183"/>
        <v>0</v>
      </c>
      <c r="T656" s="204" t="s">
        <v>25</v>
      </c>
      <c r="U656" s="204"/>
      <c r="V656" s="204"/>
      <c r="AB656" s="35"/>
    </row>
    <row r="657" spans="1:28" s="34" customFormat="1" ht="40">
      <c r="A657" s="282"/>
      <c r="B657" s="279"/>
      <c r="C657" s="285"/>
      <c r="D657" s="66">
        <v>42573</v>
      </c>
      <c r="E657" s="66">
        <v>42574</v>
      </c>
      <c r="F657" s="67" t="s">
        <v>510</v>
      </c>
      <c r="G657" s="68">
        <v>0.95</v>
      </c>
      <c r="H657" s="69">
        <v>6</v>
      </c>
      <c r="I657" s="70">
        <v>7.38</v>
      </c>
      <c r="J657" s="71">
        <f t="shared" si="184"/>
        <v>7.0109999999999992</v>
      </c>
      <c r="K657" s="72">
        <f t="shared" si="200"/>
        <v>42.065999999999995</v>
      </c>
      <c r="L657" s="146">
        <v>1</v>
      </c>
      <c r="M657" s="71">
        <f t="shared" si="178"/>
        <v>6</v>
      </c>
      <c r="N657" s="72">
        <f t="shared" si="179"/>
        <v>-36.065999999999995</v>
      </c>
      <c r="O657" s="74">
        <f t="shared" si="180"/>
        <v>-0.85736699472257882</v>
      </c>
      <c r="P657" s="73"/>
      <c r="Q657" s="72">
        <f t="shared" si="181"/>
        <v>6</v>
      </c>
      <c r="R657" s="72">
        <f t="shared" si="182"/>
        <v>-36.065999999999995</v>
      </c>
      <c r="S657" s="83" t="str">
        <f t="shared" si="183"/>
        <v>0</v>
      </c>
      <c r="T657" s="204" t="s">
        <v>25</v>
      </c>
      <c r="U657" s="204"/>
      <c r="V657" s="204"/>
      <c r="AB657" s="35"/>
    </row>
    <row r="658" spans="1:28" s="34" customFormat="1" ht="40">
      <c r="A658" s="282"/>
      <c r="B658" s="279"/>
      <c r="C658" s="285"/>
      <c r="D658" s="66">
        <v>42573</v>
      </c>
      <c r="E658" s="66">
        <v>42574</v>
      </c>
      <c r="F658" s="67" t="s">
        <v>511</v>
      </c>
      <c r="G658" s="68">
        <v>2.4500000000000002</v>
      </c>
      <c r="H658" s="69">
        <v>1</v>
      </c>
      <c r="I658" s="70">
        <v>7.38</v>
      </c>
      <c r="J658" s="71">
        <f t="shared" si="184"/>
        <v>18.081</v>
      </c>
      <c r="K658" s="72">
        <f t="shared" si="200"/>
        <v>18.081</v>
      </c>
      <c r="L658" s="145">
        <v>1392</v>
      </c>
      <c r="M658" s="71">
        <f t="shared" si="178"/>
        <v>1392</v>
      </c>
      <c r="N658" s="72">
        <f t="shared" si="179"/>
        <v>1373.9190000000001</v>
      </c>
      <c r="O658" s="74">
        <f t="shared" si="180"/>
        <v>75.986892317902772</v>
      </c>
      <c r="P658" s="73"/>
      <c r="Q658" s="72">
        <f t="shared" si="181"/>
        <v>1392</v>
      </c>
      <c r="R658" s="72">
        <f t="shared" si="182"/>
        <v>1373.9190000000001</v>
      </c>
      <c r="S658" s="83" t="str">
        <f t="shared" si="183"/>
        <v>0</v>
      </c>
      <c r="T658" s="204" t="s">
        <v>25</v>
      </c>
      <c r="U658" s="204"/>
      <c r="V658" s="204"/>
      <c r="AB658" s="35"/>
    </row>
    <row r="659" spans="1:28" s="34" customFormat="1" ht="20">
      <c r="A659" s="282"/>
      <c r="B659" s="279"/>
      <c r="C659" s="285"/>
      <c r="D659" s="66">
        <v>42573</v>
      </c>
      <c r="E659" s="66">
        <v>42574</v>
      </c>
      <c r="F659" s="67" t="s">
        <v>512</v>
      </c>
      <c r="G659" s="68">
        <v>0.75</v>
      </c>
      <c r="H659" s="69">
        <v>6</v>
      </c>
      <c r="I659" s="70">
        <v>7.38</v>
      </c>
      <c r="J659" s="71">
        <f t="shared" si="184"/>
        <v>5.5350000000000001</v>
      </c>
      <c r="K659" s="72">
        <f t="shared" si="200"/>
        <v>33.21</v>
      </c>
      <c r="L659" s="146">
        <v>1</v>
      </c>
      <c r="M659" s="71">
        <f t="shared" si="178"/>
        <v>6</v>
      </c>
      <c r="N659" s="72">
        <f t="shared" si="179"/>
        <v>-27.21</v>
      </c>
      <c r="O659" s="74">
        <f t="shared" si="180"/>
        <v>-0.81933152664859987</v>
      </c>
      <c r="P659" s="73"/>
      <c r="Q659" s="72">
        <f t="shared" si="181"/>
        <v>6</v>
      </c>
      <c r="R659" s="72">
        <f t="shared" si="182"/>
        <v>-27.21</v>
      </c>
      <c r="S659" s="83" t="str">
        <f t="shared" si="183"/>
        <v>0</v>
      </c>
      <c r="T659" s="204" t="s">
        <v>25</v>
      </c>
      <c r="U659" s="204"/>
      <c r="V659" s="204"/>
      <c r="AB659" s="35"/>
    </row>
    <row r="660" spans="1:28" s="34" customFormat="1" ht="20">
      <c r="A660" s="282"/>
      <c r="B660" s="279"/>
      <c r="C660" s="285"/>
      <c r="D660" s="66">
        <v>42573</v>
      </c>
      <c r="E660" s="66">
        <v>42574</v>
      </c>
      <c r="F660" s="67" t="s">
        <v>513</v>
      </c>
      <c r="G660" s="68">
        <v>0.75</v>
      </c>
      <c r="H660" s="69">
        <v>6</v>
      </c>
      <c r="I660" s="70">
        <v>7.38</v>
      </c>
      <c r="J660" s="71">
        <f t="shared" si="184"/>
        <v>5.5350000000000001</v>
      </c>
      <c r="K660" s="72">
        <f t="shared" si="200"/>
        <v>33.21</v>
      </c>
      <c r="L660" s="145">
        <v>1</v>
      </c>
      <c r="M660" s="71">
        <f t="shared" si="178"/>
        <v>6</v>
      </c>
      <c r="N660" s="72">
        <f t="shared" si="179"/>
        <v>-27.21</v>
      </c>
      <c r="O660" s="74">
        <f t="shared" si="180"/>
        <v>-0.81933152664859987</v>
      </c>
      <c r="P660" s="73"/>
      <c r="Q660" s="72">
        <f t="shared" si="181"/>
        <v>6</v>
      </c>
      <c r="R660" s="72">
        <f t="shared" si="182"/>
        <v>-27.21</v>
      </c>
      <c r="S660" s="83" t="str">
        <f t="shared" si="183"/>
        <v>0</v>
      </c>
      <c r="T660" s="204" t="s">
        <v>25</v>
      </c>
      <c r="U660" s="204"/>
      <c r="V660" s="204"/>
      <c r="AB660" s="35"/>
    </row>
    <row r="661" spans="1:28" s="34" customFormat="1" ht="20">
      <c r="A661" s="282"/>
      <c r="B661" s="279"/>
      <c r="C661" s="285"/>
      <c r="D661" s="66">
        <v>42573</v>
      </c>
      <c r="E661" s="66">
        <v>42574</v>
      </c>
      <c r="F661" s="67" t="s">
        <v>514</v>
      </c>
      <c r="G661" s="68">
        <v>0.75</v>
      </c>
      <c r="H661" s="69">
        <v>6</v>
      </c>
      <c r="I661" s="70">
        <v>7.38</v>
      </c>
      <c r="J661" s="71">
        <f t="shared" si="184"/>
        <v>5.5350000000000001</v>
      </c>
      <c r="K661" s="72">
        <f t="shared" si="200"/>
        <v>33.21</v>
      </c>
      <c r="L661" s="146">
        <v>1</v>
      </c>
      <c r="M661" s="71">
        <f t="shared" si="178"/>
        <v>6</v>
      </c>
      <c r="N661" s="72">
        <f t="shared" si="179"/>
        <v>-27.21</v>
      </c>
      <c r="O661" s="74">
        <f t="shared" si="180"/>
        <v>-0.81933152664859987</v>
      </c>
      <c r="P661" s="73"/>
      <c r="Q661" s="72">
        <f t="shared" si="181"/>
        <v>6</v>
      </c>
      <c r="R661" s="72">
        <f t="shared" si="182"/>
        <v>-27.21</v>
      </c>
      <c r="S661" s="83" t="str">
        <f t="shared" si="183"/>
        <v>0</v>
      </c>
      <c r="T661" s="204" t="s">
        <v>25</v>
      </c>
      <c r="U661" s="204"/>
      <c r="V661" s="204"/>
      <c r="AB661" s="35"/>
    </row>
    <row r="662" spans="1:28" s="34" customFormat="1" ht="20">
      <c r="A662" s="282"/>
      <c r="B662" s="279"/>
      <c r="C662" s="285"/>
      <c r="D662" s="66">
        <v>42573</v>
      </c>
      <c r="E662" s="66">
        <v>42574</v>
      </c>
      <c r="F662" s="67" t="s">
        <v>515</v>
      </c>
      <c r="G662" s="68">
        <v>0.75</v>
      </c>
      <c r="H662" s="69">
        <v>6</v>
      </c>
      <c r="I662" s="70">
        <v>7.38</v>
      </c>
      <c r="J662" s="71">
        <f t="shared" si="184"/>
        <v>5.5350000000000001</v>
      </c>
      <c r="K662" s="72">
        <f t="shared" si="200"/>
        <v>33.21</v>
      </c>
      <c r="L662" s="145">
        <v>1</v>
      </c>
      <c r="M662" s="71">
        <f t="shared" si="178"/>
        <v>6</v>
      </c>
      <c r="N662" s="72">
        <f t="shared" si="179"/>
        <v>-27.21</v>
      </c>
      <c r="O662" s="74">
        <f t="shared" si="180"/>
        <v>-0.81933152664859987</v>
      </c>
      <c r="P662" s="73"/>
      <c r="Q662" s="72">
        <f t="shared" si="181"/>
        <v>6</v>
      </c>
      <c r="R662" s="72">
        <f t="shared" si="182"/>
        <v>-27.21</v>
      </c>
      <c r="S662" s="83" t="str">
        <f t="shared" si="183"/>
        <v>0</v>
      </c>
      <c r="T662" s="204" t="s">
        <v>25</v>
      </c>
      <c r="U662" s="204"/>
      <c r="V662" s="204"/>
      <c r="AB662" s="35"/>
    </row>
    <row r="663" spans="1:28" s="34" customFormat="1" ht="20">
      <c r="A663" s="282"/>
      <c r="B663" s="279"/>
      <c r="C663" s="285"/>
      <c r="D663" s="66">
        <v>42573</v>
      </c>
      <c r="E663" s="66">
        <v>42574</v>
      </c>
      <c r="F663" s="67" t="s">
        <v>516</v>
      </c>
      <c r="G663" s="68">
        <v>3.95</v>
      </c>
      <c r="H663" s="69">
        <v>6</v>
      </c>
      <c r="I663" s="70">
        <v>7.38</v>
      </c>
      <c r="J663" s="71">
        <f t="shared" si="184"/>
        <v>29.151</v>
      </c>
      <c r="K663" s="72">
        <f t="shared" si="200"/>
        <v>174.90600000000001</v>
      </c>
      <c r="L663" s="146">
        <v>1</v>
      </c>
      <c r="M663" s="71">
        <f t="shared" si="178"/>
        <v>6</v>
      </c>
      <c r="N663" s="72">
        <f t="shared" si="179"/>
        <v>-168.90600000000001</v>
      </c>
      <c r="O663" s="74">
        <f t="shared" si="180"/>
        <v>-0.9656958594902405</v>
      </c>
      <c r="P663" s="73"/>
      <c r="Q663" s="72">
        <f t="shared" si="181"/>
        <v>6</v>
      </c>
      <c r="R663" s="72">
        <f t="shared" si="182"/>
        <v>-168.90600000000001</v>
      </c>
      <c r="S663" s="83" t="str">
        <f t="shared" si="183"/>
        <v>0</v>
      </c>
      <c r="T663" s="204" t="s">
        <v>25</v>
      </c>
      <c r="U663" s="204"/>
      <c r="V663" s="204"/>
      <c r="AB663" s="35"/>
    </row>
    <row r="664" spans="1:28" s="34" customFormat="1" ht="20">
      <c r="A664" s="282"/>
      <c r="B664" s="279"/>
      <c r="C664" s="285"/>
      <c r="D664" s="66">
        <v>42573</v>
      </c>
      <c r="E664" s="66">
        <v>42574</v>
      </c>
      <c r="F664" s="67" t="s">
        <v>517</v>
      </c>
      <c r="G664" s="68">
        <v>3.95</v>
      </c>
      <c r="H664" s="69">
        <v>6</v>
      </c>
      <c r="I664" s="70">
        <v>7.38</v>
      </c>
      <c r="J664" s="71">
        <f t="shared" si="184"/>
        <v>29.151</v>
      </c>
      <c r="K664" s="72">
        <f t="shared" si="200"/>
        <v>174.90600000000001</v>
      </c>
      <c r="L664" s="145">
        <v>1</v>
      </c>
      <c r="M664" s="71">
        <f t="shared" si="178"/>
        <v>6</v>
      </c>
      <c r="N664" s="72">
        <f t="shared" si="179"/>
        <v>-168.90600000000001</v>
      </c>
      <c r="O664" s="74">
        <f t="shared" si="180"/>
        <v>-0.9656958594902405</v>
      </c>
      <c r="P664" s="73"/>
      <c r="Q664" s="72">
        <f t="shared" si="181"/>
        <v>6</v>
      </c>
      <c r="R664" s="72">
        <f t="shared" si="182"/>
        <v>-168.90600000000001</v>
      </c>
      <c r="S664" s="83" t="str">
        <f t="shared" si="183"/>
        <v>0</v>
      </c>
      <c r="T664" s="204" t="s">
        <v>25</v>
      </c>
      <c r="U664" s="204"/>
      <c r="V664" s="204"/>
      <c r="AB664" s="35"/>
    </row>
    <row r="665" spans="1:28" s="34" customFormat="1" ht="20">
      <c r="A665" s="282"/>
      <c r="B665" s="279"/>
      <c r="C665" s="285"/>
      <c r="D665" s="66">
        <v>42573</v>
      </c>
      <c r="E665" s="66">
        <v>42574</v>
      </c>
      <c r="F665" s="67" t="s">
        <v>355</v>
      </c>
      <c r="G665" s="68">
        <v>45</v>
      </c>
      <c r="H665" s="69">
        <v>1</v>
      </c>
      <c r="I665" s="70">
        <v>1</v>
      </c>
      <c r="J665" s="71">
        <f t="shared" si="184"/>
        <v>45</v>
      </c>
      <c r="K665" s="72">
        <f t="shared" si="200"/>
        <v>45</v>
      </c>
      <c r="L665" s="146">
        <v>45</v>
      </c>
      <c r="M665" s="71">
        <f t="shared" si="178"/>
        <v>45</v>
      </c>
      <c r="N665" s="72">
        <f t="shared" si="179"/>
        <v>0</v>
      </c>
      <c r="O665" s="74">
        <f t="shared" si="180"/>
        <v>0</v>
      </c>
      <c r="P665" s="73"/>
      <c r="Q665" s="72">
        <f t="shared" si="181"/>
        <v>45</v>
      </c>
      <c r="R665" s="72">
        <f t="shared" si="182"/>
        <v>0</v>
      </c>
      <c r="S665" s="83" t="str">
        <f t="shared" si="183"/>
        <v>0</v>
      </c>
      <c r="T665" s="204" t="s">
        <v>25</v>
      </c>
      <c r="U665" s="204"/>
      <c r="V665" s="204"/>
      <c r="AB665" s="35"/>
    </row>
    <row r="666" spans="1:28" s="34" customFormat="1" ht="20">
      <c r="A666" s="283"/>
      <c r="B666" s="280"/>
      <c r="C666" s="286"/>
      <c r="D666" s="66">
        <v>42573</v>
      </c>
      <c r="E666" s="66">
        <v>42574</v>
      </c>
      <c r="F666" s="67" t="s">
        <v>350</v>
      </c>
      <c r="G666" s="68">
        <v>24</v>
      </c>
      <c r="H666" s="69">
        <v>1</v>
      </c>
      <c r="I666" s="70">
        <v>7.4</v>
      </c>
      <c r="J666" s="71">
        <f t="shared" si="184"/>
        <v>177.60000000000002</v>
      </c>
      <c r="K666" s="72">
        <f t="shared" si="200"/>
        <v>177.60000000000002</v>
      </c>
      <c r="L666" s="73">
        <v>210</v>
      </c>
      <c r="M666" s="71">
        <f t="shared" si="178"/>
        <v>210</v>
      </c>
      <c r="N666" s="72">
        <f t="shared" si="179"/>
        <v>32.399999999999977</v>
      </c>
      <c r="O666" s="74">
        <f t="shared" si="180"/>
        <v>0.18243243243243229</v>
      </c>
      <c r="P666" s="73"/>
      <c r="Q666" s="72">
        <f t="shared" si="181"/>
        <v>210</v>
      </c>
      <c r="R666" s="72">
        <f t="shared" si="182"/>
        <v>32.399999999999977</v>
      </c>
      <c r="S666" s="83" t="str">
        <f t="shared" si="183"/>
        <v>0</v>
      </c>
      <c r="T666" s="204" t="s">
        <v>25</v>
      </c>
      <c r="U666" s="204"/>
      <c r="V666" s="204"/>
      <c r="AB666" s="35"/>
    </row>
    <row r="667" spans="1:28" s="34" customFormat="1" ht="20" customHeight="1">
      <c r="A667" s="281">
        <v>160745</v>
      </c>
      <c r="B667" s="278" t="s">
        <v>518</v>
      </c>
      <c r="C667" s="284" t="s">
        <v>519</v>
      </c>
      <c r="D667" s="66">
        <v>42575</v>
      </c>
      <c r="E667" s="66">
        <v>42575</v>
      </c>
      <c r="F667" s="67" t="s">
        <v>399</v>
      </c>
      <c r="G667" s="68">
        <v>10.5</v>
      </c>
      <c r="H667" s="69">
        <v>8</v>
      </c>
      <c r="I667" s="70">
        <v>7.38</v>
      </c>
      <c r="J667" s="71">
        <f t="shared" si="184"/>
        <v>77.489999999999995</v>
      </c>
      <c r="K667" s="72">
        <f t="shared" si="200"/>
        <v>619.91999999999996</v>
      </c>
      <c r="L667" s="73">
        <v>130</v>
      </c>
      <c r="M667" s="71">
        <f t="shared" si="178"/>
        <v>1040</v>
      </c>
      <c r="N667" s="72">
        <f t="shared" si="179"/>
        <v>420.08000000000004</v>
      </c>
      <c r="O667" s="74">
        <f t="shared" si="180"/>
        <v>0.6776358239772875</v>
      </c>
      <c r="P667" s="73">
        <v>1040</v>
      </c>
      <c r="Q667" s="72">
        <f t="shared" si="181"/>
        <v>0</v>
      </c>
      <c r="R667" s="72">
        <f>N667/2</f>
        <v>210.04000000000002</v>
      </c>
      <c r="S667" s="83" t="str">
        <f t="shared" si="183"/>
        <v>1</v>
      </c>
      <c r="T667" s="204" t="s">
        <v>59</v>
      </c>
      <c r="U667" s="204"/>
      <c r="V667" s="204"/>
      <c r="AB667" s="35"/>
    </row>
    <row r="668" spans="1:28" s="34" customFormat="1" ht="44" customHeight="1">
      <c r="A668" s="283"/>
      <c r="B668" s="280"/>
      <c r="C668" s="286"/>
      <c r="D668" s="66">
        <v>42575</v>
      </c>
      <c r="E668" s="66">
        <v>42575</v>
      </c>
      <c r="F668" s="67" t="s">
        <v>350</v>
      </c>
      <c r="G668" s="68">
        <v>25</v>
      </c>
      <c r="H668" s="69">
        <v>1</v>
      </c>
      <c r="I668" s="70">
        <v>7.38</v>
      </c>
      <c r="J668" s="71">
        <f t="shared" si="184"/>
        <v>184.5</v>
      </c>
      <c r="K668" s="72">
        <f t="shared" si="200"/>
        <v>184.5</v>
      </c>
      <c r="L668" s="73">
        <v>0</v>
      </c>
      <c r="M668" s="71">
        <f t="shared" si="178"/>
        <v>0</v>
      </c>
      <c r="N668" s="72">
        <f t="shared" si="179"/>
        <v>-184.5</v>
      </c>
      <c r="O668" s="74">
        <f t="shared" si="180"/>
        <v>-1</v>
      </c>
      <c r="P668" s="73">
        <v>0</v>
      </c>
      <c r="Q668" s="72">
        <f t="shared" si="181"/>
        <v>0</v>
      </c>
      <c r="R668" s="72">
        <f>N668/2</f>
        <v>-92.25</v>
      </c>
      <c r="S668" s="83" t="str">
        <f t="shared" si="183"/>
        <v>1</v>
      </c>
      <c r="T668" s="204" t="s">
        <v>59</v>
      </c>
      <c r="U668" s="204"/>
      <c r="V668" s="204"/>
      <c r="AB668" s="35"/>
    </row>
    <row r="669" spans="1:28" s="34" customFormat="1" ht="20">
      <c r="A669" s="281">
        <v>160746</v>
      </c>
      <c r="B669" s="278" t="s">
        <v>520</v>
      </c>
      <c r="C669" s="284" t="s">
        <v>521</v>
      </c>
      <c r="D669" s="66">
        <v>42578</v>
      </c>
      <c r="E669" s="66">
        <v>42578</v>
      </c>
      <c r="F669" s="67" t="s">
        <v>314</v>
      </c>
      <c r="G669" s="68">
        <v>17</v>
      </c>
      <c r="H669" s="69">
        <v>12</v>
      </c>
      <c r="I669" s="70">
        <v>7.3616999999999999</v>
      </c>
      <c r="J669" s="71">
        <f t="shared" si="184"/>
        <v>125.1489</v>
      </c>
      <c r="K669" s="72">
        <f t="shared" si="200"/>
        <v>1501.7867999999999</v>
      </c>
      <c r="L669" s="73">
        <v>190</v>
      </c>
      <c r="M669" s="71">
        <f t="shared" si="178"/>
        <v>2280</v>
      </c>
      <c r="N669" s="72">
        <f t="shared" si="179"/>
        <v>778.21320000000003</v>
      </c>
      <c r="O669" s="74">
        <f t="shared" si="180"/>
        <v>0.5181915302491672</v>
      </c>
      <c r="P669" s="73">
        <v>2280</v>
      </c>
      <c r="Q669" s="72">
        <f t="shared" si="181"/>
        <v>0</v>
      </c>
      <c r="R669" s="72">
        <f t="shared" si="182"/>
        <v>778.21320000000003</v>
      </c>
      <c r="S669" s="83" t="str">
        <f t="shared" si="183"/>
        <v>1</v>
      </c>
      <c r="T669" s="204" t="s">
        <v>25</v>
      </c>
      <c r="U669" s="204"/>
      <c r="V669" s="204"/>
      <c r="AB669" s="35"/>
    </row>
    <row r="670" spans="1:28" s="34" customFormat="1" ht="93" customHeight="1">
      <c r="A670" s="283"/>
      <c r="B670" s="280"/>
      <c r="C670" s="286"/>
      <c r="D670" s="66">
        <v>42578</v>
      </c>
      <c r="E670" s="66">
        <v>42578</v>
      </c>
      <c r="F670" s="67" t="s">
        <v>311</v>
      </c>
      <c r="G670" s="68">
        <v>25</v>
      </c>
      <c r="H670" s="69">
        <v>2</v>
      </c>
      <c r="I670" s="70">
        <v>7.3616999999999999</v>
      </c>
      <c r="J670" s="71">
        <f t="shared" si="184"/>
        <v>184.04249999999999</v>
      </c>
      <c r="K670" s="72">
        <f t="shared" si="200"/>
        <v>368.08499999999998</v>
      </c>
      <c r="L670" s="73">
        <v>0</v>
      </c>
      <c r="M670" s="71">
        <f t="shared" si="178"/>
        <v>0</v>
      </c>
      <c r="N670" s="72">
        <f t="shared" si="179"/>
        <v>-368.08499999999998</v>
      </c>
      <c r="O670" s="74">
        <f t="shared" si="180"/>
        <v>-1</v>
      </c>
      <c r="P670" s="73">
        <v>0</v>
      </c>
      <c r="Q670" s="72">
        <f t="shared" si="181"/>
        <v>0</v>
      </c>
      <c r="R670" s="72">
        <f t="shared" si="182"/>
        <v>-368.08499999999998</v>
      </c>
      <c r="S670" s="83" t="str">
        <f t="shared" si="183"/>
        <v>1</v>
      </c>
      <c r="T670" s="204" t="s">
        <v>25</v>
      </c>
      <c r="U670" s="204"/>
      <c r="V670" s="204"/>
      <c r="AB670" s="35"/>
    </row>
    <row r="671" spans="1:28" s="34" customFormat="1" ht="20">
      <c r="A671" s="202">
        <v>160747</v>
      </c>
      <c r="B671" s="201" t="s">
        <v>522</v>
      </c>
      <c r="C671" s="203" t="s">
        <v>523</v>
      </c>
      <c r="D671" s="66">
        <v>42578</v>
      </c>
      <c r="E671" s="66">
        <v>42578</v>
      </c>
      <c r="F671" s="67" t="s">
        <v>524</v>
      </c>
      <c r="G671" s="68">
        <v>10.5</v>
      </c>
      <c r="H671" s="69">
        <v>8</v>
      </c>
      <c r="I671" s="70">
        <v>7.3616999999999999</v>
      </c>
      <c r="J671" s="71">
        <f t="shared" si="184"/>
        <v>77.297849999999997</v>
      </c>
      <c r="K671" s="72">
        <f t="shared" si="200"/>
        <v>618.38279999999997</v>
      </c>
      <c r="L671" s="73">
        <v>100</v>
      </c>
      <c r="M671" s="71">
        <f t="shared" ref="M671:M733" si="202">L671*H671</f>
        <v>800</v>
      </c>
      <c r="N671" s="72">
        <f t="shared" ref="N671:N733" si="203">(L671-J671)*H671</f>
        <v>181.61720000000003</v>
      </c>
      <c r="O671" s="74">
        <f t="shared" ref="O671:O734" si="204">(L671-J671)/J671</f>
        <v>0.29369704332009239</v>
      </c>
      <c r="P671" s="73">
        <v>800</v>
      </c>
      <c r="Q671" s="72">
        <f t="shared" si="181"/>
        <v>0</v>
      </c>
      <c r="R671" s="72">
        <f t="shared" si="182"/>
        <v>181.61720000000003</v>
      </c>
      <c r="S671" s="83" t="str">
        <f t="shared" si="183"/>
        <v>1</v>
      </c>
      <c r="T671" s="204" t="s">
        <v>25</v>
      </c>
      <c r="U671" s="204"/>
      <c r="V671" s="204"/>
      <c r="AB671" s="35"/>
    </row>
    <row r="672" spans="1:28" s="34" customFormat="1" ht="20">
      <c r="A672" s="281">
        <v>160748</v>
      </c>
      <c r="B672" s="278" t="s">
        <v>525</v>
      </c>
      <c r="C672" s="284" t="s">
        <v>321</v>
      </c>
      <c r="D672" s="66">
        <v>42578</v>
      </c>
      <c r="E672" s="66">
        <v>42578</v>
      </c>
      <c r="F672" s="67" t="s">
        <v>526</v>
      </c>
      <c r="G672" s="68">
        <v>1.95</v>
      </c>
      <c r="H672" s="69">
        <v>5</v>
      </c>
      <c r="I672" s="70">
        <v>7.3616999999999999</v>
      </c>
      <c r="J672" s="71">
        <f t="shared" si="184"/>
        <v>14.355314999999999</v>
      </c>
      <c r="K672" s="72">
        <f t="shared" si="200"/>
        <v>71.776574999999994</v>
      </c>
      <c r="L672" s="73">
        <v>232.8</v>
      </c>
      <c r="M672" s="71">
        <f t="shared" si="202"/>
        <v>1164</v>
      </c>
      <c r="N672" s="72">
        <f t="shared" si="203"/>
        <v>1092.2234250000001</v>
      </c>
      <c r="O672" s="74">
        <f t="shared" si="204"/>
        <v>15.216990013803253</v>
      </c>
      <c r="P672" s="73">
        <v>1164</v>
      </c>
      <c r="Q672" s="72">
        <f t="shared" si="181"/>
        <v>0</v>
      </c>
      <c r="R672" s="72">
        <f t="shared" si="182"/>
        <v>1092.2234250000001</v>
      </c>
      <c r="S672" s="83" t="str">
        <f t="shared" si="183"/>
        <v>1</v>
      </c>
      <c r="T672" s="204" t="s">
        <v>25</v>
      </c>
      <c r="U672" s="204"/>
      <c r="V672" s="204"/>
      <c r="AB672" s="35"/>
    </row>
    <row r="673" spans="1:28" s="34" customFormat="1" ht="20">
      <c r="A673" s="282"/>
      <c r="B673" s="279"/>
      <c r="C673" s="285"/>
      <c r="D673" s="66">
        <v>42578</v>
      </c>
      <c r="E673" s="66">
        <v>42578</v>
      </c>
      <c r="F673" s="67" t="s">
        <v>440</v>
      </c>
      <c r="G673" s="68">
        <v>0.75</v>
      </c>
      <c r="H673" s="69">
        <v>3</v>
      </c>
      <c r="I673" s="70">
        <v>7.3616999999999999</v>
      </c>
      <c r="J673" s="71">
        <f t="shared" si="184"/>
        <v>5.5212750000000002</v>
      </c>
      <c r="K673" s="72">
        <f t="shared" si="200"/>
        <v>16.563825000000001</v>
      </c>
      <c r="L673" s="73">
        <v>0</v>
      </c>
      <c r="M673" s="71">
        <f t="shared" si="202"/>
        <v>0</v>
      </c>
      <c r="N673" s="72">
        <f t="shared" si="203"/>
        <v>-16.563825000000001</v>
      </c>
      <c r="O673" s="74">
        <f t="shared" si="204"/>
        <v>-1</v>
      </c>
      <c r="P673" s="73">
        <v>0</v>
      </c>
      <c r="Q673" s="72">
        <f t="shared" ref="Q673:Q733" si="205">L673*H673-P673</f>
        <v>0</v>
      </c>
      <c r="R673" s="72">
        <f t="shared" si="182"/>
        <v>-16.563825000000001</v>
      </c>
      <c r="S673" s="83" t="str">
        <f t="shared" si="183"/>
        <v>1</v>
      </c>
      <c r="T673" s="204" t="s">
        <v>25</v>
      </c>
      <c r="U673" s="204"/>
      <c r="V673" s="204"/>
      <c r="AB673" s="35"/>
    </row>
    <row r="674" spans="1:28" s="34" customFormat="1" ht="20">
      <c r="A674" s="282"/>
      <c r="B674" s="279"/>
      <c r="C674" s="285"/>
      <c r="D674" s="66">
        <v>42578</v>
      </c>
      <c r="E674" s="66">
        <v>42578</v>
      </c>
      <c r="F674" s="67" t="s">
        <v>527</v>
      </c>
      <c r="G674" s="68">
        <v>4.95</v>
      </c>
      <c r="H674" s="69">
        <v>4</v>
      </c>
      <c r="I674" s="70">
        <v>7.3616999999999999</v>
      </c>
      <c r="J674" s="71">
        <f t="shared" si="184"/>
        <v>36.440415000000002</v>
      </c>
      <c r="K674" s="72">
        <f t="shared" si="200"/>
        <v>145.76166000000001</v>
      </c>
      <c r="L674" s="73">
        <v>0</v>
      </c>
      <c r="M674" s="71">
        <f t="shared" si="202"/>
        <v>0</v>
      </c>
      <c r="N674" s="72">
        <f t="shared" si="203"/>
        <v>-145.76166000000001</v>
      </c>
      <c r="O674" s="74">
        <f t="shared" si="204"/>
        <v>-1</v>
      </c>
      <c r="P674" s="73">
        <v>0</v>
      </c>
      <c r="Q674" s="72">
        <f t="shared" si="205"/>
        <v>0</v>
      </c>
      <c r="R674" s="72">
        <f t="shared" si="182"/>
        <v>-145.76166000000001</v>
      </c>
      <c r="S674" s="83" t="str">
        <f t="shared" si="183"/>
        <v>1</v>
      </c>
      <c r="T674" s="204" t="s">
        <v>25</v>
      </c>
      <c r="U674" s="204"/>
      <c r="V674" s="204"/>
      <c r="AB674" s="35"/>
    </row>
    <row r="675" spans="1:28" s="34" customFormat="1" ht="20">
      <c r="A675" s="282"/>
      <c r="B675" s="279"/>
      <c r="C675" s="285"/>
      <c r="D675" s="66">
        <v>42578</v>
      </c>
      <c r="E675" s="66">
        <v>42578</v>
      </c>
      <c r="F675" s="67" t="s">
        <v>528</v>
      </c>
      <c r="G675" s="68">
        <v>5.95</v>
      </c>
      <c r="H675" s="69">
        <v>6</v>
      </c>
      <c r="I675" s="70">
        <v>7.3616999999999999</v>
      </c>
      <c r="J675" s="71">
        <f t="shared" si="184"/>
        <v>43.802115000000001</v>
      </c>
      <c r="K675" s="72">
        <f t="shared" si="200"/>
        <v>262.81268999999998</v>
      </c>
      <c r="L675" s="73">
        <v>0</v>
      </c>
      <c r="M675" s="71">
        <f t="shared" si="202"/>
        <v>0</v>
      </c>
      <c r="N675" s="72">
        <f t="shared" si="203"/>
        <v>-262.81268999999998</v>
      </c>
      <c r="O675" s="74">
        <f t="shared" si="204"/>
        <v>-1</v>
      </c>
      <c r="P675" s="73">
        <v>0</v>
      </c>
      <c r="Q675" s="72">
        <f t="shared" si="205"/>
        <v>0</v>
      </c>
      <c r="R675" s="72">
        <f t="shared" si="182"/>
        <v>-262.81268999999998</v>
      </c>
      <c r="S675" s="83" t="str">
        <f t="shared" si="183"/>
        <v>1</v>
      </c>
      <c r="T675" s="204" t="s">
        <v>25</v>
      </c>
      <c r="U675" s="204"/>
      <c r="V675" s="204"/>
      <c r="AB675" s="35"/>
    </row>
    <row r="676" spans="1:28" s="34" customFormat="1" ht="20">
      <c r="A676" s="282"/>
      <c r="B676" s="279"/>
      <c r="C676" s="285"/>
      <c r="D676" s="66">
        <v>42578</v>
      </c>
      <c r="E676" s="66">
        <v>42578</v>
      </c>
      <c r="F676" s="67" t="s">
        <v>529</v>
      </c>
      <c r="G676" s="68">
        <v>5.95</v>
      </c>
      <c r="H676" s="69">
        <v>4</v>
      </c>
      <c r="I676" s="70">
        <v>7.3616999999999999</v>
      </c>
      <c r="J676" s="71">
        <f t="shared" si="184"/>
        <v>43.802115000000001</v>
      </c>
      <c r="K676" s="72">
        <f t="shared" si="200"/>
        <v>175.20846</v>
      </c>
      <c r="L676" s="73">
        <v>0</v>
      </c>
      <c r="M676" s="71">
        <f t="shared" si="202"/>
        <v>0</v>
      </c>
      <c r="N676" s="72">
        <f t="shared" si="203"/>
        <v>-175.20846</v>
      </c>
      <c r="O676" s="74">
        <f t="shared" si="204"/>
        <v>-1</v>
      </c>
      <c r="P676" s="73">
        <v>0</v>
      </c>
      <c r="Q676" s="72">
        <f t="shared" si="205"/>
        <v>0</v>
      </c>
      <c r="R676" s="72">
        <f t="shared" si="182"/>
        <v>-175.20846</v>
      </c>
      <c r="S676" s="83" t="str">
        <f t="shared" si="183"/>
        <v>1</v>
      </c>
      <c r="T676" s="204" t="s">
        <v>25</v>
      </c>
      <c r="U676" s="204"/>
      <c r="V676" s="204"/>
      <c r="AB676" s="35"/>
    </row>
    <row r="677" spans="1:28" s="34" customFormat="1" ht="40">
      <c r="A677" s="282"/>
      <c r="B677" s="279"/>
      <c r="C677" s="285"/>
      <c r="D677" s="66">
        <v>42578</v>
      </c>
      <c r="E677" s="66">
        <v>42578</v>
      </c>
      <c r="F677" s="67" t="s">
        <v>530</v>
      </c>
      <c r="G677" s="68">
        <v>2.95</v>
      </c>
      <c r="H677" s="69">
        <v>2</v>
      </c>
      <c r="I677" s="70">
        <v>7.3616999999999999</v>
      </c>
      <c r="J677" s="71">
        <f t="shared" si="184"/>
        <v>21.717015</v>
      </c>
      <c r="K677" s="72">
        <f t="shared" si="200"/>
        <v>43.43403</v>
      </c>
      <c r="L677" s="73">
        <v>0</v>
      </c>
      <c r="M677" s="71">
        <f t="shared" si="202"/>
        <v>0</v>
      </c>
      <c r="N677" s="72">
        <f t="shared" si="203"/>
        <v>-43.43403</v>
      </c>
      <c r="O677" s="74">
        <f t="shared" si="204"/>
        <v>-1</v>
      </c>
      <c r="P677" s="73">
        <v>0</v>
      </c>
      <c r="Q677" s="72">
        <f t="shared" si="205"/>
        <v>0</v>
      </c>
      <c r="R677" s="72">
        <f t="shared" si="182"/>
        <v>-43.43403</v>
      </c>
      <c r="S677" s="83" t="str">
        <f t="shared" si="183"/>
        <v>1</v>
      </c>
      <c r="T677" s="204" t="s">
        <v>25</v>
      </c>
      <c r="U677" s="204"/>
      <c r="V677" s="204"/>
      <c r="AB677" s="35"/>
    </row>
    <row r="678" spans="1:28" s="34" customFormat="1" ht="20">
      <c r="A678" s="282"/>
      <c r="B678" s="279"/>
      <c r="C678" s="285"/>
      <c r="D678" s="66">
        <v>42578</v>
      </c>
      <c r="E678" s="66">
        <v>42578</v>
      </c>
      <c r="F678" s="67" t="s">
        <v>350</v>
      </c>
      <c r="G678" s="68">
        <v>31.5</v>
      </c>
      <c r="H678" s="69">
        <v>1</v>
      </c>
      <c r="I678" s="70">
        <v>7.3616999999999999</v>
      </c>
      <c r="J678" s="71">
        <f t="shared" si="184"/>
        <v>231.89355</v>
      </c>
      <c r="K678" s="72">
        <f t="shared" si="200"/>
        <v>231.89355</v>
      </c>
      <c r="L678" s="73">
        <v>0</v>
      </c>
      <c r="M678" s="71">
        <f t="shared" si="202"/>
        <v>0</v>
      </c>
      <c r="N678" s="72">
        <f t="shared" si="203"/>
        <v>-231.89355</v>
      </c>
      <c r="O678" s="74">
        <f t="shared" si="204"/>
        <v>-1</v>
      </c>
      <c r="P678" s="73">
        <v>0</v>
      </c>
      <c r="Q678" s="72">
        <f t="shared" si="205"/>
        <v>0</v>
      </c>
      <c r="R678" s="72">
        <f t="shared" si="182"/>
        <v>-231.89355</v>
      </c>
      <c r="S678" s="83" t="str">
        <f t="shared" si="183"/>
        <v>1</v>
      </c>
      <c r="T678" s="204" t="s">
        <v>25</v>
      </c>
      <c r="U678" s="204"/>
      <c r="V678" s="204"/>
      <c r="AB678" s="35"/>
    </row>
    <row r="679" spans="1:28" s="34" customFormat="1" ht="20">
      <c r="A679" s="283"/>
      <c r="B679" s="280"/>
      <c r="C679" s="286"/>
      <c r="D679" s="66">
        <v>42578</v>
      </c>
      <c r="E679" s="66">
        <v>42578</v>
      </c>
      <c r="F679" s="67" t="s">
        <v>355</v>
      </c>
      <c r="G679" s="68">
        <v>53</v>
      </c>
      <c r="H679" s="69">
        <v>1</v>
      </c>
      <c r="I679" s="70">
        <v>1</v>
      </c>
      <c r="J679" s="71">
        <f t="shared" si="184"/>
        <v>53</v>
      </c>
      <c r="K679" s="72">
        <f t="shared" si="200"/>
        <v>53</v>
      </c>
      <c r="L679" s="73">
        <v>0</v>
      </c>
      <c r="M679" s="71">
        <f t="shared" si="202"/>
        <v>0</v>
      </c>
      <c r="N679" s="72">
        <f t="shared" si="203"/>
        <v>-53</v>
      </c>
      <c r="O679" s="74">
        <f t="shared" si="204"/>
        <v>-1</v>
      </c>
      <c r="P679" s="73">
        <v>0</v>
      </c>
      <c r="Q679" s="72">
        <f t="shared" si="205"/>
        <v>0</v>
      </c>
      <c r="R679" s="72">
        <f t="shared" si="182"/>
        <v>-53</v>
      </c>
      <c r="S679" s="83" t="str">
        <f t="shared" si="183"/>
        <v>1</v>
      </c>
      <c r="T679" s="204" t="s">
        <v>25</v>
      </c>
      <c r="U679" s="204"/>
      <c r="V679" s="204"/>
      <c r="AB679" s="35"/>
    </row>
    <row r="680" spans="1:28" s="34" customFormat="1" ht="20">
      <c r="A680" s="281">
        <v>160801</v>
      </c>
      <c r="B680" s="278" t="s">
        <v>531</v>
      </c>
      <c r="C680" s="284" t="s">
        <v>394</v>
      </c>
      <c r="D680" s="66">
        <v>42587</v>
      </c>
      <c r="E680" s="66">
        <v>42590</v>
      </c>
      <c r="F680" s="67" t="s">
        <v>420</v>
      </c>
      <c r="G680" s="68">
        <v>15</v>
      </c>
      <c r="H680" s="69">
        <v>6</v>
      </c>
      <c r="I680" s="70">
        <v>7.43</v>
      </c>
      <c r="J680" s="71">
        <f t="shared" si="184"/>
        <v>111.44999999999999</v>
      </c>
      <c r="K680" s="72">
        <f t="shared" si="200"/>
        <v>668.69999999999993</v>
      </c>
      <c r="L680" s="73">
        <v>160</v>
      </c>
      <c r="M680" s="71">
        <f t="shared" si="202"/>
        <v>960</v>
      </c>
      <c r="N680" s="72">
        <f t="shared" si="203"/>
        <v>291.30000000000007</v>
      </c>
      <c r="O680" s="74">
        <f t="shared" si="204"/>
        <v>0.4356213548676538</v>
      </c>
      <c r="P680" s="73">
        <v>960</v>
      </c>
      <c r="Q680" s="72">
        <f t="shared" si="205"/>
        <v>0</v>
      </c>
      <c r="R680" s="72">
        <f t="shared" si="182"/>
        <v>291.30000000000007</v>
      </c>
      <c r="S680" s="83" t="str">
        <f t="shared" si="183"/>
        <v>1</v>
      </c>
      <c r="T680" s="204" t="s">
        <v>25</v>
      </c>
      <c r="U680" s="204"/>
      <c r="V680" s="204"/>
      <c r="AB680" s="35"/>
    </row>
    <row r="681" spans="1:28" s="34" customFormat="1" ht="20">
      <c r="A681" s="282"/>
      <c r="B681" s="279"/>
      <c r="C681" s="285"/>
      <c r="D681" s="66">
        <v>42587</v>
      </c>
      <c r="E681" s="66">
        <v>42590</v>
      </c>
      <c r="F681" s="67" t="s">
        <v>532</v>
      </c>
      <c r="G681" s="68">
        <v>3.55</v>
      </c>
      <c r="H681" s="69">
        <v>1</v>
      </c>
      <c r="I681" s="70">
        <v>7.43</v>
      </c>
      <c r="J681" s="71">
        <f t="shared" si="184"/>
        <v>26.376499999999997</v>
      </c>
      <c r="K681" s="72">
        <f t="shared" si="200"/>
        <v>26.376499999999997</v>
      </c>
      <c r="L681" s="73">
        <v>50</v>
      </c>
      <c r="M681" s="71">
        <f t="shared" si="202"/>
        <v>50</v>
      </c>
      <c r="N681" s="72">
        <f t="shared" si="203"/>
        <v>23.623500000000003</v>
      </c>
      <c r="O681" s="74">
        <f t="shared" si="204"/>
        <v>0.89562678899778236</v>
      </c>
      <c r="P681" s="73">
        <v>50</v>
      </c>
      <c r="Q681" s="72">
        <f t="shared" si="205"/>
        <v>0</v>
      </c>
      <c r="R681" s="72">
        <f t="shared" ref="R681:R733" si="206">N681</f>
        <v>23.623500000000003</v>
      </c>
      <c r="S681" s="83" t="str">
        <f t="shared" ref="S681:S743" si="207">IF(Q681&lt;&gt;0,"0","1")</f>
        <v>1</v>
      </c>
      <c r="T681" s="204" t="s">
        <v>25</v>
      </c>
      <c r="U681" s="204"/>
      <c r="V681" s="204"/>
      <c r="AB681" s="35"/>
    </row>
    <row r="682" spans="1:28" s="34" customFormat="1" ht="20">
      <c r="A682" s="282"/>
      <c r="B682" s="279"/>
      <c r="C682" s="285"/>
      <c r="D682" s="66">
        <v>42587</v>
      </c>
      <c r="E682" s="66">
        <v>42590</v>
      </c>
      <c r="F682" s="67" t="s">
        <v>339</v>
      </c>
      <c r="G682" s="68">
        <v>3.15</v>
      </c>
      <c r="H682" s="69">
        <v>1</v>
      </c>
      <c r="I682" s="70">
        <v>7.43</v>
      </c>
      <c r="J682" s="71">
        <f t="shared" si="184"/>
        <v>23.404499999999999</v>
      </c>
      <c r="K682" s="72">
        <f t="shared" si="200"/>
        <v>23.404499999999999</v>
      </c>
      <c r="L682" s="73">
        <v>45</v>
      </c>
      <c r="M682" s="71">
        <f t="shared" si="202"/>
        <v>45</v>
      </c>
      <c r="N682" s="72">
        <f t="shared" si="203"/>
        <v>21.595500000000001</v>
      </c>
      <c r="O682" s="74">
        <f t="shared" si="204"/>
        <v>0.92270717169775052</v>
      </c>
      <c r="P682" s="73">
        <v>45</v>
      </c>
      <c r="Q682" s="72">
        <f t="shared" si="205"/>
        <v>0</v>
      </c>
      <c r="R682" s="72">
        <f t="shared" si="206"/>
        <v>21.595500000000001</v>
      </c>
      <c r="S682" s="83" t="str">
        <f t="shared" si="207"/>
        <v>1</v>
      </c>
      <c r="T682" s="204" t="s">
        <v>25</v>
      </c>
      <c r="U682" s="204"/>
      <c r="V682" s="204"/>
      <c r="AB682" s="35"/>
    </row>
    <row r="683" spans="1:28" s="34" customFormat="1" ht="40">
      <c r="A683" s="282"/>
      <c r="B683" s="279"/>
      <c r="C683" s="285"/>
      <c r="D683" s="66">
        <v>42587</v>
      </c>
      <c r="E683" s="66">
        <v>42590</v>
      </c>
      <c r="F683" s="67" t="s">
        <v>533</v>
      </c>
      <c r="G683" s="68">
        <v>4.5</v>
      </c>
      <c r="H683" s="69">
        <v>1</v>
      </c>
      <c r="I683" s="70">
        <v>7.43</v>
      </c>
      <c r="J683" s="71">
        <f t="shared" si="184"/>
        <v>33.435000000000002</v>
      </c>
      <c r="K683" s="72">
        <f t="shared" si="200"/>
        <v>33.435000000000002</v>
      </c>
      <c r="L683" s="73">
        <v>70</v>
      </c>
      <c r="M683" s="71">
        <f t="shared" si="202"/>
        <v>70</v>
      </c>
      <c r="N683" s="72">
        <f t="shared" si="203"/>
        <v>36.564999999999998</v>
      </c>
      <c r="O683" s="74">
        <f t="shared" si="204"/>
        <v>1.0936144758486614</v>
      </c>
      <c r="P683" s="73">
        <v>70</v>
      </c>
      <c r="Q683" s="72">
        <f t="shared" si="205"/>
        <v>0</v>
      </c>
      <c r="R683" s="72">
        <f t="shared" si="206"/>
        <v>36.564999999999998</v>
      </c>
      <c r="S683" s="83" t="str">
        <f t="shared" si="207"/>
        <v>1</v>
      </c>
      <c r="T683" s="204" t="s">
        <v>25</v>
      </c>
      <c r="U683" s="204"/>
      <c r="V683" s="204"/>
      <c r="AB683" s="35"/>
    </row>
    <row r="684" spans="1:28" s="34" customFormat="1" ht="20">
      <c r="A684" s="282"/>
      <c r="B684" s="279"/>
      <c r="C684" s="285"/>
      <c r="D684" s="66">
        <v>42587</v>
      </c>
      <c r="E684" s="66">
        <v>42590</v>
      </c>
      <c r="F684" s="67" t="s">
        <v>534</v>
      </c>
      <c r="G684" s="68">
        <v>7.1</v>
      </c>
      <c r="H684" s="69">
        <v>1</v>
      </c>
      <c r="I684" s="70">
        <v>7.43</v>
      </c>
      <c r="J684" s="71">
        <f t="shared" ref="J684:J733" si="208">G684*I684</f>
        <v>52.752999999999993</v>
      </c>
      <c r="K684" s="72">
        <f t="shared" si="200"/>
        <v>52.752999999999993</v>
      </c>
      <c r="L684" s="73">
        <v>90</v>
      </c>
      <c r="M684" s="71">
        <f t="shared" si="202"/>
        <v>90</v>
      </c>
      <c r="N684" s="72">
        <f t="shared" si="203"/>
        <v>37.247000000000007</v>
      </c>
      <c r="O684" s="74">
        <f t="shared" si="204"/>
        <v>0.70606411009800418</v>
      </c>
      <c r="P684" s="73">
        <v>90</v>
      </c>
      <c r="Q684" s="72">
        <f t="shared" si="205"/>
        <v>0</v>
      </c>
      <c r="R684" s="72">
        <f t="shared" si="206"/>
        <v>37.247000000000007</v>
      </c>
      <c r="S684" s="83" t="str">
        <f t="shared" si="207"/>
        <v>1</v>
      </c>
      <c r="T684" s="204" t="s">
        <v>25</v>
      </c>
      <c r="U684" s="204"/>
      <c r="V684" s="204"/>
      <c r="AB684" s="35"/>
    </row>
    <row r="685" spans="1:28" s="34" customFormat="1" ht="20">
      <c r="A685" s="282"/>
      <c r="B685" s="279"/>
      <c r="C685" s="285"/>
      <c r="D685" s="66">
        <v>42587</v>
      </c>
      <c r="E685" s="66">
        <v>42590</v>
      </c>
      <c r="F685" s="67" t="s">
        <v>535</v>
      </c>
      <c r="G685" s="68">
        <v>4.5199999999999996</v>
      </c>
      <c r="H685" s="69">
        <v>3</v>
      </c>
      <c r="I685" s="70">
        <v>7.43</v>
      </c>
      <c r="J685" s="71">
        <f t="shared" si="208"/>
        <v>33.583599999999997</v>
      </c>
      <c r="K685" s="72">
        <f t="shared" si="200"/>
        <v>100.7508</v>
      </c>
      <c r="L685" s="73">
        <v>48</v>
      </c>
      <c r="M685" s="71">
        <f t="shared" si="202"/>
        <v>144</v>
      </c>
      <c r="N685" s="72">
        <f t="shared" si="203"/>
        <v>43.249200000000009</v>
      </c>
      <c r="O685" s="74">
        <f t="shared" si="204"/>
        <v>0.42926904798770843</v>
      </c>
      <c r="P685" s="73">
        <v>144</v>
      </c>
      <c r="Q685" s="72">
        <f t="shared" si="205"/>
        <v>0</v>
      </c>
      <c r="R685" s="72">
        <f t="shared" si="206"/>
        <v>43.249200000000009</v>
      </c>
      <c r="S685" s="83" t="str">
        <f t="shared" si="207"/>
        <v>1</v>
      </c>
      <c r="T685" s="204" t="s">
        <v>25</v>
      </c>
      <c r="U685" s="204"/>
      <c r="V685" s="204"/>
      <c r="AB685" s="35"/>
    </row>
    <row r="686" spans="1:28" s="34" customFormat="1" ht="20">
      <c r="A686" s="283"/>
      <c r="B686" s="280"/>
      <c r="C686" s="286"/>
      <c r="D686" s="66">
        <v>42587</v>
      </c>
      <c r="E686" s="66">
        <v>42590</v>
      </c>
      <c r="F686" s="67" t="s">
        <v>311</v>
      </c>
      <c r="G686" s="68">
        <v>32</v>
      </c>
      <c r="H686" s="69">
        <v>1</v>
      </c>
      <c r="I686" s="70">
        <v>7.43</v>
      </c>
      <c r="J686" s="71">
        <f t="shared" si="208"/>
        <v>237.76</v>
      </c>
      <c r="K686" s="72">
        <f t="shared" si="200"/>
        <v>237.76</v>
      </c>
      <c r="L686" s="73"/>
      <c r="M686" s="71">
        <f t="shared" si="202"/>
        <v>0</v>
      </c>
      <c r="N686" s="72">
        <f t="shared" si="203"/>
        <v>-237.76</v>
      </c>
      <c r="O686" s="74">
        <f t="shared" si="204"/>
        <v>-1</v>
      </c>
      <c r="P686" s="73">
        <v>0</v>
      </c>
      <c r="Q686" s="72">
        <f t="shared" si="205"/>
        <v>0</v>
      </c>
      <c r="R686" s="72">
        <f t="shared" si="206"/>
        <v>-237.76</v>
      </c>
      <c r="S686" s="83" t="str">
        <f t="shared" si="207"/>
        <v>1</v>
      </c>
      <c r="T686" s="204" t="s">
        <v>25</v>
      </c>
      <c r="U686" s="204"/>
      <c r="V686" s="204"/>
      <c r="AB686" s="35"/>
    </row>
    <row r="687" spans="1:28" s="34" customFormat="1" ht="28" customHeight="1">
      <c r="A687" s="281" t="s">
        <v>536</v>
      </c>
      <c r="B687" s="278" t="s">
        <v>537</v>
      </c>
      <c r="C687" s="284" t="s">
        <v>538</v>
      </c>
      <c r="D687" s="66">
        <v>42587</v>
      </c>
      <c r="E687" s="66">
        <v>42589</v>
      </c>
      <c r="F687" s="67" t="s">
        <v>539</v>
      </c>
      <c r="G687" s="68">
        <v>15</v>
      </c>
      <c r="H687" s="69">
        <v>6</v>
      </c>
      <c r="I687" s="70">
        <v>7.4356</v>
      </c>
      <c r="J687" s="71">
        <f t="shared" si="208"/>
        <v>111.53400000000001</v>
      </c>
      <c r="K687" s="72">
        <f t="shared" si="200"/>
        <v>669.20400000000006</v>
      </c>
      <c r="L687" s="73">
        <v>160</v>
      </c>
      <c r="M687" s="71">
        <f t="shared" si="202"/>
        <v>960</v>
      </c>
      <c r="N687" s="72">
        <f t="shared" si="203"/>
        <v>290.79599999999994</v>
      </c>
      <c r="O687" s="74">
        <f t="shared" si="204"/>
        <v>0.43454014022629861</v>
      </c>
      <c r="P687" s="73">
        <v>960</v>
      </c>
      <c r="Q687" s="72">
        <f t="shared" si="205"/>
        <v>0</v>
      </c>
      <c r="R687" s="72">
        <f t="shared" si="206"/>
        <v>290.79599999999994</v>
      </c>
      <c r="S687" s="83" t="str">
        <f t="shared" si="207"/>
        <v>1</v>
      </c>
      <c r="T687" s="204" t="s">
        <v>25</v>
      </c>
      <c r="U687" s="204"/>
      <c r="V687" s="204"/>
      <c r="AB687" s="35"/>
    </row>
    <row r="688" spans="1:28" s="34" customFormat="1" ht="28" customHeight="1">
      <c r="A688" s="282"/>
      <c r="B688" s="279"/>
      <c r="C688" s="285"/>
      <c r="D688" s="66">
        <v>42587</v>
      </c>
      <c r="E688" s="66">
        <v>42589</v>
      </c>
      <c r="F688" s="67" t="s">
        <v>524</v>
      </c>
      <c r="G688" s="68">
        <v>9.5</v>
      </c>
      <c r="H688" s="69">
        <v>6</v>
      </c>
      <c r="I688" s="70">
        <v>7.4356</v>
      </c>
      <c r="J688" s="71">
        <f t="shared" si="208"/>
        <v>70.638199999999998</v>
      </c>
      <c r="K688" s="72">
        <f t="shared" si="200"/>
        <v>423.82920000000001</v>
      </c>
      <c r="L688" s="73">
        <v>135</v>
      </c>
      <c r="M688" s="71">
        <f t="shared" si="202"/>
        <v>810</v>
      </c>
      <c r="N688" s="72">
        <f t="shared" si="203"/>
        <v>386.17079999999999</v>
      </c>
      <c r="O688" s="74">
        <f t="shared" si="204"/>
        <v>0.91114722628832567</v>
      </c>
      <c r="P688" s="73">
        <v>810</v>
      </c>
      <c r="Q688" s="72">
        <f t="shared" si="205"/>
        <v>0</v>
      </c>
      <c r="R688" s="72">
        <f t="shared" si="206"/>
        <v>386.17079999999999</v>
      </c>
      <c r="S688" s="83" t="str">
        <f t="shared" si="207"/>
        <v>1</v>
      </c>
      <c r="T688" s="204" t="s">
        <v>25</v>
      </c>
      <c r="U688" s="204"/>
      <c r="V688" s="204"/>
      <c r="AB688" s="35"/>
    </row>
    <row r="689" spans="1:28" s="34" customFormat="1" ht="28" customHeight="1">
      <c r="A689" s="283"/>
      <c r="B689" s="280"/>
      <c r="C689" s="286"/>
      <c r="D689" s="66">
        <v>42587</v>
      </c>
      <c r="E689" s="66">
        <v>42589</v>
      </c>
      <c r="F689" s="67" t="s">
        <v>311</v>
      </c>
      <c r="G689" s="68">
        <v>25</v>
      </c>
      <c r="H689" s="69">
        <v>2</v>
      </c>
      <c r="I689" s="70">
        <v>7.4356</v>
      </c>
      <c r="J689" s="71">
        <f t="shared" si="208"/>
        <v>185.89</v>
      </c>
      <c r="K689" s="72">
        <f t="shared" si="200"/>
        <v>371.78</v>
      </c>
      <c r="L689" s="73">
        <v>0</v>
      </c>
      <c r="M689" s="71">
        <f t="shared" si="202"/>
        <v>0</v>
      </c>
      <c r="N689" s="72">
        <f t="shared" si="203"/>
        <v>-371.78</v>
      </c>
      <c r="O689" s="74">
        <f t="shared" si="204"/>
        <v>-1</v>
      </c>
      <c r="P689" s="73">
        <v>0</v>
      </c>
      <c r="Q689" s="72">
        <f t="shared" si="205"/>
        <v>0</v>
      </c>
      <c r="R689" s="72">
        <f t="shared" si="206"/>
        <v>-371.78</v>
      </c>
      <c r="S689" s="83" t="str">
        <f t="shared" si="207"/>
        <v>1</v>
      </c>
      <c r="T689" s="204" t="s">
        <v>25</v>
      </c>
      <c r="U689" s="204"/>
      <c r="V689" s="204"/>
      <c r="AB689" s="35"/>
    </row>
    <row r="690" spans="1:28" s="34" customFormat="1" ht="20" customHeight="1">
      <c r="A690" s="281" t="s">
        <v>540</v>
      </c>
      <c r="B690" s="193"/>
      <c r="C690" s="284" t="s">
        <v>419</v>
      </c>
      <c r="D690" s="66">
        <v>42589</v>
      </c>
      <c r="E690" s="171">
        <v>42596</v>
      </c>
      <c r="F690" s="67" t="s">
        <v>391</v>
      </c>
      <c r="G690" s="68">
        <v>3.75</v>
      </c>
      <c r="H690" s="69">
        <v>6</v>
      </c>
      <c r="I690" s="70">
        <v>7.4485999999999999</v>
      </c>
      <c r="J690" s="71">
        <f t="shared" si="208"/>
        <v>27.93225</v>
      </c>
      <c r="K690" s="72">
        <f t="shared" si="200"/>
        <v>167.59350000000001</v>
      </c>
      <c r="L690" s="73">
        <v>55</v>
      </c>
      <c r="M690" s="71">
        <f t="shared" si="202"/>
        <v>330</v>
      </c>
      <c r="N690" s="72">
        <f t="shared" si="203"/>
        <v>162.40649999999999</v>
      </c>
      <c r="O690" s="74">
        <f t="shared" si="204"/>
        <v>0.96905011232535865</v>
      </c>
      <c r="P690" s="73">
        <v>330</v>
      </c>
      <c r="Q690" s="72">
        <f t="shared" si="205"/>
        <v>0</v>
      </c>
      <c r="R690" s="72">
        <f t="shared" si="206"/>
        <v>162.40649999999999</v>
      </c>
      <c r="S690" s="83" t="str">
        <f t="shared" si="207"/>
        <v>1</v>
      </c>
      <c r="T690" s="204" t="s">
        <v>25</v>
      </c>
      <c r="U690" s="268" t="s">
        <v>541</v>
      </c>
      <c r="V690" s="204"/>
      <c r="AB690" s="35"/>
    </row>
    <row r="691" spans="1:28" s="34" customFormat="1" ht="20">
      <c r="A691" s="282"/>
      <c r="B691" s="194"/>
      <c r="C691" s="285"/>
      <c r="D691" s="66">
        <v>42593</v>
      </c>
      <c r="E691" s="171">
        <v>42596</v>
      </c>
      <c r="F691" s="67" t="s">
        <v>542</v>
      </c>
      <c r="G691" s="68">
        <v>2.92</v>
      </c>
      <c r="H691" s="69">
        <v>1</v>
      </c>
      <c r="I691" s="70">
        <v>7.4485999999999999</v>
      </c>
      <c r="J691" s="71">
        <f t="shared" si="208"/>
        <v>21.749911999999998</v>
      </c>
      <c r="K691" s="72">
        <f t="shared" si="200"/>
        <v>21.749911999999998</v>
      </c>
      <c r="L691" s="73">
        <v>60</v>
      </c>
      <c r="M691" s="71">
        <f t="shared" si="202"/>
        <v>60</v>
      </c>
      <c r="N691" s="72">
        <f t="shared" si="203"/>
        <v>38.250088000000005</v>
      </c>
      <c r="O691" s="74">
        <f t="shared" si="204"/>
        <v>1.7586318510162251</v>
      </c>
      <c r="P691" s="73">
        <v>60</v>
      </c>
      <c r="Q691" s="72">
        <f t="shared" si="205"/>
        <v>0</v>
      </c>
      <c r="R691" s="72">
        <f t="shared" si="206"/>
        <v>38.250088000000005</v>
      </c>
      <c r="S691" s="83" t="str">
        <f t="shared" si="207"/>
        <v>1</v>
      </c>
      <c r="T691" s="204" t="s">
        <v>25</v>
      </c>
      <c r="U691" s="291"/>
      <c r="V691" s="204"/>
      <c r="AB691" s="35"/>
    </row>
    <row r="692" spans="1:28" s="34" customFormat="1" ht="20">
      <c r="A692" s="282"/>
      <c r="B692" s="194"/>
      <c r="C692" s="285"/>
      <c r="D692" s="66">
        <v>42593</v>
      </c>
      <c r="E692" s="171">
        <v>42596</v>
      </c>
      <c r="F692" s="67" t="s">
        <v>543</v>
      </c>
      <c r="G692" s="68">
        <v>9.4499999999999993</v>
      </c>
      <c r="H692" s="69">
        <v>2</v>
      </c>
      <c r="I692" s="70">
        <v>7.4485999999999999</v>
      </c>
      <c r="J692" s="71">
        <f t="shared" si="208"/>
        <v>70.389269999999996</v>
      </c>
      <c r="K692" s="72">
        <f t="shared" si="200"/>
        <v>140.77853999999999</v>
      </c>
      <c r="L692" s="73">
        <v>180</v>
      </c>
      <c r="M692" s="71">
        <f t="shared" si="202"/>
        <v>360</v>
      </c>
      <c r="N692" s="72">
        <f t="shared" si="203"/>
        <v>219.22146000000001</v>
      </c>
      <c r="O692" s="74">
        <f t="shared" si="204"/>
        <v>1.5572079380848816</v>
      </c>
      <c r="P692" s="73">
        <v>360</v>
      </c>
      <c r="Q692" s="72">
        <f t="shared" si="205"/>
        <v>0</v>
      </c>
      <c r="R692" s="72">
        <f t="shared" si="206"/>
        <v>219.22146000000001</v>
      </c>
      <c r="S692" s="83" t="str">
        <f t="shared" si="207"/>
        <v>1</v>
      </c>
      <c r="T692" s="204" t="s">
        <v>25</v>
      </c>
      <c r="U692" s="291"/>
      <c r="V692" s="204"/>
      <c r="AB692" s="35"/>
    </row>
    <row r="693" spans="1:28" s="34" customFormat="1" ht="20">
      <c r="A693" s="282"/>
      <c r="B693" s="194" t="s">
        <v>303</v>
      </c>
      <c r="C693" s="285"/>
      <c r="D693" s="66">
        <v>42595</v>
      </c>
      <c r="E693" s="171">
        <v>42596</v>
      </c>
      <c r="F693" s="67" t="s">
        <v>397</v>
      </c>
      <c r="G693" s="68">
        <v>4</v>
      </c>
      <c r="H693" s="69">
        <v>2</v>
      </c>
      <c r="I693" s="70">
        <v>7.4485999999999999</v>
      </c>
      <c r="J693" s="71">
        <f t="shared" si="208"/>
        <v>29.7944</v>
      </c>
      <c r="K693" s="72">
        <f t="shared" si="200"/>
        <v>59.588799999999999</v>
      </c>
      <c r="L693" s="73">
        <v>60</v>
      </c>
      <c r="M693" s="71">
        <f t="shared" si="202"/>
        <v>120</v>
      </c>
      <c r="N693" s="72">
        <f t="shared" si="203"/>
        <v>60.411200000000001</v>
      </c>
      <c r="O693" s="74">
        <f t="shared" si="204"/>
        <v>1.0138012512418442</v>
      </c>
      <c r="P693" s="73">
        <v>120</v>
      </c>
      <c r="Q693" s="72">
        <f t="shared" si="205"/>
        <v>0</v>
      </c>
      <c r="R693" s="72">
        <f t="shared" si="206"/>
        <v>60.411200000000001</v>
      </c>
      <c r="S693" s="83" t="str">
        <f t="shared" si="207"/>
        <v>1</v>
      </c>
      <c r="T693" s="204" t="s">
        <v>25</v>
      </c>
      <c r="U693" s="291"/>
      <c r="V693" s="204"/>
      <c r="AB693" s="35"/>
    </row>
    <row r="694" spans="1:28" s="34" customFormat="1" ht="40">
      <c r="A694" s="283"/>
      <c r="B694" s="195" t="s">
        <v>544</v>
      </c>
      <c r="C694" s="286"/>
      <c r="D694" s="66">
        <v>42593</v>
      </c>
      <c r="E694" s="171">
        <v>42596</v>
      </c>
      <c r="F694" s="67" t="s">
        <v>545</v>
      </c>
      <c r="G694" s="68">
        <v>25.78</v>
      </c>
      <c r="H694" s="69">
        <v>1</v>
      </c>
      <c r="I694" s="70">
        <v>7.4485999999999999</v>
      </c>
      <c r="J694" s="71">
        <f t="shared" si="208"/>
        <v>192.02490800000001</v>
      </c>
      <c r="K694" s="72">
        <f t="shared" si="200"/>
        <v>192.02490800000001</v>
      </c>
      <c r="L694" s="73">
        <v>320</v>
      </c>
      <c r="M694" s="71">
        <f t="shared" si="202"/>
        <v>320</v>
      </c>
      <c r="N694" s="72">
        <f t="shared" si="203"/>
        <v>127.97509199999999</v>
      </c>
      <c r="O694" s="74">
        <f t="shared" si="204"/>
        <v>0.66645047943467828</v>
      </c>
      <c r="P694" s="73">
        <v>320</v>
      </c>
      <c r="Q694" s="72">
        <f t="shared" si="205"/>
        <v>0</v>
      </c>
      <c r="R694" s="72">
        <f t="shared" si="206"/>
        <v>127.97509199999999</v>
      </c>
      <c r="S694" s="83" t="str">
        <f t="shared" si="207"/>
        <v>1</v>
      </c>
      <c r="T694" s="204" t="s">
        <v>25</v>
      </c>
      <c r="U694" s="291"/>
      <c r="V694" s="204"/>
      <c r="AB694" s="35"/>
    </row>
    <row r="695" spans="1:28" s="34" customFormat="1" ht="20">
      <c r="A695" s="281" t="s">
        <v>546</v>
      </c>
      <c r="B695" s="278" t="s">
        <v>303</v>
      </c>
      <c r="C695" s="284" t="s">
        <v>500</v>
      </c>
      <c r="D695" s="66">
        <v>42591</v>
      </c>
      <c r="E695" s="171">
        <v>42596</v>
      </c>
      <c r="F695" s="67" t="s">
        <v>547</v>
      </c>
      <c r="G695" s="68">
        <v>2.8</v>
      </c>
      <c r="H695" s="69">
        <v>1</v>
      </c>
      <c r="I695" s="70">
        <v>7.4485999999999999</v>
      </c>
      <c r="J695" s="71">
        <f t="shared" si="208"/>
        <v>20.856079999999999</v>
      </c>
      <c r="K695" s="72">
        <f t="shared" si="200"/>
        <v>20.856079999999999</v>
      </c>
      <c r="L695" s="73">
        <v>60</v>
      </c>
      <c r="M695" s="71">
        <f t="shared" si="202"/>
        <v>60</v>
      </c>
      <c r="N695" s="72">
        <f t="shared" ref="N695:N704" si="209">(L695-J695)*H695</f>
        <v>39.143920000000001</v>
      </c>
      <c r="O695" s="74">
        <f t="shared" ref="O695:O704" si="210">(L695-J695)/J695</f>
        <v>1.8768589303454917</v>
      </c>
      <c r="P695" s="73">
        <v>120</v>
      </c>
      <c r="Q695" s="72">
        <f t="shared" ref="Q695:Q704" si="211">L695*H695-P695</f>
        <v>-60</v>
      </c>
      <c r="R695" s="72">
        <f t="shared" ref="R695:R704" si="212">N695</f>
        <v>39.143920000000001</v>
      </c>
      <c r="S695" s="83" t="str">
        <f t="shared" si="207"/>
        <v>0</v>
      </c>
      <c r="T695" s="204" t="s">
        <v>25</v>
      </c>
      <c r="U695" s="291"/>
      <c r="V695" s="204"/>
      <c r="AB695" s="35"/>
    </row>
    <row r="696" spans="1:28" s="34" customFormat="1" ht="20">
      <c r="A696" s="282"/>
      <c r="B696" s="279"/>
      <c r="C696" s="285"/>
      <c r="D696" s="66">
        <v>42592</v>
      </c>
      <c r="E696" s="171">
        <v>42596</v>
      </c>
      <c r="F696" s="67" t="s">
        <v>343</v>
      </c>
      <c r="G696" s="68">
        <v>4.95</v>
      </c>
      <c r="H696" s="69">
        <v>1</v>
      </c>
      <c r="I696" s="70">
        <v>7.4485999999999999</v>
      </c>
      <c r="J696" s="71">
        <f t="shared" si="208"/>
        <v>36.870570000000001</v>
      </c>
      <c r="K696" s="72">
        <f t="shared" si="200"/>
        <v>36.870570000000001</v>
      </c>
      <c r="L696" s="73">
        <v>65</v>
      </c>
      <c r="M696" s="71">
        <f t="shared" si="202"/>
        <v>65</v>
      </c>
      <c r="N696" s="72">
        <f t="shared" si="209"/>
        <v>28.129429999999999</v>
      </c>
      <c r="O696" s="74">
        <f t="shared" si="210"/>
        <v>0.76292365428578945</v>
      </c>
      <c r="P696" s="73">
        <v>65</v>
      </c>
      <c r="Q696" s="72">
        <f t="shared" si="211"/>
        <v>0</v>
      </c>
      <c r="R696" s="72">
        <f t="shared" si="212"/>
        <v>28.129429999999999</v>
      </c>
      <c r="S696" s="83" t="str">
        <f t="shared" si="207"/>
        <v>1</v>
      </c>
      <c r="T696" s="204" t="s">
        <v>25</v>
      </c>
      <c r="U696" s="291"/>
      <c r="V696" s="204"/>
      <c r="AB696" s="35"/>
    </row>
    <row r="697" spans="1:28" s="34" customFormat="1" ht="20">
      <c r="A697" s="283"/>
      <c r="B697" s="280"/>
      <c r="C697" s="286"/>
      <c r="D697" s="66">
        <v>42591</v>
      </c>
      <c r="E697" s="171">
        <v>42596</v>
      </c>
      <c r="F697" s="67" t="s">
        <v>503</v>
      </c>
      <c r="G697" s="68">
        <v>3.99</v>
      </c>
      <c r="H697" s="69">
        <v>1</v>
      </c>
      <c r="I697" s="70">
        <v>7.4485999999999999</v>
      </c>
      <c r="J697" s="71">
        <f t="shared" si="208"/>
        <v>29.719914000000003</v>
      </c>
      <c r="K697" s="72">
        <f t="shared" si="200"/>
        <v>29.719914000000003</v>
      </c>
      <c r="L697" s="73">
        <v>85</v>
      </c>
      <c r="M697" s="71">
        <f t="shared" si="202"/>
        <v>85</v>
      </c>
      <c r="N697" s="72">
        <f t="shared" si="209"/>
        <v>55.280085999999997</v>
      </c>
      <c r="O697" s="74">
        <f t="shared" si="210"/>
        <v>1.8600351939107223</v>
      </c>
      <c r="P697" s="73">
        <v>85</v>
      </c>
      <c r="Q697" s="72">
        <f t="shared" si="211"/>
        <v>0</v>
      </c>
      <c r="R697" s="72">
        <f t="shared" si="212"/>
        <v>55.280085999999997</v>
      </c>
      <c r="S697" s="83" t="str">
        <f t="shared" si="207"/>
        <v>1</v>
      </c>
      <c r="T697" s="204" t="s">
        <v>25</v>
      </c>
      <c r="U697" s="291"/>
      <c r="V697" s="204"/>
      <c r="AB697" s="35"/>
    </row>
    <row r="698" spans="1:28" s="34" customFormat="1" ht="20">
      <c r="A698" s="281" t="s">
        <v>548</v>
      </c>
      <c r="B698" s="293" t="s">
        <v>549</v>
      </c>
      <c r="C698" s="295" t="s">
        <v>550</v>
      </c>
      <c r="D698" s="171">
        <v>42596</v>
      </c>
      <c r="E698" s="171">
        <v>42596</v>
      </c>
      <c r="F698" s="154" t="s">
        <v>551</v>
      </c>
      <c r="G698" s="155">
        <v>1.65</v>
      </c>
      <c r="H698" s="156">
        <v>2</v>
      </c>
      <c r="I698" s="70">
        <v>7.4485999999999999</v>
      </c>
      <c r="J698" s="71">
        <f t="shared" ref="J698:J704" si="213">G698*I698</f>
        <v>12.290189999999999</v>
      </c>
      <c r="K698" s="72">
        <f t="shared" ref="K698:K704" si="214">J698*H698</f>
        <v>24.580379999999998</v>
      </c>
      <c r="L698" s="157">
        <v>28</v>
      </c>
      <c r="M698" s="71">
        <f t="shared" si="202"/>
        <v>56</v>
      </c>
      <c r="N698" s="72">
        <f t="shared" si="209"/>
        <v>31.419620000000002</v>
      </c>
      <c r="O698" s="74">
        <f t="shared" si="210"/>
        <v>1.2782397993847128</v>
      </c>
      <c r="P698" s="157">
        <v>56</v>
      </c>
      <c r="Q698" s="72">
        <f t="shared" si="211"/>
        <v>0</v>
      </c>
      <c r="R698" s="72">
        <f t="shared" si="212"/>
        <v>31.419620000000002</v>
      </c>
      <c r="S698" s="83" t="str">
        <f t="shared" si="207"/>
        <v>1</v>
      </c>
      <c r="T698" s="204" t="s">
        <v>25</v>
      </c>
      <c r="U698" s="291"/>
      <c r="V698" s="158"/>
      <c r="W698" s="159"/>
      <c r="X698" s="159"/>
      <c r="Y698" s="159"/>
      <c r="Z698" s="159"/>
      <c r="AA698" s="159"/>
      <c r="AB698" s="160"/>
    </row>
    <row r="699" spans="1:28" s="34" customFormat="1" ht="20">
      <c r="A699" s="282"/>
      <c r="B699" s="296"/>
      <c r="C699" s="285"/>
      <c r="D699" s="171">
        <v>42596</v>
      </c>
      <c r="E699" s="171">
        <v>42596</v>
      </c>
      <c r="F699" s="154" t="s">
        <v>552</v>
      </c>
      <c r="G699" s="155">
        <v>0.45</v>
      </c>
      <c r="H699" s="156">
        <v>4</v>
      </c>
      <c r="I699" s="70">
        <v>7.4485999999999999</v>
      </c>
      <c r="J699" s="71">
        <f t="shared" si="213"/>
        <v>3.3518699999999999</v>
      </c>
      <c r="K699" s="72">
        <f t="shared" si="214"/>
        <v>13.40748</v>
      </c>
      <c r="L699" s="157">
        <v>9</v>
      </c>
      <c r="M699" s="71">
        <f t="shared" si="202"/>
        <v>36</v>
      </c>
      <c r="N699" s="72">
        <f t="shared" si="209"/>
        <v>22.59252</v>
      </c>
      <c r="O699" s="74">
        <f t="shared" si="210"/>
        <v>1.6850683349891256</v>
      </c>
      <c r="P699" s="157">
        <v>36</v>
      </c>
      <c r="Q699" s="72">
        <f t="shared" si="211"/>
        <v>0</v>
      </c>
      <c r="R699" s="72">
        <f t="shared" si="212"/>
        <v>22.59252</v>
      </c>
      <c r="S699" s="83" t="str">
        <f t="shared" si="207"/>
        <v>1</v>
      </c>
      <c r="T699" s="204" t="s">
        <v>25</v>
      </c>
      <c r="U699" s="291"/>
      <c r="V699" s="158"/>
      <c r="W699" s="159"/>
      <c r="X699" s="159"/>
      <c r="Y699" s="159"/>
      <c r="Z699" s="159"/>
      <c r="AA699" s="159"/>
      <c r="AB699" s="160"/>
    </row>
    <row r="700" spans="1:28" s="34" customFormat="1" ht="20">
      <c r="A700" s="282"/>
      <c r="B700" s="296"/>
      <c r="C700" s="285"/>
      <c r="D700" s="171">
        <v>42596</v>
      </c>
      <c r="E700" s="171">
        <v>42596</v>
      </c>
      <c r="F700" s="154" t="s">
        <v>553</v>
      </c>
      <c r="G700" s="155">
        <v>0.95</v>
      </c>
      <c r="H700" s="156">
        <v>8</v>
      </c>
      <c r="I700" s="70">
        <v>7.4485999999999999</v>
      </c>
      <c r="J700" s="71">
        <f t="shared" si="213"/>
        <v>7.0761699999999994</v>
      </c>
      <c r="K700" s="72">
        <f t="shared" si="214"/>
        <v>56.609359999999995</v>
      </c>
      <c r="L700" s="157">
        <v>15</v>
      </c>
      <c r="M700" s="71">
        <f t="shared" si="202"/>
        <v>120</v>
      </c>
      <c r="N700" s="72">
        <f t="shared" si="209"/>
        <v>63.390640000000005</v>
      </c>
      <c r="O700" s="74">
        <f t="shared" si="210"/>
        <v>1.1197907907808886</v>
      </c>
      <c r="P700" s="157">
        <v>120</v>
      </c>
      <c r="Q700" s="72">
        <f t="shared" si="211"/>
        <v>0</v>
      </c>
      <c r="R700" s="72">
        <f t="shared" si="212"/>
        <v>63.390640000000005</v>
      </c>
      <c r="S700" s="83" t="str">
        <f t="shared" si="207"/>
        <v>1</v>
      </c>
      <c r="T700" s="204" t="s">
        <v>25</v>
      </c>
      <c r="U700" s="291"/>
      <c r="V700" s="158"/>
      <c r="W700" s="159"/>
      <c r="X700" s="159"/>
      <c r="Y700" s="159"/>
      <c r="Z700" s="159"/>
      <c r="AA700" s="159"/>
      <c r="AB700" s="160"/>
    </row>
    <row r="701" spans="1:28" s="34" customFormat="1" ht="20">
      <c r="A701" s="282"/>
      <c r="B701" s="296"/>
      <c r="C701" s="285"/>
      <c r="D701" s="171">
        <v>42596</v>
      </c>
      <c r="E701" s="171">
        <v>42596</v>
      </c>
      <c r="F701" s="154" t="s">
        <v>554</v>
      </c>
      <c r="G701" s="155">
        <v>1.75</v>
      </c>
      <c r="H701" s="156">
        <v>1</v>
      </c>
      <c r="I701" s="70">
        <v>7.4485999999999999</v>
      </c>
      <c r="J701" s="71">
        <f t="shared" si="213"/>
        <v>13.03505</v>
      </c>
      <c r="K701" s="72">
        <f t="shared" si="214"/>
        <v>13.03505</v>
      </c>
      <c r="L701" s="157">
        <v>36</v>
      </c>
      <c r="M701" s="71">
        <f t="shared" si="202"/>
        <v>36</v>
      </c>
      <c r="N701" s="72">
        <f t="shared" si="209"/>
        <v>22.964950000000002</v>
      </c>
      <c r="O701" s="74">
        <f t="shared" si="210"/>
        <v>1.7617845731316721</v>
      </c>
      <c r="P701" s="157">
        <v>36</v>
      </c>
      <c r="Q701" s="72">
        <f t="shared" si="211"/>
        <v>0</v>
      </c>
      <c r="R701" s="72">
        <f t="shared" si="212"/>
        <v>22.964950000000002</v>
      </c>
      <c r="S701" s="83" t="str">
        <f t="shared" si="207"/>
        <v>1</v>
      </c>
      <c r="T701" s="204" t="s">
        <v>25</v>
      </c>
      <c r="U701" s="291"/>
      <c r="V701" s="158"/>
      <c r="W701" s="159"/>
      <c r="X701" s="159"/>
      <c r="Y701" s="159"/>
      <c r="Z701" s="159"/>
      <c r="AA701" s="159"/>
      <c r="AB701" s="160"/>
    </row>
    <row r="702" spans="1:28" s="34" customFormat="1" ht="20">
      <c r="A702" s="282"/>
      <c r="B702" s="296"/>
      <c r="C702" s="285"/>
      <c r="D702" s="171">
        <v>42596</v>
      </c>
      <c r="E702" s="171">
        <v>42596</v>
      </c>
      <c r="F702" s="154" t="s">
        <v>555</v>
      </c>
      <c r="G702" s="155">
        <v>0.75</v>
      </c>
      <c r="H702" s="156">
        <v>5</v>
      </c>
      <c r="I702" s="70">
        <v>7.4485999999999999</v>
      </c>
      <c r="J702" s="71">
        <f t="shared" si="213"/>
        <v>5.5864500000000001</v>
      </c>
      <c r="K702" s="72">
        <f t="shared" si="214"/>
        <v>27.93225</v>
      </c>
      <c r="L702" s="157">
        <v>10</v>
      </c>
      <c r="M702" s="71">
        <f t="shared" si="202"/>
        <v>50</v>
      </c>
      <c r="N702" s="72">
        <f t="shared" si="209"/>
        <v>22.06775</v>
      </c>
      <c r="O702" s="74">
        <f t="shared" si="210"/>
        <v>0.79004555665941689</v>
      </c>
      <c r="P702" s="157">
        <v>50</v>
      </c>
      <c r="Q702" s="72">
        <f t="shared" si="211"/>
        <v>0</v>
      </c>
      <c r="R702" s="72">
        <f t="shared" si="212"/>
        <v>22.06775</v>
      </c>
      <c r="S702" s="83" t="str">
        <f t="shared" si="207"/>
        <v>1</v>
      </c>
      <c r="T702" s="204" t="s">
        <v>25</v>
      </c>
      <c r="U702" s="291"/>
      <c r="V702" s="158"/>
      <c r="W702" s="159"/>
      <c r="X702" s="159"/>
      <c r="Y702" s="159"/>
      <c r="Z702" s="159"/>
      <c r="AA702" s="159"/>
      <c r="AB702" s="160"/>
    </row>
    <row r="703" spans="1:28" s="34" customFormat="1" ht="40">
      <c r="A703" s="282"/>
      <c r="B703" s="296"/>
      <c r="C703" s="285"/>
      <c r="D703" s="171">
        <v>42596</v>
      </c>
      <c r="E703" s="171">
        <v>42596</v>
      </c>
      <c r="F703" s="154" t="s">
        <v>556</v>
      </c>
      <c r="G703" s="155">
        <v>4.95</v>
      </c>
      <c r="H703" s="156">
        <v>2</v>
      </c>
      <c r="I703" s="70">
        <v>7.4485999999999999</v>
      </c>
      <c r="J703" s="71">
        <f t="shared" si="213"/>
        <v>36.870570000000001</v>
      </c>
      <c r="K703" s="72">
        <f t="shared" si="214"/>
        <v>73.741140000000001</v>
      </c>
      <c r="L703" s="157">
        <v>60</v>
      </c>
      <c r="M703" s="71">
        <f t="shared" si="202"/>
        <v>120</v>
      </c>
      <c r="N703" s="72">
        <f t="shared" si="209"/>
        <v>46.258859999999999</v>
      </c>
      <c r="O703" s="74">
        <f t="shared" si="210"/>
        <v>0.62731414241765182</v>
      </c>
      <c r="P703" s="157">
        <v>120</v>
      </c>
      <c r="Q703" s="72">
        <f t="shared" si="211"/>
        <v>0</v>
      </c>
      <c r="R703" s="72">
        <f t="shared" si="212"/>
        <v>46.258859999999999</v>
      </c>
      <c r="S703" s="83" t="str">
        <f t="shared" si="207"/>
        <v>1</v>
      </c>
      <c r="T703" s="204" t="s">
        <v>25</v>
      </c>
      <c r="U703" s="291"/>
      <c r="V703" s="158"/>
      <c r="W703" s="159"/>
      <c r="X703" s="159"/>
      <c r="Y703" s="159"/>
      <c r="Z703" s="159"/>
      <c r="AA703" s="159"/>
      <c r="AB703" s="160"/>
    </row>
    <row r="704" spans="1:28" s="34" customFormat="1" ht="20">
      <c r="A704" s="283"/>
      <c r="B704" s="294"/>
      <c r="C704" s="292"/>
      <c r="D704" s="171">
        <v>42596</v>
      </c>
      <c r="E704" s="171">
        <v>42596</v>
      </c>
      <c r="F704" s="154" t="s">
        <v>332</v>
      </c>
      <c r="G704" s="155">
        <v>15</v>
      </c>
      <c r="H704" s="156">
        <v>1</v>
      </c>
      <c r="I704" s="70">
        <v>1</v>
      </c>
      <c r="J704" s="71">
        <f t="shared" si="213"/>
        <v>15</v>
      </c>
      <c r="K704" s="72">
        <f t="shared" si="214"/>
        <v>15</v>
      </c>
      <c r="L704" s="157">
        <v>15</v>
      </c>
      <c r="M704" s="71">
        <f t="shared" si="202"/>
        <v>15</v>
      </c>
      <c r="N704" s="72">
        <f t="shared" si="209"/>
        <v>0</v>
      </c>
      <c r="O704" s="74">
        <f t="shared" si="210"/>
        <v>0</v>
      </c>
      <c r="P704" s="157">
        <v>15</v>
      </c>
      <c r="Q704" s="72">
        <f t="shared" si="211"/>
        <v>0</v>
      </c>
      <c r="R704" s="72">
        <f t="shared" si="212"/>
        <v>0</v>
      </c>
      <c r="S704" s="83" t="str">
        <f t="shared" si="207"/>
        <v>1</v>
      </c>
      <c r="T704" s="204" t="s">
        <v>25</v>
      </c>
      <c r="U704" s="269"/>
      <c r="V704" s="158"/>
      <c r="W704" s="159"/>
      <c r="X704" s="159"/>
      <c r="Y704" s="159"/>
      <c r="Z704" s="159"/>
      <c r="AA704" s="159"/>
      <c r="AB704" s="160"/>
    </row>
    <row r="705" spans="1:28" s="34" customFormat="1" ht="20">
      <c r="A705" s="281">
        <v>160805</v>
      </c>
      <c r="B705" s="278" t="s">
        <v>557</v>
      </c>
      <c r="C705" s="284" t="s">
        <v>321</v>
      </c>
      <c r="D705" s="66">
        <v>42589</v>
      </c>
      <c r="E705" s="66">
        <v>42589</v>
      </c>
      <c r="F705" s="67" t="s">
        <v>354</v>
      </c>
      <c r="G705" s="68">
        <v>39</v>
      </c>
      <c r="H705" s="69">
        <v>100</v>
      </c>
      <c r="I705" s="70">
        <v>1</v>
      </c>
      <c r="J705" s="71">
        <f t="shared" si="208"/>
        <v>39</v>
      </c>
      <c r="K705" s="72">
        <f t="shared" si="200"/>
        <v>3900</v>
      </c>
      <c r="L705" s="73">
        <v>48</v>
      </c>
      <c r="M705" s="71">
        <f t="shared" si="202"/>
        <v>4800</v>
      </c>
      <c r="N705" s="72">
        <f t="shared" si="203"/>
        <v>900</v>
      </c>
      <c r="O705" s="74">
        <f t="shared" si="204"/>
        <v>0.23076923076923078</v>
      </c>
      <c r="P705" s="73">
        <v>4800</v>
      </c>
      <c r="Q705" s="72">
        <f t="shared" si="205"/>
        <v>0</v>
      </c>
      <c r="R705" s="72">
        <f t="shared" si="206"/>
        <v>900</v>
      </c>
      <c r="S705" s="83" t="str">
        <f t="shared" si="207"/>
        <v>1</v>
      </c>
      <c r="T705" s="204" t="s">
        <v>25</v>
      </c>
      <c r="U705" s="204"/>
      <c r="V705" s="204"/>
      <c r="AB705" s="35"/>
    </row>
    <row r="706" spans="1:28" s="34" customFormat="1" ht="40">
      <c r="A706" s="283"/>
      <c r="B706" s="280"/>
      <c r="C706" s="286"/>
      <c r="D706" s="66">
        <v>42589</v>
      </c>
      <c r="E706" s="66">
        <v>42589</v>
      </c>
      <c r="F706" s="67" t="s">
        <v>558</v>
      </c>
      <c r="G706" s="68">
        <v>6.59</v>
      </c>
      <c r="H706" s="69">
        <v>1</v>
      </c>
      <c r="I706" s="70">
        <v>7.42</v>
      </c>
      <c r="J706" s="71">
        <f t="shared" si="208"/>
        <v>48.897799999999997</v>
      </c>
      <c r="K706" s="72">
        <f t="shared" si="200"/>
        <v>48.897799999999997</v>
      </c>
      <c r="L706" s="73">
        <v>80</v>
      </c>
      <c r="M706" s="71">
        <f t="shared" si="202"/>
        <v>80</v>
      </c>
      <c r="N706" s="72">
        <f t="shared" si="203"/>
        <v>31.102200000000003</v>
      </c>
      <c r="O706" s="74">
        <f t="shared" si="204"/>
        <v>0.63606542625639606</v>
      </c>
      <c r="P706" s="73">
        <v>80</v>
      </c>
      <c r="Q706" s="72">
        <f t="shared" si="205"/>
        <v>0</v>
      </c>
      <c r="R706" s="72">
        <f t="shared" si="206"/>
        <v>31.102200000000003</v>
      </c>
      <c r="S706" s="83" t="str">
        <f t="shared" si="207"/>
        <v>1</v>
      </c>
      <c r="T706" s="204" t="s">
        <v>25</v>
      </c>
      <c r="U706" s="204"/>
      <c r="V706" s="204"/>
      <c r="AB706" s="35"/>
    </row>
    <row r="707" spans="1:28" s="34" customFormat="1" ht="42" customHeight="1">
      <c r="A707" s="281">
        <v>160806</v>
      </c>
      <c r="B707" s="278" t="s">
        <v>559</v>
      </c>
      <c r="C707" s="284" t="s">
        <v>560</v>
      </c>
      <c r="D707" s="66">
        <v>42589</v>
      </c>
      <c r="E707" s="66">
        <v>42589</v>
      </c>
      <c r="F707" s="67" t="s">
        <v>420</v>
      </c>
      <c r="G707" s="68">
        <v>15</v>
      </c>
      <c r="H707" s="69">
        <v>6</v>
      </c>
      <c r="I707" s="70">
        <v>7.44</v>
      </c>
      <c r="J707" s="71">
        <f t="shared" si="208"/>
        <v>111.60000000000001</v>
      </c>
      <c r="K707" s="72">
        <f t="shared" si="200"/>
        <v>669.6</v>
      </c>
      <c r="L707" s="73">
        <v>185</v>
      </c>
      <c r="M707" s="71">
        <f t="shared" si="202"/>
        <v>1110</v>
      </c>
      <c r="N707" s="72">
        <f t="shared" si="203"/>
        <v>440.4</v>
      </c>
      <c r="O707" s="74">
        <f t="shared" si="204"/>
        <v>0.65770609318996398</v>
      </c>
      <c r="P707" s="73">
        <v>1110</v>
      </c>
      <c r="Q707" s="72">
        <f t="shared" si="205"/>
        <v>0</v>
      </c>
      <c r="R707" s="72">
        <f t="shared" si="206"/>
        <v>440.4</v>
      </c>
      <c r="S707" s="83" t="str">
        <f t="shared" si="207"/>
        <v>1</v>
      </c>
      <c r="T707" s="204" t="s">
        <v>151</v>
      </c>
      <c r="U707" s="204"/>
      <c r="V707" s="204"/>
      <c r="AB707" s="35"/>
    </row>
    <row r="708" spans="1:28" s="34" customFormat="1" ht="20">
      <c r="A708" s="283"/>
      <c r="B708" s="280"/>
      <c r="C708" s="286"/>
      <c r="D708" s="66">
        <v>42589</v>
      </c>
      <c r="E708" s="66">
        <v>42589</v>
      </c>
      <c r="F708" s="67" t="s">
        <v>311</v>
      </c>
      <c r="G708" s="68">
        <v>25</v>
      </c>
      <c r="H708" s="69">
        <v>1</v>
      </c>
      <c r="I708" s="70">
        <v>7.44</v>
      </c>
      <c r="J708" s="71">
        <f t="shared" si="208"/>
        <v>186</v>
      </c>
      <c r="K708" s="72">
        <f t="shared" si="200"/>
        <v>186</v>
      </c>
      <c r="L708" s="73">
        <v>0</v>
      </c>
      <c r="M708" s="71">
        <f t="shared" si="202"/>
        <v>0</v>
      </c>
      <c r="N708" s="72">
        <f t="shared" si="203"/>
        <v>-186</v>
      </c>
      <c r="O708" s="74">
        <f t="shared" si="204"/>
        <v>-1</v>
      </c>
      <c r="P708" s="73">
        <v>0</v>
      </c>
      <c r="Q708" s="72">
        <f t="shared" si="205"/>
        <v>0</v>
      </c>
      <c r="R708" s="72">
        <f t="shared" si="206"/>
        <v>-186</v>
      </c>
      <c r="S708" s="83" t="str">
        <f t="shared" si="207"/>
        <v>1</v>
      </c>
      <c r="T708" s="204" t="s">
        <v>25</v>
      </c>
      <c r="U708" s="204"/>
      <c r="V708" s="204"/>
      <c r="AB708" s="35"/>
    </row>
    <row r="709" spans="1:28" s="34" customFormat="1" ht="20">
      <c r="A709" s="281">
        <v>160807</v>
      </c>
      <c r="B709" s="278" t="s">
        <v>561</v>
      </c>
      <c r="C709" s="284" t="s">
        <v>394</v>
      </c>
      <c r="D709" s="66">
        <v>42589</v>
      </c>
      <c r="E709" s="66">
        <v>42593</v>
      </c>
      <c r="F709" s="67" t="s">
        <v>539</v>
      </c>
      <c r="G709" s="68">
        <v>15</v>
      </c>
      <c r="H709" s="69">
        <v>2</v>
      </c>
      <c r="I709" s="70">
        <v>7.44</v>
      </c>
      <c r="J709" s="71">
        <f t="shared" si="208"/>
        <v>111.60000000000001</v>
      </c>
      <c r="K709" s="72">
        <f t="shared" si="200"/>
        <v>223.20000000000002</v>
      </c>
      <c r="L709" s="73">
        <v>135</v>
      </c>
      <c r="M709" s="71">
        <f t="shared" si="202"/>
        <v>270</v>
      </c>
      <c r="N709" s="72">
        <f t="shared" si="203"/>
        <v>46.799999999999983</v>
      </c>
      <c r="O709" s="74">
        <f t="shared" si="204"/>
        <v>0.20967741935483861</v>
      </c>
      <c r="P709" s="73">
        <v>270</v>
      </c>
      <c r="Q709" s="72">
        <f t="shared" si="205"/>
        <v>0</v>
      </c>
      <c r="R709" s="72">
        <f t="shared" si="206"/>
        <v>46.799999999999983</v>
      </c>
      <c r="S709" s="83" t="str">
        <f t="shared" si="207"/>
        <v>1</v>
      </c>
      <c r="T709" s="204" t="s">
        <v>25</v>
      </c>
      <c r="U709" s="204"/>
      <c r="V709" s="204"/>
      <c r="AB709" s="35"/>
    </row>
    <row r="710" spans="1:28" s="34" customFormat="1" ht="20">
      <c r="A710" s="282"/>
      <c r="B710" s="279"/>
      <c r="C710" s="285"/>
      <c r="D710" s="66">
        <v>42589</v>
      </c>
      <c r="E710" s="66">
        <v>42593</v>
      </c>
      <c r="F710" s="67" t="s">
        <v>562</v>
      </c>
      <c r="G710" s="68">
        <v>15</v>
      </c>
      <c r="H710" s="69">
        <v>2</v>
      </c>
      <c r="I710" s="70">
        <v>7.44</v>
      </c>
      <c r="J710" s="71">
        <f t="shared" si="208"/>
        <v>111.60000000000001</v>
      </c>
      <c r="K710" s="72">
        <f t="shared" si="200"/>
        <v>223.20000000000002</v>
      </c>
      <c r="L710" s="73">
        <v>130</v>
      </c>
      <c r="M710" s="71">
        <f t="shared" si="202"/>
        <v>260</v>
      </c>
      <c r="N710" s="72">
        <f t="shared" si="203"/>
        <v>36.799999999999983</v>
      </c>
      <c r="O710" s="74">
        <f t="shared" si="204"/>
        <v>0.16487455197132608</v>
      </c>
      <c r="P710" s="73">
        <v>260</v>
      </c>
      <c r="Q710" s="72">
        <f t="shared" si="205"/>
        <v>0</v>
      </c>
      <c r="R710" s="72">
        <f t="shared" si="206"/>
        <v>36.799999999999983</v>
      </c>
      <c r="S710" s="83" t="str">
        <f t="shared" si="207"/>
        <v>1</v>
      </c>
      <c r="T710" s="204" t="s">
        <v>151</v>
      </c>
      <c r="U710" s="204"/>
      <c r="V710" s="204"/>
      <c r="AB710" s="35"/>
    </row>
    <row r="711" spans="1:28" s="34" customFormat="1" ht="20">
      <c r="A711" s="283"/>
      <c r="B711" s="280"/>
      <c r="C711" s="286"/>
      <c r="D711" s="66">
        <v>42589</v>
      </c>
      <c r="E711" s="66">
        <v>42593</v>
      </c>
      <c r="F711" s="67" t="s">
        <v>420</v>
      </c>
      <c r="G711" s="68">
        <v>15</v>
      </c>
      <c r="H711" s="69">
        <v>2</v>
      </c>
      <c r="I711" s="70">
        <v>7.44</v>
      </c>
      <c r="J711" s="71">
        <f t="shared" si="208"/>
        <v>111.60000000000001</v>
      </c>
      <c r="K711" s="72">
        <f t="shared" si="200"/>
        <v>223.20000000000002</v>
      </c>
      <c r="L711" s="73">
        <v>130</v>
      </c>
      <c r="M711" s="71">
        <f t="shared" si="202"/>
        <v>260</v>
      </c>
      <c r="N711" s="72">
        <f t="shared" si="203"/>
        <v>36.799999999999983</v>
      </c>
      <c r="O711" s="74">
        <f t="shared" si="204"/>
        <v>0.16487455197132608</v>
      </c>
      <c r="P711" s="73">
        <v>260</v>
      </c>
      <c r="Q711" s="72">
        <f t="shared" si="205"/>
        <v>0</v>
      </c>
      <c r="R711" s="72">
        <f t="shared" si="206"/>
        <v>36.799999999999983</v>
      </c>
      <c r="S711" s="83" t="str">
        <f t="shared" si="207"/>
        <v>1</v>
      </c>
      <c r="T711" s="204" t="s">
        <v>151</v>
      </c>
      <c r="U711" s="204"/>
      <c r="V711" s="204"/>
      <c r="AB711" s="35"/>
    </row>
    <row r="712" spans="1:28" s="34" customFormat="1" ht="20">
      <c r="A712" s="202">
        <v>160808</v>
      </c>
      <c r="B712" s="201" t="s">
        <v>561</v>
      </c>
      <c r="C712" s="203" t="s">
        <v>394</v>
      </c>
      <c r="D712" s="66">
        <v>42589</v>
      </c>
      <c r="E712" s="66">
        <v>42593</v>
      </c>
      <c r="F712" s="67" t="s">
        <v>362</v>
      </c>
      <c r="G712" s="68">
        <v>10.45</v>
      </c>
      <c r="H712" s="69">
        <v>8</v>
      </c>
      <c r="I712" s="70">
        <v>7.44</v>
      </c>
      <c r="J712" s="71">
        <f t="shared" si="208"/>
        <v>77.748000000000005</v>
      </c>
      <c r="K712" s="72">
        <f t="shared" si="200"/>
        <v>621.98400000000004</v>
      </c>
      <c r="L712" s="73">
        <v>100</v>
      </c>
      <c r="M712" s="71">
        <f t="shared" si="202"/>
        <v>800</v>
      </c>
      <c r="N712" s="72">
        <f t="shared" si="203"/>
        <v>178.01599999999996</v>
      </c>
      <c r="O712" s="74">
        <f t="shared" si="204"/>
        <v>0.28620671914390072</v>
      </c>
      <c r="P712" s="73">
        <v>800</v>
      </c>
      <c r="Q712" s="72">
        <f t="shared" si="205"/>
        <v>0</v>
      </c>
      <c r="R712" s="72">
        <f t="shared" si="206"/>
        <v>178.01599999999996</v>
      </c>
      <c r="S712" s="83" t="str">
        <f t="shared" si="207"/>
        <v>1</v>
      </c>
      <c r="T712" s="204" t="s">
        <v>25</v>
      </c>
      <c r="U712" s="204"/>
      <c r="V712" s="204"/>
      <c r="AB712" s="35"/>
    </row>
    <row r="713" spans="1:28" s="34" customFormat="1" ht="20">
      <c r="A713" s="282">
        <v>160809</v>
      </c>
      <c r="B713" s="297" t="s">
        <v>563</v>
      </c>
      <c r="C713" s="285" t="s">
        <v>32</v>
      </c>
      <c r="D713" s="66">
        <v>42594</v>
      </c>
      <c r="E713" s="66">
        <v>42597</v>
      </c>
      <c r="F713" s="67" t="s">
        <v>401</v>
      </c>
      <c r="G713" s="68">
        <v>10.5</v>
      </c>
      <c r="H713" s="69">
        <v>4</v>
      </c>
      <c r="I713" s="70">
        <v>7.4485999999999999</v>
      </c>
      <c r="J713" s="71">
        <f t="shared" si="208"/>
        <v>78.210300000000004</v>
      </c>
      <c r="K713" s="72">
        <f t="shared" si="200"/>
        <v>312.84120000000001</v>
      </c>
      <c r="L713" s="73">
        <v>125</v>
      </c>
      <c r="M713" s="71">
        <f t="shared" si="202"/>
        <v>500</v>
      </c>
      <c r="N713" s="72">
        <f t="shared" si="203"/>
        <v>187.15879999999999</v>
      </c>
      <c r="O713" s="74">
        <f t="shared" si="204"/>
        <v>0.59825496130305078</v>
      </c>
      <c r="P713" s="73">
        <v>500</v>
      </c>
      <c r="Q713" s="72">
        <f t="shared" si="205"/>
        <v>0</v>
      </c>
      <c r="R713" s="72">
        <f t="shared" si="206"/>
        <v>187.15879999999999</v>
      </c>
      <c r="S713" s="83" t="str">
        <f t="shared" si="207"/>
        <v>1</v>
      </c>
      <c r="T713" s="204" t="s">
        <v>25</v>
      </c>
      <c r="U713" s="204"/>
      <c r="V713" s="204"/>
      <c r="AB713" s="35"/>
    </row>
    <row r="714" spans="1:28" s="34" customFormat="1" ht="20">
      <c r="A714" s="282"/>
      <c r="B714" s="298"/>
      <c r="C714" s="285"/>
      <c r="D714" s="66">
        <v>42594</v>
      </c>
      <c r="E714" s="66">
        <v>42597</v>
      </c>
      <c r="F714" s="67" t="s">
        <v>564</v>
      </c>
      <c r="G714" s="68">
        <v>11</v>
      </c>
      <c r="H714" s="69">
        <v>2</v>
      </c>
      <c r="I714" s="70">
        <v>7.4485999999999999</v>
      </c>
      <c r="J714" s="71">
        <f t="shared" si="208"/>
        <v>81.934600000000003</v>
      </c>
      <c r="K714" s="72">
        <f t="shared" si="200"/>
        <v>163.86920000000001</v>
      </c>
      <c r="L714" s="73">
        <v>135</v>
      </c>
      <c r="M714" s="71">
        <f t="shared" si="202"/>
        <v>270</v>
      </c>
      <c r="N714" s="72">
        <f t="shared" si="203"/>
        <v>106.13079999999999</v>
      </c>
      <c r="O714" s="74">
        <f t="shared" si="204"/>
        <v>0.64765556919787237</v>
      </c>
      <c r="P714" s="73">
        <v>270</v>
      </c>
      <c r="Q714" s="72">
        <f t="shared" si="205"/>
        <v>0</v>
      </c>
      <c r="R714" s="72">
        <f t="shared" si="206"/>
        <v>106.13079999999999</v>
      </c>
      <c r="S714" s="83" t="str">
        <f t="shared" si="207"/>
        <v>1</v>
      </c>
      <c r="T714" s="204" t="s">
        <v>25</v>
      </c>
      <c r="U714" s="204"/>
      <c r="V714" s="204"/>
      <c r="AB714" s="35"/>
    </row>
    <row r="715" spans="1:28" s="34" customFormat="1" ht="20">
      <c r="A715" s="282"/>
      <c r="B715" s="298"/>
      <c r="C715" s="285"/>
      <c r="D715" s="66">
        <v>42594</v>
      </c>
      <c r="E715" s="66">
        <v>42597</v>
      </c>
      <c r="F715" s="67" t="s">
        <v>343</v>
      </c>
      <c r="G715" s="161">
        <v>4.95</v>
      </c>
      <c r="H715" s="69">
        <v>1</v>
      </c>
      <c r="I715" s="70">
        <v>7.4485999999999999</v>
      </c>
      <c r="J715" s="71">
        <f t="shared" si="208"/>
        <v>36.870570000000001</v>
      </c>
      <c r="K715" s="72">
        <f t="shared" ref="K715:K775" si="215">J715*H715</f>
        <v>36.870570000000001</v>
      </c>
      <c r="L715" s="73">
        <v>60</v>
      </c>
      <c r="M715" s="71">
        <f t="shared" si="202"/>
        <v>60</v>
      </c>
      <c r="N715" s="72">
        <f t="shared" si="203"/>
        <v>23.129429999999999</v>
      </c>
      <c r="O715" s="74">
        <f t="shared" si="204"/>
        <v>0.62731414241765182</v>
      </c>
      <c r="P715" s="73">
        <v>60</v>
      </c>
      <c r="Q715" s="72">
        <f t="shared" si="205"/>
        <v>0</v>
      </c>
      <c r="R715" s="72">
        <f t="shared" si="206"/>
        <v>23.129429999999999</v>
      </c>
      <c r="S715" s="83" t="str">
        <f t="shared" si="207"/>
        <v>1</v>
      </c>
      <c r="T715" s="204" t="s">
        <v>25</v>
      </c>
      <c r="U715" s="204"/>
      <c r="V715" s="204"/>
      <c r="AB715" s="35"/>
    </row>
    <row r="716" spans="1:28" s="34" customFormat="1" ht="20">
      <c r="A716" s="282"/>
      <c r="B716" s="298"/>
      <c r="C716" s="285"/>
      <c r="D716" s="66">
        <v>42594</v>
      </c>
      <c r="E716" s="66">
        <v>42597</v>
      </c>
      <c r="F716" s="67" t="s">
        <v>496</v>
      </c>
      <c r="G716" s="162">
        <v>0.45</v>
      </c>
      <c r="H716" s="69">
        <v>5</v>
      </c>
      <c r="I716" s="70">
        <v>7.4485999999999999</v>
      </c>
      <c r="J716" s="71">
        <f t="shared" si="208"/>
        <v>3.3518699999999999</v>
      </c>
      <c r="K716" s="72">
        <f t="shared" si="215"/>
        <v>16.759349999999998</v>
      </c>
      <c r="L716" s="73">
        <v>10</v>
      </c>
      <c r="M716" s="71">
        <f t="shared" si="202"/>
        <v>50</v>
      </c>
      <c r="N716" s="72">
        <f t="shared" si="203"/>
        <v>33.240650000000002</v>
      </c>
      <c r="O716" s="74">
        <f t="shared" si="204"/>
        <v>1.9834092610990284</v>
      </c>
      <c r="P716" s="73">
        <v>50</v>
      </c>
      <c r="Q716" s="72">
        <f t="shared" si="205"/>
        <v>0</v>
      </c>
      <c r="R716" s="72">
        <f t="shared" si="206"/>
        <v>33.240650000000002</v>
      </c>
      <c r="S716" s="83" t="str">
        <f t="shared" si="207"/>
        <v>1</v>
      </c>
      <c r="T716" s="204" t="s">
        <v>25</v>
      </c>
      <c r="U716" s="204"/>
      <c r="V716" s="204"/>
      <c r="AB716" s="35"/>
    </row>
    <row r="717" spans="1:28" s="34" customFormat="1" ht="20">
      <c r="A717" s="282"/>
      <c r="B717" s="298"/>
      <c r="C717" s="285"/>
      <c r="D717" s="66">
        <v>42594</v>
      </c>
      <c r="E717" s="66">
        <v>42597</v>
      </c>
      <c r="F717" s="67" t="s">
        <v>565</v>
      </c>
      <c r="G717" s="162">
        <v>1.35</v>
      </c>
      <c r="H717" s="69">
        <v>2</v>
      </c>
      <c r="I717" s="70">
        <v>7.4485999999999999</v>
      </c>
      <c r="J717" s="71">
        <f t="shared" si="208"/>
        <v>10.05561</v>
      </c>
      <c r="K717" s="72">
        <f t="shared" si="215"/>
        <v>20.111219999999999</v>
      </c>
      <c r="L717" s="73">
        <v>15</v>
      </c>
      <c r="M717" s="71">
        <f t="shared" si="202"/>
        <v>30</v>
      </c>
      <c r="N717" s="72">
        <f t="shared" si="203"/>
        <v>9.8887800000000006</v>
      </c>
      <c r="O717" s="74">
        <f t="shared" si="204"/>
        <v>0.49170463054951419</v>
      </c>
      <c r="P717" s="73">
        <v>30</v>
      </c>
      <c r="Q717" s="72">
        <f t="shared" si="205"/>
        <v>0</v>
      </c>
      <c r="R717" s="72">
        <f t="shared" si="206"/>
        <v>9.8887800000000006</v>
      </c>
      <c r="S717" s="83" t="str">
        <f t="shared" si="207"/>
        <v>1</v>
      </c>
      <c r="T717" s="204" t="s">
        <v>25</v>
      </c>
      <c r="U717" s="204"/>
      <c r="V717" s="204"/>
      <c r="AB717" s="35"/>
    </row>
    <row r="718" spans="1:28" s="34" customFormat="1" ht="20">
      <c r="A718" s="282"/>
      <c r="B718" s="298"/>
      <c r="C718" s="285"/>
      <c r="D718" s="66">
        <v>42594</v>
      </c>
      <c r="E718" s="66">
        <v>42597</v>
      </c>
      <c r="F718" s="67" t="s">
        <v>566</v>
      </c>
      <c r="G718" s="162">
        <v>0.55000000000000004</v>
      </c>
      <c r="H718" s="69">
        <v>7</v>
      </c>
      <c r="I718" s="70">
        <v>7.4485999999999999</v>
      </c>
      <c r="J718" s="71">
        <f t="shared" ref="J718:J724" si="216">G718*I718</f>
        <v>4.09673</v>
      </c>
      <c r="K718" s="72">
        <f t="shared" ref="K718:K724" si="217">J718*H718</f>
        <v>28.677109999999999</v>
      </c>
      <c r="L718" s="73">
        <v>8</v>
      </c>
      <c r="M718" s="71">
        <f t="shared" si="202"/>
        <v>56</v>
      </c>
      <c r="N718" s="72">
        <f t="shared" ref="N718:N724" si="218">(L718-J718)*H718</f>
        <v>27.322890000000001</v>
      </c>
      <c r="O718" s="74">
        <f t="shared" ref="O718:O724" si="219">(L718-J718)/J718</f>
        <v>0.95277697090118219</v>
      </c>
      <c r="P718" s="73">
        <v>56</v>
      </c>
      <c r="Q718" s="72">
        <f t="shared" si="205"/>
        <v>0</v>
      </c>
      <c r="R718" s="72">
        <f t="shared" si="206"/>
        <v>27.322890000000001</v>
      </c>
      <c r="S718" s="83" t="str">
        <f t="shared" si="207"/>
        <v>1</v>
      </c>
      <c r="T718" s="204" t="s">
        <v>25</v>
      </c>
      <c r="U718" s="204"/>
      <c r="V718" s="204"/>
      <c r="AB718" s="35"/>
    </row>
    <row r="719" spans="1:28" s="34" customFormat="1" ht="20">
      <c r="A719" s="282"/>
      <c r="B719" s="298"/>
      <c r="C719" s="285"/>
      <c r="D719" s="66">
        <v>42594</v>
      </c>
      <c r="E719" s="66">
        <v>42597</v>
      </c>
      <c r="F719" s="67" t="s">
        <v>567</v>
      </c>
      <c r="G719" s="162">
        <v>0.55000000000000004</v>
      </c>
      <c r="H719" s="69">
        <v>3</v>
      </c>
      <c r="I719" s="70">
        <v>7.4485999999999999</v>
      </c>
      <c r="J719" s="71">
        <f t="shared" si="216"/>
        <v>4.09673</v>
      </c>
      <c r="K719" s="72">
        <f t="shared" si="217"/>
        <v>12.290189999999999</v>
      </c>
      <c r="L719" s="73">
        <v>8</v>
      </c>
      <c r="M719" s="71">
        <f t="shared" si="202"/>
        <v>24</v>
      </c>
      <c r="N719" s="72">
        <f t="shared" si="218"/>
        <v>11.709810000000001</v>
      </c>
      <c r="O719" s="74">
        <f t="shared" si="219"/>
        <v>0.95277697090118219</v>
      </c>
      <c r="P719" s="73">
        <v>24</v>
      </c>
      <c r="Q719" s="72">
        <f t="shared" si="205"/>
        <v>0</v>
      </c>
      <c r="R719" s="72">
        <f t="shared" si="206"/>
        <v>11.709810000000001</v>
      </c>
      <c r="S719" s="83" t="str">
        <f t="shared" si="207"/>
        <v>1</v>
      </c>
      <c r="T719" s="204" t="s">
        <v>25</v>
      </c>
      <c r="U719" s="204"/>
      <c r="V719" s="204"/>
      <c r="AB719" s="35"/>
    </row>
    <row r="720" spans="1:28" s="34" customFormat="1" ht="20">
      <c r="A720" s="282"/>
      <c r="B720" s="298"/>
      <c r="C720" s="285"/>
      <c r="D720" s="66">
        <v>42594</v>
      </c>
      <c r="E720" s="66">
        <v>42597</v>
      </c>
      <c r="F720" s="67" t="s">
        <v>568</v>
      </c>
      <c r="G720" s="162">
        <v>3.15</v>
      </c>
      <c r="H720" s="69">
        <v>2</v>
      </c>
      <c r="I720" s="70">
        <v>7.4485999999999999</v>
      </c>
      <c r="J720" s="71">
        <f t="shared" si="216"/>
        <v>23.463089999999998</v>
      </c>
      <c r="K720" s="72">
        <f t="shared" si="217"/>
        <v>46.926179999999995</v>
      </c>
      <c r="L720" s="73">
        <v>45</v>
      </c>
      <c r="M720" s="71">
        <f t="shared" si="202"/>
        <v>90</v>
      </c>
      <c r="N720" s="72">
        <f t="shared" si="218"/>
        <v>43.073820000000005</v>
      </c>
      <c r="O720" s="74">
        <f t="shared" si="219"/>
        <v>0.91790595356366123</v>
      </c>
      <c r="P720" s="73">
        <v>90</v>
      </c>
      <c r="Q720" s="72">
        <f t="shared" si="205"/>
        <v>0</v>
      </c>
      <c r="R720" s="72">
        <f t="shared" si="206"/>
        <v>43.073820000000005</v>
      </c>
      <c r="S720" s="83" t="str">
        <f t="shared" si="207"/>
        <v>1</v>
      </c>
      <c r="T720" s="204" t="s">
        <v>25</v>
      </c>
      <c r="U720" s="204"/>
      <c r="V720" s="204"/>
      <c r="AB720" s="35"/>
    </row>
    <row r="721" spans="1:28" s="34" customFormat="1" ht="20">
      <c r="A721" s="282"/>
      <c r="B721" s="298"/>
      <c r="C721" s="285"/>
      <c r="D721" s="66">
        <v>42594</v>
      </c>
      <c r="E721" s="66">
        <v>42597</v>
      </c>
      <c r="F721" s="67" t="s">
        <v>354</v>
      </c>
      <c r="G721" s="162">
        <v>4.45</v>
      </c>
      <c r="H721" s="69">
        <v>2</v>
      </c>
      <c r="I721" s="70">
        <v>7.4485999999999999</v>
      </c>
      <c r="J721" s="71">
        <f t="shared" si="216"/>
        <v>33.146270000000001</v>
      </c>
      <c r="K721" s="72">
        <f t="shared" si="217"/>
        <v>66.292540000000002</v>
      </c>
      <c r="L721" s="73">
        <v>50</v>
      </c>
      <c r="M721" s="71">
        <f t="shared" si="202"/>
        <v>100</v>
      </c>
      <c r="N721" s="72">
        <f t="shared" si="218"/>
        <v>33.707459999999998</v>
      </c>
      <c r="O721" s="74">
        <f t="shared" si="219"/>
        <v>0.50846535673546367</v>
      </c>
      <c r="P721" s="73">
        <v>100</v>
      </c>
      <c r="Q721" s="72">
        <f t="shared" si="205"/>
        <v>0</v>
      </c>
      <c r="R721" s="72">
        <f t="shared" si="206"/>
        <v>33.707459999999998</v>
      </c>
      <c r="S721" s="83" t="str">
        <f t="shared" si="207"/>
        <v>1</v>
      </c>
      <c r="T721" s="204" t="s">
        <v>25</v>
      </c>
      <c r="U721" s="204"/>
      <c r="V721" s="204"/>
      <c r="AB721" s="35"/>
    </row>
    <row r="722" spans="1:28" s="34" customFormat="1" ht="20">
      <c r="A722" s="282"/>
      <c r="B722" s="298"/>
      <c r="C722" s="285"/>
      <c r="D722" s="66">
        <v>42594</v>
      </c>
      <c r="E722" s="66">
        <v>42597</v>
      </c>
      <c r="F722" s="67" t="s">
        <v>569</v>
      </c>
      <c r="G722" s="162">
        <v>2.99</v>
      </c>
      <c r="H722" s="69">
        <v>4</v>
      </c>
      <c r="I722" s="70">
        <v>7.4485999999999999</v>
      </c>
      <c r="J722" s="71">
        <f t="shared" si="216"/>
        <v>22.271314</v>
      </c>
      <c r="K722" s="72">
        <f t="shared" si="217"/>
        <v>89.085256000000001</v>
      </c>
      <c r="L722" s="73">
        <v>38</v>
      </c>
      <c r="M722" s="71">
        <f t="shared" si="202"/>
        <v>152</v>
      </c>
      <c r="N722" s="72">
        <f t="shared" si="218"/>
        <v>62.914743999999999</v>
      </c>
      <c r="O722" s="74">
        <f t="shared" si="219"/>
        <v>0.7062307145415847</v>
      </c>
      <c r="P722" s="73">
        <v>152</v>
      </c>
      <c r="Q722" s="72">
        <f t="shared" si="205"/>
        <v>0</v>
      </c>
      <c r="R722" s="72">
        <f t="shared" si="206"/>
        <v>62.914743999999999</v>
      </c>
      <c r="S722" s="83" t="str">
        <f t="shared" si="207"/>
        <v>1</v>
      </c>
      <c r="T722" s="204" t="s">
        <v>25</v>
      </c>
      <c r="U722" s="204"/>
      <c r="V722" s="204"/>
      <c r="AB722" s="35"/>
    </row>
    <row r="723" spans="1:28" s="34" customFormat="1" ht="20">
      <c r="A723" s="282"/>
      <c r="B723" s="298"/>
      <c r="C723" s="285"/>
      <c r="D723" s="66">
        <v>42594</v>
      </c>
      <c r="E723" s="66">
        <v>42597</v>
      </c>
      <c r="F723" s="67" t="s">
        <v>326</v>
      </c>
      <c r="G723" s="162">
        <v>0.55000000000000004</v>
      </c>
      <c r="H723" s="69">
        <v>10</v>
      </c>
      <c r="I723" s="70">
        <v>7.4485999999999999</v>
      </c>
      <c r="J723" s="71">
        <f t="shared" si="216"/>
        <v>4.09673</v>
      </c>
      <c r="K723" s="72">
        <f t="shared" si="217"/>
        <v>40.967300000000002</v>
      </c>
      <c r="L723" s="73">
        <v>8</v>
      </c>
      <c r="M723" s="71">
        <f t="shared" si="202"/>
        <v>80</v>
      </c>
      <c r="N723" s="72">
        <f t="shared" si="218"/>
        <v>39.032699999999998</v>
      </c>
      <c r="O723" s="74">
        <f t="shared" si="219"/>
        <v>0.95277697090118219</v>
      </c>
      <c r="P723" s="73">
        <v>80</v>
      </c>
      <c r="Q723" s="72">
        <f t="shared" si="205"/>
        <v>0</v>
      </c>
      <c r="R723" s="72">
        <f t="shared" si="206"/>
        <v>39.032699999999998</v>
      </c>
      <c r="S723" s="83" t="str">
        <f t="shared" si="207"/>
        <v>1</v>
      </c>
      <c r="T723" s="204" t="s">
        <v>25</v>
      </c>
      <c r="U723" s="204"/>
      <c r="V723" s="204"/>
      <c r="AB723" s="35"/>
    </row>
    <row r="724" spans="1:28" s="34" customFormat="1" ht="20">
      <c r="A724" s="282"/>
      <c r="B724" s="298"/>
      <c r="C724" s="285"/>
      <c r="D724" s="66">
        <v>42594</v>
      </c>
      <c r="E724" s="66">
        <v>42597</v>
      </c>
      <c r="F724" s="67" t="s">
        <v>411</v>
      </c>
      <c r="G724" s="162">
        <v>0.55000000000000004</v>
      </c>
      <c r="H724" s="69">
        <v>10</v>
      </c>
      <c r="I724" s="70">
        <v>7.4485999999999999</v>
      </c>
      <c r="J724" s="71">
        <f t="shared" si="216"/>
        <v>4.09673</v>
      </c>
      <c r="K724" s="72">
        <f t="shared" si="217"/>
        <v>40.967300000000002</v>
      </c>
      <c r="L724" s="73">
        <v>8</v>
      </c>
      <c r="M724" s="71">
        <f t="shared" si="202"/>
        <v>80</v>
      </c>
      <c r="N724" s="72">
        <f t="shared" si="218"/>
        <v>39.032699999999998</v>
      </c>
      <c r="O724" s="74">
        <f t="shared" si="219"/>
        <v>0.95277697090118219</v>
      </c>
      <c r="P724" s="73">
        <v>80</v>
      </c>
      <c r="Q724" s="72">
        <f t="shared" si="205"/>
        <v>0</v>
      </c>
      <c r="R724" s="72">
        <f t="shared" si="206"/>
        <v>39.032699999999998</v>
      </c>
      <c r="S724" s="83" t="str">
        <f t="shared" si="207"/>
        <v>1</v>
      </c>
      <c r="T724" s="204" t="s">
        <v>25</v>
      </c>
      <c r="U724" s="204"/>
      <c r="V724" s="204"/>
      <c r="AB724" s="35"/>
    </row>
    <row r="725" spans="1:28" s="34" customFormat="1" ht="54" customHeight="1">
      <c r="A725" s="283"/>
      <c r="B725" s="299"/>
      <c r="C725" s="286"/>
      <c r="D725" s="66">
        <v>42594</v>
      </c>
      <c r="E725" s="66">
        <v>42597</v>
      </c>
      <c r="F725" s="67" t="s">
        <v>350</v>
      </c>
      <c r="G725" s="68">
        <v>29</v>
      </c>
      <c r="H725" s="69">
        <v>1</v>
      </c>
      <c r="I725" s="70">
        <v>7.4485999999999999</v>
      </c>
      <c r="J725" s="71">
        <f t="shared" si="208"/>
        <v>216.0094</v>
      </c>
      <c r="K725" s="72">
        <f t="shared" si="215"/>
        <v>216.0094</v>
      </c>
      <c r="L725" s="73">
        <v>0</v>
      </c>
      <c r="M725" s="71">
        <f t="shared" si="202"/>
        <v>0</v>
      </c>
      <c r="N725" s="72">
        <f t="shared" si="203"/>
        <v>-216.0094</v>
      </c>
      <c r="O725" s="74">
        <f t="shared" si="204"/>
        <v>-1</v>
      </c>
      <c r="P725" s="73">
        <v>0</v>
      </c>
      <c r="Q725" s="72">
        <f t="shared" si="205"/>
        <v>0</v>
      </c>
      <c r="R725" s="72">
        <f t="shared" si="206"/>
        <v>-216.0094</v>
      </c>
      <c r="S725" s="83" t="str">
        <f t="shared" si="207"/>
        <v>1</v>
      </c>
      <c r="T725" s="204" t="s">
        <v>25</v>
      </c>
      <c r="U725" s="204"/>
      <c r="V725" s="204"/>
      <c r="AB725" s="35"/>
    </row>
    <row r="726" spans="1:28" s="34" customFormat="1" ht="20">
      <c r="A726" s="281">
        <v>160810</v>
      </c>
      <c r="B726" s="278" t="s">
        <v>570</v>
      </c>
      <c r="C726" s="284" t="s">
        <v>130</v>
      </c>
      <c r="D726" s="66">
        <v>42595</v>
      </c>
      <c r="E726" s="66">
        <v>42597</v>
      </c>
      <c r="F726" s="67" t="s">
        <v>487</v>
      </c>
      <c r="G726" s="68">
        <v>11</v>
      </c>
      <c r="H726" s="69">
        <v>8</v>
      </c>
      <c r="I726" s="70">
        <v>7.4485999999999999</v>
      </c>
      <c r="J726" s="71">
        <f t="shared" si="208"/>
        <v>81.934600000000003</v>
      </c>
      <c r="K726" s="72">
        <f t="shared" si="215"/>
        <v>655.47680000000003</v>
      </c>
      <c r="L726" s="73">
        <v>140</v>
      </c>
      <c r="M726" s="71">
        <f t="shared" si="202"/>
        <v>1120</v>
      </c>
      <c r="N726" s="72">
        <f t="shared" si="203"/>
        <v>464.52319999999997</v>
      </c>
      <c r="O726" s="74">
        <f t="shared" si="204"/>
        <v>0.70867984953853436</v>
      </c>
      <c r="P726" s="73">
        <v>1120</v>
      </c>
      <c r="Q726" s="72">
        <f t="shared" si="205"/>
        <v>0</v>
      </c>
      <c r="R726" s="72">
        <f t="shared" si="206"/>
        <v>464.52319999999997</v>
      </c>
      <c r="S726" s="83" t="str">
        <f t="shared" si="207"/>
        <v>1</v>
      </c>
      <c r="T726" s="204" t="s">
        <v>25</v>
      </c>
      <c r="U726" s="204"/>
      <c r="V726" s="204"/>
      <c r="AB726" s="35"/>
    </row>
    <row r="727" spans="1:28" s="34" customFormat="1" ht="20">
      <c r="A727" s="283"/>
      <c r="B727" s="280"/>
      <c r="C727" s="286"/>
      <c r="D727" s="66">
        <v>42595</v>
      </c>
      <c r="E727" s="66">
        <v>42597</v>
      </c>
      <c r="F727" s="67" t="s">
        <v>350</v>
      </c>
      <c r="G727" s="68">
        <v>25</v>
      </c>
      <c r="H727" s="69">
        <v>1</v>
      </c>
      <c r="I727" s="70">
        <v>7.4485999999999999</v>
      </c>
      <c r="J727" s="71">
        <f t="shared" si="208"/>
        <v>186.215</v>
      </c>
      <c r="K727" s="72">
        <f t="shared" si="215"/>
        <v>186.215</v>
      </c>
      <c r="L727" s="73">
        <v>0</v>
      </c>
      <c r="M727" s="71">
        <f t="shared" si="202"/>
        <v>0</v>
      </c>
      <c r="N727" s="72">
        <f t="shared" si="203"/>
        <v>-186.215</v>
      </c>
      <c r="O727" s="74">
        <f t="shared" si="204"/>
        <v>-1</v>
      </c>
      <c r="P727" s="73">
        <v>0</v>
      </c>
      <c r="Q727" s="72">
        <f t="shared" si="205"/>
        <v>0</v>
      </c>
      <c r="R727" s="72">
        <f t="shared" si="206"/>
        <v>-186.215</v>
      </c>
      <c r="S727" s="83" t="str">
        <f t="shared" si="207"/>
        <v>1</v>
      </c>
      <c r="T727" s="204" t="s">
        <v>25</v>
      </c>
      <c r="U727" s="204"/>
      <c r="V727" s="204"/>
      <c r="AB727" s="35"/>
    </row>
    <row r="728" spans="1:28" s="34" customFormat="1" ht="20">
      <c r="A728" s="281">
        <v>160811</v>
      </c>
      <c r="B728" s="278" t="s">
        <v>571</v>
      </c>
      <c r="C728" s="284" t="s">
        <v>130</v>
      </c>
      <c r="D728" s="66">
        <v>42595</v>
      </c>
      <c r="E728" s="66">
        <v>42597</v>
      </c>
      <c r="F728" s="67" t="s">
        <v>487</v>
      </c>
      <c r="G728" s="68">
        <v>11</v>
      </c>
      <c r="H728" s="69">
        <v>8</v>
      </c>
      <c r="I728" s="70">
        <v>7.4485999999999999</v>
      </c>
      <c r="J728" s="71">
        <f t="shared" si="208"/>
        <v>81.934600000000003</v>
      </c>
      <c r="K728" s="72">
        <f t="shared" si="215"/>
        <v>655.47680000000003</v>
      </c>
      <c r="L728" s="73">
        <v>140</v>
      </c>
      <c r="M728" s="71">
        <f t="shared" si="202"/>
        <v>1120</v>
      </c>
      <c r="N728" s="72">
        <f t="shared" si="203"/>
        <v>464.52319999999997</v>
      </c>
      <c r="O728" s="74">
        <f t="shared" si="204"/>
        <v>0.70867984953853436</v>
      </c>
      <c r="P728" s="73">
        <v>1120</v>
      </c>
      <c r="Q728" s="72">
        <f t="shared" si="205"/>
        <v>0</v>
      </c>
      <c r="R728" s="72">
        <f t="shared" si="206"/>
        <v>464.52319999999997</v>
      </c>
      <c r="S728" s="83" t="str">
        <f t="shared" si="207"/>
        <v>1</v>
      </c>
      <c r="T728" s="204" t="s">
        <v>25</v>
      </c>
      <c r="U728" s="204"/>
      <c r="V728" s="204"/>
      <c r="AB728" s="35"/>
    </row>
    <row r="729" spans="1:28" s="34" customFormat="1" ht="20">
      <c r="A729" s="283"/>
      <c r="B729" s="280"/>
      <c r="C729" s="286"/>
      <c r="D729" s="66">
        <v>42595</v>
      </c>
      <c r="E729" s="66">
        <v>42597</v>
      </c>
      <c r="F729" s="67" t="s">
        <v>350</v>
      </c>
      <c r="G729" s="68">
        <v>25</v>
      </c>
      <c r="H729" s="69">
        <v>1</v>
      </c>
      <c r="I729" s="70">
        <v>7.4485999999999999</v>
      </c>
      <c r="J729" s="71">
        <f t="shared" si="208"/>
        <v>186.215</v>
      </c>
      <c r="K729" s="72">
        <f t="shared" si="215"/>
        <v>186.215</v>
      </c>
      <c r="L729" s="73">
        <v>0</v>
      </c>
      <c r="M729" s="71">
        <f t="shared" si="202"/>
        <v>0</v>
      </c>
      <c r="N729" s="72">
        <f t="shared" si="203"/>
        <v>-186.215</v>
      </c>
      <c r="O729" s="74">
        <f t="shared" si="204"/>
        <v>-1</v>
      </c>
      <c r="P729" s="73">
        <v>0</v>
      </c>
      <c r="Q729" s="72">
        <f t="shared" si="205"/>
        <v>0</v>
      </c>
      <c r="R729" s="72">
        <f t="shared" si="206"/>
        <v>-186.215</v>
      </c>
      <c r="S729" s="83" t="str">
        <f t="shared" si="207"/>
        <v>1</v>
      </c>
      <c r="T729" s="204" t="s">
        <v>25</v>
      </c>
      <c r="U729" s="204"/>
      <c r="V729" s="204"/>
      <c r="AB729" s="35"/>
    </row>
    <row r="730" spans="1:28" s="34" customFormat="1" ht="20">
      <c r="A730" s="281">
        <v>160812</v>
      </c>
      <c r="B730" s="278" t="s">
        <v>571</v>
      </c>
      <c r="C730" s="284" t="s">
        <v>130</v>
      </c>
      <c r="D730" s="66">
        <v>42595</v>
      </c>
      <c r="E730" s="66">
        <v>42597</v>
      </c>
      <c r="F730" s="67" t="s">
        <v>487</v>
      </c>
      <c r="G730" s="68">
        <v>11</v>
      </c>
      <c r="H730" s="69">
        <v>8</v>
      </c>
      <c r="I730" s="70">
        <v>7.4485999999999999</v>
      </c>
      <c r="J730" s="71">
        <f t="shared" si="208"/>
        <v>81.934600000000003</v>
      </c>
      <c r="K730" s="72">
        <f t="shared" si="215"/>
        <v>655.47680000000003</v>
      </c>
      <c r="L730" s="73">
        <v>140</v>
      </c>
      <c r="M730" s="71">
        <f t="shared" si="202"/>
        <v>1120</v>
      </c>
      <c r="N730" s="72">
        <f t="shared" si="203"/>
        <v>464.52319999999997</v>
      </c>
      <c r="O730" s="74">
        <f t="shared" si="204"/>
        <v>0.70867984953853436</v>
      </c>
      <c r="P730" s="73">
        <v>1120</v>
      </c>
      <c r="Q730" s="72">
        <f t="shared" si="205"/>
        <v>0</v>
      </c>
      <c r="R730" s="72">
        <f t="shared" si="206"/>
        <v>464.52319999999997</v>
      </c>
      <c r="S730" s="83" t="str">
        <f t="shared" si="207"/>
        <v>1</v>
      </c>
      <c r="T730" s="204" t="s">
        <v>25</v>
      </c>
      <c r="U730" s="204"/>
      <c r="V730" s="204"/>
      <c r="AB730" s="35"/>
    </row>
    <row r="731" spans="1:28" s="34" customFormat="1" ht="20">
      <c r="A731" s="283"/>
      <c r="B731" s="280"/>
      <c r="C731" s="286"/>
      <c r="D731" s="66">
        <v>42595</v>
      </c>
      <c r="E731" s="66">
        <v>42597</v>
      </c>
      <c r="F731" s="67" t="s">
        <v>350</v>
      </c>
      <c r="G731" s="68">
        <v>25</v>
      </c>
      <c r="H731" s="69">
        <v>1</v>
      </c>
      <c r="I731" s="70">
        <v>7.4485999999999999</v>
      </c>
      <c r="J731" s="71">
        <f t="shared" si="208"/>
        <v>186.215</v>
      </c>
      <c r="K731" s="72">
        <f t="shared" si="215"/>
        <v>186.215</v>
      </c>
      <c r="L731" s="73">
        <v>0</v>
      </c>
      <c r="M731" s="71">
        <f t="shared" si="202"/>
        <v>0</v>
      </c>
      <c r="N731" s="72">
        <f t="shared" si="203"/>
        <v>-186.215</v>
      </c>
      <c r="O731" s="74">
        <f t="shared" si="204"/>
        <v>-1</v>
      </c>
      <c r="P731" s="73">
        <v>0</v>
      </c>
      <c r="Q731" s="72">
        <f t="shared" si="205"/>
        <v>0</v>
      </c>
      <c r="R731" s="72">
        <f t="shared" si="206"/>
        <v>-186.215</v>
      </c>
      <c r="S731" s="83" t="str">
        <f t="shared" si="207"/>
        <v>1</v>
      </c>
      <c r="T731" s="204" t="s">
        <v>25</v>
      </c>
      <c r="U731" s="204"/>
      <c r="V731" s="204"/>
      <c r="AB731" s="35"/>
    </row>
    <row r="732" spans="1:28" s="34" customFormat="1" ht="20">
      <c r="A732" s="281">
        <v>160813</v>
      </c>
      <c r="B732" s="278" t="s">
        <v>572</v>
      </c>
      <c r="C732" s="284" t="s">
        <v>130</v>
      </c>
      <c r="D732" s="66">
        <v>42595</v>
      </c>
      <c r="E732" s="66">
        <v>42597</v>
      </c>
      <c r="F732" s="67" t="s">
        <v>487</v>
      </c>
      <c r="G732" s="68">
        <v>11</v>
      </c>
      <c r="H732" s="69">
        <v>8</v>
      </c>
      <c r="I732" s="70">
        <v>7.4485999999999999</v>
      </c>
      <c r="J732" s="71">
        <f t="shared" si="208"/>
        <v>81.934600000000003</v>
      </c>
      <c r="K732" s="72">
        <f t="shared" si="215"/>
        <v>655.47680000000003</v>
      </c>
      <c r="L732" s="73">
        <v>140</v>
      </c>
      <c r="M732" s="71">
        <f t="shared" si="202"/>
        <v>1120</v>
      </c>
      <c r="N732" s="72">
        <f t="shared" si="203"/>
        <v>464.52319999999997</v>
      </c>
      <c r="O732" s="74">
        <f t="shared" si="204"/>
        <v>0.70867984953853436</v>
      </c>
      <c r="P732" s="73">
        <v>1120</v>
      </c>
      <c r="Q732" s="72">
        <f t="shared" si="205"/>
        <v>0</v>
      </c>
      <c r="R732" s="72">
        <f t="shared" si="206"/>
        <v>464.52319999999997</v>
      </c>
      <c r="S732" s="83" t="str">
        <f t="shared" si="207"/>
        <v>1</v>
      </c>
      <c r="T732" s="204" t="s">
        <v>25</v>
      </c>
      <c r="U732" s="204"/>
      <c r="V732" s="204"/>
      <c r="AB732" s="35"/>
    </row>
    <row r="733" spans="1:28" s="34" customFormat="1" ht="20">
      <c r="A733" s="283"/>
      <c r="B733" s="280"/>
      <c r="C733" s="286"/>
      <c r="D733" s="66">
        <v>42595</v>
      </c>
      <c r="E733" s="66">
        <v>42597</v>
      </c>
      <c r="F733" s="67" t="s">
        <v>350</v>
      </c>
      <c r="G733" s="68">
        <v>25</v>
      </c>
      <c r="H733" s="69">
        <v>1</v>
      </c>
      <c r="I733" s="70">
        <v>7.4485999999999999</v>
      </c>
      <c r="J733" s="71">
        <f t="shared" si="208"/>
        <v>186.215</v>
      </c>
      <c r="K733" s="72">
        <f t="shared" si="215"/>
        <v>186.215</v>
      </c>
      <c r="L733" s="73">
        <v>0</v>
      </c>
      <c r="M733" s="71">
        <f t="shared" si="202"/>
        <v>0</v>
      </c>
      <c r="N733" s="72">
        <f t="shared" si="203"/>
        <v>-186.215</v>
      </c>
      <c r="O733" s="74">
        <f t="shared" si="204"/>
        <v>-1</v>
      </c>
      <c r="P733" s="73">
        <v>0</v>
      </c>
      <c r="Q733" s="72">
        <f t="shared" si="205"/>
        <v>0</v>
      </c>
      <c r="R733" s="72">
        <f t="shared" si="206"/>
        <v>-186.215</v>
      </c>
      <c r="S733" s="83" t="str">
        <f t="shared" si="207"/>
        <v>1</v>
      </c>
      <c r="T733" s="204" t="s">
        <v>25</v>
      </c>
      <c r="U733" s="204"/>
      <c r="V733" s="204"/>
      <c r="AB733" s="35"/>
    </row>
    <row r="734" spans="1:28" s="34" customFormat="1" ht="40">
      <c r="A734" s="281">
        <v>160814</v>
      </c>
      <c r="B734" s="196" t="s">
        <v>573</v>
      </c>
      <c r="C734" s="284" t="s">
        <v>574</v>
      </c>
      <c r="D734" s="66">
        <v>42595</v>
      </c>
      <c r="E734" s="66">
        <v>42597</v>
      </c>
      <c r="F734" s="163" t="s">
        <v>362</v>
      </c>
      <c r="G734" s="164">
        <v>10.5</v>
      </c>
      <c r="H734" s="165">
        <v>8</v>
      </c>
      <c r="I734" s="70">
        <v>7.4485999999999999</v>
      </c>
      <c r="J734" s="71">
        <f t="shared" ref="J734:J743" si="220">G734*I734</f>
        <v>78.210300000000004</v>
      </c>
      <c r="K734" s="72">
        <f t="shared" ref="K734:K743" si="221">J734*H734</f>
        <v>625.68240000000003</v>
      </c>
      <c r="L734" s="166">
        <v>125</v>
      </c>
      <c r="M734" s="71">
        <f t="shared" ref="M734:M743" si="222">L734*H734</f>
        <v>1000</v>
      </c>
      <c r="N734" s="72">
        <f t="shared" ref="N734:N743" si="223">(L734-J734)*H734</f>
        <v>374.31759999999997</v>
      </c>
      <c r="O734" s="74">
        <f t="shared" si="204"/>
        <v>0.59825496130305078</v>
      </c>
      <c r="P734" s="166">
        <v>1000</v>
      </c>
      <c r="Q734" s="72">
        <f t="shared" ref="Q734:Q743" si="224">L734*H734-P734</f>
        <v>0</v>
      </c>
      <c r="R734" s="72">
        <f t="shared" ref="R734:R743" si="225">N734</f>
        <v>374.31759999999997</v>
      </c>
      <c r="S734" s="83" t="str">
        <f t="shared" si="207"/>
        <v>1</v>
      </c>
      <c r="T734" s="204" t="s">
        <v>25</v>
      </c>
      <c r="U734" s="167"/>
      <c r="V734" s="167"/>
      <c r="W734" s="168"/>
      <c r="X734" s="168"/>
      <c r="Y734" s="168"/>
      <c r="Z734" s="168"/>
      <c r="AA734" s="168"/>
      <c r="AB734" s="160"/>
    </row>
    <row r="735" spans="1:28" s="34" customFormat="1" ht="20">
      <c r="A735" s="282"/>
      <c r="B735" s="197" t="s">
        <v>575</v>
      </c>
      <c r="C735" s="285"/>
      <c r="D735" s="66">
        <v>42595</v>
      </c>
      <c r="E735" s="66">
        <v>42597</v>
      </c>
      <c r="F735" s="154" t="s">
        <v>576</v>
      </c>
      <c r="G735" s="155">
        <v>0.45</v>
      </c>
      <c r="H735" s="156">
        <v>20</v>
      </c>
      <c r="I735" s="70">
        <v>7.4485999999999999</v>
      </c>
      <c r="J735" s="71">
        <f t="shared" si="220"/>
        <v>3.3518699999999999</v>
      </c>
      <c r="K735" s="72">
        <f t="shared" si="221"/>
        <v>67.037399999999991</v>
      </c>
      <c r="L735" s="157">
        <v>9</v>
      </c>
      <c r="M735" s="71">
        <f t="shared" si="222"/>
        <v>180</v>
      </c>
      <c r="N735" s="72">
        <f t="shared" si="223"/>
        <v>112.96260000000001</v>
      </c>
      <c r="O735" s="74">
        <f t="shared" ref="O735:O761" si="226">(L735-J735)/J735</f>
        <v>1.6850683349891256</v>
      </c>
      <c r="P735" s="157">
        <v>180</v>
      </c>
      <c r="Q735" s="72">
        <f t="shared" si="224"/>
        <v>0</v>
      </c>
      <c r="R735" s="72">
        <f t="shared" si="225"/>
        <v>112.96260000000001</v>
      </c>
      <c r="S735" s="83" t="str">
        <f t="shared" si="207"/>
        <v>1</v>
      </c>
      <c r="T735" s="204" t="s">
        <v>25</v>
      </c>
      <c r="U735" s="158"/>
      <c r="V735" s="158"/>
      <c r="W735" s="159"/>
      <c r="X735" s="159"/>
      <c r="Y735" s="159"/>
      <c r="Z735" s="159"/>
      <c r="AA735" s="159"/>
      <c r="AB735" s="160"/>
    </row>
    <row r="736" spans="1:28" s="34" customFormat="1" ht="20">
      <c r="A736" s="282"/>
      <c r="B736" s="197"/>
      <c r="C736" s="285"/>
      <c r="D736" s="66">
        <v>42595</v>
      </c>
      <c r="E736" s="66">
        <v>42597</v>
      </c>
      <c r="F736" s="154" t="s">
        <v>459</v>
      </c>
      <c r="G736" s="155">
        <v>3.89</v>
      </c>
      <c r="H736" s="156">
        <v>2</v>
      </c>
      <c r="I736" s="70">
        <v>7.4485999999999999</v>
      </c>
      <c r="J736" s="71">
        <f t="shared" si="220"/>
        <v>28.975054</v>
      </c>
      <c r="K736" s="72">
        <f t="shared" si="221"/>
        <v>57.950108</v>
      </c>
      <c r="L736" s="157">
        <v>55</v>
      </c>
      <c r="M736" s="71">
        <f t="shared" si="222"/>
        <v>110</v>
      </c>
      <c r="N736" s="72">
        <f t="shared" si="223"/>
        <v>52.049892</v>
      </c>
      <c r="O736" s="74">
        <f t="shared" si="226"/>
        <v>0.89818455558357202</v>
      </c>
      <c r="P736" s="157">
        <v>110</v>
      </c>
      <c r="Q736" s="72">
        <f t="shared" si="224"/>
        <v>0</v>
      </c>
      <c r="R736" s="72">
        <f t="shared" si="225"/>
        <v>52.049892</v>
      </c>
      <c r="S736" s="83" t="str">
        <f t="shared" si="207"/>
        <v>1</v>
      </c>
      <c r="T736" s="204" t="s">
        <v>25</v>
      </c>
      <c r="U736" s="158"/>
      <c r="V736" s="158"/>
      <c r="W736" s="159"/>
      <c r="X736" s="159"/>
      <c r="Y736" s="159"/>
      <c r="Z736" s="159"/>
      <c r="AA736" s="159"/>
      <c r="AB736" s="160"/>
    </row>
    <row r="737" spans="1:28" s="34" customFormat="1" ht="20">
      <c r="A737" s="282"/>
      <c r="B737" s="197"/>
      <c r="C737" s="285"/>
      <c r="D737" s="66">
        <v>42595</v>
      </c>
      <c r="E737" s="66">
        <v>42597</v>
      </c>
      <c r="F737" s="154" t="s">
        <v>577</v>
      </c>
      <c r="G737" s="155">
        <v>3.25</v>
      </c>
      <c r="H737" s="156">
        <v>2</v>
      </c>
      <c r="I737" s="70">
        <v>7.4485999999999999</v>
      </c>
      <c r="J737" s="71">
        <f t="shared" si="220"/>
        <v>24.20795</v>
      </c>
      <c r="K737" s="72">
        <f t="shared" si="221"/>
        <v>48.415900000000001</v>
      </c>
      <c r="L737" s="157">
        <v>43</v>
      </c>
      <c r="M737" s="71">
        <f t="shared" si="222"/>
        <v>86</v>
      </c>
      <c r="N737" s="72">
        <f t="shared" si="223"/>
        <v>37.584099999999999</v>
      </c>
      <c r="O737" s="74">
        <f t="shared" si="226"/>
        <v>0.77627597545434457</v>
      </c>
      <c r="P737" s="157">
        <v>86</v>
      </c>
      <c r="Q737" s="72">
        <f t="shared" si="224"/>
        <v>0</v>
      </c>
      <c r="R737" s="72">
        <f t="shared" si="225"/>
        <v>37.584099999999999</v>
      </c>
      <c r="S737" s="83" t="str">
        <f t="shared" si="207"/>
        <v>1</v>
      </c>
      <c r="T737" s="204" t="s">
        <v>25</v>
      </c>
      <c r="U737" s="158"/>
      <c r="V737" s="158"/>
      <c r="W737" s="159"/>
      <c r="X737" s="159"/>
      <c r="Y737" s="159"/>
      <c r="Z737" s="159"/>
      <c r="AA737" s="159"/>
      <c r="AB737" s="160"/>
    </row>
    <row r="738" spans="1:28" s="34" customFormat="1" ht="20">
      <c r="A738" s="282"/>
      <c r="B738" s="197"/>
      <c r="C738" s="285"/>
      <c r="D738" s="66">
        <v>42595</v>
      </c>
      <c r="E738" s="66">
        <v>42597</v>
      </c>
      <c r="F738" s="154" t="s">
        <v>366</v>
      </c>
      <c r="G738" s="155">
        <v>1.95</v>
      </c>
      <c r="H738" s="156">
        <v>3</v>
      </c>
      <c r="I738" s="70">
        <v>7.4485999999999999</v>
      </c>
      <c r="J738" s="71">
        <f t="shared" si="220"/>
        <v>14.52477</v>
      </c>
      <c r="K738" s="72">
        <f t="shared" si="221"/>
        <v>43.574309999999997</v>
      </c>
      <c r="L738" s="157">
        <v>30</v>
      </c>
      <c r="M738" s="71">
        <f t="shared" si="222"/>
        <v>90</v>
      </c>
      <c r="N738" s="72">
        <f t="shared" si="223"/>
        <v>46.425690000000003</v>
      </c>
      <c r="O738" s="74">
        <f t="shared" si="226"/>
        <v>1.0654371807608658</v>
      </c>
      <c r="P738" s="157">
        <v>90</v>
      </c>
      <c r="Q738" s="72">
        <f t="shared" si="224"/>
        <v>0</v>
      </c>
      <c r="R738" s="72">
        <f t="shared" si="225"/>
        <v>46.425690000000003</v>
      </c>
      <c r="S738" s="83" t="str">
        <f t="shared" si="207"/>
        <v>1</v>
      </c>
      <c r="T738" s="204" t="s">
        <v>25</v>
      </c>
      <c r="U738" s="158"/>
      <c r="V738" s="158"/>
      <c r="W738" s="159"/>
      <c r="X738" s="159"/>
      <c r="Y738" s="159"/>
      <c r="Z738" s="159"/>
      <c r="AA738" s="159"/>
      <c r="AB738" s="160"/>
    </row>
    <row r="739" spans="1:28" s="34" customFormat="1" ht="20">
      <c r="A739" s="283"/>
      <c r="B739" s="198"/>
      <c r="C739" s="292"/>
      <c r="D739" s="66">
        <v>42595</v>
      </c>
      <c r="E739" s="66">
        <v>42597</v>
      </c>
      <c r="F739" s="154" t="s">
        <v>311</v>
      </c>
      <c r="G739" s="155">
        <v>31</v>
      </c>
      <c r="H739" s="156">
        <v>1</v>
      </c>
      <c r="I739" s="70">
        <v>7.4485999999999999</v>
      </c>
      <c r="J739" s="71">
        <f t="shared" si="220"/>
        <v>230.9066</v>
      </c>
      <c r="K739" s="72">
        <f t="shared" si="221"/>
        <v>230.9066</v>
      </c>
      <c r="L739" s="157">
        <v>0</v>
      </c>
      <c r="M739" s="71">
        <f t="shared" si="222"/>
        <v>0</v>
      </c>
      <c r="N739" s="72">
        <f t="shared" si="223"/>
        <v>-230.9066</v>
      </c>
      <c r="O739" s="74">
        <f t="shared" si="226"/>
        <v>-1</v>
      </c>
      <c r="P739" s="157">
        <v>0</v>
      </c>
      <c r="Q739" s="72">
        <f t="shared" si="224"/>
        <v>0</v>
      </c>
      <c r="R739" s="72">
        <f t="shared" si="225"/>
        <v>-230.9066</v>
      </c>
      <c r="S739" s="83" t="str">
        <f t="shared" si="207"/>
        <v>1</v>
      </c>
      <c r="T739" s="204" t="s">
        <v>25</v>
      </c>
      <c r="U739" s="158"/>
      <c r="V739" s="158"/>
      <c r="W739" s="159"/>
      <c r="X739" s="159"/>
      <c r="Y739" s="159"/>
      <c r="Z739" s="159"/>
      <c r="AA739" s="159"/>
      <c r="AB739" s="160"/>
    </row>
    <row r="740" spans="1:28" s="34" customFormat="1" ht="20" customHeight="1">
      <c r="A740" s="281">
        <v>160815</v>
      </c>
      <c r="B740" s="293" t="s">
        <v>578</v>
      </c>
      <c r="C740" s="295" t="s">
        <v>574</v>
      </c>
      <c r="D740" s="66">
        <v>42595</v>
      </c>
      <c r="E740" s="66">
        <v>42597</v>
      </c>
      <c r="F740" s="154" t="s">
        <v>318</v>
      </c>
      <c r="G740" s="155">
        <v>11</v>
      </c>
      <c r="H740" s="156">
        <v>6</v>
      </c>
      <c r="I740" s="70">
        <v>7.4485999999999999</v>
      </c>
      <c r="J740" s="71">
        <f t="shared" si="220"/>
        <v>81.934600000000003</v>
      </c>
      <c r="K740" s="72">
        <f t="shared" si="221"/>
        <v>491.60760000000005</v>
      </c>
      <c r="L740" s="157">
        <v>135</v>
      </c>
      <c r="M740" s="71">
        <f t="shared" si="222"/>
        <v>810</v>
      </c>
      <c r="N740" s="72">
        <f t="shared" si="223"/>
        <v>318.39239999999995</v>
      </c>
      <c r="O740" s="74">
        <f t="shared" si="226"/>
        <v>0.64765556919787237</v>
      </c>
      <c r="P740" s="157">
        <v>810</v>
      </c>
      <c r="Q740" s="72">
        <f t="shared" si="224"/>
        <v>0</v>
      </c>
      <c r="R740" s="72">
        <f t="shared" si="225"/>
        <v>318.39239999999995</v>
      </c>
      <c r="S740" s="83" t="str">
        <f t="shared" si="207"/>
        <v>1</v>
      </c>
      <c r="T740" s="204" t="s">
        <v>25</v>
      </c>
      <c r="U740" s="158"/>
      <c r="V740" s="158"/>
      <c r="W740" s="159"/>
      <c r="X740" s="159"/>
      <c r="Y740" s="159"/>
      <c r="Z740" s="159"/>
      <c r="AA740" s="159"/>
      <c r="AB740" s="160"/>
    </row>
    <row r="741" spans="1:28" s="34" customFormat="1" ht="20">
      <c r="A741" s="283"/>
      <c r="B741" s="294"/>
      <c r="C741" s="292"/>
      <c r="D741" s="66">
        <v>42595</v>
      </c>
      <c r="E741" s="66">
        <v>42597</v>
      </c>
      <c r="F741" s="154" t="s">
        <v>311</v>
      </c>
      <c r="G741" s="155">
        <v>25</v>
      </c>
      <c r="H741" s="156">
        <v>1</v>
      </c>
      <c r="I741" s="70">
        <v>7.4485999999999999</v>
      </c>
      <c r="J741" s="71">
        <f t="shared" si="220"/>
        <v>186.215</v>
      </c>
      <c r="K741" s="72">
        <f t="shared" si="221"/>
        <v>186.215</v>
      </c>
      <c r="L741" s="157">
        <v>0</v>
      </c>
      <c r="M741" s="71">
        <f t="shared" si="222"/>
        <v>0</v>
      </c>
      <c r="N741" s="72">
        <f t="shared" si="223"/>
        <v>-186.215</v>
      </c>
      <c r="O741" s="74">
        <f t="shared" si="226"/>
        <v>-1</v>
      </c>
      <c r="P741" s="157">
        <v>0</v>
      </c>
      <c r="Q741" s="72">
        <f t="shared" si="224"/>
        <v>0</v>
      </c>
      <c r="R741" s="72">
        <f t="shared" si="225"/>
        <v>-186.215</v>
      </c>
      <c r="S741" s="83" t="str">
        <f t="shared" si="207"/>
        <v>1</v>
      </c>
      <c r="T741" s="204" t="s">
        <v>25</v>
      </c>
      <c r="U741" s="158"/>
      <c r="V741" s="158"/>
      <c r="W741" s="159"/>
      <c r="X741" s="159"/>
      <c r="Y741" s="159"/>
      <c r="Z741" s="159"/>
      <c r="AA741" s="159"/>
      <c r="AB741" s="160"/>
    </row>
    <row r="742" spans="1:28" s="34" customFormat="1" ht="20" customHeight="1">
      <c r="A742" s="281">
        <v>160816</v>
      </c>
      <c r="B742" s="293" t="s">
        <v>579</v>
      </c>
      <c r="C742" s="295" t="s">
        <v>580</v>
      </c>
      <c r="D742" s="66">
        <v>42595</v>
      </c>
      <c r="E742" s="66">
        <v>42597</v>
      </c>
      <c r="F742" s="154" t="s">
        <v>362</v>
      </c>
      <c r="G742" s="155">
        <v>10.5</v>
      </c>
      <c r="H742" s="156">
        <v>8</v>
      </c>
      <c r="I742" s="70">
        <v>7.4485999999999999</v>
      </c>
      <c r="J742" s="71">
        <f t="shared" si="220"/>
        <v>78.210300000000004</v>
      </c>
      <c r="K742" s="72">
        <f t="shared" si="221"/>
        <v>625.68240000000003</v>
      </c>
      <c r="L742" s="157">
        <v>125</v>
      </c>
      <c r="M742" s="71">
        <f t="shared" si="222"/>
        <v>1000</v>
      </c>
      <c r="N742" s="72">
        <f t="shared" si="223"/>
        <v>374.31759999999997</v>
      </c>
      <c r="O742" s="74">
        <f t="shared" si="226"/>
        <v>0.59825496130305078</v>
      </c>
      <c r="P742" s="157">
        <v>1000</v>
      </c>
      <c r="Q742" s="72">
        <f t="shared" si="224"/>
        <v>0</v>
      </c>
      <c r="R742" s="72">
        <f t="shared" si="225"/>
        <v>374.31759999999997</v>
      </c>
      <c r="S742" s="83" t="str">
        <f t="shared" si="207"/>
        <v>1</v>
      </c>
      <c r="T742" s="204" t="s">
        <v>25</v>
      </c>
      <c r="U742" s="158"/>
      <c r="V742" s="158"/>
      <c r="W742" s="159"/>
      <c r="X742" s="159"/>
      <c r="Y742" s="159"/>
      <c r="Z742" s="159"/>
      <c r="AA742" s="159"/>
      <c r="AB742" s="160"/>
    </row>
    <row r="743" spans="1:28" s="34" customFormat="1" ht="20">
      <c r="A743" s="283"/>
      <c r="B743" s="294"/>
      <c r="C743" s="292"/>
      <c r="D743" s="66">
        <v>42595</v>
      </c>
      <c r="E743" s="66">
        <v>42597</v>
      </c>
      <c r="F743" s="154" t="s">
        <v>311</v>
      </c>
      <c r="G743" s="155">
        <v>25</v>
      </c>
      <c r="H743" s="156">
        <v>1</v>
      </c>
      <c r="I743" s="70">
        <v>7.4485999999999999</v>
      </c>
      <c r="J743" s="71">
        <f t="shared" si="220"/>
        <v>186.215</v>
      </c>
      <c r="K743" s="72">
        <f t="shared" si="221"/>
        <v>186.215</v>
      </c>
      <c r="L743" s="157">
        <v>0</v>
      </c>
      <c r="M743" s="71">
        <f t="shared" si="222"/>
        <v>0</v>
      </c>
      <c r="N743" s="72">
        <f t="shared" si="223"/>
        <v>-186.215</v>
      </c>
      <c r="O743" s="74">
        <f t="shared" si="226"/>
        <v>-1</v>
      </c>
      <c r="P743" s="157">
        <v>0</v>
      </c>
      <c r="Q743" s="72">
        <f t="shared" si="224"/>
        <v>0</v>
      </c>
      <c r="R743" s="72">
        <f t="shared" si="225"/>
        <v>-186.215</v>
      </c>
      <c r="S743" s="83" t="str">
        <f t="shared" si="207"/>
        <v>1</v>
      </c>
      <c r="T743" s="204" t="s">
        <v>25</v>
      </c>
      <c r="U743" s="158"/>
      <c r="V743" s="158"/>
      <c r="W743" s="159"/>
      <c r="X743" s="159"/>
      <c r="Y743" s="159"/>
      <c r="Z743" s="159"/>
      <c r="AA743" s="159"/>
      <c r="AB743" s="160"/>
    </row>
    <row r="744" spans="1:28" s="34" customFormat="1" ht="20">
      <c r="A744" s="281">
        <v>160817</v>
      </c>
      <c r="B744" s="293" t="s">
        <v>581</v>
      </c>
      <c r="C744" s="295" t="s">
        <v>582</v>
      </c>
      <c r="D744" s="86">
        <v>42595</v>
      </c>
      <c r="E744" s="169">
        <v>42597</v>
      </c>
      <c r="F744" s="154" t="s">
        <v>475</v>
      </c>
      <c r="G744" s="155">
        <v>4.95</v>
      </c>
      <c r="H744" s="156">
        <v>1</v>
      </c>
      <c r="I744" s="70">
        <v>7.4485999999999999</v>
      </c>
      <c r="J744" s="71">
        <f t="shared" ref="J744:J758" si="227">G744*I744</f>
        <v>36.870570000000001</v>
      </c>
      <c r="K744" s="72">
        <f t="shared" ref="K744:K758" si="228">J744*H744</f>
        <v>36.870570000000001</v>
      </c>
      <c r="L744" s="157">
        <v>40.840000000000003</v>
      </c>
      <c r="M744" s="71">
        <f t="shared" ref="M744:M761" si="229">L744*H744</f>
        <v>40.840000000000003</v>
      </c>
      <c r="N744" s="72">
        <f t="shared" ref="N744:N761" si="230">(L744-J744)*H744</f>
        <v>3.9694300000000027</v>
      </c>
      <c r="O744" s="74">
        <f t="shared" si="226"/>
        <v>0.1076584929389484</v>
      </c>
      <c r="P744" s="157">
        <v>40.840000000000003</v>
      </c>
      <c r="Q744" s="72">
        <f t="shared" ref="Q744:Q761" si="231">L744*H744-P744</f>
        <v>0</v>
      </c>
      <c r="R744" s="72">
        <f t="shared" ref="R744:R761" si="232">N744</f>
        <v>3.9694300000000027</v>
      </c>
      <c r="S744" s="83" t="str">
        <f t="shared" ref="S744:S761" si="233">IF(Q744&lt;&gt;0,"0","1")</f>
        <v>1</v>
      </c>
      <c r="T744" s="204" t="s">
        <v>25</v>
      </c>
      <c r="U744" s="158"/>
      <c r="V744" s="158"/>
      <c r="W744" s="159"/>
      <c r="X744" s="159"/>
      <c r="Y744" s="159"/>
      <c r="Z744" s="159"/>
      <c r="AA744" s="159"/>
      <c r="AB744" s="160"/>
    </row>
    <row r="745" spans="1:28" s="34" customFormat="1" ht="20">
      <c r="A745" s="282"/>
      <c r="B745" s="296"/>
      <c r="C745" s="285"/>
      <c r="D745" s="86">
        <v>42595</v>
      </c>
      <c r="E745" s="169">
        <v>42597</v>
      </c>
      <c r="F745" s="154" t="s">
        <v>474</v>
      </c>
      <c r="G745" s="155">
        <v>5.75</v>
      </c>
      <c r="H745" s="156">
        <v>1</v>
      </c>
      <c r="I745" s="70">
        <v>7.4485999999999999</v>
      </c>
      <c r="J745" s="71">
        <f t="shared" si="227"/>
        <v>42.829450000000001</v>
      </c>
      <c r="K745" s="72">
        <f t="shared" si="228"/>
        <v>42.829450000000001</v>
      </c>
      <c r="L745" s="157">
        <v>47.44</v>
      </c>
      <c r="M745" s="71">
        <f t="shared" si="229"/>
        <v>47.44</v>
      </c>
      <c r="N745" s="72">
        <f t="shared" si="230"/>
        <v>4.6105499999999964</v>
      </c>
      <c r="O745" s="74">
        <f t="shared" si="226"/>
        <v>0.1076490592337748</v>
      </c>
      <c r="P745" s="157">
        <v>47.44</v>
      </c>
      <c r="Q745" s="72">
        <f t="shared" si="231"/>
        <v>0</v>
      </c>
      <c r="R745" s="72">
        <f t="shared" si="232"/>
        <v>4.6105499999999964</v>
      </c>
      <c r="S745" s="83" t="str">
        <f t="shared" si="233"/>
        <v>1</v>
      </c>
      <c r="T745" s="204" t="s">
        <v>25</v>
      </c>
      <c r="U745" s="158"/>
      <c r="V745" s="158"/>
      <c r="W745" s="159"/>
      <c r="X745" s="159"/>
      <c r="Y745" s="159"/>
      <c r="Z745" s="159"/>
      <c r="AA745" s="159"/>
      <c r="AB745" s="160"/>
    </row>
    <row r="746" spans="1:28" s="34" customFormat="1" ht="20">
      <c r="A746" s="282"/>
      <c r="B746" s="296"/>
      <c r="C746" s="285"/>
      <c r="D746" s="86">
        <v>42595</v>
      </c>
      <c r="E746" s="169">
        <v>42597</v>
      </c>
      <c r="F746" s="154" t="s">
        <v>583</v>
      </c>
      <c r="G746" s="155">
        <v>15.75</v>
      </c>
      <c r="H746" s="156">
        <v>5</v>
      </c>
      <c r="I746" s="70">
        <v>7.4485999999999999</v>
      </c>
      <c r="J746" s="71">
        <f t="shared" si="227"/>
        <v>117.31545</v>
      </c>
      <c r="K746" s="72">
        <f t="shared" si="228"/>
        <v>586.57725000000005</v>
      </c>
      <c r="L746" s="157">
        <v>129.94</v>
      </c>
      <c r="M746" s="71">
        <f t="shared" si="229"/>
        <v>649.70000000000005</v>
      </c>
      <c r="N746" s="72">
        <f t="shared" si="230"/>
        <v>63.122749999999996</v>
      </c>
      <c r="O746" s="74">
        <f t="shared" si="226"/>
        <v>0.10761199824916497</v>
      </c>
      <c r="P746" s="157">
        <v>649.70000000000005</v>
      </c>
      <c r="Q746" s="72">
        <f t="shared" si="231"/>
        <v>0</v>
      </c>
      <c r="R746" s="72">
        <f t="shared" si="232"/>
        <v>63.122749999999996</v>
      </c>
      <c r="S746" s="83" t="str">
        <f t="shared" si="233"/>
        <v>1</v>
      </c>
      <c r="T746" s="204" t="s">
        <v>25</v>
      </c>
      <c r="U746" s="158"/>
      <c r="V746" s="158"/>
      <c r="W746" s="159"/>
      <c r="X746" s="159"/>
      <c r="Y746" s="159"/>
      <c r="Z746" s="159"/>
      <c r="AA746" s="159"/>
      <c r="AB746" s="160"/>
    </row>
    <row r="747" spans="1:28" s="34" customFormat="1" ht="20">
      <c r="A747" s="282"/>
      <c r="B747" s="296"/>
      <c r="C747" s="285"/>
      <c r="D747" s="86">
        <v>42595</v>
      </c>
      <c r="E747" s="169">
        <v>42597</v>
      </c>
      <c r="F747" s="154" t="s">
        <v>584</v>
      </c>
      <c r="G747" s="155">
        <v>11.13</v>
      </c>
      <c r="H747" s="156">
        <v>2</v>
      </c>
      <c r="I747" s="70">
        <v>7.4485999999999999</v>
      </c>
      <c r="J747" s="71">
        <f t="shared" si="227"/>
        <v>82.902918</v>
      </c>
      <c r="K747" s="72">
        <f t="shared" si="228"/>
        <v>165.805836</v>
      </c>
      <c r="L747" s="157">
        <v>91.82</v>
      </c>
      <c r="M747" s="71">
        <f t="shared" si="229"/>
        <v>183.64</v>
      </c>
      <c r="N747" s="72">
        <f t="shared" si="230"/>
        <v>17.834163999999987</v>
      </c>
      <c r="O747" s="74">
        <f t="shared" si="226"/>
        <v>0.10756053242902733</v>
      </c>
      <c r="P747" s="157">
        <v>183.64</v>
      </c>
      <c r="Q747" s="72">
        <f t="shared" si="231"/>
        <v>0</v>
      </c>
      <c r="R747" s="72">
        <f t="shared" si="232"/>
        <v>17.834163999999987</v>
      </c>
      <c r="S747" s="83" t="str">
        <f t="shared" si="233"/>
        <v>1</v>
      </c>
      <c r="T747" s="204" t="s">
        <v>25</v>
      </c>
      <c r="U747" s="158"/>
      <c r="V747" s="158"/>
      <c r="W747" s="159"/>
      <c r="X747" s="159"/>
      <c r="Y747" s="159"/>
      <c r="Z747" s="159"/>
      <c r="AA747" s="159"/>
      <c r="AB747" s="160"/>
    </row>
    <row r="748" spans="1:28" s="34" customFormat="1" ht="20">
      <c r="A748" s="282"/>
      <c r="B748" s="296"/>
      <c r="C748" s="285"/>
      <c r="D748" s="86">
        <v>42595</v>
      </c>
      <c r="E748" s="169">
        <v>42597</v>
      </c>
      <c r="F748" s="154" t="s">
        <v>585</v>
      </c>
      <c r="G748" s="155">
        <v>14.3</v>
      </c>
      <c r="H748" s="156">
        <v>2</v>
      </c>
      <c r="I748" s="70">
        <v>7.4485999999999999</v>
      </c>
      <c r="J748" s="71">
        <f t="shared" si="227"/>
        <v>106.51498000000001</v>
      </c>
      <c r="K748" s="72">
        <f t="shared" si="228"/>
        <v>213.02996000000002</v>
      </c>
      <c r="L748" s="157">
        <v>117.98</v>
      </c>
      <c r="M748" s="71">
        <f t="shared" si="229"/>
        <v>235.96</v>
      </c>
      <c r="N748" s="72">
        <f t="shared" si="230"/>
        <v>22.930039999999991</v>
      </c>
      <c r="O748" s="74">
        <f t="shared" si="226"/>
        <v>0.10763762993712241</v>
      </c>
      <c r="P748" s="157">
        <v>235.96</v>
      </c>
      <c r="Q748" s="72">
        <f t="shared" si="231"/>
        <v>0</v>
      </c>
      <c r="R748" s="72">
        <f t="shared" si="232"/>
        <v>22.930039999999991</v>
      </c>
      <c r="S748" s="83" t="str">
        <f t="shared" si="233"/>
        <v>1</v>
      </c>
      <c r="T748" s="204" t="s">
        <v>25</v>
      </c>
      <c r="U748" s="158"/>
      <c r="V748" s="158"/>
      <c r="W748" s="159"/>
      <c r="X748" s="159"/>
      <c r="Y748" s="159"/>
      <c r="Z748" s="159"/>
      <c r="AA748" s="159"/>
      <c r="AB748" s="160"/>
    </row>
    <row r="749" spans="1:28" s="34" customFormat="1" ht="20">
      <c r="A749" s="282"/>
      <c r="B749" s="296"/>
      <c r="C749" s="285"/>
      <c r="D749" s="86">
        <v>42595</v>
      </c>
      <c r="E749" s="169">
        <v>42597</v>
      </c>
      <c r="F749" s="154" t="s">
        <v>586</v>
      </c>
      <c r="G749" s="155">
        <v>17.989999999999998</v>
      </c>
      <c r="H749" s="156">
        <v>1</v>
      </c>
      <c r="I749" s="70">
        <v>7.4485999999999999</v>
      </c>
      <c r="J749" s="71">
        <f t="shared" si="227"/>
        <v>134.00031399999997</v>
      </c>
      <c r="K749" s="72">
        <f t="shared" si="228"/>
        <v>134.00031399999997</v>
      </c>
      <c r="L749" s="157">
        <v>148.41999999999999</v>
      </c>
      <c r="M749" s="71">
        <f t="shared" si="229"/>
        <v>148.41999999999999</v>
      </c>
      <c r="N749" s="72">
        <f t="shared" si="230"/>
        <v>14.419686000000013</v>
      </c>
      <c r="O749" s="74">
        <f t="shared" si="226"/>
        <v>0.10760934485571441</v>
      </c>
      <c r="P749" s="157">
        <v>148.41999999999999</v>
      </c>
      <c r="Q749" s="72">
        <f t="shared" si="231"/>
        <v>0</v>
      </c>
      <c r="R749" s="72">
        <f t="shared" si="232"/>
        <v>14.419686000000013</v>
      </c>
      <c r="S749" s="83" t="str">
        <f t="shared" si="233"/>
        <v>1</v>
      </c>
      <c r="T749" s="204" t="s">
        <v>25</v>
      </c>
      <c r="U749" s="158"/>
      <c r="V749" s="158"/>
      <c r="W749" s="159"/>
      <c r="X749" s="159"/>
      <c r="Y749" s="159"/>
      <c r="Z749" s="159"/>
      <c r="AA749" s="159"/>
      <c r="AB749" s="160"/>
    </row>
    <row r="750" spans="1:28" s="34" customFormat="1" ht="20">
      <c r="A750" s="282"/>
      <c r="B750" s="296"/>
      <c r="C750" s="285"/>
      <c r="D750" s="86">
        <v>42595</v>
      </c>
      <c r="E750" s="169">
        <v>42597</v>
      </c>
      <c r="F750" s="154" t="s">
        <v>587</v>
      </c>
      <c r="G750" s="155">
        <v>9.5</v>
      </c>
      <c r="H750" s="156">
        <v>1</v>
      </c>
      <c r="I750" s="70">
        <v>7.4485999999999999</v>
      </c>
      <c r="J750" s="71">
        <f t="shared" si="227"/>
        <v>70.761700000000005</v>
      </c>
      <c r="K750" s="72">
        <f t="shared" si="228"/>
        <v>70.761700000000005</v>
      </c>
      <c r="L750" s="157">
        <v>78.8</v>
      </c>
      <c r="M750" s="71">
        <f t="shared" si="229"/>
        <v>78.8</v>
      </c>
      <c r="N750" s="72">
        <f t="shared" si="230"/>
        <v>8.0382999999999925</v>
      </c>
      <c r="O750" s="74">
        <f t="shared" si="226"/>
        <v>0.11359676209022666</v>
      </c>
      <c r="P750" s="157">
        <v>78.8</v>
      </c>
      <c r="Q750" s="72">
        <f t="shared" si="231"/>
        <v>0</v>
      </c>
      <c r="R750" s="72">
        <f t="shared" si="232"/>
        <v>8.0382999999999925</v>
      </c>
      <c r="S750" s="83" t="str">
        <f t="shared" si="233"/>
        <v>1</v>
      </c>
      <c r="T750" s="204" t="s">
        <v>25</v>
      </c>
      <c r="U750" s="158"/>
      <c r="V750" s="158"/>
      <c r="W750" s="159"/>
      <c r="X750" s="159"/>
      <c r="Y750" s="159"/>
      <c r="Z750" s="159"/>
      <c r="AA750" s="159"/>
      <c r="AB750" s="160"/>
    </row>
    <row r="751" spans="1:28" s="34" customFormat="1" ht="20">
      <c r="A751" s="282"/>
      <c r="B751" s="296"/>
      <c r="C751" s="285"/>
      <c r="D751" s="86">
        <v>42595</v>
      </c>
      <c r="E751" s="169">
        <v>42597</v>
      </c>
      <c r="F751" s="154" t="s">
        <v>588</v>
      </c>
      <c r="G751" s="155">
        <v>2.95</v>
      </c>
      <c r="H751" s="156">
        <v>4</v>
      </c>
      <c r="I751" s="70">
        <v>7.4485999999999999</v>
      </c>
      <c r="J751" s="71">
        <f t="shared" si="227"/>
        <v>21.973370000000003</v>
      </c>
      <c r="K751" s="72">
        <f t="shared" si="228"/>
        <v>87.893480000000011</v>
      </c>
      <c r="L751" s="157">
        <v>24.34</v>
      </c>
      <c r="M751" s="71">
        <f t="shared" si="229"/>
        <v>97.36</v>
      </c>
      <c r="N751" s="72">
        <f t="shared" si="230"/>
        <v>9.4665199999999885</v>
      </c>
      <c r="O751" s="74">
        <f t="shared" si="226"/>
        <v>0.10770446226500517</v>
      </c>
      <c r="P751" s="157">
        <v>97.36</v>
      </c>
      <c r="Q751" s="72">
        <f t="shared" si="231"/>
        <v>0</v>
      </c>
      <c r="R751" s="72">
        <f t="shared" si="232"/>
        <v>9.4665199999999885</v>
      </c>
      <c r="S751" s="83" t="str">
        <f t="shared" si="233"/>
        <v>1</v>
      </c>
      <c r="T751" s="204" t="s">
        <v>25</v>
      </c>
      <c r="U751" s="158"/>
      <c r="V751" s="158"/>
      <c r="W751" s="159"/>
      <c r="X751" s="159"/>
      <c r="Y751" s="159"/>
      <c r="Z751" s="159"/>
      <c r="AA751" s="159"/>
      <c r="AB751" s="160"/>
    </row>
    <row r="752" spans="1:28" s="34" customFormat="1" ht="20">
      <c r="A752" s="282"/>
      <c r="B752" s="296"/>
      <c r="C752" s="285"/>
      <c r="D752" s="86">
        <v>42595</v>
      </c>
      <c r="E752" s="169">
        <v>42597</v>
      </c>
      <c r="F752" s="154" t="s">
        <v>589</v>
      </c>
      <c r="G752" s="155">
        <v>2.95</v>
      </c>
      <c r="H752" s="156">
        <v>3</v>
      </c>
      <c r="I752" s="70">
        <v>7.4485999999999999</v>
      </c>
      <c r="J752" s="71">
        <f t="shared" si="227"/>
        <v>21.973370000000003</v>
      </c>
      <c r="K752" s="72">
        <f t="shared" si="228"/>
        <v>65.920110000000008</v>
      </c>
      <c r="L752" s="157">
        <v>24.34</v>
      </c>
      <c r="M752" s="71">
        <f t="shared" si="229"/>
        <v>73.02</v>
      </c>
      <c r="N752" s="72">
        <f t="shared" si="230"/>
        <v>7.0998899999999914</v>
      </c>
      <c r="O752" s="74">
        <f t="shared" si="226"/>
        <v>0.10770446226500517</v>
      </c>
      <c r="P752" s="157">
        <v>73.02</v>
      </c>
      <c r="Q752" s="72">
        <f t="shared" si="231"/>
        <v>0</v>
      </c>
      <c r="R752" s="72">
        <f t="shared" si="232"/>
        <v>7.0998899999999914</v>
      </c>
      <c r="S752" s="83" t="str">
        <f t="shared" si="233"/>
        <v>1</v>
      </c>
      <c r="T752" s="204" t="s">
        <v>25</v>
      </c>
      <c r="U752" s="158"/>
      <c r="V752" s="158"/>
      <c r="W752" s="159"/>
      <c r="X752" s="159"/>
      <c r="Y752" s="159"/>
      <c r="Z752" s="159"/>
      <c r="AA752" s="159"/>
      <c r="AB752" s="160"/>
    </row>
    <row r="753" spans="1:28" s="34" customFormat="1" ht="20">
      <c r="A753" s="282"/>
      <c r="B753" s="296"/>
      <c r="C753" s="285"/>
      <c r="D753" s="86">
        <v>42595</v>
      </c>
      <c r="E753" s="169">
        <v>42597</v>
      </c>
      <c r="F753" s="154" t="s">
        <v>590</v>
      </c>
      <c r="G753" s="155">
        <v>9.99</v>
      </c>
      <c r="H753" s="156">
        <v>1</v>
      </c>
      <c r="I753" s="70">
        <v>7.4485999999999999</v>
      </c>
      <c r="J753" s="71">
        <f t="shared" si="227"/>
        <v>74.411513999999997</v>
      </c>
      <c r="K753" s="72">
        <f t="shared" si="228"/>
        <v>74.411513999999997</v>
      </c>
      <c r="L753" s="157">
        <v>82.42</v>
      </c>
      <c r="M753" s="71">
        <f t="shared" si="229"/>
        <v>82.42</v>
      </c>
      <c r="N753" s="72">
        <f t="shared" si="230"/>
        <v>8.0084860000000049</v>
      </c>
      <c r="O753" s="74">
        <f t="shared" si="226"/>
        <v>0.10762428513415283</v>
      </c>
      <c r="P753" s="157">
        <v>82.42</v>
      </c>
      <c r="Q753" s="72">
        <f t="shared" si="231"/>
        <v>0</v>
      </c>
      <c r="R753" s="72">
        <f t="shared" si="232"/>
        <v>8.0084860000000049</v>
      </c>
      <c r="S753" s="83" t="str">
        <f t="shared" si="233"/>
        <v>1</v>
      </c>
      <c r="T753" s="204" t="s">
        <v>25</v>
      </c>
      <c r="U753" s="158"/>
      <c r="V753" s="158"/>
      <c r="W753" s="159"/>
      <c r="X753" s="159"/>
      <c r="Y753" s="159"/>
      <c r="Z753" s="159"/>
      <c r="AA753" s="159"/>
      <c r="AB753" s="160"/>
    </row>
    <row r="754" spans="1:28" s="34" customFormat="1" ht="20">
      <c r="A754" s="282"/>
      <c r="B754" s="296"/>
      <c r="C754" s="285"/>
      <c r="D754" s="86">
        <v>42595</v>
      </c>
      <c r="E754" s="169">
        <v>42597</v>
      </c>
      <c r="F754" s="154" t="s">
        <v>542</v>
      </c>
      <c r="G754" s="155">
        <v>3.99</v>
      </c>
      <c r="H754" s="156">
        <v>5</v>
      </c>
      <c r="I754" s="70">
        <v>7.4485999999999999</v>
      </c>
      <c r="J754" s="71">
        <f t="shared" si="227"/>
        <v>29.719914000000003</v>
      </c>
      <c r="K754" s="72">
        <f t="shared" si="228"/>
        <v>148.59957000000003</v>
      </c>
      <c r="L754" s="157">
        <v>32.92</v>
      </c>
      <c r="M754" s="71">
        <f t="shared" si="229"/>
        <v>164.60000000000002</v>
      </c>
      <c r="N754" s="72">
        <f t="shared" si="230"/>
        <v>16.000429999999994</v>
      </c>
      <c r="O754" s="74">
        <f t="shared" si="226"/>
        <v>0.10767480686518806</v>
      </c>
      <c r="P754" s="157">
        <v>164.6</v>
      </c>
      <c r="Q754" s="72">
        <f t="shared" si="231"/>
        <v>0</v>
      </c>
      <c r="R754" s="72">
        <f t="shared" si="232"/>
        <v>16.000429999999994</v>
      </c>
      <c r="S754" s="83" t="str">
        <f t="shared" si="233"/>
        <v>1</v>
      </c>
      <c r="T754" s="204" t="s">
        <v>25</v>
      </c>
      <c r="U754" s="158"/>
      <c r="V754" s="158"/>
      <c r="W754" s="159"/>
      <c r="X754" s="159"/>
      <c r="Y754" s="159"/>
      <c r="Z754" s="159"/>
      <c r="AA754" s="159"/>
      <c r="AB754" s="160"/>
    </row>
    <row r="755" spans="1:28" s="34" customFormat="1" ht="20">
      <c r="A755" s="282"/>
      <c r="B755" s="296"/>
      <c r="C755" s="285"/>
      <c r="D755" s="86">
        <v>42595</v>
      </c>
      <c r="E755" s="169">
        <v>42597</v>
      </c>
      <c r="F755" s="154" t="s">
        <v>591</v>
      </c>
      <c r="G755" s="155">
        <v>1.95</v>
      </c>
      <c r="H755" s="156">
        <v>5</v>
      </c>
      <c r="I755" s="70">
        <v>7.4485999999999999</v>
      </c>
      <c r="J755" s="71">
        <f t="shared" si="227"/>
        <v>14.52477</v>
      </c>
      <c r="K755" s="72">
        <f t="shared" si="228"/>
        <v>72.623850000000004</v>
      </c>
      <c r="L755" s="157">
        <v>16.09</v>
      </c>
      <c r="M755" s="71">
        <f t="shared" si="229"/>
        <v>80.45</v>
      </c>
      <c r="N755" s="72">
        <f t="shared" si="230"/>
        <v>7.8261499999999984</v>
      </c>
      <c r="O755" s="74">
        <f t="shared" si="226"/>
        <v>0.10776280794807765</v>
      </c>
      <c r="P755" s="157">
        <v>80.45</v>
      </c>
      <c r="Q755" s="72">
        <f t="shared" si="231"/>
        <v>0</v>
      </c>
      <c r="R755" s="72">
        <f t="shared" si="232"/>
        <v>7.8261499999999984</v>
      </c>
      <c r="S755" s="83" t="str">
        <f t="shared" si="233"/>
        <v>1</v>
      </c>
      <c r="T755" s="204" t="s">
        <v>25</v>
      </c>
      <c r="U755" s="158"/>
      <c r="V755" s="158"/>
      <c r="W755" s="159"/>
      <c r="X755" s="159"/>
      <c r="Y755" s="159"/>
      <c r="Z755" s="159"/>
      <c r="AA755" s="159"/>
      <c r="AB755" s="160"/>
    </row>
    <row r="756" spans="1:28" s="34" customFormat="1" ht="20">
      <c r="A756" s="282"/>
      <c r="B756" s="296"/>
      <c r="C756" s="285"/>
      <c r="D756" s="86">
        <v>42595</v>
      </c>
      <c r="E756" s="169">
        <v>42597</v>
      </c>
      <c r="F756" s="154" t="s">
        <v>592</v>
      </c>
      <c r="G756" s="155">
        <v>1.95</v>
      </c>
      <c r="H756" s="156">
        <v>10</v>
      </c>
      <c r="I756" s="70">
        <v>7.4485999999999999</v>
      </c>
      <c r="J756" s="71">
        <f t="shared" si="227"/>
        <v>14.52477</v>
      </c>
      <c r="K756" s="72">
        <f t="shared" si="228"/>
        <v>145.24770000000001</v>
      </c>
      <c r="L756" s="157">
        <v>16.09</v>
      </c>
      <c r="M756" s="71">
        <f t="shared" si="229"/>
        <v>160.9</v>
      </c>
      <c r="N756" s="72">
        <f t="shared" si="230"/>
        <v>15.652299999999997</v>
      </c>
      <c r="O756" s="74">
        <f t="shared" si="226"/>
        <v>0.10776280794807765</v>
      </c>
      <c r="P756" s="157">
        <v>160.9</v>
      </c>
      <c r="Q756" s="72">
        <f t="shared" si="231"/>
        <v>0</v>
      </c>
      <c r="R756" s="72">
        <f t="shared" si="232"/>
        <v>15.652299999999997</v>
      </c>
      <c r="S756" s="83" t="str">
        <f t="shared" si="233"/>
        <v>1</v>
      </c>
      <c r="T756" s="204" t="s">
        <v>25</v>
      </c>
      <c r="U756" s="158"/>
      <c r="V756" s="158"/>
      <c r="W756" s="159"/>
      <c r="X756" s="159"/>
      <c r="Y756" s="159"/>
      <c r="Z756" s="159"/>
      <c r="AA756" s="159"/>
      <c r="AB756" s="160"/>
    </row>
    <row r="757" spans="1:28" s="34" customFormat="1" ht="20">
      <c r="A757" s="282"/>
      <c r="B757" s="296"/>
      <c r="C757" s="285"/>
      <c r="D757" s="86">
        <v>42595</v>
      </c>
      <c r="E757" s="169">
        <v>42597</v>
      </c>
      <c r="F757" s="154" t="s">
        <v>593</v>
      </c>
      <c r="G757" s="155">
        <v>9.9499999999999993</v>
      </c>
      <c r="H757" s="156">
        <v>1</v>
      </c>
      <c r="I757" s="70">
        <v>7.4485999999999999</v>
      </c>
      <c r="J757" s="71">
        <f t="shared" si="227"/>
        <v>74.113569999999996</v>
      </c>
      <c r="K757" s="72">
        <f t="shared" si="228"/>
        <v>74.113569999999996</v>
      </c>
      <c r="L757" s="157">
        <v>82.09</v>
      </c>
      <c r="M757" s="71">
        <f t="shared" si="229"/>
        <v>82.09</v>
      </c>
      <c r="N757" s="72">
        <f t="shared" si="230"/>
        <v>7.9764300000000077</v>
      </c>
      <c r="O757" s="74">
        <f t="shared" si="226"/>
        <v>0.10762442019727303</v>
      </c>
      <c r="P757" s="157">
        <v>82.09</v>
      </c>
      <c r="Q757" s="72">
        <f t="shared" si="231"/>
        <v>0</v>
      </c>
      <c r="R757" s="72">
        <f t="shared" si="232"/>
        <v>7.9764300000000077</v>
      </c>
      <c r="S757" s="83" t="str">
        <f t="shared" si="233"/>
        <v>1</v>
      </c>
      <c r="T757" s="204" t="s">
        <v>25</v>
      </c>
      <c r="U757" s="158"/>
      <c r="V757" s="158"/>
      <c r="W757" s="159"/>
      <c r="X757" s="159"/>
      <c r="Y757" s="159"/>
      <c r="Z757" s="159"/>
      <c r="AA757" s="159"/>
      <c r="AB757" s="160"/>
    </row>
    <row r="758" spans="1:28" s="34" customFormat="1" ht="20">
      <c r="A758" s="283"/>
      <c r="B758" s="294"/>
      <c r="C758" s="292"/>
      <c r="D758" s="86">
        <v>42595</v>
      </c>
      <c r="E758" s="169">
        <v>42597</v>
      </c>
      <c r="F758" s="154" t="s">
        <v>311</v>
      </c>
      <c r="G758" s="155">
        <v>32</v>
      </c>
      <c r="H758" s="156">
        <v>1</v>
      </c>
      <c r="I758" s="70">
        <v>7.4485999999999999</v>
      </c>
      <c r="J758" s="71">
        <f t="shared" si="227"/>
        <v>238.3552</v>
      </c>
      <c r="K758" s="72">
        <f t="shared" si="228"/>
        <v>238.3552</v>
      </c>
      <c r="L758" s="157">
        <v>238.36</v>
      </c>
      <c r="M758" s="71">
        <f t="shared" si="229"/>
        <v>238.36</v>
      </c>
      <c r="N758" s="72">
        <f t="shared" si="230"/>
        <v>4.8000000000172349E-3</v>
      </c>
      <c r="O758" s="74">
        <f t="shared" si="226"/>
        <v>2.0138012512490748E-5</v>
      </c>
      <c r="P758" s="157">
        <v>238.36</v>
      </c>
      <c r="Q758" s="72">
        <f t="shared" si="231"/>
        <v>0</v>
      </c>
      <c r="R758" s="72">
        <f t="shared" si="232"/>
        <v>4.8000000000172349E-3</v>
      </c>
      <c r="S758" s="83" t="str">
        <f t="shared" si="233"/>
        <v>1</v>
      </c>
      <c r="T758" s="204" t="s">
        <v>25</v>
      </c>
      <c r="U758" s="158"/>
      <c r="V758" s="158"/>
      <c r="W758" s="159"/>
      <c r="X758" s="159"/>
      <c r="Y758" s="159"/>
      <c r="Z758" s="159"/>
      <c r="AA758" s="159"/>
      <c r="AB758" s="160"/>
    </row>
    <row r="759" spans="1:28" s="34" customFormat="1" ht="20">
      <c r="A759" s="281">
        <v>160818</v>
      </c>
      <c r="B759" s="293" t="s">
        <v>594</v>
      </c>
      <c r="C759" s="295" t="s">
        <v>580</v>
      </c>
      <c r="D759" s="66">
        <v>42595</v>
      </c>
      <c r="E759" s="66">
        <v>42597</v>
      </c>
      <c r="F759" s="154" t="s">
        <v>539</v>
      </c>
      <c r="G759" s="155">
        <v>15</v>
      </c>
      <c r="H759" s="156">
        <v>3</v>
      </c>
      <c r="I759" s="70">
        <v>7.4485999999999999</v>
      </c>
      <c r="J759" s="71">
        <f t="shared" ref="J759:J761" si="234">G759*I759</f>
        <v>111.729</v>
      </c>
      <c r="K759" s="72">
        <f t="shared" ref="K759:K761" si="235">J759*H759</f>
        <v>335.18700000000001</v>
      </c>
      <c r="L759" s="157">
        <v>160</v>
      </c>
      <c r="M759" s="71">
        <f t="shared" si="229"/>
        <v>480</v>
      </c>
      <c r="N759" s="72">
        <f t="shared" si="230"/>
        <v>144.81299999999999</v>
      </c>
      <c r="O759" s="74">
        <f t="shared" si="226"/>
        <v>0.4320364453275336</v>
      </c>
      <c r="P759" s="157">
        <v>480</v>
      </c>
      <c r="Q759" s="72">
        <f t="shared" si="231"/>
        <v>0</v>
      </c>
      <c r="R759" s="72">
        <f t="shared" si="232"/>
        <v>144.81299999999999</v>
      </c>
      <c r="S759" s="83" t="str">
        <f t="shared" si="233"/>
        <v>1</v>
      </c>
      <c r="T759" s="204" t="s">
        <v>25</v>
      </c>
      <c r="U759" s="158"/>
      <c r="V759" s="158"/>
      <c r="W759" s="159"/>
      <c r="X759" s="159"/>
      <c r="Y759" s="159"/>
      <c r="Z759" s="159"/>
      <c r="AA759" s="159"/>
      <c r="AB759" s="160"/>
    </row>
    <row r="760" spans="1:28" s="34" customFormat="1" ht="20">
      <c r="A760" s="282"/>
      <c r="B760" s="296"/>
      <c r="C760" s="285"/>
      <c r="D760" s="66">
        <v>42595</v>
      </c>
      <c r="E760" s="66">
        <v>42597</v>
      </c>
      <c r="F760" s="154" t="s">
        <v>562</v>
      </c>
      <c r="G760" s="155">
        <v>15</v>
      </c>
      <c r="H760" s="156">
        <v>3</v>
      </c>
      <c r="I760" s="70">
        <v>7.4485999999999999</v>
      </c>
      <c r="J760" s="71">
        <f t="shared" si="234"/>
        <v>111.729</v>
      </c>
      <c r="K760" s="72">
        <f t="shared" si="235"/>
        <v>335.18700000000001</v>
      </c>
      <c r="L760" s="157">
        <v>160</v>
      </c>
      <c r="M760" s="71">
        <f t="shared" si="229"/>
        <v>480</v>
      </c>
      <c r="N760" s="72">
        <f t="shared" si="230"/>
        <v>144.81299999999999</v>
      </c>
      <c r="O760" s="74">
        <f t="shared" si="226"/>
        <v>0.4320364453275336</v>
      </c>
      <c r="P760" s="157">
        <v>480</v>
      </c>
      <c r="Q760" s="72">
        <f t="shared" si="231"/>
        <v>0</v>
      </c>
      <c r="R760" s="72">
        <f t="shared" si="232"/>
        <v>144.81299999999999</v>
      </c>
      <c r="S760" s="83" t="str">
        <f t="shared" si="233"/>
        <v>1</v>
      </c>
      <c r="T760" s="204" t="s">
        <v>25</v>
      </c>
      <c r="U760" s="158"/>
      <c r="V760" s="158"/>
      <c r="W760" s="159"/>
      <c r="X760" s="159"/>
      <c r="Y760" s="159"/>
      <c r="Z760" s="159"/>
      <c r="AA760" s="159"/>
      <c r="AB760" s="160"/>
    </row>
    <row r="761" spans="1:28" s="34" customFormat="1" ht="20">
      <c r="A761" s="283"/>
      <c r="B761" s="288"/>
      <c r="C761" s="286"/>
      <c r="D761" s="66">
        <v>42595</v>
      </c>
      <c r="E761" s="66">
        <v>42597</v>
      </c>
      <c r="F761" s="154" t="s">
        <v>311</v>
      </c>
      <c r="G761" s="155">
        <v>25</v>
      </c>
      <c r="H761" s="156">
        <v>1</v>
      </c>
      <c r="I761" s="70">
        <v>7.4485999999999999</v>
      </c>
      <c r="J761" s="71">
        <f t="shared" si="234"/>
        <v>186.215</v>
      </c>
      <c r="K761" s="72">
        <f t="shared" si="235"/>
        <v>186.215</v>
      </c>
      <c r="L761" s="157">
        <v>0</v>
      </c>
      <c r="M761" s="71">
        <f t="shared" si="229"/>
        <v>0</v>
      </c>
      <c r="N761" s="72">
        <f t="shared" si="230"/>
        <v>-186.215</v>
      </c>
      <c r="O761" s="74">
        <f t="shared" si="226"/>
        <v>-1</v>
      </c>
      <c r="P761" s="157">
        <v>0</v>
      </c>
      <c r="Q761" s="72">
        <f t="shared" si="231"/>
        <v>0</v>
      </c>
      <c r="R761" s="72">
        <f t="shared" si="232"/>
        <v>-186.215</v>
      </c>
      <c r="S761" s="83" t="str">
        <f t="shared" si="233"/>
        <v>1</v>
      </c>
      <c r="T761" s="204" t="s">
        <v>25</v>
      </c>
      <c r="U761" s="158"/>
      <c r="V761" s="158"/>
      <c r="W761" s="159"/>
      <c r="X761" s="159"/>
      <c r="Y761" s="159"/>
      <c r="Z761" s="159"/>
      <c r="AA761" s="159"/>
      <c r="AB761" s="160"/>
    </row>
    <row r="762" spans="1:28" s="34" customFormat="1" ht="20">
      <c r="A762" s="281">
        <v>160819</v>
      </c>
      <c r="B762" s="278" t="s">
        <v>595</v>
      </c>
      <c r="C762" s="284" t="s">
        <v>154</v>
      </c>
      <c r="D762" s="66">
        <v>42598</v>
      </c>
      <c r="E762" s="66">
        <v>42606</v>
      </c>
      <c r="F762" s="67" t="s">
        <v>399</v>
      </c>
      <c r="G762" s="68">
        <v>10.5</v>
      </c>
      <c r="H762" s="69">
        <v>6</v>
      </c>
      <c r="I762" s="70">
        <v>7.5643000000000002</v>
      </c>
      <c r="J762" s="71">
        <f t="shared" ref="J762:J829" si="236">G762*I762</f>
        <v>79.425150000000002</v>
      </c>
      <c r="K762" s="72">
        <f t="shared" si="215"/>
        <v>476.55090000000001</v>
      </c>
      <c r="L762" s="73">
        <v>125</v>
      </c>
      <c r="M762" s="71">
        <f t="shared" ref="M762:M811" si="237">L762*H762</f>
        <v>750</v>
      </c>
      <c r="N762" s="72">
        <f t="shared" ref="N762:N811" si="238">(L762-J762)*H762</f>
        <v>273.44909999999999</v>
      </c>
      <c r="O762" s="74">
        <f t="shared" ref="O762:O811" si="239">(L762-J762)/J762</f>
        <v>0.57380879985747579</v>
      </c>
      <c r="P762" s="73">
        <v>750</v>
      </c>
      <c r="Q762" s="72">
        <f t="shared" ref="Q762:Q811" si="240">L762*H762-P762</f>
        <v>0</v>
      </c>
      <c r="R762" s="72">
        <f t="shared" ref="R762:R826" si="241">N762</f>
        <v>273.44909999999999</v>
      </c>
      <c r="S762" s="83" t="str">
        <f t="shared" ref="S762:S826" si="242">IF(Q762&lt;&gt;0,"0","1")</f>
        <v>1</v>
      </c>
      <c r="T762" s="204" t="s">
        <v>25</v>
      </c>
      <c r="U762" s="204"/>
      <c r="V762" s="204"/>
      <c r="AB762" s="35"/>
    </row>
    <row r="763" spans="1:28" s="34" customFormat="1" ht="20">
      <c r="A763" s="282"/>
      <c r="B763" s="279"/>
      <c r="C763" s="285"/>
      <c r="D763" s="66">
        <v>42598</v>
      </c>
      <c r="E763" s="66">
        <v>42606</v>
      </c>
      <c r="F763" s="67" t="s">
        <v>564</v>
      </c>
      <c r="G763" s="68">
        <v>11</v>
      </c>
      <c r="H763" s="69">
        <v>2</v>
      </c>
      <c r="I763" s="70">
        <v>7.5643000000000002</v>
      </c>
      <c r="J763" s="71">
        <f t="shared" si="236"/>
        <v>83.207300000000004</v>
      </c>
      <c r="K763" s="72">
        <f t="shared" si="215"/>
        <v>166.41460000000001</v>
      </c>
      <c r="L763" s="73">
        <v>135</v>
      </c>
      <c r="M763" s="71">
        <f t="shared" si="237"/>
        <v>270</v>
      </c>
      <c r="N763" s="72">
        <f t="shared" si="238"/>
        <v>103.58539999999999</v>
      </c>
      <c r="O763" s="74">
        <f t="shared" si="239"/>
        <v>0.62245379912579779</v>
      </c>
      <c r="P763" s="73">
        <v>270</v>
      </c>
      <c r="Q763" s="72">
        <f t="shared" si="240"/>
        <v>0</v>
      </c>
      <c r="R763" s="72">
        <f t="shared" si="241"/>
        <v>103.58539999999999</v>
      </c>
      <c r="S763" s="83" t="str">
        <f t="shared" si="242"/>
        <v>1</v>
      </c>
      <c r="T763" s="204" t="s">
        <v>25</v>
      </c>
      <c r="U763" s="204"/>
      <c r="V763" s="204"/>
      <c r="AB763" s="35"/>
    </row>
    <row r="764" spans="1:28" s="34" customFormat="1" ht="20">
      <c r="A764" s="283"/>
      <c r="B764" s="280"/>
      <c r="C764" s="286"/>
      <c r="D764" s="66">
        <v>42598</v>
      </c>
      <c r="E764" s="66">
        <v>42606</v>
      </c>
      <c r="F764" s="67" t="s">
        <v>350</v>
      </c>
      <c r="G764" s="68">
        <v>25</v>
      </c>
      <c r="H764" s="69">
        <v>1</v>
      </c>
      <c r="I764" s="70">
        <v>7.5643000000000002</v>
      </c>
      <c r="J764" s="71">
        <f t="shared" si="236"/>
        <v>189.10750000000002</v>
      </c>
      <c r="K764" s="72">
        <f t="shared" si="215"/>
        <v>189.10750000000002</v>
      </c>
      <c r="L764" s="73">
        <v>-40</v>
      </c>
      <c r="M764" s="71">
        <f t="shared" si="237"/>
        <v>-40</v>
      </c>
      <c r="N764" s="72">
        <f t="shared" si="238"/>
        <v>-229.10750000000002</v>
      </c>
      <c r="O764" s="74">
        <f t="shared" si="239"/>
        <v>-1.2115199027008448</v>
      </c>
      <c r="P764" s="73">
        <v>0</v>
      </c>
      <c r="Q764" s="72">
        <f t="shared" si="240"/>
        <v>-40</v>
      </c>
      <c r="R764" s="72">
        <f t="shared" si="241"/>
        <v>-229.10750000000002</v>
      </c>
      <c r="S764" s="83" t="str">
        <f t="shared" si="242"/>
        <v>0</v>
      </c>
      <c r="T764" s="204" t="s">
        <v>25</v>
      </c>
      <c r="U764" s="204"/>
      <c r="V764" s="204"/>
      <c r="AB764" s="35"/>
    </row>
    <row r="765" spans="1:28" s="34" customFormat="1" ht="20">
      <c r="A765" s="281">
        <v>160820</v>
      </c>
      <c r="B765" s="278" t="s">
        <v>596</v>
      </c>
      <c r="C765" s="284" t="s">
        <v>32</v>
      </c>
      <c r="D765" s="66">
        <v>42598</v>
      </c>
      <c r="E765" s="66">
        <v>42606</v>
      </c>
      <c r="F765" s="67" t="s">
        <v>487</v>
      </c>
      <c r="G765" s="68">
        <v>11</v>
      </c>
      <c r="H765" s="69">
        <v>6</v>
      </c>
      <c r="I765" s="70">
        <v>7.5643000000000002</v>
      </c>
      <c r="J765" s="71">
        <f t="shared" si="236"/>
        <v>83.207300000000004</v>
      </c>
      <c r="K765" s="72">
        <f t="shared" si="215"/>
        <v>499.24380000000002</v>
      </c>
      <c r="L765" s="73">
        <v>135</v>
      </c>
      <c r="M765" s="71">
        <f t="shared" si="237"/>
        <v>810</v>
      </c>
      <c r="N765" s="72">
        <f t="shared" si="238"/>
        <v>310.75619999999998</v>
      </c>
      <c r="O765" s="74">
        <f t="shared" si="239"/>
        <v>0.62245379912579779</v>
      </c>
      <c r="P765" s="73">
        <v>810</v>
      </c>
      <c r="Q765" s="72">
        <f t="shared" si="240"/>
        <v>0</v>
      </c>
      <c r="R765" s="72">
        <f t="shared" si="241"/>
        <v>310.75619999999998</v>
      </c>
      <c r="S765" s="83" t="str">
        <f t="shared" si="242"/>
        <v>1</v>
      </c>
      <c r="T765" s="204" t="s">
        <v>25</v>
      </c>
      <c r="U765" s="204"/>
      <c r="V765" s="204"/>
      <c r="AB765" s="35"/>
    </row>
    <row r="766" spans="1:28" s="34" customFormat="1" ht="20">
      <c r="A766" s="282"/>
      <c r="B766" s="279"/>
      <c r="C766" s="285"/>
      <c r="D766" s="66">
        <v>42598</v>
      </c>
      <c r="E766" s="66">
        <v>42606</v>
      </c>
      <c r="F766" s="67" t="s">
        <v>597</v>
      </c>
      <c r="G766" s="68">
        <v>11</v>
      </c>
      <c r="H766" s="69">
        <v>2</v>
      </c>
      <c r="I766" s="70">
        <v>7.5643000000000002</v>
      </c>
      <c r="J766" s="71">
        <f t="shared" si="236"/>
        <v>83.207300000000004</v>
      </c>
      <c r="K766" s="72">
        <f t="shared" si="215"/>
        <v>166.41460000000001</v>
      </c>
      <c r="L766" s="73">
        <v>135</v>
      </c>
      <c r="M766" s="71">
        <f t="shared" si="237"/>
        <v>270</v>
      </c>
      <c r="N766" s="72">
        <f t="shared" si="238"/>
        <v>103.58539999999999</v>
      </c>
      <c r="O766" s="74">
        <f t="shared" si="239"/>
        <v>0.62245379912579779</v>
      </c>
      <c r="P766" s="73">
        <v>270</v>
      </c>
      <c r="Q766" s="72">
        <f t="shared" si="240"/>
        <v>0</v>
      </c>
      <c r="R766" s="72">
        <f t="shared" si="241"/>
        <v>103.58539999999999</v>
      </c>
      <c r="S766" s="83" t="str">
        <f t="shared" si="242"/>
        <v>1</v>
      </c>
      <c r="T766" s="204" t="s">
        <v>25</v>
      </c>
      <c r="U766" s="204"/>
      <c r="V766" s="204"/>
      <c r="AB766" s="35"/>
    </row>
    <row r="767" spans="1:28" s="34" customFormat="1" ht="20">
      <c r="A767" s="283"/>
      <c r="B767" s="280"/>
      <c r="C767" s="286"/>
      <c r="D767" s="66">
        <v>42598</v>
      </c>
      <c r="E767" s="66">
        <v>42606</v>
      </c>
      <c r="F767" s="67" t="s">
        <v>350</v>
      </c>
      <c r="G767" s="68">
        <v>27</v>
      </c>
      <c r="H767" s="69">
        <v>1</v>
      </c>
      <c r="I767" s="70">
        <v>7.58</v>
      </c>
      <c r="J767" s="71">
        <f t="shared" si="236"/>
        <v>204.66</v>
      </c>
      <c r="K767" s="72">
        <f t="shared" si="215"/>
        <v>204.66</v>
      </c>
      <c r="L767" s="73">
        <v>0</v>
      </c>
      <c r="M767" s="71">
        <f t="shared" si="237"/>
        <v>0</v>
      </c>
      <c r="N767" s="72">
        <f t="shared" si="238"/>
        <v>-204.66</v>
      </c>
      <c r="O767" s="74">
        <f t="shared" si="239"/>
        <v>-1</v>
      </c>
      <c r="P767" s="73">
        <v>0</v>
      </c>
      <c r="Q767" s="72">
        <f t="shared" si="240"/>
        <v>0</v>
      </c>
      <c r="R767" s="72">
        <f t="shared" si="241"/>
        <v>-204.66</v>
      </c>
      <c r="S767" s="83" t="str">
        <f t="shared" si="242"/>
        <v>1</v>
      </c>
      <c r="T767" s="204" t="s">
        <v>25</v>
      </c>
      <c r="U767" s="204"/>
      <c r="V767" s="204"/>
      <c r="AB767" s="35"/>
    </row>
    <row r="768" spans="1:28" s="34" customFormat="1" ht="20">
      <c r="A768" s="281">
        <v>160821</v>
      </c>
      <c r="B768" s="278" t="s">
        <v>598</v>
      </c>
      <c r="C768" s="284" t="s">
        <v>66</v>
      </c>
      <c r="D768" s="66">
        <v>42600</v>
      </c>
      <c r="E768" s="66">
        <v>42606</v>
      </c>
      <c r="F768" s="67" t="s">
        <v>399</v>
      </c>
      <c r="G768" s="68">
        <v>10.5</v>
      </c>
      <c r="H768" s="69">
        <v>8</v>
      </c>
      <c r="I768" s="70">
        <v>7.5643000000000002</v>
      </c>
      <c r="J768" s="71">
        <f t="shared" si="236"/>
        <v>79.425150000000002</v>
      </c>
      <c r="K768" s="72">
        <f t="shared" si="215"/>
        <v>635.40120000000002</v>
      </c>
      <c r="L768" s="73">
        <v>127.5</v>
      </c>
      <c r="M768" s="71">
        <f t="shared" si="237"/>
        <v>1020</v>
      </c>
      <c r="N768" s="72">
        <f t="shared" si="238"/>
        <v>384.59879999999998</v>
      </c>
      <c r="O768" s="74">
        <f t="shared" si="239"/>
        <v>0.60528497585462537</v>
      </c>
      <c r="P768" s="73">
        <v>1020</v>
      </c>
      <c r="Q768" s="72">
        <f t="shared" si="240"/>
        <v>0</v>
      </c>
      <c r="R768" s="72">
        <f t="shared" si="241"/>
        <v>384.59879999999998</v>
      </c>
      <c r="S768" s="83" t="str">
        <f t="shared" si="242"/>
        <v>1</v>
      </c>
      <c r="T768" s="204" t="s">
        <v>25</v>
      </c>
      <c r="U768" s="204"/>
      <c r="V768" s="204"/>
      <c r="AB768" s="35"/>
    </row>
    <row r="769" spans="1:28" s="34" customFormat="1" ht="51" customHeight="1">
      <c r="A769" s="283"/>
      <c r="B769" s="280"/>
      <c r="C769" s="286"/>
      <c r="D769" s="66">
        <v>42600</v>
      </c>
      <c r="E769" s="66">
        <v>42606</v>
      </c>
      <c r="F769" s="67" t="s">
        <v>350</v>
      </c>
      <c r="G769" s="68">
        <v>25</v>
      </c>
      <c r="H769" s="69">
        <v>1</v>
      </c>
      <c r="I769" s="70">
        <v>7.58</v>
      </c>
      <c r="J769" s="71">
        <f t="shared" si="236"/>
        <v>189.5</v>
      </c>
      <c r="K769" s="72">
        <f t="shared" si="215"/>
        <v>189.5</v>
      </c>
      <c r="L769" s="73">
        <v>35</v>
      </c>
      <c r="M769" s="71">
        <f t="shared" si="237"/>
        <v>35</v>
      </c>
      <c r="N769" s="72">
        <f t="shared" si="238"/>
        <v>-154.5</v>
      </c>
      <c r="O769" s="74">
        <f t="shared" si="239"/>
        <v>-0.81530343007915562</v>
      </c>
      <c r="P769" s="73">
        <v>35</v>
      </c>
      <c r="Q769" s="72">
        <f t="shared" si="240"/>
        <v>0</v>
      </c>
      <c r="R769" s="72">
        <f t="shared" si="241"/>
        <v>-154.5</v>
      </c>
      <c r="S769" s="83" t="str">
        <f t="shared" si="242"/>
        <v>1</v>
      </c>
      <c r="T769" s="204" t="s">
        <v>25</v>
      </c>
      <c r="U769" s="204"/>
      <c r="V769" s="204"/>
      <c r="AB769" s="35"/>
    </row>
    <row r="770" spans="1:28" s="34" customFormat="1" ht="20">
      <c r="A770" s="281">
        <v>160822</v>
      </c>
      <c r="B770" s="278" t="s">
        <v>599</v>
      </c>
      <c r="C770" s="284" t="s">
        <v>32</v>
      </c>
      <c r="D770" s="66">
        <v>42604</v>
      </c>
      <c r="E770" s="66">
        <v>42608</v>
      </c>
      <c r="F770" s="67" t="s">
        <v>399</v>
      </c>
      <c r="G770" s="68">
        <v>10.5</v>
      </c>
      <c r="H770" s="69">
        <v>5</v>
      </c>
      <c r="I770" s="70"/>
      <c r="J770" s="71">
        <f t="shared" si="236"/>
        <v>0</v>
      </c>
      <c r="K770" s="72">
        <f t="shared" si="215"/>
        <v>0</v>
      </c>
      <c r="L770" s="73">
        <v>125</v>
      </c>
      <c r="M770" s="71">
        <f t="shared" si="237"/>
        <v>625</v>
      </c>
      <c r="N770" s="72">
        <f t="shared" si="238"/>
        <v>625</v>
      </c>
      <c r="O770" s="74" t="e">
        <f t="shared" si="239"/>
        <v>#DIV/0!</v>
      </c>
      <c r="P770" s="73">
        <v>625</v>
      </c>
      <c r="Q770" s="72">
        <f t="shared" si="240"/>
        <v>0</v>
      </c>
      <c r="R770" s="72">
        <f t="shared" si="241"/>
        <v>625</v>
      </c>
      <c r="S770" s="83" t="str">
        <f t="shared" si="242"/>
        <v>1</v>
      </c>
      <c r="T770" s="204" t="s">
        <v>25</v>
      </c>
      <c r="U770" s="204"/>
      <c r="V770" s="204"/>
      <c r="AB770" s="35"/>
    </row>
    <row r="771" spans="1:28" s="34" customFormat="1" ht="20">
      <c r="A771" s="282"/>
      <c r="B771" s="279"/>
      <c r="C771" s="285"/>
      <c r="D771" s="66">
        <v>42604</v>
      </c>
      <c r="E771" s="66">
        <v>42608</v>
      </c>
      <c r="F771" s="67" t="s">
        <v>401</v>
      </c>
      <c r="G771" s="68">
        <v>10.5</v>
      </c>
      <c r="H771" s="69">
        <v>3</v>
      </c>
      <c r="I771" s="70"/>
      <c r="J771" s="71">
        <f t="shared" si="236"/>
        <v>0</v>
      </c>
      <c r="K771" s="72">
        <f t="shared" si="215"/>
        <v>0</v>
      </c>
      <c r="L771" s="73">
        <v>125</v>
      </c>
      <c r="M771" s="71">
        <f t="shared" si="237"/>
        <v>375</v>
      </c>
      <c r="N771" s="72">
        <f t="shared" si="238"/>
        <v>375</v>
      </c>
      <c r="O771" s="74" t="e">
        <f t="shared" si="239"/>
        <v>#DIV/0!</v>
      </c>
      <c r="P771" s="73">
        <v>375</v>
      </c>
      <c r="Q771" s="72">
        <f t="shared" si="240"/>
        <v>0</v>
      </c>
      <c r="R771" s="72">
        <f t="shared" si="241"/>
        <v>375</v>
      </c>
      <c r="S771" s="83" t="str">
        <f t="shared" si="242"/>
        <v>1</v>
      </c>
      <c r="T771" s="204" t="s">
        <v>25</v>
      </c>
      <c r="U771" s="204"/>
      <c r="V771" s="204"/>
      <c r="AB771" s="35"/>
    </row>
    <row r="772" spans="1:28" s="34" customFormat="1" ht="20">
      <c r="A772" s="282"/>
      <c r="B772" s="279"/>
      <c r="C772" s="285"/>
      <c r="D772" s="66">
        <v>42604</v>
      </c>
      <c r="E772" s="66">
        <v>42608</v>
      </c>
      <c r="F772" s="67" t="s">
        <v>340</v>
      </c>
      <c r="G772" s="68"/>
      <c r="H772" s="69">
        <v>1</v>
      </c>
      <c r="I772" s="70"/>
      <c r="J772" s="71">
        <f t="shared" si="236"/>
        <v>0</v>
      </c>
      <c r="K772" s="72">
        <f t="shared" si="215"/>
        <v>0</v>
      </c>
      <c r="L772" s="73">
        <v>40</v>
      </c>
      <c r="M772" s="71">
        <f t="shared" si="237"/>
        <v>40</v>
      </c>
      <c r="N772" s="72">
        <f t="shared" si="238"/>
        <v>40</v>
      </c>
      <c r="O772" s="74" t="e">
        <f t="shared" si="239"/>
        <v>#DIV/0!</v>
      </c>
      <c r="P772" s="73">
        <v>40</v>
      </c>
      <c r="Q772" s="72">
        <f t="shared" si="240"/>
        <v>0</v>
      </c>
      <c r="R772" s="72">
        <f t="shared" si="241"/>
        <v>40</v>
      </c>
      <c r="S772" s="83" t="str">
        <f t="shared" si="242"/>
        <v>1</v>
      </c>
      <c r="T772" s="204" t="s">
        <v>25</v>
      </c>
      <c r="U772" s="204"/>
      <c r="V772" s="204"/>
      <c r="AB772" s="35"/>
    </row>
    <row r="773" spans="1:28" s="34" customFormat="1" ht="20">
      <c r="A773" s="282"/>
      <c r="B773" s="279"/>
      <c r="C773" s="285"/>
      <c r="D773" s="66">
        <v>42604</v>
      </c>
      <c r="E773" s="66">
        <v>42608</v>
      </c>
      <c r="F773" s="67" t="s">
        <v>337</v>
      </c>
      <c r="G773" s="68"/>
      <c r="H773" s="69">
        <v>1</v>
      </c>
      <c r="I773" s="70"/>
      <c r="J773" s="71">
        <f t="shared" si="236"/>
        <v>0</v>
      </c>
      <c r="K773" s="72">
        <f t="shared" si="215"/>
        <v>0</v>
      </c>
      <c r="L773" s="73">
        <v>40</v>
      </c>
      <c r="M773" s="71">
        <f t="shared" si="237"/>
        <v>40</v>
      </c>
      <c r="N773" s="72">
        <f t="shared" si="238"/>
        <v>40</v>
      </c>
      <c r="O773" s="74" t="e">
        <f t="shared" si="239"/>
        <v>#DIV/0!</v>
      </c>
      <c r="P773" s="73">
        <v>40</v>
      </c>
      <c r="Q773" s="72">
        <f t="shared" si="240"/>
        <v>0</v>
      </c>
      <c r="R773" s="72">
        <f t="shared" si="241"/>
        <v>40</v>
      </c>
      <c r="S773" s="83" t="str">
        <f t="shared" si="242"/>
        <v>1</v>
      </c>
      <c r="T773" s="204" t="s">
        <v>25</v>
      </c>
      <c r="U773" s="204"/>
      <c r="V773" s="204"/>
      <c r="AB773" s="35"/>
    </row>
    <row r="774" spans="1:28" s="34" customFormat="1" ht="20">
      <c r="A774" s="283"/>
      <c r="B774" s="280"/>
      <c r="C774" s="286"/>
      <c r="D774" s="66">
        <v>42604</v>
      </c>
      <c r="E774" s="66">
        <v>42608</v>
      </c>
      <c r="F774" s="67" t="s">
        <v>350</v>
      </c>
      <c r="G774" s="68"/>
      <c r="H774" s="69"/>
      <c r="I774" s="70"/>
      <c r="J774" s="71">
        <f t="shared" si="236"/>
        <v>0</v>
      </c>
      <c r="K774" s="72">
        <f t="shared" si="215"/>
        <v>0</v>
      </c>
      <c r="L774" s="73"/>
      <c r="M774" s="71">
        <f t="shared" si="237"/>
        <v>0</v>
      </c>
      <c r="N774" s="72">
        <f t="shared" si="238"/>
        <v>0</v>
      </c>
      <c r="O774" s="74" t="e">
        <f t="shared" si="239"/>
        <v>#DIV/0!</v>
      </c>
      <c r="P774" s="73">
        <v>0</v>
      </c>
      <c r="Q774" s="72">
        <f t="shared" si="240"/>
        <v>0</v>
      </c>
      <c r="R774" s="72">
        <f t="shared" si="241"/>
        <v>0</v>
      </c>
      <c r="S774" s="83" t="str">
        <f t="shared" si="242"/>
        <v>1</v>
      </c>
      <c r="T774" s="204" t="s">
        <v>25</v>
      </c>
      <c r="U774" s="204"/>
      <c r="V774" s="204"/>
      <c r="AB774" s="35"/>
    </row>
    <row r="775" spans="1:28" s="34" customFormat="1" ht="20">
      <c r="A775" s="281">
        <v>160823</v>
      </c>
      <c r="B775" s="278" t="s">
        <v>600</v>
      </c>
      <c r="C775" s="284" t="s">
        <v>580</v>
      </c>
      <c r="D775" s="66">
        <v>42604</v>
      </c>
      <c r="E775" s="66">
        <v>42608</v>
      </c>
      <c r="F775" s="67" t="s">
        <v>310</v>
      </c>
      <c r="G775" s="68">
        <v>15</v>
      </c>
      <c r="H775" s="69">
        <v>6</v>
      </c>
      <c r="I775" s="70">
        <v>7.55</v>
      </c>
      <c r="J775" s="71">
        <f t="shared" si="236"/>
        <v>113.25</v>
      </c>
      <c r="K775" s="72">
        <f t="shared" si="215"/>
        <v>679.5</v>
      </c>
      <c r="L775" s="73">
        <v>160</v>
      </c>
      <c r="M775" s="71">
        <f t="shared" si="237"/>
        <v>960</v>
      </c>
      <c r="N775" s="72">
        <f t="shared" si="238"/>
        <v>280.5</v>
      </c>
      <c r="O775" s="74">
        <f t="shared" si="239"/>
        <v>0.41280353200883002</v>
      </c>
      <c r="P775" s="73">
        <v>960</v>
      </c>
      <c r="Q775" s="72">
        <f t="shared" si="240"/>
        <v>0</v>
      </c>
      <c r="R775" s="72">
        <f t="shared" si="241"/>
        <v>280.5</v>
      </c>
      <c r="S775" s="83" t="str">
        <f t="shared" si="242"/>
        <v>1</v>
      </c>
      <c r="T775" s="204" t="s">
        <v>25</v>
      </c>
      <c r="U775" s="204"/>
      <c r="V775" s="204"/>
      <c r="AB775" s="35"/>
    </row>
    <row r="776" spans="1:28" s="34" customFormat="1" ht="20">
      <c r="A776" s="283"/>
      <c r="B776" s="280"/>
      <c r="C776" s="286"/>
      <c r="D776" s="66">
        <v>42604</v>
      </c>
      <c r="E776" s="66">
        <v>42608</v>
      </c>
      <c r="F776" s="67" t="s">
        <v>311</v>
      </c>
      <c r="G776" s="68">
        <v>25</v>
      </c>
      <c r="H776" s="69">
        <v>1</v>
      </c>
      <c r="I776" s="70">
        <v>7.55</v>
      </c>
      <c r="J776" s="71">
        <f t="shared" si="236"/>
        <v>188.75</v>
      </c>
      <c r="K776" s="72">
        <f t="shared" ref="K776:K846" si="243">J776*H776</f>
        <v>188.75</v>
      </c>
      <c r="L776" s="73">
        <v>0</v>
      </c>
      <c r="M776" s="71">
        <f t="shared" si="237"/>
        <v>0</v>
      </c>
      <c r="N776" s="72">
        <f t="shared" si="238"/>
        <v>-188.75</v>
      </c>
      <c r="O776" s="74">
        <f t="shared" si="239"/>
        <v>-1</v>
      </c>
      <c r="P776" s="73">
        <v>0</v>
      </c>
      <c r="Q776" s="72">
        <f t="shared" si="240"/>
        <v>0</v>
      </c>
      <c r="R776" s="72">
        <f t="shared" si="241"/>
        <v>-188.75</v>
      </c>
      <c r="S776" s="83" t="str">
        <f t="shared" si="242"/>
        <v>1</v>
      </c>
      <c r="T776" s="204" t="s">
        <v>25</v>
      </c>
      <c r="U776" s="204"/>
      <c r="V776" s="204"/>
      <c r="AB776" s="35"/>
    </row>
    <row r="777" spans="1:28" s="34" customFormat="1" ht="20">
      <c r="A777" s="202">
        <v>160824</v>
      </c>
      <c r="B777" s="201" t="s">
        <v>601</v>
      </c>
      <c r="C777" s="203" t="s">
        <v>523</v>
      </c>
      <c r="D777" s="66">
        <v>42604</v>
      </c>
      <c r="E777" s="66">
        <v>42606</v>
      </c>
      <c r="F777" s="67" t="s">
        <v>539</v>
      </c>
      <c r="G777" s="68">
        <v>15</v>
      </c>
      <c r="H777" s="69">
        <v>6</v>
      </c>
      <c r="I777" s="70">
        <v>7.5643000000000002</v>
      </c>
      <c r="J777" s="71">
        <f t="shared" si="236"/>
        <v>113.4645</v>
      </c>
      <c r="K777" s="72">
        <f t="shared" si="243"/>
        <v>680.78700000000003</v>
      </c>
      <c r="L777" s="73">
        <v>135</v>
      </c>
      <c r="M777" s="71">
        <f t="shared" si="237"/>
        <v>810</v>
      </c>
      <c r="N777" s="72">
        <f t="shared" si="238"/>
        <v>129.21299999999999</v>
      </c>
      <c r="O777" s="74">
        <f t="shared" si="239"/>
        <v>0.18979945269225176</v>
      </c>
      <c r="P777" s="73">
        <v>810</v>
      </c>
      <c r="Q777" s="72">
        <f t="shared" si="240"/>
        <v>0</v>
      </c>
      <c r="R777" s="72">
        <f t="shared" si="241"/>
        <v>129.21299999999999</v>
      </c>
      <c r="S777" s="83" t="str">
        <f t="shared" si="242"/>
        <v>1</v>
      </c>
      <c r="T777" s="204" t="s">
        <v>25</v>
      </c>
      <c r="U777" s="204"/>
      <c r="V777" s="204"/>
      <c r="AB777" s="35"/>
    </row>
    <row r="778" spans="1:28" s="34" customFormat="1" ht="20">
      <c r="A778" s="202">
        <v>160825</v>
      </c>
      <c r="B778" s="201" t="s">
        <v>601</v>
      </c>
      <c r="C778" s="203" t="s">
        <v>523</v>
      </c>
      <c r="D778" s="66">
        <v>42604</v>
      </c>
      <c r="E778" s="66">
        <v>42606</v>
      </c>
      <c r="F778" s="67" t="s">
        <v>420</v>
      </c>
      <c r="G778" s="68">
        <v>15</v>
      </c>
      <c r="H778" s="69">
        <v>6</v>
      </c>
      <c r="I778" s="70">
        <v>7.5643000000000002</v>
      </c>
      <c r="J778" s="71">
        <f t="shared" si="236"/>
        <v>113.4645</v>
      </c>
      <c r="K778" s="72">
        <f t="shared" si="243"/>
        <v>680.78700000000003</v>
      </c>
      <c r="L778" s="73">
        <v>135</v>
      </c>
      <c r="M778" s="71">
        <f t="shared" si="237"/>
        <v>810</v>
      </c>
      <c r="N778" s="72">
        <f t="shared" si="238"/>
        <v>129.21299999999999</v>
      </c>
      <c r="O778" s="74">
        <f t="shared" si="239"/>
        <v>0.18979945269225176</v>
      </c>
      <c r="P778" s="73">
        <v>810</v>
      </c>
      <c r="Q778" s="72">
        <f t="shared" si="240"/>
        <v>0</v>
      </c>
      <c r="R778" s="72">
        <f t="shared" si="241"/>
        <v>129.21299999999999</v>
      </c>
      <c r="S778" s="83" t="str">
        <f t="shared" si="242"/>
        <v>1</v>
      </c>
      <c r="T778" s="204" t="s">
        <v>25</v>
      </c>
      <c r="U778" s="204"/>
      <c r="V778" s="204"/>
      <c r="AB778" s="35"/>
    </row>
    <row r="779" spans="1:28" s="34" customFormat="1" ht="40">
      <c r="A779" s="281">
        <v>160826.1</v>
      </c>
      <c r="B779" s="201"/>
      <c r="C779" s="284" t="s">
        <v>66</v>
      </c>
      <c r="D779" s="66">
        <v>42605</v>
      </c>
      <c r="E779" s="66">
        <v>42613</v>
      </c>
      <c r="F779" s="67" t="s">
        <v>602</v>
      </c>
      <c r="G779" s="68">
        <v>35.1</v>
      </c>
      <c r="H779" s="69">
        <v>5</v>
      </c>
      <c r="I779" s="70">
        <v>7.51</v>
      </c>
      <c r="J779" s="71">
        <f t="shared" si="236"/>
        <v>263.601</v>
      </c>
      <c r="K779" s="72">
        <f t="shared" si="243"/>
        <v>1318.0050000000001</v>
      </c>
      <c r="L779" s="73">
        <v>320</v>
      </c>
      <c r="M779" s="71">
        <f t="shared" si="237"/>
        <v>1600</v>
      </c>
      <c r="N779" s="72">
        <f t="shared" si="238"/>
        <v>281.995</v>
      </c>
      <c r="O779" s="74">
        <f t="shared" si="239"/>
        <v>0.21395594098656681</v>
      </c>
      <c r="P779" s="73">
        <v>1600</v>
      </c>
      <c r="Q779" s="72">
        <f t="shared" si="240"/>
        <v>0</v>
      </c>
      <c r="R779" s="72">
        <f t="shared" si="241"/>
        <v>281.995</v>
      </c>
      <c r="S779" s="83" t="str">
        <f t="shared" si="242"/>
        <v>1</v>
      </c>
      <c r="T779" s="204" t="s">
        <v>25</v>
      </c>
      <c r="U779" s="275" t="s">
        <v>603</v>
      </c>
      <c r="V779" s="204"/>
      <c r="AB779" s="35"/>
    </row>
    <row r="780" spans="1:28" s="34" customFormat="1" ht="20">
      <c r="A780" s="282"/>
      <c r="B780" s="201"/>
      <c r="C780" s="285"/>
      <c r="D780" s="66">
        <v>42605</v>
      </c>
      <c r="E780" s="66">
        <v>42613</v>
      </c>
      <c r="F780" s="67" t="s">
        <v>433</v>
      </c>
      <c r="G780" s="68">
        <v>36.880000000000003</v>
      </c>
      <c r="H780" s="69">
        <v>2</v>
      </c>
      <c r="I780" s="70">
        <v>7.51</v>
      </c>
      <c r="J780" s="71">
        <f t="shared" si="236"/>
        <v>276.96879999999999</v>
      </c>
      <c r="K780" s="72">
        <f t="shared" si="243"/>
        <v>553.93759999999997</v>
      </c>
      <c r="L780" s="73">
        <v>345</v>
      </c>
      <c r="M780" s="71">
        <f t="shared" si="237"/>
        <v>690</v>
      </c>
      <c r="N780" s="72">
        <f t="shared" si="238"/>
        <v>136.06240000000003</v>
      </c>
      <c r="O780" s="74">
        <f t="shared" si="239"/>
        <v>0.24562766636530908</v>
      </c>
      <c r="P780" s="73">
        <v>690</v>
      </c>
      <c r="Q780" s="72">
        <f t="shared" si="240"/>
        <v>0</v>
      </c>
      <c r="R780" s="72">
        <f t="shared" si="241"/>
        <v>136.06240000000003</v>
      </c>
      <c r="S780" s="83" t="str">
        <f t="shared" si="242"/>
        <v>1</v>
      </c>
      <c r="T780" s="204" t="s">
        <v>25</v>
      </c>
      <c r="U780" s="276"/>
      <c r="V780" s="204"/>
      <c r="AB780" s="35"/>
    </row>
    <row r="781" spans="1:28" s="34" customFormat="1" ht="20">
      <c r="A781" s="282"/>
      <c r="B781" s="201"/>
      <c r="C781" s="285"/>
      <c r="D781" s="66">
        <v>42605</v>
      </c>
      <c r="E781" s="66">
        <v>42613</v>
      </c>
      <c r="F781" s="67" t="s">
        <v>433</v>
      </c>
      <c r="G781" s="68">
        <v>36.880000000000003</v>
      </c>
      <c r="H781" s="69">
        <v>2</v>
      </c>
      <c r="I781" s="70">
        <v>7.51</v>
      </c>
      <c r="J781" s="71">
        <f t="shared" si="236"/>
        <v>276.96879999999999</v>
      </c>
      <c r="K781" s="72">
        <f t="shared" si="243"/>
        <v>553.93759999999997</v>
      </c>
      <c r="L781" s="73">
        <v>312</v>
      </c>
      <c r="M781" s="71">
        <f t="shared" si="237"/>
        <v>624</v>
      </c>
      <c r="N781" s="72">
        <f t="shared" si="238"/>
        <v>70.062400000000025</v>
      </c>
      <c r="O781" s="74">
        <f t="shared" si="239"/>
        <v>0.12648067219123604</v>
      </c>
      <c r="P781" s="73">
        <v>624</v>
      </c>
      <c r="Q781" s="72">
        <f t="shared" si="240"/>
        <v>0</v>
      </c>
      <c r="R781" s="72">
        <f t="shared" si="241"/>
        <v>70.062400000000025</v>
      </c>
      <c r="S781" s="83" t="str">
        <f t="shared" si="242"/>
        <v>1</v>
      </c>
      <c r="T781" s="204" t="s">
        <v>25</v>
      </c>
      <c r="U781" s="276"/>
      <c r="V781" s="204"/>
      <c r="AB781" s="35"/>
    </row>
    <row r="782" spans="1:28" s="34" customFormat="1" ht="40">
      <c r="A782" s="282"/>
      <c r="B782" s="201"/>
      <c r="C782" s="285"/>
      <c r="D782" s="66">
        <v>42605</v>
      </c>
      <c r="E782" s="66">
        <v>42613</v>
      </c>
      <c r="F782" s="67" t="s">
        <v>604</v>
      </c>
      <c r="G782" s="68">
        <v>3.35</v>
      </c>
      <c r="H782" s="69">
        <v>1</v>
      </c>
      <c r="I782" s="70">
        <v>7.51</v>
      </c>
      <c r="J782" s="71">
        <f t="shared" si="236"/>
        <v>25.1585</v>
      </c>
      <c r="K782" s="72">
        <f t="shared" si="243"/>
        <v>25.1585</v>
      </c>
      <c r="L782" s="73">
        <v>110</v>
      </c>
      <c r="M782" s="71">
        <f t="shared" si="237"/>
        <v>110</v>
      </c>
      <c r="N782" s="72">
        <f t="shared" si="238"/>
        <v>84.841499999999996</v>
      </c>
      <c r="O782" s="74">
        <f t="shared" si="239"/>
        <v>3.3722797464077745</v>
      </c>
      <c r="P782" s="73">
        <v>110</v>
      </c>
      <c r="Q782" s="72">
        <f t="shared" si="240"/>
        <v>0</v>
      </c>
      <c r="R782" s="72">
        <f t="shared" si="241"/>
        <v>84.841499999999996</v>
      </c>
      <c r="S782" s="83" t="str">
        <f t="shared" si="242"/>
        <v>1</v>
      </c>
      <c r="T782" s="204" t="s">
        <v>25</v>
      </c>
      <c r="U782" s="276"/>
      <c r="V782" s="204"/>
      <c r="AB782" s="35"/>
    </row>
    <row r="783" spans="1:28" s="34" customFormat="1" ht="40">
      <c r="A783" s="282"/>
      <c r="B783" s="201"/>
      <c r="C783" s="285"/>
      <c r="D783" s="66">
        <v>42605</v>
      </c>
      <c r="E783" s="66">
        <v>42613</v>
      </c>
      <c r="F783" s="67" t="s">
        <v>605</v>
      </c>
      <c r="G783" s="68">
        <v>6.75</v>
      </c>
      <c r="H783" s="69">
        <v>1</v>
      </c>
      <c r="I783" s="70">
        <v>7.51</v>
      </c>
      <c r="J783" s="71">
        <f t="shared" si="236"/>
        <v>50.692499999999995</v>
      </c>
      <c r="K783" s="72">
        <f t="shared" si="243"/>
        <v>50.692499999999995</v>
      </c>
      <c r="L783" s="73">
        <v>80</v>
      </c>
      <c r="M783" s="71">
        <f t="shared" si="237"/>
        <v>80</v>
      </c>
      <c r="N783" s="72">
        <f t="shared" si="238"/>
        <v>29.307500000000005</v>
      </c>
      <c r="O783" s="74">
        <f t="shared" si="239"/>
        <v>0.57814272328253702</v>
      </c>
      <c r="P783" s="73">
        <v>80</v>
      </c>
      <c r="Q783" s="72">
        <f t="shared" si="240"/>
        <v>0</v>
      </c>
      <c r="R783" s="72">
        <f t="shared" si="241"/>
        <v>29.307500000000005</v>
      </c>
      <c r="S783" s="83" t="str">
        <f t="shared" si="242"/>
        <v>1</v>
      </c>
      <c r="T783" s="204" t="s">
        <v>25</v>
      </c>
      <c r="U783" s="276"/>
      <c r="V783" s="204"/>
      <c r="AB783" s="35"/>
    </row>
    <row r="784" spans="1:28" s="34" customFormat="1" ht="20">
      <c r="A784" s="282"/>
      <c r="B784" s="201"/>
      <c r="C784" s="285"/>
      <c r="D784" s="66">
        <v>42605</v>
      </c>
      <c r="E784" s="66">
        <v>42613</v>
      </c>
      <c r="F784" s="67" t="s">
        <v>606</v>
      </c>
      <c r="G784" s="68">
        <v>0.95</v>
      </c>
      <c r="H784" s="69">
        <v>4</v>
      </c>
      <c r="I784" s="70">
        <v>7.51</v>
      </c>
      <c r="J784" s="71">
        <f t="shared" si="236"/>
        <v>7.1344999999999992</v>
      </c>
      <c r="K784" s="72">
        <f t="shared" si="243"/>
        <v>28.537999999999997</v>
      </c>
      <c r="L784" s="73">
        <v>13</v>
      </c>
      <c r="M784" s="71">
        <f t="shared" si="237"/>
        <v>52</v>
      </c>
      <c r="N784" s="72">
        <f t="shared" si="238"/>
        <v>23.462000000000003</v>
      </c>
      <c r="O784" s="74">
        <f t="shared" si="239"/>
        <v>0.82213189431635036</v>
      </c>
      <c r="P784" s="73">
        <v>52</v>
      </c>
      <c r="Q784" s="72">
        <f t="shared" si="240"/>
        <v>0</v>
      </c>
      <c r="R784" s="72">
        <f t="shared" si="241"/>
        <v>23.462000000000003</v>
      </c>
      <c r="S784" s="83" t="str">
        <f t="shared" si="242"/>
        <v>1</v>
      </c>
      <c r="T784" s="204" t="s">
        <v>25</v>
      </c>
      <c r="U784" s="276"/>
      <c r="V784" s="204"/>
      <c r="AB784" s="35"/>
    </row>
    <row r="785" spans="1:28" s="34" customFormat="1" ht="20">
      <c r="A785" s="282"/>
      <c r="B785" s="201"/>
      <c r="C785" s="285"/>
      <c r="D785" s="66">
        <v>42605</v>
      </c>
      <c r="E785" s="66">
        <v>42613</v>
      </c>
      <c r="F785" s="67" t="s">
        <v>607</v>
      </c>
      <c r="G785" s="68">
        <v>9.4499999999999993</v>
      </c>
      <c r="H785" s="69">
        <v>2</v>
      </c>
      <c r="I785" s="70">
        <v>7.51</v>
      </c>
      <c r="J785" s="71">
        <f t="shared" si="236"/>
        <v>70.969499999999996</v>
      </c>
      <c r="K785" s="72">
        <f t="shared" si="243"/>
        <v>141.93899999999999</v>
      </c>
      <c r="L785" s="73">
        <v>85</v>
      </c>
      <c r="M785" s="71">
        <f t="shared" si="237"/>
        <v>170</v>
      </c>
      <c r="N785" s="72">
        <f t="shared" si="238"/>
        <v>28.061000000000007</v>
      </c>
      <c r="O785" s="74">
        <f t="shared" si="239"/>
        <v>0.19769760249121107</v>
      </c>
      <c r="P785" s="73">
        <v>170</v>
      </c>
      <c r="Q785" s="72">
        <f t="shared" si="240"/>
        <v>0</v>
      </c>
      <c r="R785" s="72">
        <f t="shared" si="241"/>
        <v>28.061000000000007</v>
      </c>
      <c r="S785" s="83" t="str">
        <f t="shared" si="242"/>
        <v>1</v>
      </c>
      <c r="T785" s="204" t="s">
        <v>25</v>
      </c>
      <c r="U785" s="276"/>
      <c r="V785" s="204"/>
      <c r="AB785" s="35"/>
    </row>
    <row r="786" spans="1:28" s="34" customFormat="1" ht="20">
      <c r="A786" s="282"/>
      <c r="B786" s="201" t="s">
        <v>608</v>
      </c>
      <c r="C786" s="285"/>
      <c r="D786" s="66">
        <v>42605</v>
      </c>
      <c r="E786" s="66">
        <v>42605</v>
      </c>
      <c r="F786" s="67" t="s">
        <v>609</v>
      </c>
      <c r="G786" s="68">
        <v>280</v>
      </c>
      <c r="H786" s="69">
        <v>4</v>
      </c>
      <c r="I786" s="70">
        <v>1</v>
      </c>
      <c r="J786" s="71">
        <f t="shared" si="236"/>
        <v>280</v>
      </c>
      <c r="K786" s="72">
        <f t="shared" si="243"/>
        <v>1120</v>
      </c>
      <c r="L786" s="73">
        <v>330</v>
      </c>
      <c r="M786" s="71">
        <f t="shared" si="237"/>
        <v>1320</v>
      </c>
      <c r="N786" s="72">
        <f t="shared" si="238"/>
        <v>200</v>
      </c>
      <c r="O786" s="74">
        <f t="shared" si="239"/>
        <v>0.17857142857142858</v>
      </c>
      <c r="P786" s="73">
        <v>1320</v>
      </c>
      <c r="Q786" s="72">
        <f t="shared" si="240"/>
        <v>0</v>
      </c>
      <c r="R786" s="72">
        <f t="shared" si="241"/>
        <v>200</v>
      </c>
      <c r="S786" s="83" t="str">
        <f t="shared" si="242"/>
        <v>1</v>
      </c>
      <c r="T786" s="204" t="s">
        <v>25</v>
      </c>
      <c r="U786" s="276"/>
      <c r="V786" s="204"/>
      <c r="AB786" s="35"/>
    </row>
    <row r="787" spans="1:28" s="34" customFormat="1" ht="20">
      <c r="A787" s="282"/>
      <c r="B787" s="201"/>
      <c r="C787" s="285"/>
      <c r="D787" s="66">
        <v>42605</v>
      </c>
      <c r="E787" s="66">
        <v>42613</v>
      </c>
      <c r="F787" s="67" t="s">
        <v>610</v>
      </c>
      <c r="G787" s="68">
        <v>4.6500000000000004</v>
      </c>
      <c r="H787" s="69">
        <v>1</v>
      </c>
      <c r="I787" s="70">
        <v>7.51</v>
      </c>
      <c r="J787" s="71">
        <f t="shared" ref="J787:J788" si="244">G787*I787</f>
        <v>34.921500000000002</v>
      </c>
      <c r="K787" s="72">
        <f t="shared" ref="K787:K788" si="245">J787*H787</f>
        <v>34.921500000000002</v>
      </c>
      <c r="L787" s="73">
        <v>58</v>
      </c>
      <c r="M787" s="71">
        <f t="shared" si="237"/>
        <v>58</v>
      </c>
      <c r="N787" s="72">
        <f t="shared" ref="N787:N788" si="246">(L787-J787)*H787</f>
        <v>23.078499999999998</v>
      </c>
      <c r="O787" s="74">
        <f t="shared" ref="O787:O788" si="247">(L787-J787)/J787</f>
        <v>0.66086794668041171</v>
      </c>
      <c r="P787" s="73">
        <v>58</v>
      </c>
      <c r="Q787" s="72">
        <f t="shared" si="240"/>
        <v>0</v>
      </c>
      <c r="R787" s="72">
        <f t="shared" si="241"/>
        <v>23.078499999999998</v>
      </c>
      <c r="S787" s="83" t="str">
        <f t="shared" si="242"/>
        <v>1</v>
      </c>
      <c r="T787" s="204" t="s">
        <v>25</v>
      </c>
      <c r="U787" s="276"/>
      <c r="V787" s="204"/>
      <c r="AB787" s="35"/>
    </row>
    <row r="788" spans="1:28" s="34" customFormat="1" ht="20">
      <c r="A788" s="282"/>
      <c r="B788" s="201"/>
      <c r="C788" s="285"/>
      <c r="D788" s="66">
        <v>42605</v>
      </c>
      <c r="E788" s="66">
        <v>42613</v>
      </c>
      <c r="F788" s="67" t="s">
        <v>611</v>
      </c>
      <c r="G788" s="68">
        <v>3.15</v>
      </c>
      <c r="H788" s="69">
        <v>1</v>
      </c>
      <c r="I788" s="70">
        <v>7.51</v>
      </c>
      <c r="J788" s="71">
        <f t="shared" si="244"/>
        <v>23.656499999999998</v>
      </c>
      <c r="K788" s="72">
        <f t="shared" si="245"/>
        <v>23.656499999999998</v>
      </c>
      <c r="L788" s="73">
        <v>65</v>
      </c>
      <c r="M788" s="71">
        <f t="shared" si="237"/>
        <v>65</v>
      </c>
      <c r="N788" s="72">
        <f t="shared" si="246"/>
        <v>41.343500000000006</v>
      </c>
      <c r="O788" s="74">
        <f t="shared" si="247"/>
        <v>1.7476592057151317</v>
      </c>
      <c r="P788" s="73">
        <v>65</v>
      </c>
      <c r="Q788" s="72">
        <f>L788*H788-P788</f>
        <v>0</v>
      </c>
      <c r="R788" s="72">
        <f>N788</f>
        <v>41.343500000000006</v>
      </c>
      <c r="S788" s="83" t="str">
        <f>IF(Q788&lt;&gt;0,"0","1")</f>
        <v>1</v>
      </c>
      <c r="T788" s="204" t="s">
        <v>25</v>
      </c>
      <c r="U788" s="276"/>
      <c r="V788" s="204"/>
      <c r="AB788" s="35"/>
    </row>
    <row r="789" spans="1:28" s="34" customFormat="1" ht="20">
      <c r="A789" s="283"/>
      <c r="B789" s="201"/>
      <c r="C789" s="286"/>
      <c r="D789" s="66">
        <v>42605</v>
      </c>
      <c r="E789" s="66">
        <v>42613</v>
      </c>
      <c r="F789" s="67" t="s">
        <v>350</v>
      </c>
      <c r="G789" s="68">
        <v>23</v>
      </c>
      <c r="H789" s="69">
        <v>1</v>
      </c>
      <c r="I789" s="70">
        <v>7.51</v>
      </c>
      <c r="J789" s="71">
        <f t="shared" ref="J789" si="248">G789*I789</f>
        <v>172.73</v>
      </c>
      <c r="K789" s="72">
        <f t="shared" ref="K789" si="249">J789*H789</f>
        <v>172.73</v>
      </c>
      <c r="L789" s="73">
        <v>0</v>
      </c>
      <c r="M789" s="71">
        <f t="shared" ref="M789" si="250">L789*H789</f>
        <v>0</v>
      </c>
      <c r="N789" s="72">
        <f t="shared" ref="N789" si="251">(L789-J789)*H789</f>
        <v>-172.73</v>
      </c>
      <c r="O789" s="74">
        <f t="shared" ref="O789" si="252">(L789-J789)/J789</f>
        <v>-1</v>
      </c>
      <c r="P789" s="73">
        <v>0</v>
      </c>
      <c r="Q789" s="72">
        <f>L789*H789-P789</f>
        <v>0</v>
      </c>
      <c r="R789" s="72">
        <f>N789</f>
        <v>-172.73</v>
      </c>
      <c r="S789" s="83" t="str">
        <f>IF(Q789&lt;&gt;0,"0","1")</f>
        <v>1</v>
      </c>
      <c r="T789" s="204" t="s">
        <v>25</v>
      </c>
      <c r="U789" s="277"/>
      <c r="V789" s="204"/>
      <c r="AB789" s="35"/>
    </row>
    <row r="790" spans="1:28" s="34" customFormat="1" ht="20">
      <c r="A790" s="281">
        <v>160827</v>
      </c>
      <c r="B790" s="278" t="s">
        <v>612</v>
      </c>
      <c r="C790" s="284" t="s">
        <v>45</v>
      </c>
      <c r="D790" s="66">
        <v>42606</v>
      </c>
      <c r="E790" s="66">
        <v>42607</v>
      </c>
      <c r="F790" s="67" t="s">
        <v>613</v>
      </c>
      <c r="G790" s="68">
        <v>15</v>
      </c>
      <c r="H790" s="69">
        <v>3</v>
      </c>
      <c r="I790" s="70">
        <v>7.54</v>
      </c>
      <c r="J790" s="71">
        <f t="shared" si="236"/>
        <v>113.1</v>
      </c>
      <c r="K790" s="72">
        <f t="shared" si="243"/>
        <v>339.29999999999995</v>
      </c>
      <c r="L790" s="73">
        <v>180</v>
      </c>
      <c r="M790" s="71">
        <f t="shared" si="237"/>
        <v>540</v>
      </c>
      <c r="N790" s="72">
        <f t="shared" si="238"/>
        <v>200.70000000000002</v>
      </c>
      <c r="O790" s="74">
        <f t="shared" si="239"/>
        <v>0.59151193633952259</v>
      </c>
      <c r="P790" s="73">
        <v>0</v>
      </c>
      <c r="Q790" s="72">
        <f t="shared" si="240"/>
        <v>540</v>
      </c>
      <c r="R790" s="72">
        <f t="shared" si="241"/>
        <v>200.70000000000002</v>
      </c>
      <c r="S790" s="83" t="str">
        <f t="shared" si="242"/>
        <v>0</v>
      </c>
      <c r="T790" s="204" t="s">
        <v>25</v>
      </c>
      <c r="U790" s="204"/>
      <c r="V790" s="204"/>
      <c r="AB790" s="35"/>
    </row>
    <row r="791" spans="1:28" s="34" customFormat="1" ht="20">
      <c r="A791" s="282"/>
      <c r="B791" s="279"/>
      <c r="C791" s="285"/>
      <c r="D791" s="66">
        <v>42606</v>
      </c>
      <c r="E791" s="66">
        <v>42607</v>
      </c>
      <c r="F791" s="67" t="s">
        <v>504</v>
      </c>
      <c r="G791" s="68">
        <v>15</v>
      </c>
      <c r="H791" s="69">
        <v>3</v>
      </c>
      <c r="I791" s="70">
        <v>7.54</v>
      </c>
      <c r="J791" s="71">
        <f t="shared" si="236"/>
        <v>113.1</v>
      </c>
      <c r="K791" s="72">
        <f t="shared" si="243"/>
        <v>339.29999999999995</v>
      </c>
      <c r="L791" s="73">
        <v>180</v>
      </c>
      <c r="M791" s="71">
        <f t="shared" si="237"/>
        <v>540</v>
      </c>
      <c r="N791" s="72">
        <f t="shared" si="238"/>
        <v>200.70000000000002</v>
      </c>
      <c r="O791" s="74">
        <f t="shared" si="239"/>
        <v>0.59151193633952259</v>
      </c>
      <c r="P791" s="73">
        <v>0</v>
      </c>
      <c r="Q791" s="72">
        <f t="shared" si="240"/>
        <v>540</v>
      </c>
      <c r="R791" s="72">
        <f t="shared" si="241"/>
        <v>200.70000000000002</v>
      </c>
      <c r="S791" s="83" t="str">
        <f t="shared" si="242"/>
        <v>0</v>
      </c>
      <c r="T791" s="204" t="s">
        <v>25</v>
      </c>
      <c r="U791" s="204"/>
      <c r="V791" s="204"/>
      <c r="AB791" s="35"/>
    </row>
    <row r="792" spans="1:28" s="34" customFormat="1" ht="20">
      <c r="A792" s="283"/>
      <c r="B792" s="280"/>
      <c r="C792" s="286"/>
      <c r="D792" s="66">
        <v>42606</v>
      </c>
      <c r="E792" s="66">
        <v>42607</v>
      </c>
      <c r="F792" s="67" t="s">
        <v>350</v>
      </c>
      <c r="G792" s="68">
        <v>25</v>
      </c>
      <c r="H792" s="69">
        <v>1</v>
      </c>
      <c r="I792" s="70">
        <v>7.54</v>
      </c>
      <c r="J792" s="71">
        <f t="shared" si="236"/>
        <v>188.5</v>
      </c>
      <c r="K792" s="72">
        <f t="shared" si="243"/>
        <v>188.5</v>
      </c>
      <c r="L792" s="73">
        <v>0</v>
      </c>
      <c r="M792" s="71">
        <f t="shared" si="237"/>
        <v>0</v>
      </c>
      <c r="N792" s="72">
        <f t="shared" si="238"/>
        <v>-188.5</v>
      </c>
      <c r="O792" s="74">
        <f t="shared" si="239"/>
        <v>-1</v>
      </c>
      <c r="P792" s="73">
        <v>0</v>
      </c>
      <c r="Q792" s="72">
        <f t="shared" si="240"/>
        <v>0</v>
      </c>
      <c r="R792" s="72">
        <f t="shared" si="241"/>
        <v>-188.5</v>
      </c>
      <c r="S792" s="83" t="str">
        <f t="shared" si="242"/>
        <v>1</v>
      </c>
      <c r="T792" s="204" t="s">
        <v>25</v>
      </c>
      <c r="U792" s="204"/>
      <c r="V792" s="204"/>
      <c r="AB792" s="35"/>
    </row>
    <row r="793" spans="1:28" s="34" customFormat="1" ht="20">
      <c r="A793" s="281">
        <v>160828</v>
      </c>
      <c r="B793" s="278" t="s">
        <v>614</v>
      </c>
      <c r="C793" s="284" t="s">
        <v>45</v>
      </c>
      <c r="D793" s="66">
        <v>42606</v>
      </c>
      <c r="E793" s="66">
        <v>42606</v>
      </c>
      <c r="F793" s="67" t="s">
        <v>399</v>
      </c>
      <c r="G793" s="68">
        <v>10.5</v>
      </c>
      <c r="H793" s="69">
        <v>8</v>
      </c>
      <c r="I793" s="70">
        <v>7.58</v>
      </c>
      <c r="J793" s="71">
        <f t="shared" si="236"/>
        <v>79.59</v>
      </c>
      <c r="K793" s="72">
        <f t="shared" si="243"/>
        <v>636.72</v>
      </c>
      <c r="L793" s="73">
        <v>135</v>
      </c>
      <c r="M793" s="71">
        <f t="shared" si="237"/>
        <v>1080</v>
      </c>
      <c r="N793" s="72">
        <f t="shared" si="238"/>
        <v>443.28</v>
      </c>
      <c r="O793" s="74">
        <f t="shared" si="239"/>
        <v>0.69619298906897842</v>
      </c>
      <c r="P793" s="73">
        <v>1080</v>
      </c>
      <c r="Q793" s="72">
        <f t="shared" si="240"/>
        <v>0</v>
      </c>
      <c r="R793" s="72">
        <f t="shared" si="241"/>
        <v>443.28</v>
      </c>
      <c r="S793" s="83" t="str">
        <f t="shared" si="242"/>
        <v>1</v>
      </c>
      <c r="T793" s="204" t="s">
        <v>25</v>
      </c>
      <c r="U793" s="204"/>
      <c r="V793" s="204"/>
      <c r="AB793" s="35"/>
    </row>
    <row r="794" spans="1:28" s="34" customFormat="1" ht="20">
      <c r="A794" s="283"/>
      <c r="B794" s="280"/>
      <c r="C794" s="286"/>
      <c r="D794" s="66">
        <v>42606</v>
      </c>
      <c r="E794" s="66">
        <v>42606</v>
      </c>
      <c r="F794" s="67" t="s">
        <v>350</v>
      </c>
      <c r="G794" s="68">
        <v>34</v>
      </c>
      <c r="H794" s="69">
        <v>1</v>
      </c>
      <c r="I794" s="70">
        <v>7.58</v>
      </c>
      <c r="J794" s="71">
        <f t="shared" si="236"/>
        <v>257.72000000000003</v>
      </c>
      <c r="K794" s="72">
        <f t="shared" si="243"/>
        <v>257.72000000000003</v>
      </c>
      <c r="L794" s="73">
        <v>80</v>
      </c>
      <c r="M794" s="71">
        <f t="shared" si="237"/>
        <v>80</v>
      </c>
      <c r="N794" s="72">
        <f t="shared" si="238"/>
        <v>-177.72000000000003</v>
      </c>
      <c r="O794" s="74">
        <f t="shared" si="239"/>
        <v>-0.68958559677169029</v>
      </c>
      <c r="P794" s="73">
        <v>80</v>
      </c>
      <c r="Q794" s="72">
        <f t="shared" si="240"/>
        <v>0</v>
      </c>
      <c r="R794" s="72">
        <f t="shared" si="241"/>
        <v>-177.72000000000003</v>
      </c>
      <c r="S794" s="83" t="str">
        <f t="shared" si="242"/>
        <v>1</v>
      </c>
      <c r="T794" s="204" t="s">
        <v>25</v>
      </c>
      <c r="U794" s="204"/>
      <c r="V794" s="204"/>
      <c r="AB794" s="35"/>
    </row>
    <row r="795" spans="1:28" s="34" customFormat="1" ht="20">
      <c r="A795" s="281">
        <v>160829</v>
      </c>
      <c r="B795" s="278" t="s">
        <v>615</v>
      </c>
      <c r="C795" s="284" t="s">
        <v>66</v>
      </c>
      <c r="D795" s="66">
        <v>42607</v>
      </c>
      <c r="E795" s="66">
        <v>42608</v>
      </c>
      <c r="F795" s="67" t="s">
        <v>597</v>
      </c>
      <c r="G795" s="68">
        <v>11</v>
      </c>
      <c r="H795" s="69">
        <v>6</v>
      </c>
      <c r="I795" s="70">
        <v>7.54</v>
      </c>
      <c r="J795" s="71">
        <f t="shared" si="236"/>
        <v>82.94</v>
      </c>
      <c r="K795" s="72">
        <f t="shared" si="243"/>
        <v>497.64</v>
      </c>
      <c r="L795" s="73">
        <v>135</v>
      </c>
      <c r="M795" s="71">
        <f t="shared" si="237"/>
        <v>810</v>
      </c>
      <c r="N795" s="72">
        <f t="shared" si="238"/>
        <v>312.36</v>
      </c>
      <c r="O795" s="74">
        <f t="shared" si="239"/>
        <v>0.62768266216542079</v>
      </c>
      <c r="P795" s="73">
        <v>810</v>
      </c>
      <c r="Q795" s="72">
        <f t="shared" si="240"/>
        <v>0</v>
      </c>
      <c r="R795" s="72">
        <f t="shared" si="241"/>
        <v>312.36</v>
      </c>
      <c r="S795" s="83" t="str">
        <f t="shared" si="242"/>
        <v>1</v>
      </c>
      <c r="T795" s="204" t="s">
        <v>25</v>
      </c>
      <c r="U795" s="204"/>
      <c r="V795" s="204"/>
      <c r="AB795" s="35"/>
    </row>
    <row r="796" spans="1:28" s="34" customFormat="1" ht="20">
      <c r="A796" s="283"/>
      <c r="B796" s="280"/>
      <c r="C796" s="286"/>
      <c r="D796" s="66">
        <v>42607</v>
      </c>
      <c r="E796" s="66">
        <v>42608</v>
      </c>
      <c r="F796" s="67" t="s">
        <v>350</v>
      </c>
      <c r="G796" s="68">
        <v>25</v>
      </c>
      <c r="H796" s="69">
        <v>1</v>
      </c>
      <c r="I796" s="70">
        <v>7.54</v>
      </c>
      <c r="J796" s="71">
        <f t="shared" si="236"/>
        <v>188.5</v>
      </c>
      <c r="K796" s="72">
        <f t="shared" si="243"/>
        <v>188.5</v>
      </c>
      <c r="L796" s="73">
        <v>35</v>
      </c>
      <c r="M796" s="71">
        <f t="shared" si="237"/>
        <v>35</v>
      </c>
      <c r="N796" s="72">
        <f t="shared" si="238"/>
        <v>-153.5</v>
      </c>
      <c r="O796" s="74">
        <f t="shared" si="239"/>
        <v>-0.81432360742705567</v>
      </c>
      <c r="P796" s="73">
        <v>35</v>
      </c>
      <c r="Q796" s="72">
        <f t="shared" si="240"/>
        <v>0</v>
      </c>
      <c r="R796" s="72">
        <f t="shared" si="241"/>
        <v>-153.5</v>
      </c>
      <c r="S796" s="83" t="str">
        <f t="shared" si="242"/>
        <v>1</v>
      </c>
      <c r="T796" s="204" t="s">
        <v>25</v>
      </c>
      <c r="U796" s="204"/>
      <c r="V796" s="204"/>
      <c r="AB796" s="35"/>
    </row>
    <row r="797" spans="1:28" s="34" customFormat="1" ht="20">
      <c r="A797" s="281">
        <v>160830</v>
      </c>
      <c r="B797" s="278" t="s">
        <v>616</v>
      </c>
      <c r="C797" s="284" t="s">
        <v>66</v>
      </c>
      <c r="D797" s="66">
        <v>42607</v>
      </c>
      <c r="E797" s="66">
        <v>42608</v>
      </c>
      <c r="F797" s="67" t="s">
        <v>597</v>
      </c>
      <c r="G797" s="68">
        <v>11</v>
      </c>
      <c r="H797" s="69">
        <v>6</v>
      </c>
      <c r="I797" s="70">
        <v>7.54</v>
      </c>
      <c r="J797" s="71">
        <f t="shared" si="236"/>
        <v>82.94</v>
      </c>
      <c r="K797" s="72">
        <f t="shared" si="243"/>
        <v>497.64</v>
      </c>
      <c r="L797" s="73">
        <v>135</v>
      </c>
      <c r="M797" s="71">
        <f t="shared" si="237"/>
        <v>810</v>
      </c>
      <c r="N797" s="72">
        <f t="shared" si="238"/>
        <v>312.36</v>
      </c>
      <c r="O797" s="74">
        <f t="shared" si="239"/>
        <v>0.62768266216542079</v>
      </c>
      <c r="P797" s="73">
        <v>810</v>
      </c>
      <c r="Q797" s="72">
        <f t="shared" si="240"/>
        <v>0</v>
      </c>
      <c r="R797" s="72">
        <f t="shared" si="241"/>
        <v>312.36</v>
      </c>
      <c r="S797" s="83" t="str">
        <f t="shared" si="242"/>
        <v>1</v>
      </c>
      <c r="T797" s="204" t="s">
        <v>25</v>
      </c>
      <c r="U797" s="204"/>
      <c r="V797" s="204"/>
      <c r="AB797" s="35"/>
    </row>
    <row r="798" spans="1:28" s="34" customFormat="1" ht="20">
      <c r="A798" s="283"/>
      <c r="B798" s="280"/>
      <c r="C798" s="286"/>
      <c r="D798" s="66">
        <v>42607</v>
      </c>
      <c r="E798" s="66">
        <v>42608</v>
      </c>
      <c r="F798" s="67" t="s">
        <v>350</v>
      </c>
      <c r="G798" s="68">
        <v>25</v>
      </c>
      <c r="H798" s="69">
        <v>1</v>
      </c>
      <c r="I798" s="70">
        <v>7.54</v>
      </c>
      <c r="J798" s="71">
        <f t="shared" si="236"/>
        <v>188.5</v>
      </c>
      <c r="K798" s="72">
        <f t="shared" si="243"/>
        <v>188.5</v>
      </c>
      <c r="L798" s="73">
        <v>35</v>
      </c>
      <c r="M798" s="71">
        <f t="shared" si="237"/>
        <v>35</v>
      </c>
      <c r="N798" s="72">
        <f t="shared" si="238"/>
        <v>-153.5</v>
      </c>
      <c r="O798" s="74">
        <f t="shared" si="239"/>
        <v>-0.81432360742705567</v>
      </c>
      <c r="P798" s="73">
        <v>35</v>
      </c>
      <c r="Q798" s="72">
        <f t="shared" si="240"/>
        <v>0</v>
      </c>
      <c r="R798" s="72">
        <f t="shared" si="241"/>
        <v>-153.5</v>
      </c>
      <c r="S798" s="83" t="str">
        <f t="shared" si="242"/>
        <v>1</v>
      </c>
      <c r="T798" s="204" t="s">
        <v>25</v>
      </c>
      <c r="U798" s="204"/>
      <c r="V798" s="204"/>
      <c r="AB798" s="35"/>
    </row>
    <row r="799" spans="1:28" s="34" customFormat="1" ht="31" customHeight="1">
      <c r="A799" s="281">
        <v>160831</v>
      </c>
      <c r="B799" s="278" t="s">
        <v>617</v>
      </c>
      <c r="C799" s="284" t="s">
        <v>574</v>
      </c>
      <c r="D799" s="66">
        <v>42608</v>
      </c>
      <c r="E799" s="66">
        <v>42608</v>
      </c>
      <c r="F799" s="67" t="s">
        <v>310</v>
      </c>
      <c r="G799" s="68">
        <v>15</v>
      </c>
      <c r="H799" s="69">
        <v>6</v>
      </c>
      <c r="I799" s="70">
        <v>7.55</v>
      </c>
      <c r="J799" s="71">
        <f t="shared" si="236"/>
        <v>113.25</v>
      </c>
      <c r="K799" s="72">
        <f t="shared" si="243"/>
        <v>679.5</v>
      </c>
      <c r="L799" s="73">
        <v>160</v>
      </c>
      <c r="M799" s="71">
        <f t="shared" si="237"/>
        <v>960</v>
      </c>
      <c r="N799" s="72">
        <f t="shared" si="238"/>
        <v>280.5</v>
      </c>
      <c r="O799" s="74">
        <f t="shared" si="239"/>
        <v>0.41280353200883002</v>
      </c>
      <c r="P799" s="73">
        <v>960</v>
      </c>
      <c r="Q799" s="72">
        <f t="shared" si="240"/>
        <v>0</v>
      </c>
      <c r="R799" s="72">
        <f t="shared" si="241"/>
        <v>280.5</v>
      </c>
      <c r="S799" s="83" t="str">
        <f t="shared" si="242"/>
        <v>1</v>
      </c>
      <c r="T799" s="204" t="s">
        <v>25</v>
      </c>
      <c r="U799" s="204"/>
      <c r="V799" s="204"/>
      <c r="AB799" s="35"/>
    </row>
    <row r="800" spans="1:28" s="34" customFormat="1" ht="20">
      <c r="A800" s="283"/>
      <c r="B800" s="280"/>
      <c r="C800" s="286"/>
      <c r="D800" s="66">
        <v>42608</v>
      </c>
      <c r="E800" s="66">
        <v>42608</v>
      </c>
      <c r="F800" s="67" t="s">
        <v>311</v>
      </c>
      <c r="G800" s="68">
        <v>25</v>
      </c>
      <c r="H800" s="69">
        <v>1</v>
      </c>
      <c r="I800" s="70">
        <v>7.55</v>
      </c>
      <c r="J800" s="71">
        <f t="shared" si="236"/>
        <v>188.75</v>
      </c>
      <c r="K800" s="72">
        <f t="shared" si="243"/>
        <v>188.75</v>
      </c>
      <c r="L800" s="73">
        <v>0</v>
      </c>
      <c r="M800" s="71">
        <f t="shared" si="237"/>
        <v>0</v>
      </c>
      <c r="N800" s="72">
        <f t="shared" si="238"/>
        <v>-188.75</v>
      </c>
      <c r="O800" s="74">
        <f t="shared" si="239"/>
        <v>-1</v>
      </c>
      <c r="P800" s="73">
        <v>0</v>
      </c>
      <c r="Q800" s="72">
        <f t="shared" si="240"/>
        <v>0</v>
      </c>
      <c r="R800" s="72">
        <f t="shared" si="241"/>
        <v>-188.75</v>
      </c>
      <c r="S800" s="83" t="str">
        <f t="shared" si="242"/>
        <v>1</v>
      </c>
      <c r="T800" s="204" t="s">
        <v>25</v>
      </c>
      <c r="U800" s="204"/>
      <c r="V800" s="204"/>
      <c r="AB800" s="35"/>
    </row>
    <row r="801" spans="1:28" s="34" customFormat="1" ht="20">
      <c r="A801" s="281">
        <v>160832</v>
      </c>
      <c r="B801" s="278" t="s">
        <v>618</v>
      </c>
      <c r="C801" s="284" t="s">
        <v>574</v>
      </c>
      <c r="D801" s="66">
        <v>42608</v>
      </c>
      <c r="E801" s="66">
        <v>42608</v>
      </c>
      <c r="F801" s="67" t="s">
        <v>310</v>
      </c>
      <c r="G801" s="68">
        <v>15</v>
      </c>
      <c r="H801" s="69">
        <v>6</v>
      </c>
      <c r="I801" s="70">
        <v>7.55</v>
      </c>
      <c r="J801" s="71">
        <f t="shared" si="236"/>
        <v>113.25</v>
      </c>
      <c r="K801" s="72">
        <f t="shared" si="243"/>
        <v>679.5</v>
      </c>
      <c r="L801" s="73">
        <v>160</v>
      </c>
      <c r="M801" s="71">
        <f t="shared" si="237"/>
        <v>960</v>
      </c>
      <c r="N801" s="72">
        <f t="shared" si="238"/>
        <v>280.5</v>
      </c>
      <c r="O801" s="74">
        <f t="shared" si="239"/>
        <v>0.41280353200883002</v>
      </c>
      <c r="P801" s="73">
        <v>960</v>
      </c>
      <c r="Q801" s="72">
        <f t="shared" si="240"/>
        <v>0</v>
      </c>
      <c r="R801" s="72">
        <f t="shared" si="241"/>
        <v>280.5</v>
      </c>
      <c r="S801" s="83" t="str">
        <f t="shared" si="242"/>
        <v>1</v>
      </c>
      <c r="T801" s="204" t="s">
        <v>25</v>
      </c>
      <c r="U801" s="204"/>
      <c r="V801" s="204"/>
      <c r="AB801" s="35"/>
    </row>
    <row r="802" spans="1:28" s="34" customFormat="1" ht="20">
      <c r="A802" s="283"/>
      <c r="B802" s="280"/>
      <c r="C802" s="286"/>
      <c r="D802" s="66">
        <v>42608</v>
      </c>
      <c r="E802" s="66">
        <v>42608</v>
      </c>
      <c r="F802" s="67" t="s">
        <v>311</v>
      </c>
      <c r="G802" s="68">
        <v>25</v>
      </c>
      <c r="H802" s="69">
        <v>1</v>
      </c>
      <c r="I802" s="70">
        <v>7.55</v>
      </c>
      <c r="J802" s="71">
        <f t="shared" si="236"/>
        <v>188.75</v>
      </c>
      <c r="K802" s="72">
        <f t="shared" si="243"/>
        <v>188.75</v>
      </c>
      <c r="L802" s="73">
        <v>0</v>
      </c>
      <c r="M802" s="71">
        <f t="shared" si="237"/>
        <v>0</v>
      </c>
      <c r="N802" s="72">
        <f t="shared" si="238"/>
        <v>-188.75</v>
      </c>
      <c r="O802" s="74">
        <f t="shared" si="239"/>
        <v>-1</v>
      </c>
      <c r="P802" s="73">
        <v>0</v>
      </c>
      <c r="Q802" s="72">
        <f t="shared" si="240"/>
        <v>0</v>
      </c>
      <c r="R802" s="72">
        <f t="shared" si="241"/>
        <v>-188.75</v>
      </c>
      <c r="S802" s="83" t="str">
        <f t="shared" si="242"/>
        <v>1</v>
      </c>
      <c r="T802" s="204" t="s">
        <v>25</v>
      </c>
      <c r="U802" s="204"/>
      <c r="V802" s="204"/>
      <c r="AB802" s="35"/>
    </row>
    <row r="803" spans="1:28" s="34" customFormat="1" ht="20">
      <c r="A803" s="281">
        <v>160833</v>
      </c>
      <c r="B803" s="278" t="s">
        <v>619</v>
      </c>
      <c r="C803" s="284" t="s">
        <v>550</v>
      </c>
      <c r="D803" s="66">
        <v>42608</v>
      </c>
      <c r="E803" s="66">
        <v>42611</v>
      </c>
      <c r="F803" s="67" t="s">
        <v>318</v>
      </c>
      <c r="G803" s="68">
        <v>10.5</v>
      </c>
      <c r="H803" s="69">
        <v>6</v>
      </c>
      <c r="I803" s="70">
        <v>7.49</v>
      </c>
      <c r="J803" s="71">
        <f t="shared" si="236"/>
        <v>78.644999999999996</v>
      </c>
      <c r="K803" s="72">
        <f t="shared" si="243"/>
        <v>471.87</v>
      </c>
      <c r="L803" s="73">
        <v>140</v>
      </c>
      <c r="M803" s="71">
        <f t="shared" si="237"/>
        <v>840</v>
      </c>
      <c r="N803" s="72">
        <f t="shared" si="238"/>
        <v>368.13</v>
      </c>
      <c r="O803" s="74">
        <f t="shared" si="239"/>
        <v>0.78015131286159334</v>
      </c>
      <c r="P803" s="73">
        <v>840</v>
      </c>
      <c r="Q803" s="72">
        <f t="shared" si="240"/>
        <v>0</v>
      </c>
      <c r="R803" s="72">
        <f t="shared" si="241"/>
        <v>368.13</v>
      </c>
      <c r="S803" s="83" t="str">
        <f t="shared" si="242"/>
        <v>1</v>
      </c>
      <c r="T803" s="204" t="s">
        <v>25</v>
      </c>
      <c r="U803" s="204"/>
      <c r="V803" s="204"/>
      <c r="AB803" s="35"/>
    </row>
    <row r="804" spans="1:28" s="34" customFormat="1" ht="40">
      <c r="A804" s="282"/>
      <c r="B804" s="279"/>
      <c r="C804" s="285"/>
      <c r="D804" s="66">
        <v>42608</v>
      </c>
      <c r="E804" s="66">
        <v>42611</v>
      </c>
      <c r="F804" s="67" t="s">
        <v>620</v>
      </c>
      <c r="G804" s="68">
        <v>10.65</v>
      </c>
      <c r="H804" s="69">
        <v>1</v>
      </c>
      <c r="I804" s="70">
        <v>7.49</v>
      </c>
      <c r="J804" s="71">
        <f t="shared" si="236"/>
        <v>79.768500000000003</v>
      </c>
      <c r="K804" s="72">
        <f t="shared" si="243"/>
        <v>79.768500000000003</v>
      </c>
      <c r="L804" s="73">
        <v>150</v>
      </c>
      <c r="M804" s="71">
        <f t="shared" si="237"/>
        <v>150</v>
      </c>
      <c r="N804" s="72">
        <f t="shared" si="238"/>
        <v>70.231499999999997</v>
      </c>
      <c r="O804" s="74">
        <f t="shared" si="239"/>
        <v>0.88044152767069706</v>
      </c>
      <c r="P804" s="73">
        <v>150</v>
      </c>
      <c r="Q804" s="72">
        <f t="shared" si="240"/>
        <v>0</v>
      </c>
      <c r="R804" s="72">
        <f t="shared" si="241"/>
        <v>70.231499999999997</v>
      </c>
      <c r="S804" s="83" t="str">
        <f t="shared" si="242"/>
        <v>1</v>
      </c>
      <c r="T804" s="204" t="s">
        <v>25</v>
      </c>
      <c r="U804" s="204"/>
      <c r="V804" s="204"/>
      <c r="AB804" s="35"/>
    </row>
    <row r="805" spans="1:28" s="34" customFormat="1" ht="20">
      <c r="A805" s="283"/>
      <c r="B805" s="280"/>
      <c r="C805" s="286"/>
      <c r="D805" s="66">
        <v>42608</v>
      </c>
      <c r="E805" s="66">
        <v>42611</v>
      </c>
      <c r="F805" s="67" t="s">
        <v>311</v>
      </c>
      <c r="G805" s="68">
        <v>27</v>
      </c>
      <c r="H805" s="69">
        <v>1</v>
      </c>
      <c r="I805" s="70">
        <v>7.52</v>
      </c>
      <c r="J805" s="71">
        <f t="shared" si="236"/>
        <v>203.04</v>
      </c>
      <c r="K805" s="72">
        <f t="shared" si="243"/>
        <v>203.04</v>
      </c>
      <c r="L805" s="73">
        <v>0</v>
      </c>
      <c r="M805" s="71">
        <f t="shared" si="237"/>
        <v>0</v>
      </c>
      <c r="N805" s="72">
        <f t="shared" si="238"/>
        <v>-203.04</v>
      </c>
      <c r="O805" s="74">
        <f t="shared" si="239"/>
        <v>-1</v>
      </c>
      <c r="P805" s="73">
        <v>0</v>
      </c>
      <c r="Q805" s="72">
        <f t="shared" si="240"/>
        <v>0</v>
      </c>
      <c r="R805" s="72">
        <f t="shared" si="241"/>
        <v>-203.04</v>
      </c>
      <c r="S805" s="83" t="str">
        <f t="shared" si="242"/>
        <v>1</v>
      </c>
      <c r="T805" s="204" t="s">
        <v>25</v>
      </c>
      <c r="U805" s="204"/>
      <c r="V805" s="204"/>
      <c r="AB805" s="35"/>
    </row>
    <row r="806" spans="1:28" s="34" customFormat="1" ht="20">
      <c r="A806" s="281">
        <v>160834</v>
      </c>
      <c r="B806" s="278" t="s">
        <v>621</v>
      </c>
      <c r="C806" s="284" t="s">
        <v>32</v>
      </c>
      <c r="D806" s="66">
        <v>42608</v>
      </c>
      <c r="E806" s="66">
        <v>42608</v>
      </c>
      <c r="F806" s="67" t="s">
        <v>487</v>
      </c>
      <c r="G806" s="68">
        <v>11</v>
      </c>
      <c r="H806" s="69">
        <v>8</v>
      </c>
      <c r="I806" s="70">
        <v>7.49</v>
      </c>
      <c r="J806" s="71">
        <f t="shared" si="236"/>
        <v>82.39</v>
      </c>
      <c r="K806" s="72">
        <f t="shared" si="243"/>
        <v>659.12</v>
      </c>
      <c r="L806" s="73">
        <v>135</v>
      </c>
      <c r="M806" s="71">
        <f t="shared" si="237"/>
        <v>1080</v>
      </c>
      <c r="N806" s="72">
        <f t="shared" si="238"/>
        <v>420.88</v>
      </c>
      <c r="O806" s="74">
        <f t="shared" si="239"/>
        <v>0.63854836752033017</v>
      </c>
      <c r="P806" s="73">
        <v>1080</v>
      </c>
      <c r="Q806" s="72">
        <f t="shared" si="240"/>
        <v>0</v>
      </c>
      <c r="R806" s="72">
        <f t="shared" si="241"/>
        <v>420.88</v>
      </c>
      <c r="S806" s="83" t="str">
        <f t="shared" si="242"/>
        <v>1</v>
      </c>
      <c r="T806" s="204" t="s">
        <v>25</v>
      </c>
      <c r="U806" s="204"/>
      <c r="V806" s="204"/>
      <c r="AB806" s="35"/>
    </row>
    <row r="807" spans="1:28" s="34" customFormat="1" ht="20">
      <c r="A807" s="283"/>
      <c r="B807" s="280"/>
      <c r="C807" s="286"/>
      <c r="D807" s="66">
        <v>42608</v>
      </c>
      <c r="E807" s="66">
        <v>42608</v>
      </c>
      <c r="F807" s="67" t="s">
        <v>350</v>
      </c>
      <c r="G807" s="68">
        <v>25</v>
      </c>
      <c r="H807" s="69">
        <v>1</v>
      </c>
      <c r="I807" s="70">
        <v>7.49</v>
      </c>
      <c r="J807" s="71">
        <f t="shared" si="236"/>
        <v>187.25</v>
      </c>
      <c r="K807" s="72">
        <f t="shared" si="243"/>
        <v>187.25</v>
      </c>
      <c r="L807" s="73">
        <v>0</v>
      </c>
      <c r="M807" s="71">
        <f t="shared" si="237"/>
        <v>0</v>
      </c>
      <c r="N807" s="72">
        <f t="shared" si="238"/>
        <v>-187.25</v>
      </c>
      <c r="O807" s="74">
        <f t="shared" si="239"/>
        <v>-1</v>
      </c>
      <c r="P807" s="73">
        <v>0</v>
      </c>
      <c r="Q807" s="72">
        <f t="shared" si="240"/>
        <v>0</v>
      </c>
      <c r="R807" s="72">
        <f t="shared" si="241"/>
        <v>-187.25</v>
      </c>
      <c r="S807" s="83" t="str">
        <f t="shared" si="242"/>
        <v>1</v>
      </c>
      <c r="T807" s="204" t="s">
        <v>25</v>
      </c>
      <c r="U807" s="204"/>
      <c r="V807" s="204"/>
      <c r="AB807" s="35"/>
    </row>
    <row r="808" spans="1:28" s="34" customFormat="1" ht="20">
      <c r="A808" s="281">
        <v>160835</v>
      </c>
      <c r="B808" s="278" t="s">
        <v>622</v>
      </c>
      <c r="C808" s="284" t="s">
        <v>150</v>
      </c>
      <c r="D808" s="66">
        <v>42608</v>
      </c>
      <c r="E808" s="66">
        <v>42608</v>
      </c>
      <c r="F808" s="67" t="s">
        <v>399</v>
      </c>
      <c r="G808" s="68">
        <v>10.5</v>
      </c>
      <c r="H808" s="69">
        <v>8</v>
      </c>
      <c r="I808" s="70">
        <v>7.49</v>
      </c>
      <c r="J808" s="71">
        <f t="shared" si="236"/>
        <v>78.644999999999996</v>
      </c>
      <c r="K808" s="72">
        <f t="shared" si="243"/>
        <v>629.16</v>
      </c>
      <c r="L808" s="73">
        <v>135</v>
      </c>
      <c r="M808" s="71">
        <f t="shared" si="237"/>
        <v>1080</v>
      </c>
      <c r="N808" s="72">
        <f t="shared" si="238"/>
        <v>450.84000000000003</v>
      </c>
      <c r="O808" s="74">
        <f t="shared" si="239"/>
        <v>0.71657448025939352</v>
      </c>
      <c r="P808" s="73">
        <v>1080</v>
      </c>
      <c r="Q808" s="72">
        <f t="shared" si="240"/>
        <v>0</v>
      </c>
      <c r="R808" s="72">
        <f t="shared" si="241"/>
        <v>450.84000000000003</v>
      </c>
      <c r="S808" s="83" t="str">
        <f t="shared" si="242"/>
        <v>1</v>
      </c>
      <c r="T808" s="204" t="s">
        <v>25</v>
      </c>
      <c r="U808" s="204"/>
      <c r="V808" s="204"/>
      <c r="AB808" s="35"/>
    </row>
    <row r="809" spans="1:28" s="34" customFormat="1" ht="20">
      <c r="A809" s="283"/>
      <c r="B809" s="280"/>
      <c r="C809" s="286"/>
      <c r="D809" s="66">
        <v>42608</v>
      </c>
      <c r="E809" s="66">
        <v>42608</v>
      </c>
      <c r="F809" s="67" t="s">
        <v>350</v>
      </c>
      <c r="G809" s="68">
        <v>25</v>
      </c>
      <c r="H809" s="69">
        <v>1</v>
      </c>
      <c r="I809" s="70">
        <v>7.49</v>
      </c>
      <c r="J809" s="71">
        <f t="shared" si="236"/>
        <v>187.25</v>
      </c>
      <c r="K809" s="72">
        <f t="shared" si="243"/>
        <v>187.25</v>
      </c>
      <c r="L809" s="73">
        <v>0</v>
      </c>
      <c r="M809" s="71">
        <f t="shared" si="237"/>
        <v>0</v>
      </c>
      <c r="N809" s="72">
        <f t="shared" si="238"/>
        <v>-187.25</v>
      </c>
      <c r="O809" s="74">
        <f t="shared" si="239"/>
        <v>-1</v>
      </c>
      <c r="P809" s="73">
        <v>0</v>
      </c>
      <c r="Q809" s="72">
        <f t="shared" si="240"/>
        <v>0</v>
      </c>
      <c r="R809" s="72">
        <f t="shared" si="241"/>
        <v>-187.25</v>
      </c>
      <c r="S809" s="83" t="str">
        <f t="shared" si="242"/>
        <v>1</v>
      </c>
      <c r="T809" s="204" t="s">
        <v>25</v>
      </c>
      <c r="U809" s="204"/>
      <c r="V809" s="204"/>
      <c r="AB809" s="35"/>
    </row>
    <row r="810" spans="1:28" s="34" customFormat="1" ht="20" customHeight="1">
      <c r="A810" s="281" t="s">
        <v>623</v>
      </c>
      <c r="B810" s="287" t="s">
        <v>624</v>
      </c>
      <c r="C810" s="284" t="s">
        <v>580</v>
      </c>
      <c r="D810" s="171">
        <v>42595</v>
      </c>
      <c r="E810" s="171">
        <v>42619</v>
      </c>
      <c r="F810" s="154" t="s">
        <v>362</v>
      </c>
      <c r="G810" s="155">
        <v>10.5</v>
      </c>
      <c r="H810" s="156">
        <v>4</v>
      </c>
      <c r="I810" s="189">
        <v>7.4485999999999999</v>
      </c>
      <c r="J810" s="71">
        <f t="shared" ref="J810:J811" si="253">G810*I810</f>
        <v>78.210300000000004</v>
      </c>
      <c r="K810" s="72">
        <f t="shared" ref="K810:K811" si="254">J810*H810</f>
        <v>312.84120000000001</v>
      </c>
      <c r="L810" s="157">
        <v>135</v>
      </c>
      <c r="M810" s="71">
        <f t="shared" si="237"/>
        <v>540</v>
      </c>
      <c r="N810" s="72">
        <f t="shared" si="238"/>
        <v>227.15879999999999</v>
      </c>
      <c r="O810" s="74">
        <f t="shared" si="239"/>
        <v>0.72611535820729489</v>
      </c>
      <c r="P810" s="73">
        <v>540</v>
      </c>
      <c r="Q810" s="72">
        <f t="shared" si="240"/>
        <v>0</v>
      </c>
      <c r="R810" s="72">
        <f t="shared" si="241"/>
        <v>227.15879999999999</v>
      </c>
      <c r="S810" s="83" t="str">
        <f t="shared" si="242"/>
        <v>1</v>
      </c>
      <c r="T810" s="204" t="s">
        <v>25</v>
      </c>
      <c r="U810" s="272" t="s">
        <v>625</v>
      </c>
      <c r="V810" s="158"/>
      <c r="W810" s="159"/>
      <c r="X810" s="159"/>
      <c r="Y810" s="159"/>
      <c r="Z810" s="159"/>
      <c r="AA810" s="159"/>
      <c r="AB810" s="160"/>
    </row>
    <row r="811" spans="1:28" s="34" customFormat="1" ht="20">
      <c r="A811" s="283"/>
      <c r="B811" s="288"/>
      <c r="C811" s="286"/>
      <c r="D811" s="171">
        <v>42595</v>
      </c>
      <c r="E811" s="171">
        <v>42619</v>
      </c>
      <c r="F811" s="154" t="s">
        <v>332</v>
      </c>
      <c r="G811" s="155">
        <v>0</v>
      </c>
      <c r="H811" s="156">
        <v>1</v>
      </c>
      <c r="I811" s="190">
        <v>7.4485999999999999</v>
      </c>
      <c r="J811" s="71">
        <f t="shared" si="253"/>
        <v>0</v>
      </c>
      <c r="K811" s="72">
        <f t="shared" si="254"/>
        <v>0</v>
      </c>
      <c r="L811" s="157">
        <v>15</v>
      </c>
      <c r="M811" s="71">
        <f t="shared" si="237"/>
        <v>15</v>
      </c>
      <c r="N811" s="72">
        <f t="shared" si="238"/>
        <v>15</v>
      </c>
      <c r="O811" s="74" t="e">
        <f t="shared" si="239"/>
        <v>#DIV/0!</v>
      </c>
      <c r="P811" s="73">
        <v>15</v>
      </c>
      <c r="Q811" s="72">
        <f t="shared" si="240"/>
        <v>0</v>
      </c>
      <c r="R811" s="72">
        <f t="shared" si="241"/>
        <v>15</v>
      </c>
      <c r="S811" s="83" t="str">
        <f t="shared" si="242"/>
        <v>1</v>
      </c>
      <c r="T811" s="204" t="s">
        <v>25</v>
      </c>
      <c r="U811" s="273"/>
      <c r="V811" s="158"/>
      <c r="W811" s="159"/>
      <c r="X811" s="159"/>
      <c r="Y811" s="159"/>
      <c r="Z811" s="159"/>
      <c r="AA811" s="159"/>
      <c r="AB811" s="160"/>
    </row>
    <row r="812" spans="1:28" s="34" customFormat="1" ht="40">
      <c r="A812" s="281">
        <v>160826.20000000001</v>
      </c>
      <c r="B812" s="278"/>
      <c r="C812" s="284" t="s">
        <v>66</v>
      </c>
      <c r="D812" s="66">
        <v>42605</v>
      </c>
      <c r="E812" s="171">
        <v>42619</v>
      </c>
      <c r="F812" s="67" t="s">
        <v>626</v>
      </c>
      <c r="G812" s="68">
        <v>15.73</v>
      </c>
      <c r="H812" s="69">
        <v>1</v>
      </c>
      <c r="I812" s="70">
        <v>7.4851000000000001</v>
      </c>
      <c r="J812" s="71">
        <f>G812*I812</f>
        <v>117.740623</v>
      </c>
      <c r="K812" s="72">
        <f>J812*H812</f>
        <v>117.740623</v>
      </c>
      <c r="L812" s="73">
        <v>150</v>
      </c>
      <c r="M812" s="71">
        <f>L812*H812</f>
        <v>150</v>
      </c>
      <c r="N812" s="72">
        <f>(L812-J812)*H812</f>
        <v>32.259377000000001</v>
      </c>
      <c r="O812" s="74">
        <f>(L812-J812)/J812</f>
        <v>0.27398680402769737</v>
      </c>
      <c r="P812" s="73">
        <v>150</v>
      </c>
      <c r="Q812" s="72">
        <f>L812*H812-P812</f>
        <v>0</v>
      </c>
      <c r="R812" s="72">
        <f>N812</f>
        <v>32.259377000000001</v>
      </c>
      <c r="S812" s="83" t="str">
        <f>IF(Q812&lt;&gt;0,"0","1")</f>
        <v>1</v>
      </c>
      <c r="T812" s="204" t="s">
        <v>25</v>
      </c>
      <c r="U812" s="273"/>
      <c r="V812" s="204"/>
      <c r="AB812" s="35"/>
    </row>
    <row r="813" spans="1:28" s="34" customFormat="1" ht="20">
      <c r="A813" s="282"/>
      <c r="B813" s="279"/>
      <c r="C813" s="285"/>
      <c r="D813" s="66">
        <v>42605</v>
      </c>
      <c r="E813" s="171">
        <v>42619</v>
      </c>
      <c r="F813" s="67" t="s">
        <v>433</v>
      </c>
      <c r="G813" s="68">
        <v>36.880000000000003</v>
      </c>
      <c r="H813" s="69">
        <v>1</v>
      </c>
      <c r="I813" s="70">
        <v>7.4851000000000001</v>
      </c>
      <c r="J813" s="71">
        <f t="shared" ref="J813:J814" si="255">G813*I813</f>
        <v>276.05048800000003</v>
      </c>
      <c r="K813" s="72">
        <f t="shared" ref="K813:K814" si="256">J813*H813</f>
        <v>276.05048800000003</v>
      </c>
      <c r="L813" s="73">
        <v>345</v>
      </c>
      <c r="M813" s="71">
        <f t="shared" ref="M813:M814" si="257">L813*H813</f>
        <v>345</v>
      </c>
      <c r="N813" s="72">
        <f t="shared" ref="N813:N814" si="258">(L813-J813)*H813</f>
        <v>68.94951199999997</v>
      </c>
      <c r="O813" s="74">
        <f t="shared" ref="O813:O814" si="259">(L813-J813)/J813</f>
        <v>0.24977138240016428</v>
      </c>
      <c r="P813" s="73">
        <v>345</v>
      </c>
      <c r="Q813" s="72">
        <f t="shared" ref="Q813:Q814" si="260">L813*H813-P813</f>
        <v>0</v>
      </c>
      <c r="R813" s="72">
        <f t="shared" ref="R813:R814" si="261">N813</f>
        <v>68.94951199999997</v>
      </c>
      <c r="S813" s="83" t="str">
        <f t="shared" ref="S813:S814" si="262">IF(Q813&lt;&gt;0,"0","1")</f>
        <v>1</v>
      </c>
      <c r="T813" s="204" t="s">
        <v>25</v>
      </c>
      <c r="U813" s="273"/>
      <c r="V813" s="204"/>
      <c r="AB813" s="35"/>
    </row>
    <row r="814" spans="1:28" s="34" customFormat="1" ht="40">
      <c r="A814" s="282"/>
      <c r="B814" s="279"/>
      <c r="C814" s="285"/>
      <c r="D814" s="66">
        <v>42605</v>
      </c>
      <c r="E814" s="171">
        <v>42619</v>
      </c>
      <c r="F814" s="67" t="s">
        <v>602</v>
      </c>
      <c r="G814" s="68">
        <v>35.1</v>
      </c>
      <c r="H814" s="69">
        <v>2</v>
      </c>
      <c r="I814" s="70">
        <v>7.4851000000000001</v>
      </c>
      <c r="J814" s="71">
        <f t="shared" si="255"/>
        <v>262.72701000000001</v>
      </c>
      <c r="K814" s="72">
        <f t="shared" si="256"/>
        <v>525.45402000000001</v>
      </c>
      <c r="L814" s="73">
        <v>320</v>
      </c>
      <c r="M814" s="71">
        <f t="shared" si="257"/>
        <v>640</v>
      </c>
      <c r="N814" s="72">
        <f t="shared" si="258"/>
        <v>114.54597999999999</v>
      </c>
      <c r="O814" s="74">
        <f t="shared" si="259"/>
        <v>0.21799429757907263</v>
      </c>
      <c r="P814" s="73">
        <v>640</v>
      </c>
      <c r="Q814" s="72">
        <f t="shared" si="260"/>
        <v>0</v>
      </c>
      <c r="R814" s="72">
        <f t="shared" si="261"/>
        <v>114.54597999999999</v>
      </c>
      <c r="S814" s="83" t="str">
        <f t="shared" si="262"/>
        <v>1</v>
      </c>
      <c r="T814" s="204" t="s">
        <v>25</v>
      </c>
      <c r="U814" s="273"/>
      <c r="V814" s="204"/>
      <c r="AB814" s="35"/>
    </row>
    <row r="815" spans="1:28" s="34" customFormat="1" ht="20">
      <c r="A815" s="283"/>
      <c r="B815" s="280"/>
      <c r="C815" s="286"/>
      <c r="D815" s="66">
        <v>42605</v>
      </c>
      <c r="E815" s="171">
        <v>42619</v>
      </c>
      <c r="F815" s="67" t="s">
        <v>350</v>
      </c>
      <c r="G815" s="68">
        <v>25</v>
      </c>
      <c r="H815" s="69">
        <v>1</v>
      </c>
      <c r="I815" s="70">
        <v>7.4851000000000001</v>
      </c>
      <c r="J815" s="71">
        <f>G815*I815</f>
        <v>187.1275</v>
      </c>
      <c r="K815" s="72">
        <f>J815*H815</f>
        <v>187.1275</v>
      </c>
      <c r="L815" s="73">
        <v>0</v>
      </c>
      <c r="M815" s="71">
        <f>L815*H815</f>
        <v>0</v>
      </c>
      <c r="N815" s="72">
        <f>(L815-J815)*H815</f>
        <v>-187.1275</v>
      </c>
      <c r="O815" s="74">
        <f>(L815-J815)/J815</f>
        <v>-1</v>
      </c>
      <c r="P815" s="73">
        <v>0</v>
      </c>
      <c r="Q815" s="72">
        <f>L815*H815-P815</f>
        <v>0</v>
      </c>
      <c r="R815" s="72">
        <f>N815</f>
        <v>-187.1275</v>
      </c>
      <c r="S815" s="83" t="str">
        <f>IF(Q815&lt;&gt;0,"0","1")</f>
        <v>1</v>
      </c>
      <c r="T815" s="204" t="s">
        <v>25</v>
      </c>
      <c r="U815" s="273"/>
      <c r="V815" s="204"/>
      <c r="AB815" s="35"/>
    </row>
    <row r="816" spans="1:28" s="186" customFormat="1" ht="20">
      <c r="A816" s="266" t="s">
        <v>627</v>
      </c>
      <c r="B816" s="268" t="s">
        <v>628</v>
      </c>
      <c r="C816" s="270" t="s">
        <v>629</v>
      </c>
      <c r="D816" s="175">
        <v>42619</v>
      </c>
      <c r="E816" s="175">
        <v>42619</v>
      </c>
      <c r="F816" s="176" t="s">
        <v>630</v>
      </c>
      <c r="G816" s="177">
        <v>3.25</v>
      </c>
      <c r="H816" s="178">
        <v>2</v>
      </c>
      <c r="I816" s="179">
        <v>7.4851000000000001</v>
      </c>
      <c r="J816" s="180">
        <f t="shared" ref="J816:J822" si="263">G816*I816</f>
        <v>24.326575000000002</v>
      </c>
      <c r="K816" s="181">
        <f t="shared" ref="K816:K822" si="264">J816*H816</f>
        <v>48.653150000000004</v>
      </c>
      <c r="L816" s="182">
        <v>42</v>
      </c>
      <c r="M816" s="180">
        <f t="shared" ref="M816:M822" si="265">L816*H816</f>
        <v>84</v>
      </c>
      <c r="N816" s="181">
        <f t="shared" ref="N816:N822" si="266">(L816-J816)*H816</f>
        <v>35.346849999999996</v>
      </c>
      <c r="O816" s="183">
        <f t="shared" ref="O816:O822" si="267">(L816-J816)/J816</f>
        <v>0.72650691681833535</v>
      </c>
      <c r="P816" s="182">
        <v>0</v>
      </c>
      <c r="Q816" s="181">
        <f t="shared" ref="Q816:Q822" si="268">L816*H816-P816</f>
        <v>84</v>
      </c>
      <c r="R816" s="181">
        <f t="shared" ref="R816:R822" si="269">N816</f>
        <v>35.346849999999996</v>
      </c>
      <c r="S816" s="184" t="str">
        <f t="shared" ref="S816:S822" si="270">IF(Q816&lt;&gt;0,"0","1")</f>
        <v>0</v>
      </c>
      <c r="T816" s="185" t="s">
        <v>25</v>
      </c>
      <c r="U816" s="273"/>
      <c r="V816" s="185"/>
      <c r="AB816" s="187"/>
    </row>
    <row r="817" spans="1:28" s="186" customFormat="1" ht="40">
      <c r="A817" s="290"/>
      <c r="B817" s="291"/>
      <c r="C817" s="289"/>
      <c r="D817" s="175">
        <v>42619</v>
      </c>
      <c r="E817" s="188">
        <v>42619</v>
      </c>
      <c r="F817" s="176" t="s">
        <v>631</v>
      </c>
      <c r="G817" s="177">
        <v>0.85</v>
      </c>
      <c r="H817" s="178">
        <v>6</v>
      </c>
      <c r="I817" s="179">
        <v>7.4851000000000001</v>
      </c>
      <c r="J817" s="180">
        <f t="shared" si="263"/>
        <v>6.3623349999999999</v>
      </c>
      <c r="K817" s="181">
        <f t="shared" si="264"/>
        <v>38.174009999999996</v>
      </c>
      <c r="L817" s="182">
        <v>12</v>
      </c>
      <c r="M817" s="180">
        <f t="shared" si="265"/>
        <v>72</v>
      </c>
      <c r="N817" s="181">
        <f t="shared" si="266"/>
        <v>33.825990000000004</v>
      </c>
      <c r="O817" s="183">
        <f t="shared" si="267"/>
        <v>0.88609999316288757</v>
      </c>
      <c r="P817" s="182">
        <v>0</v>
      </c>
      <c r="Q817" s="181">
        <f t="shared" si="268"/>
        <v>72</v>
      </c>
      <c r="R817" s="181">
        <f t="shared" si="269"/>
        <v>33.825990000000004</v>
      </c>
      <c r="S817" s="184" t="str">
        <f t="shared" si="270"/>
        <v>0</v>
      </c>
      <c r="T817" s="185" t="s">
        <v>25</v>
      </c>
      <c r="U817" s="273"/>
      <c r="V817" s="185"/>
      <c r="AB817" s="187"/>
    </row>
    <row r="818" spans="1:28" s="186" customFormat="1" ht="20">
      <c r="A818" s="267"/>
      <c r="B818" s="269"/>
      <c r="C818" s="271"/>
      <c r="D818" s="175">
        <v>42619</v>
      </c>
      <c r="E818" s="188">
        <v>42619</v>
      </c>
      <c r="F818" s="176" t="s">
        <v>632</v>
      </c>
      <c r="G818" s="177">
        <v>0.75</v>
      </c>
      <c r="H818" s="178">
        <v>4</v>
      </c>
      <c r="I818" s="179">
        <v>7.4851000000000001</v>
      </c>
      <c r="J818" s="180">
        <f t="shared" si="263"/>
        <v>5.6138250000000003</v>
      </c>
      <c r="K818" s="181">
        <f t="shared" si="264"/>
        <v>22.455300000000001</v>
      </c>
      <c r="L818" s="182">
        <v>0</v>
      </c>
      <c r="M818" s="180">
        <f t="shared" si="265"/>
        <v>0</v>
      </c>
      <c r="N818" s="181">
        <f t="shared" si="266"/>
        <v>-22.455300000000001</v>
      </c>
      <c r="O818" s="183">
        <f t="shared" si="267"/>
        <v>-1</v>
      </c>
      <c r="P818" s="182">
        <v>0</v>
      </c>
      <c r="Q818" s="181">
        <f t="shared" si="268"/>
        <v>0</v>
      </c>
      <c r="R818" s="181">
        <f t="shared" si="269"/>
        <v>-22.455300000000001</v>
      </c>
      <c r="S818" s="184" t="str">
        <f t="shared" si="270"/>
        <v>1</v>
      </c>
      <c r="T818" s="185" t="s">
        <v>25</v>
      </c>
      <c r="U818" s="273"/>
      <c r="V818" s="185"/>
      <c r="AB818" s="187"/>
    </row>
    <row r="819" spans="1:28" s="186" customFormat="1" ht="40">
      <c r="A819" s="266" t="s">
        <v>633</v>
      </c>
      <c r="B819" s="268"/>
      <c r="C819" s="270" t="s">
        <v>634</v>
      </c>
      <c r="D819" s="175">
        <v>42619</v>
      </c>
      <c r="E819" s="175"/>
      <c r="F819" s="176" t="s">
        <v>635</v>
      </c>
      <c r="G819" s="177"/>
      <c r="H819" s="178">
        <v>3</v>
      </c>
      <c r="I819" s="179">
        <v>7.4851000000000001</v>
      </c>
      <c r="J819" s="180">
        <f t="shared" si="263"/>
        <v>0</v>
      </c>
      <c r="K819" s="181">
        <f t="shared" si="264"/>
        <v>0</v>
      </c>
      <c r="L819" s="182"/>
      <c r="M819" s="180">
        <f t="shared" si="265"/>
        <v>0</v>
      </c>
      <c r="N819" s="181">
        <f t="shared" si="266"/>
        <v>0</v>
      </c>
      <c r="O819" s="183" t="e">
        <f t="shared" si="267"/>
        <v>#DIV/0!</v>
      </c>
      <c r="P819" s="182"/>
      <c r="Q819" s="181">
        <f t="shared" si="268"/>
        <v>0</v>
      </c>
      <c r="R819" s="181">
        <f t="shared" si="269"/>
        <v>0</v>
      </c>
      <c r="S819" s="184" t="str">
        <f t="shared" si="270"/>
        <v>1</v>
      </c>
      <c r="T819" s="185" t="s">
        <v>25</v>
      </c>
      <c r="U819" s="273"/>
      <c r="V819" s="185"/>
      <c r="AB819" s="187"/>
    </row>
    <row r="820" spans="1:28" s="186" customFormat="1" ht="20">
      <c r="A820" s="290"/>
      <c r="B820" s="291"/>
      <c r="C820" s="289"/>
      <c r="D820" s="175">
        <v>42619</v>
      </c>
      <c r="E820" s="175"/>
      <c r="F820" s="176" t="s">
        <v>397</v>
      </c>
      <c r="G820" s="177"/>
      <c r="H820" s="178">
        <v>1</v>
      </c>
      <c r="I820" s="179">
        <v>7.4851000000000001</v>
      </c>
      <c r="J820" s="180">
        <f t="shared" si="263"/>
        <v>0</v>
      </c>
      <c r="K820" s="181">
        <f t="shared" si="264"/>
        <v>0</v>
      </c>
      <c r="L820" s="182"/>
      <c r="M820" s="180">
        <f t="shared" si="265"/>
        <v>0</v>
      </c>
      <c r="N820" s="181">
        <f t="shared" si="266"/>
        <v>0</v>
      </c>
      <c r="O820" s="183" t="e">
        <f t="shared" si="267"/>
        <v>#DIV/0!</v>
      </c>
      <c r="P820" s="182"/>
      <c r="Q820" s="181">
        <f t="shared" si="268"/>
        <v>0</v>
      </c>
      <c r="R820" s="181">
        <f t="shared" si="269"/>
        <v>0</v>
      </c>
      <c r="S820" s="184" t="str">
        <f t="shared" si="270"/>
        <v>1</v>
      </c>
      <c r="T820" s="185" t="s">
        <v>25</v>
      </c>
      <c r="U820" s="273"/>
      <c r="V820" s="185"/>
      <c r="AB820" s="187"/>
    </row>
    <row r="821" spans="1:28" s="186" customFormat="1" ht="20">
      <c r="A821" s="290"/>
      <c r="B821" s="291"/>
      <c r="C821" s="289"/>
      <c r="D821" s="175">
        <v>42619</v>
      </c>
      <c r="E821" s="175"/>
      <c r="F821" s="176" t="s">
        <v>459</v>
      </c>
      <c r="G821" s="177"/>
      <c r="H821" s="178">
        <v>2</v>
      </c>
      <c r="I821" s="179">
        <v>7.4851000000000001</v>
      </c>
      <c r="J821" s="180">
        <f t="shared" si="263"/>
        <v>0</v>
      </c>
      <c r="K821" s="181">
        <f t="shared" si="264"/>
        <v>0</v>
      </c>
      <c r="L821" s="182"/>
      <c r="M821" s="180">
        <f t="shared" si="265"/>
        <v>0</v>
      </c>
      <c r="N821" s="181">
        <f t="shared" si="266"/>
        <v>0</v>
      </c>
      <c r="O821" s="183" t="e">
        <f t="shared" si="267"/>
        <v>#DIV/0!</v>
      </c>
      <c r="P821" s="182"/>
      <c r="Q821" s="181">
        <f t="shared" si="268"/>
        <v>0</v>
      </c>
      <c r="R821" s="181">
        <f t="shared" si="269"/>
        <v>0</v>
      </c>
      <c r="S821" s="184" t="str">
        <f t="shared" si="270"/>
        <v>1</v>
      </c>
      <c r="T821" s="185" t="s">
        <v>25</v>
      </c>
      <c r="U821" s="273"/>
      <c r="V821" s="185"/>
      <c r="AB821" s="187"/>
    </row>
    <row r="822" spans="1:28" s="186" customFormat="1" ht="20">
      <c r="A822" s="267"/>
      <c r="B822" s="269"/>
      <c r="C822" s="271"/>
      <c r="D822" s="175">
        <v>42619</v>
      </c>
      <c r="E822" s="175"/>
      <c r="F822" s="176" t="s">
        <v>380</v>
      </c>
      <c r="G822" s="177"/>
      <c r="H822" s="178">
        <v>1</v>
      </c>
      <c r="I822" s="179">
        <v>7.4851000000000001</v>
      </c>
      <c r="J822" s="180">
        <f t="shared" si="263"/>
        <v>0</v>
      </c>
      <c r="K822" s="181">
        <f t="shared" si="264"/>
        <v>0</v>
      </c>
      <c r="L822" s="182"/>
      <c r="M822" s="180">
        <f t="shared" si="265"/>
        <v>0</v>
      </c>
      <c r="N822" s="181">
        <f t="shared" si="266"/>
        <v>0</v>
      </c>
      <c r="O822" s="183" t="e">
        <f t="shared" si="267"/>
        <v>#DIV/0!</v>
      </c>
      <c r="P822" s="182"/>
      <c r="Q822" s="181">
        <f t="shared" si="268"/>
        <v>0</v>
      </c>
      <c r="R822" s="181">
        <f t="shared" si="269"/>
        <v>0</v>
      </c>
      <c r="S822" s="184" t="str">
        <f t="shared" si="270"/>
        <v>1</v>
      </c>
      <c r="T822" s="185" t="s">
        <v>25</v>
      </c>
      <c r="U822" s="274"/>
      <c r="V822" s="185"/>
      <c r="AB822" s="187"/>
    </row>
    <row r="823" spans="1:28" s="34" customFormat="1" ht="20">
      <c r="A823" s="281">
        <v>160901</v>
      </c>
      <c r="B823" s="278" t="s">
        <v>636</v>
      </c>
      <c r="C823" s="284" t="s">
        <v>66</v>
      </c>
      <c r="D823" s="66">
        <v>42614</v>
      </c>
      <c r="E823" s="66">
        <v>42614</v>
      </c>
      <c r="F823" s="67" t="s">
        <v>401</v>
      </c>
      <c r="G823" s="68">
        <v>10.5</v>
      </c>
      <c r="H823" s="69">
        <v>8</v>
      </c>
      <c r="I823" s="70">
        <v>7.5</v>
      </c>
      <c r="J823" s="71">
        <f t="shared" si="236"/>
        <v>78.75</v>
      </c>
      <c r="K823" s="72">
        <f t="shared" si="243"/>
        <v>630</v>
      </c>
      <c r="L823" s="73">
        <v>127.5</v>
      </c>
      <c r="M823" s="71">
        <f t="shared" ref="M823:M881" si="271">L823*H823</f>
        <v>1020</v>
      </c>
      <c r="N823" s="72">
        <f t="shared" ref="N823:N881" si="272">(L823-J823)*H823</f>
        <v>390</v>
      </c>
      <c r="O823" s="74">
        <f t="shared" ref="O823:O881" si="273">(L823-J823)/J823</f>
        <v>0.61904761904761907</v>
      </c>
      <c r="P823" s="73">
        <v>1020</v>
      </c>
      <c r="Q823" s="72">
        <f t="shared" ref="Q823:Q887" si="274">L823*H823-P823</f>
        <v>0</v>
      </c>
      <c r="R823" s="72">
        <f t="shared" si="241"/>
        <v>390</v>
      </c>
      <c r="S823" s="83" t="str">
        <f t="shared" si="242"/>
        <v>1</v>
      </c>
      <c r="T823" s="204" t="s">
        <v>25</v>
      </c>
      <c r="U823" s="204"/>
      <c r="V823" s="204"/>
      <c r="AB823" s="35"/>
    </row>
    <row r="824" spans="1:28" s="34" customFormat="1" ht="20">
      <c r="A824" s="283"/>
      <c r="B824" s="280"/>
      <c r="C824" s="286"/>
      <c r="D824" s="66">
        <v>42614</v>
      </c>
      <c r="E824" s="66">
        <v>42614</v>
      </c>
      <c r="F824" s="67" t="s">
        <v>350</v>
      </c>
      <c r="G824" s="68">
        <v>25</v>
      </c>
      <c r="H824" s="69">
        <v>1</v>
      </c>
      <c r="I824" s="70">
        <v>7.51</v>
      </c>
      <c r="J824" s="71">
        <f t="shared" si="236"/>
        <v>187.75</v>
      </c>
      <c r="K824" s="72">
        <f t="shared" si="243"/>
        <v>187.75</v>
      </c>
      <c r="L824" s="73">
        <v>35</v>
      </c>
      <c r="M824" s="71">
        <f t="shared" si="271"/>
        <v>35</v>
      </c>
      <c r="N824" s="72">
        <f t="shared" si="272"/>
        <v>-152.75</v>
      </c>
      <c r="O824" s="74">
        <f t="shared" si="273"/>
        <v>-0.8135818908122503</v>
      </c>
      <c r="P824" s="73">
        <v>35</v>
      </c>
      <c r="Q824" s="72">
        <f t="shared" si="274"/>
        <v>0</v>
      </c>
      <c r="R824" s="72">
        <f t="shared" si="241"/>
        <v>-152.75</v>
      </c>
      <c r="S824" s="83" t="str">
        <f t="shared" si="242"/>
        <v>1</v>
      </c>
      <c r="T824" s="204" t="s">
        <v>25</v>
      </c>
      <c r="U824" s="204"/>
      <c r="V824" s="204"/>
      <c r="AB824" s="35"/>
    </row>
    <row r="825" spans="1:28" s="34" customFormat="1" ht="20">
      <c r="A825" s="281">
        <v>160902</v>
      </c>
      <c r="B825" s="278" t="s">
        <v>143</v>
      </c>
      <c r="C825" s="284" t="s">
        <v>66</v>
      </c>
      <c r="D825" s="66">
        <v>42614</v>
      </c>
      <c r="E825" s="66">
        <v>42614</v>
      </c>
      <c r="F825" s="67" t="s">
        <v>637</v>
      </c>
      <c r="G825" s="68">
        <v>7.96</v>
      </c>
      <c r="H825" s="69">
        <v>8</v>
      </c>
      <c r="I825" s="70">
        <v>7.53</v>
      </c>
      <c r="J825" s="71">
        <f t="shared" si="236"/>
        <v>59.938800000000001</v>
      </c>
      <c r="K825" s="72">
        <f t="shared" si="243"/>
        <v>479.5104</v>
      </c>
      <c r="L825" s="73">
        <v>125</v>
      </c>
      <c r="M825" s="71">
        <f t="shared" si="271"/>
        <v>1000</v>
      </c>
      <c r="N825" s="72">
        <f t="shared" si="272"/>
        <v>520.4896</v>
      </c>
      <c r="O825" s="74">
        <f t="shared" si="273"/>
        <v>1.0854605030464406</v>
      </c>
      <c r="P825" s="73">
        <v>1000</v>
      </c>
      <c r="Q825" s="72">
        <f t="shared" si="274"/>
        <v>0</v>
      </c>
      <c r="R825" s="72">
        <f t="shared" si="241"/>
        <v>520.4896</v>
      </c>
      <c r="S825" s="83" t="str">
        <f t="shared" si="242"/>
        <v>1</v>
      </c>
      <c r="T825" s="204" t="s">
        <v>25</v>
      </c>
      <c r="U825" s="204"/>
      <c r="V825" s="204"/>
      <c r="AB825" s="35"/>
    </row>
    <row r="826" spans="1:28" s="34" customFormat="1" ht="20">
      <c r="A826" s="283"/>
      <c r="B826" s="280"/>
      <c r="C826" s="286"/>
      <c r="D826" s="66">
        <v>42614</v>
      </c>
      <c r="E826" s="66">
        <v>42614</v>
      </c>
      <c r="F826" s="67" t="s">
        <v>350</v>
      </c>
      <c r="G826" s="68">
        <v>27</v>
      </c>
      <c r="H826" s="69">
        <v>1</v>
      </c>
      <c r="I826" s="70">
        <v>7.57</v>
      </c>
      <c r="J826" s="71">
        <f t="shared" si="236"/>
        <v>204.39000000000001</v>
      </c>
      <c r="K826" s="72">
        <f t="shared" si="243"/>
        <v>204.39000000000001</v>
      </c>
      <c r="L826" s="73">
        <v>35</v>
      </c>
      <c r="M826" s="71">
        <f t="shared" si="271"/>
        <v>35</v>
      </c>
      <c r="N826" s="72">
        <f t="shared" si="272"/>
        <v>-169.39000000000001</v>
      </c>
      <c r="O826" s="74">
        <f t="shared" si="273"/>
        <v>-0.82875874553549589</v>
      </c>
      <c r="P826" s="73">
        <v>35</v>
      </c>
      <c r="Q826" s="72">
        <f t="shared" si="274"/>
        <v>0</v>
      </c>
      <c r="R826" s="72">
        <f t="shared" si="241"/>
        <v>-169.39000000000001</v>
      </c>
      <c r="S826" s="83" t="str">
        <f t="shared" si="242"/>
        <v>1</v>
      </c>
      <c r="T826" s="204" t="s">
        <v>25</v>
      </c>
      <c r="U826" s="204"/>
      <c r="V826" s="204"/>
      <c r="AB826" s="35"/>
    </row>
    <row r="827" spans="1:28" s="34" customFormat="1" ht="20">
      <c r="A827" s="281">
        <v>160903</v>
      </c>
      <c r="B827" s="278" t="s">
        <v>638</v>
      </c>
      <c r="C827" s="284" t="s">
        <v>306</v>
      </c>
      <c r="D827" s="66">
        <v>42614</v>
      </c>
      <c r="E827" s="66">
        <v>42614</v>
      </c>
      <c r="F827" s="67" t="s">
        <v>399</v>
      </c>
      <c r="G827" s="68">
        <v>10.5</v>
      </c>
      <c r="H827" s="69">
        <v>8</v>
      </c>
      <c r="I827" s="70">
        <v>7.5</v>
      </c>
      <c r="J827" s="71">
        <f t="shared" si="236"/>
        <v>78.75</v>
      </c>
      <c r="K827" s="72">
        <f t="shared" si="243"/>
        <v>630</v>
      </c>
      <c r="L827" s="73">
        <v>155</v>
      </c>
      <c r="M827" s="71">
        <f t="shared" si="271"/>
        <v>1240</v>
      </c>
      <c r="N827" s="72">
        <f t="shared" si="272"/>
        <v>610</v>
      </c>
      <c r="O827" s="74">
        <f t="shared" si="273"/>
        <v>0.96825396825396826</v>
      </c>
      <c r="P827" s="73">
        <v>1240</v>
      </c>
      <c r="Q827" s="72">
        <f t="shared" si="274"/>
        <v>0</v>
      </c>
      <c r="R827" s="72">
        <f t="shared" ref="R827:R895" si="275">N827</f>
        <v>610</v>
      </c>
      <c r="S827" s="83" t="str">
        <f t="shared" ref="S827:S895" si="276">IF(Q827&lt;&gt;0,"0","1")</f>
        <v>1</v>
      </c>
      <c r="T827" s="204" t="s">
        <v>25</v>
      </c>
      <c r="U827" s="204"/>
      <c r="V827" s="204"/>
      <c r="AB827" s="35"/>
    </row>
    <row r="828" spans="1:28" s="34" customFormat="1" ht="20">
      <c r="A828" s="283"/>
      <c r="B828" s="280"/>
      <c r="C828" s="286"/>
      <c r="D828" s="66">
        <v>42614</v>
      </c>
      <c r="E828" s="66">
        <v>42614</v>
      </c>
      <c r="F828" s="67" t="s">
        <v>350</v>
      </c>
      <c r="G828" s="68">
        <v>25</v>
      </c>
      <c r="H828" s="69">
        <v>1</v>
      </c>
      <c r="I828" s="70">
        <v>7.51</v>
      </c>
      <c r="J828" s="71">
        <f t="shared" si="236"/>
        <v>187.75</v>
      </c>
      <c r="K828" s="72">
        <f t="shared" si="243"/>
        <v>187.75</v>
      </c>
      <c r="L828" s="73">
        <v>0</v>
      </c>
      <c r="M828" s="71">
        <f t="shared" si="271"/>
        <v>0</v>
      </c>
      <c r="N828" s="72">
        <f t="shared" si="272"/>
        <v>-187.75</v>
      </c>
      <c r="O828" s="74">
        <f t="shared" si="273"/>
        <v>-1</v>
      </c>
      <c r="P828" s="73">
        <v>0</v>
      </c>
      <c r="Q828" s="72">
        <f t="shared" si="274"/>
        <v>0</v>
      </c>
      <c r="R828" s="72">
        <f t="shared" si="275"/>
        <v>-187.75</v>
      </c>
      <c r="S828" s="83" t="str">
        <f t="shared" si="276"/>
        <v>1</v>
      </c>
      <c r="T828" s="204" t="s">
        <v>25</v>
      </c>
      <c r="U828" s="204"/>
      <c r="V828" s="204"/>
      <c r="AB828" s="35"/>
    </row>
    <row r="829" spans="1:28" s="34" customFormat="1" ht="40" customHeight="1">
      <c r="A829" s="281">
        <v>160904</v>
      </c>
      <c r="B829" s="278" t="s">
        <v>639</v>
      </c>
      <c r="C829" s="284" t="s">
        <v>66</v>
      </c>
      <c r="D829" s="66">
        <v>42617</v>
      </c>
      <c r="E829" s="66">
        <v>42623</v>
      </c>
      <c r="F829" s="67" t="s">
        <v>413</v>
      </c>
      <c r="G829" s="68">
        <v>17</v>
      </c>
      <c r="H829" s="69">
        <v>5</v>
      </c>
      <c r="I829" s="70">
        <v>7.55</v>
      </c>
      <c r="J829" s="71">
        <f t="shared" si="236"/>
        <v>128.35</v>
      </c>
      <c r="K829" s="72">
        <f t="shared" si="243"/>
        <v>641.75</v>
      </c>
      <c r="L829" s="73">
        <v>195</v>
      </c>
      <c r="M829" s="71">
        <f t="shared" si="271"/>
        <v>975</v>
      </c>
      <c r="N829" s="72">
        <f t="shared" si="272"/>
        <v>333.25</v>
      </c>
      <c r="O829" s="74">
        <f t="shared" si="273"/>
        <v>0.51928320997273092</v>
      </c>
      <c r="P829" s="73"/>
      <c r="Q829" s="72">
        <f t="shared" si="274"/>
        <v>975</v>
      </c>
      <c r="R829" s="72">
        <f t="shared" si="275"/>
        <v>333.25</v>
      </c>
      <c r="S829" s="83" t="str">
        <f t="shared" si="276"/>
        <v>0</v>
      </c>
      <c r="T829" s="192" t="s">
        <v>25</v>
      </c>
      <c r="U829" s="204"/>
      <c r="V829" s="204"/>
      <c r="AB829" s="35"/>
    </row>
    <row r="830" spans="1:28" s="34" customFormat="1" ht="20">
      <c r="A830" s="282"/>
      <c r="B830" s="279"/>
      <c r="C830" s="285"/>
      <c r="D830" s="66">
        <v>42617</v>
      </c>
      <c r="E830" s="66">
        <v>42623</v>
      </c>
      <c r="F830" s="67" t="s">
        <v>640</v>
      </c>
      <c r="G830" s="68">
        <v>17</v>
      </c>
      <c r="H830" s="69">
        <v>1</v>
      </c>
      <c r="I830" s="70">
        <v>7.55</v>
      </c>
      <c r="J830" s="71">
        <f t="shared" ref="J830:J898" si="277">G830*I830</f>
        <v>128.35</v>
      </c>
      <c r="K830" s="72">
        <f t="shared" si="243"/>
        <v>128.35</v>
      </c>
      <c r="L830" s="73">
        <v>195</v>
      </c>
      <c r="M830" s="71">
        <f t="shared" si="271"/>
        <v>195</v>
      </c>
      <c r="N830" s="72">
        <f t="shared" si="272"/>
        <v>66.650000000000006</v>
      </c>
      <c r="O830" s="74">
        <f t="shared" si="273"/>
        <v>0.51928320997273092</v>
      </c>
      <c r="P830" s="73"/>
      <c r="Q830" s="72">
        <f t="shared" si="274"/>
        <v>195</v>
      </c>
      <c r="R830" s="72">
        <f t="shared" si="275"/>
        <v>66.650000000000006</v>
      </c>
      <c r="S830" s="83" t="str">
        <f t="shared" si="276"/>
        <v>0</v>
      </c>
      <c r="T830" s="192" t="s">
        <v>25</v>
      </c>
      <c r="U830" s="204"/>
      <c r="V830" s="204"/>
      <c r="AB830" s="35"/>
    </row>
    <row r="831" spans="1:28" s="34" customFormat="1" ht="20">
      <c r="A831" s="282"/>
      <c r="B831" s="279"/>
      <c r="C831" s="285"/>
      <c r="D831" s="66">
        <v>42617</v>
      </c>
      <c r="E831" s="66">
        <v>42623</v>
      </c>
      <c r="F831" s="67" t="s">
        <v>475</v>
      </c>
      <c r="G831" s="68">
        <v>4.45</v>
      </c>
      <c r="H831" s="69">
        <v>1</v>
      </c>
      <c r="I831" s="70">
        <v>7.55</v>
      </c>
      <c r="J831" s="71">
        <f t="shared" si="277"/>
        <v>33.597500000000004</v>
      </c>
      <c r="K831" s="72">
        <f t="shared" si="243"/>
        <v>33.597500000000004</v>
      </c>
      <c r="L831" s="73">
        <v>55</v>
      </c>
      <c r="M831" s="71">
        <f t="shared" si="271"/>
        <v>55</v>
      </c>
      <c r="N831" s="72">
        <f t="shared" si="272"/>
        <v>21.402499999999996</v>
      </c>
      <c r="O831" s="74">
        <f t="shared" si="273"/>
        <v>0.63702656447652339</v>
      </c>
      <c r="P831" s="73"/>
      <c r="Q831" s="72">
        <f t="shared" si="274"/>
        <v>55</v>
      </c>
      <c r="R831" s="72">
        <f t="shared" si="275"/>
        <v>21.402499999999996</v>
      </c>
      <c r="S831" s="83" t="str">
        <f t="shared" si="276"/>
        <v>0</v>
      </c>
      <c r="T831" s="192" t="s">
        <v>25</v>
      </c>
      <c r="U831" s="204"/>
      <c r="V831" s="204"/>
      <c r="AB831" s="35"/>
    </row>
    <row r="832" spans="1:28" s="34" customFormat="1" ht="20">
      <c r="A832" s="283"/>
      <c r="B832" s="280"/>
      <c r="C832" s="286"/>
      <c r="D832" s="66">
        <v>42617</v>
      </c>
      <c r="E832" s="66">
        <v>42623</v>
      </c>
      <c r="F832" s="67" t="s">
        <v>350</v>
      </c>
      <c r="G832" s="68">
        <v>27</v>
      </c>
      <c r="H832" s="69">
        <v>1</v>
      </c>
      <c r="I832" s="191">
        <v>7.55</v>
      </c>
      <c r="J832" s="71">
        <f t="shared" si="277"/>
        <v>203.85</v>
      </c>
      <c r="K832" s="72">
        <f t="shared" si="243"/>
        <v>203.85</v>
      </c>
      <c r="L832" s="73">
        <v>35</v>
      </c>
      <c r="M832" s="71">
        <f t="shared" si="271"/>
        <v>35</v>
      </c>
      <c r="N832" s="72">
        <f t="shared" si="272"/>
        <v>-168.85</v>
      </c>
      <c r="O832" s="74">
        <f t="shared" si="273"/>
        <v>-0.82830512631837139</v>
      </c>
      <c r="P832" s="73"/>
      <c r="Q832" s="72">
        <f t="shared" si="274"/>
        <v>35</v>
      </c>
      <c r="R832" s="72">
        <f t="shared" si="275"/>
        <v>-168.85</v>
      </c>
      <c r="S832" s="83" t="str">
        <f t="shared" si="276"/>
        <v>0</v>
      </c>
      <c r="T832" s="192" t="s">
        <v>25</v>
      </c>
      <c r="U832" s="204"/>
      <c r="V832" s="204"/>
      <c r="AB832" s="35"/>
    </row>
    <row r="833" spans="1:28" s="34" customFormat="1" ht="20">
      <c r="A833" s="281">
        <v>160906</v>
      </c>
      <c r="B833" s="278" t="s">
        <v>643</v>
      </c>
      <c r="C833" s="284" t="s">
        <v>163</v>
      </c>
      <c r="D833" s="66">
        <v>42611</v>
      </c>
      <c r="E833" s="66">
        <v>42620</v>
      </c>
      <c r="F833" s="67" t="s">
        <v>644</v>
      </c>
      <c r="G833" s="68">
        <v>3.85</v>
      </c>
      <c r="H833" s="69">
        <v>4</v>
      </c>
      <c r="I833" s="70">
        <v>7.4851000000000001</v>
      </c>
      <c r="J833" s="71">
        <f>G833*I833</f>
        <v>28.817634999999999</v>
      </c>
      <c r="K833" s="72">
        <f>J833*H833</f>
        <v>115.27054</v>
      </c>
      <c r="L833" s="73">
        <v>45</v>
      </c>
      <c r="M833" s="71">
        <f t="shared" ref="M833:M837" si="278">L833*H833</f>
        <v>180</v>
      </c>
      <c r="N833" s="72">
        <f>(L833-J833)*H833</f>
        <v>64.729460000000003</v>
      </c>
      <c r="O833" s="74">
        <f>(L833-J833)/J833</f>
        <v>0.5615438255082349</v>
      </c>
      <c r="P833" s="73">
        <v>180</v>
      </c>
      <c r="Q833" s="72">
        <f t="shared" ref="Q833:Q837" si="279">L833*H833-P833</f>
        <v>0</v>
      </c>
      <c r="R833" s="72">
        <f t="shared" ref="R833:R837" si="280">N833</f>
        <v>64.729460000000003</v>
      </c>
      <c r="S833" s="83" t="str">
        <f t="shared" ref="S833:S837" si="281">IF(Q833&lt;&gt;0,"0","1")</f>
        <v>1</v>
      </c>
      <c r="T833" s="204" t="s">
        <v>25</v>
      </c>
      <c r="U833" s="204"/>
      <c r="V833" s="204"/>
      <c r="AB833" s="35"/>
    </row>
    <row r="834" spans="1:28" s="34" customFormat="1" ht="20">
      <c r="A834" s="282"/>
      <c r="B834" s="279"/>
      <c r="C834" s="285"/>
      <c r="D834" s="66">
        <v>42611</v>
      </c>
      <c r="E834" s="66">
        <v>42620</v>
      </c>
      <c r="F834" s="67" t="s">
        <v>645</v>
      </c>
      <c r="G834" s="68">
        <v>1.99</v>
      </c>
      <c r="H834" s="69">
        <v>3</v>
      </c>
      <c r="I834" s="70">
        <v>7.4851000000000001</v>
      </c>
      <c r="J834" s="71">
        <f>G834*I834</f>
        <v>14.895349</v>
      </c>
      <c r="K834" s="72">
        <f>J834*H834</f>
        <v>44.686047000000002</v>
      </c>
      <c r="L834" s="73">
        <v>35</v>
      </c>
      <c r="M834" s="71">
        <f t="shared" si="278"/>
        <v>105</v>
      </c>
      <c r="N834" s="72">
        <f>(L834-J834)*H834</f>
        <v>60.313952999999998</v>
      </c>
      <c r="O834" s="74">
        <f>(L834-J834)/J834</f>
        <v>1.3497267502762105</v>
      </c>
      <c r="P834" s="73">
        <v>105</v>
      </c>
      <c r="Q834" s="72">
        <f t="shared" si="279"/>
        <v>0</v>
      </c>
      <c r="R834" s="72">
        <f t="shared" si="280"/>
        <v>60.313952999999998</v>
      </c>
      <c r="S834" s="83" t="str">
        <f t="shared" si="281"/>
        <v>1</v>
      </c>
      <c r="T834" s="204" t="s">
        <v>25</v>
      </c>
      <c r="U834" s="204"/>
      <c r="V834" s="204"/>
      <c r="AB834" s="35"/>
    </row>
    <row r="835" spans="1:28" s="34" customFormat="1" ht="20">
      <c r="A835" s="282"/>
      <c r="B835" s="279"/>
      <c r="C835" s="285"/>
      <c r="D835" s="66">
        <v>42611</v>
      </c>
      <c r="E835" s="66">
        <v>42620</v>
      </c>
      <c r="F835" s="67" t="s">
        <v>646</v>
      </c>
      <c r="G835" s="68">
        <v>1.45</v>
      </c>
      <c r="H835" s="69">
        <v>1</v>
      </c>
      <c r="I835" s="70">
        <v>7.4851000000000001</v>
      </c>
      <c r="J835" s="71">
        <f>G835*I835</f>
        <v>10.853394999999999</v>
      </c>
      <c r="K835" s="72">
        <f>J835*H835</f>
        <v>10.853394999999999</v>
      </c>
      <c r="L835" s="73">
        <v>28</v>
      </c>
      <c r="M835" s="71">
        <f t="shared" si="278"/>
        <v>28</v>
      </c>
      <c r="N835" s="72">
        <f>(L835-J835)*H835</f>
        <v>17.146605000000001</v>
      </c>
      <c r="O835" s="74">
        <f>(L835-J835)/J835</f>
        <v>1.5798379216825704</v>
      </c>
      <c r="P835" s="73">
        <v>28</v>
      </c>
      <c r="Q835" s="72">
        <f t="shared" si="279"/>
        <v>0</v>
      </c>
      <c r="R835" s="72">
        <f t="shared" si="280"/>
        <v>17.146605000000001</v>
      </c>
      <c r="S835" s="83" t="str">
        <f t="shared" si="281"/>
        <v>1</v>
      </c>
      <c r="T835" s="204" t="s">
        <v>25</v>
      </c>
      <c r="U835" s="204"/>
      <c r="V835" s="204"/>
      <c r="AB835" s="35"/>
    </row>
    <row r="836" spans="1:28" s="34" customFormat="1" ht="40">
      <c r="A836" s="282"/>
      <c r="B836" s="279"/>
      <c r="C836" s="285"/>
      <c r="D836" s="66">
        <v>42619</v>
      </c>
      <c r="E836" s="66">
        <v>42620</v>
      </c>
      <c r="F836" s="67" t="s">
        <v>647</v>
      </c>
      <c r="G836" s="68">
        <v>1.95</v>
      </c>
      <c r="H836" s="69">
        <v>10</v>
      </c>
      <c r="I836" s="70">
        <v>7.4851000000000001</v>
      </c>
      <c r="J836" s="71">
        <f>G836*I836</f>
        <v>14.595945</v>
      </c>
      <c r="K836" s="72">
        <f>J836*H836</f>
        <v>145.95945</v>
      </c>
      <c r="L836" s="73">
        <v>28</v>
      </c>
      <c r="M836" s="71">
        <f t="shared" si="278"/>
        <v>280</v>
      </c>
      <c r="N836" s="72">
        <f>(L836-J836)*H836</f>
        <v>134.04055</v>
      </c>
      <c r="O836" s="74">
        <f>(L836-J836)/J836</f>
        <v>0.91834101868703943</v>
      </c>
      <c r="P836" s="73">
        <v>280</v>
      </c>
      <c r="Q836" s="72">
        <f t="shared" si="279"/>
        <v>0</v>
      </c>
      <c r="R836" s="72">
        <f t="shared" si="280"/>
        <v>134.04055</v>
      </c>
      <c r="S836" s="83" t="str">
        <f t="shared" si="281"/>
        <v>1</v>
      </c>
      <c r="T836" s="204" t="s">
        <v>25</v>
      </c>
      <c r="U836" s="204"/>
      <c r="V836" s="204"/>
      <c r="AB836" s="35"/>
    </row>
    <row r="837" spans="1:28" s="34" customFormat="1" ht="40">
      <c r="A837" s="282"/>
      <c r="B837" s="279"/>
      <c r="C837" s="285"/>
      <c r="D837" s="66">
        <v>42611</v>
      </c>
      <c r="E837" s="66">
        <v>42620</v>
      </c>
      <c r="F837" s="67" t="s">
        <v>648</v>
      </c>
      <c r="G837" s="68">
        <v>7.63</v>
      </c>
      <c r="H837" s="69">
        <v>2</v>
      </c>
      <c r="I837" s="70">
        <v>7.4851000000000001</v>
      </c>
      <c r="J837" s="71">
        <f>G837*I837</f>
        <v>57.111313000000003</v>
      </c>
      <c r="K837" s="72">
        <f>J837*H837</f>
        <v>114.22262600000001</v>
      </c>
      <c r="L837" s="73">
        <v>110</v>
      </c>
      <c r="M837" s="71">
        <f t="shared" si="278"/>
        <v>220</v>
      </c>
      <c r="N837" s="72">
        <f>(L837-J837)*H837</f>
        <v>105.77737399999999</v>
      </c>
      <c r="O837" s="74">
        <f>(L837-J837)/J837</f>
        <v>0.92606323023951476</v>
      </c>
      <c r="P837" s="73">
        <v>220</v>
      </c>
      <c r="Q837" s="72">
        <f t="shared" si="279"/>
        <v>0</v>
      </c>
      <c r="R837" s="72">
        <f t="shared" si="280"/>
        <v>105.77737399999999</v>
      </c>
      <c r="S837" s="83" t="str">
        <f t="shared" si="281"/>
        <v>1</v>
      </c>
      <c r="T837" s="204" t="s">
        <v>25</v>
      </c>
      <c r="U837" s="204"/>
      <c r="V837" s="204"/>
      <c r="AB837" s="35"/>
    </row>
    <row r="838" spans="1:28" s="34" customFormat="1" ht="20">
      <c r="A838" s="283"/>
      <c r="B838" s="280"/>
      <c r="C838" s="286"/>
      <c r="D838" s="66">
        <v>42611</v>
      </c>
      <c r="E838" s="66">
        <v>42620</v>
      </c>
      <c r="F838" s="67" t="s">
        <v>350</v>
      </c>
      <c r="G838" s="68">
        <v>29</v>
      </c>
      <c r="H838" s="69">
        <v>1</v>
      </c>
      <c r="I838" s="70">
        <v>7.4851000000000001</v>
      </c>
      <c r="J838" s="71">
        <f t="shared" si="277"/>
        <v>217.06790000000001</v>
      </c>
      <c r="K838" s="72">
        <f t="shared" si="243"/>
        <v>217.06790000000001</v>
      </c>
      <c r="L838" s="73">
        <v>0</v>
      </c>
      <c r="M838" s="71">
        <f t="shared" si="271"/>
        <v>0</v>
      </c>
      <c r="N838" s="72">
        <f t="shared" si="272"/>
        <v>-217.06790000000001</v>
      </c>
      <c r="O838" s="74">
        <f t="shared" si="273"/>
        <v>-1</v>
      </c>
      <c r="P838" s="73">
        <v>0</v>
      </c>
      <c r="Q838" s="72">
        <f t="shared" si="274"/>
        <v>0</v>
      </c>
      <c r="R838" s="72">
        <f t="shared" si="275"/>
        <v>-217.06790000000001</v>
      </c>
      <c r="S838" s="83" t="str">
        <f t="shared" si="276"/>
        <v>1</v>
      </c>
      <c r="T838" s="204" t="s">
        <v>25</v>
      </c>
      <c r="U838" s="204"/>
      <c r="V838" s="204"/>
      <c r="AB838" s="35"/>
    </row>
    <row r="839" spans="1:28" s="34" customFormat="1" ht="20">
      <c r="A839" s="202">
        <v>160907</v>
      </c>
      <c r="B839" s="201" t="s">
        <v>649</v>
      </c>
      <c r="C839" s="203" t="s">
        <v>523</v>
      </c>
      <c r="D839" s="66">
        <v>42623</v>
      </c>
      <c r="E839" s="66">
        <v>42623</v>
      </c>
      <c r="F839" s="67" t="s">
        <v>362</v>
      </c>
      <c r="G839" s="68">
        <v>10.5</v>
      </c>
      <c r="H839" s="69">
        <v>12</v>
      </c>
      <c r="I839" s="70">
        <v>7.55</v>
      </c>
      <c r="J839" s="71">
        <f t="shared" si="277"/>
        <v>79.274999999999991</v>
      </c>
      <c r="K839" s="72">
        <f t="shared" si="243"/>
        <v>951.3</v>
      </c>
      <c r="L839" s="73">
        <v>100</v>
      </c>
      <c r="M839" s="71">
        <f t="shared" si="271"/>
        <v>1200</v>
      </c>
      <c r="N839" s="72">
        <f t="shared" si="272"/>
        <v>248.7000000000001</v>
      </c>
      <c r="O839" s="74">
        <f t="shared" si="273"/>
        <v>0.26143172500788409</v>
      </c>
      <c r="P839" s="73">
        <v>1200</v>
      </c>
      <c r="Q839" s="72">
        <f t="shared" si="274"/>
        <v>0</v>
      </c>
      <c r="R839" s="72">
        <f t="shared" si="275"/>
        <v>248.7000000000001</v>
      </c>
      <c r="S839" s="83" t="str">
        <f t="shared" si="276"/>
        <v>1</v>
      </c>
      <c r="T839" s="204" t="s">
        <v>25</v>
      </c>
      <c r="U839" s="204"/>
      <c r="V839" s="204"/>
      <c r="AB839" s="35"/>
    </row>
    <row r="840" spans="1:28" s="34" customFormat="1" ht="20">
      <c r="A840" s="202">
        <v>160908</v>
      </c>
      <c r="B840" s="201" t="s">
        <v>649</v>
      </c>
      <c r="C840" s="203" t="s">
        <v>523</v>
      </c>
      <c r="D840" s="66">
        <v>42623</v>
      </c>
      <c r="E840" s="66">
        <v>42623</v>
      </c>
      <c r="F840" s="67" t="s">
        <v>362</v>
      </c>
      <c r="G840" s="68">
        <v>10.5</v>
      </c>
      <c r="H840" s="69">
        <v>8</v>
      </c>
      <c r="I840" s="70">
        <v>7.55</v>
      </c>
      <c r="J840" s="71">
        <f t="shared" si="277"/>
        <v>79.274999999999991</v>
      </c>
      <c r="K840" s="72">
        <f t="shared" si="243"/>
        <v>634.19999999999993</v>
      </c>
      <c r="L840" s="73">
        <v>100</v>
      </c>
      <c r="M840" s="71">
        <f t="shared" si="271"/>
        <v>800</v>
      </c>
      <c r="N840" s="72">
        <f t="shared" si="272"/>
        <v>165.80000000000007</v>
      </c>
      <c r="O840" s="74">
        <f t="shared" si="273"/>
        <v>0.26143172500788409</v>
      </c>
      <c r="P840" s="73">
        <v>800</v>
      </c>
      <c r="Q840" s="72">
        <f t="shared" si="274"/>
        <v>0</v>
      </c>
      <c r="R840" s="72">
        <f t="shared" si="275"/>
        <v>165.80000000000007</v>
      </c>
      <c r="S840" s="83" t="str">
        <f t="shared" si="276"/>
        <v>1</v>
      </c>
      <c r="T840" s="204" t="s">
        <v>25</v>
      </c>
      <c r="U840" s="204"/>
      <c r="V840" s="204"/>
      <c r="AB840" s="35"/>
    </row>
    <row r="841" spans="1:28" s="34" customFormat="1" ht="40">
      <c r="A841" s="281">
        <v>160909</v>
      </c>
      <c r="B841" s="278" t="s">
        <v>1068</v>
      </c>
      <c r="C841" s="284" t="s">
        <v>582</v>
      </c>
      <c r="D841" s="66">
        <v>42623</v>
      </c>
      <c r="E841" s="66">
        <v>42627</v>
      </c>
      <c r="F841" s="67" t="s">
        <v>650</v>
      </c>
      <c r="G841" s="68">
        <v>19.05</v>
      </c>
      <c r="H841" s="69">
        <v>2</v>
      </c>
      <c r="I841" s="70"/>
      <c r="J841" s="71">
        <f t="shared" si="277"/>
        <v>0</v>
      </c>
      <c r="K841" s="72">
        <f t="shared" si="243"/>
        <v>0</v>
      </c>
      <c r="L841" s="73">
        <v>156.36000000000001</v>
      </c>
      <c r="M841" s="71">
        <f t="shared" si="271"/>
        <v>312.72000000000003</v>
      </c>
      <c r="N841" s="72">
        <f t="shared" si="272"/>
        <v>312.72000000000003</v>
      </c>
      <c r="O841" s="74" t="e">
        <f t="shared" si="273"/>
        <v>#DIV/0!</v>
      </c>
      <c r="P841" s="73"/>
      <c r="Q841" s="72">
        <f t="shared" si="274"/>
        <v>312.72000000000003</v>
      </c>
      <c r="R841" s="72">
        <f t="shared" si="275"/>
        <v>312.72000000000003</v>
      </c>
      <c r="S841" s="83" t="str">
        <f t="shared" si="276"/>
        <v>0</v>
      </c>
      <c r="T841" s="209" t="s">
        <v>25</v>
      </c>
      <c r="U841" s="209"/>
      <c r="V841" s="209"/>
      <c r="AB841" s="35"/>
    </row>
    <row r="842" spans="1:28" s="34" customFormat="1" ht="20">
      <c r="A842" s="282"/>
      <c r="B842" s="279"/>
      <c r="C842" s="285"/>
      <c r="D842" s="66">
        <v>42623</v>
      </c>
      <c r="E842" s="66">
        <v>42627</v>
      </c>
      <c r="F842" s="67" t="s">
        <v>651</v>
      </c>
      <c r="G842" s="68">
        <v>7.5</v>
      </c>
      <c r="H842" s="69">
        <v>2</v>
      </c>
      <c r="I842" s="70"/>
      <c r="J842" s="71">
        <f t="shared" si="277"/>
        <v>0</v>
      </c>
      <c r="K842" s="72">
        <f t="shared" si="243"/>
        <v>0</v>
      </c>
      <c r="L842" s="73">
        <v>61.56</v>
      </c>
      <c r="M842" s="71">
        <f t="shared" si="271"/>
        <v>123.12</v>
      </c>
      <c r="N842" s="72">
        <f t="shared" si="272"/>
        <v>123.12</v>
      </c>
      <c r="O842" s="74" t="e">
        <f t="shared" si="273"/>
        <v>#DIV/0!</v>
      </c>
      <c r="P842" s="73"/>
      <c r="Q842" s="72">
        <f t="shared" si="274"/>
        <v>123.12</v>
      </c>
      <c r="R842" s="72">
        <f t="shared" si="275"/>
        <v>123.12</v>
      </c>
      <c r="S842" s="83" t="str">
        <f t="shared" si="276"/>
        <v>0</v>
      </c>
      <c r="T842" s="209" t="s">
        <v>25</v>
      </c>
      <c r="U842" s="209"/>
      <c r="V842" s="209"/>
      <c r="AB842" s="35"/>
    </row>
    <row r="843" spans="1:28" s="34" customFormat="1" ht="20">
      <c r="A843" s="282"/>
      <c r="B843" s="279"/>
      <c r="C843" s="285"/>
      <c r="D843" s="66">
        <v>42623</v>
      </c>
      <c r="E843" s="66">
        <v>42627</v>
      </c>
      <c r="F843" s="67" t="s">
        <v>652</v>
      </c>
      <c r="G843" s="68">
        <v>5.8</v>
      </c>
      <c r="H843" s="69">
        <v>5</v>
      </c>
      <c r="I843" s="70"/>
      <c r="J843" s="71">
        <f t="shared" si="277"/>
        <v>0</v>
      </c>
      <c r="K843" s="72">
        <f t="shared" si="243"/>
        <v>0</v>
      </c>
      <c r="L843" s="73">
        <v>47.6</v>
      </c>
      <c r="M843" s="71">
        <f t="shared" si="271"/>
        <v>238</v>
      </c>
      <c r="N843" s="72">
        <f t="shared" si="272"/>
        <v>238</v>
      </c>
      <c r="O843" s="74" t="e">
        <f t="shared" si="273"/>
        <v>#DIV/0!</v>
      </c>
      <c r="P843" s="73"/>
      <c r="Q843" s="72">
        <f t="shared" si="274"/>
        <v>238</v>
      </c>
      <c r="R843" s="72">
        <f t="shared" si="275"/>
        <v>238</v>
      </c>
      <c r="S843" s="83" t="str">
        <f t="shared" si="276"/>
        <v>0</v>
      </c>
      <c r="T843" s="209" t="s">
        <v>25</v>
      </c>
      <c r="U843" s="209"/>
      <c r="V843" s="209"/>
      <c r="AB843" s="35"/>
    </row>
    <row r="844" spans="1:28" s="34" customFormat="1" ht="20">
      <c r="A844" s="282"/>
      <c r="B844" s="279"/>
      <c r="C844" s="285"/>
      <c r="D844" s="66">
        <v>42623</v>
      </c>
      <c r="E844" s="66">
        <v>42627</v>
      </c>
      <c r="F844" s="67" t="s">
        <v>653</v>
      </c>
      <c r="G844" s="68">
        <v>9.9499999999999993</v>
      </c>
      <c r="H844" s="69">
        <v>2</v>
      </c>
      <c r="I844" s="70"/>
      <c r="J844" s="71">
        <f t="shared" si="277"/>
        <v>0</v>
      </c>
      <c r="K844" s="72">
        <f t="shared" si="243"/>
        <v>0</v>
      </c>
      <c r="L844" s="73">
        <v>81.66</v>
      </c>
      <c r="M844" s="71">
        <f t="shared" si="271"/>
        <v>163.32</v>
      </c>
      <c r="N844" s="72">
        <f t="shared" si="272"/>
        <v>163.32</v>
      </c>
      <c r="O844" s="74" t="e">
        <f t="shared" si="273"/>
        <v>#DIV/0!</v>
      </c>
      <c r="P844" s="73"/>
      <c r="Q844" s="72">
        <f t="shared" si="274"/>
        <v>163.32</v>
      </c>
      <c r="R844" s="72">
        <f t="shared" si="275"/>
        <v>163.32</v>
      </c>
      <c r="S844" s="83" t="str">
        <f t="shared" si="276"/>
        <v>0</v>
      </c>
      <c r="T844" s="209" t="s">
        <v>25</v>
      </c>
      <c r="U844" s="209"/>
      <c r="V844" s="209"/>
      <c r="AB844" s="35"/>
    </row>
    <row r="845" spans="1:28" s="34" customFormat="1" ht="40">
      <c r="A845" s="282"/>
      <c r="B845" s="279"/>
      <c r="C845" s="285"/>
      <c r="D845" s="66">
        <v>42623</v>
      </c>
      <c r="E845" s="66">
        <v>42627</v>
      </c>
      <c r="F845" s="67" t="s">
        <v>654</v>
      </c>
      <c r="G845" s="68">
        <v>5.35</v>
      </c>
      <c r="H845" s="69">
        <v>4</v>
      </c>
      <c r="I845" s="70"/>
      <c r="J845" s="71">
        <f t="shared" si="277"/>
        <v>0</v>
      </c>
      <c r="K845" s="72">
        <f t="shared" si="243"/>
        <v>0</v>
      </c>
      <c r="L845" s="73">
        <v>41.92</v>
      </c>
      <c r="M845" s="71">
        <f t="shared" si="271"/>
        <v>167.68</v>
      </c>
      <c r="N845" s="72">
        <f t="shared" si="272"/>
        <v>167.68</v>
      </c>
      <c r="O845" s="74" t="e">
        <f t="shared" si="273"/>
        <v>#DIV/0!</v>
      </c>
      <c r="P845" s="73"/>
      <c r="Q845" s="72">
        <f t="shared" si="274"/>
        <v>167.68</v>
      </c>
      <c r="R845" s="72">
        <f t="shared" si="275"/>
        <v>167.68</v>
      </c>
      <c r="S845" s="83" t="str">
        <f t="shared" si="276"/>
        <v>0</v>
      </c>
      <c r="T845" s="209" t="s">
        <v>25</v>
      </c>
      <c r="U845" s="209"/>
      <c r="V845" s="209"/>
      <c r="AB845" s="35"/>
    </row>
    <row r="846" spans="1:28" s="34" customFormat="1" ht="20">
      <c r="A846" s="282"/>
      <c r="B846" s="279"/>
      <c r="C846" s="285"/>
      <c r="D846" s="66">
        <v>42623</v>
      </c>
      <c r="E846" s="66">
        <v>42627</v>
      </c>
      <c r="F846" s="67" t="s">
        <v>655</v>
      </c>
      <c r="G846" s="68">
        <v>11.5</v>
      </c>
      <c r="H846" s="69">
        <v>5</v>
      </c>
      <c r="I846" s="70"/>
      <c r="J846" s="71">
        <f t="shared" si="277"/>
        <v>0</v>
      </c>
      <c r="K846" s="72">
        <f t="shared" si="243"/>
        <v>0</v>
      </c>
      <c r="L846" s="73">
        <v>94.39</v>
      </c>
      <c r="M846" s="71">
        <f t="shared" si="271"/>
        <v>471.95</v>
      </c>
      <c r="N846" s="72">
        <f t="shared" si="272"/>
        <v>471.95</v>
      </c>
      <c r="O846" s="74" t="e">
        <f t="shared" si="273"/>
        <v>#DIV/0!</v>
      </c>
      <c r="P846" s="73"/>
      <c r="Q846" s="72">
        <f t="shared" si="274"/>
        <v>471.95</v>
      </c>
      <c r="R846" s="72">
        <f t="shared" si="275"/>
        <v>471.95</v>
      </c>
      <c r="S846" s="83" t="str">
        <f t="shared" si="276"/>
        <v>0</v>
      </c>
      <c r="T846" s="209" t="s">
        <v>25</v>
      </c>
      <c r="U846" s="209"/>
      <c r="V846" s="209"/>
      <c r="AB846" s="35"/>
    </row>
    <row r="847" spans="1:28" s="34" customFormat="1" ht="20">
      <c r="A847" s="282"/>
      <c r="B847" s="279"/>
      <c r="C847" s="285"/>
      <c r="D847" s="66">
        <v>42623</v>
      </c>
      <c r="E847" s="66">
        <v>42627</v>
      </c>
      <c r="F847" s="67" t="s">
        <v>656</v>
      </c>
      <c r="G847" s="68">
        <v>9.9</v>
      </c>
      <c r="H847" s="69">
        <v>5</v>
      </c>
      <c r="I847" s="70"/>
      <c r="J847" s="71">
        <f t="shared" si="277"/>
        <v>0</v>
      </c>
      <c r="K847" s="72">
        <f t="shared" ref="K847:K918" si="282">J847*H847</f>
        <v>0</v>
      </c>
      <c r="L847" s="73">
        <v>81.260000000000005</v>
      </c>
      <c r="M847" s="71">
        <f t="shared" si="271"/>
        <v>406.3</v>
      </c>
      <c r="N847" s="72">
        <f t="shared" si="272"/>
        <v>406.3</v>
      </c>
      <c r="O847" s="74" t="e">
        <f t="shared" si="273"/>
        <v>#DIV/0!</v>
      </c>
      <c r="P847" s="73"/>
      <c r="Q847" s="72">
        <f t="shared" si="274"/>
        <v>406.3</v>
      </c>
      <c r="R847" s="72">
        <f t="shared" si="275"/>
        <v>406.3</v>
      </c>
      <c r="S847" s="83" t="str">
        <f t="shared" si="276"/>
        <v>0</v>
      </c>
      <c r="T847" s="209" t="s">
        <v>25</v>
      </c>
      <c r="U847" s="209"/>
      <c r="V847" s="209"/>
      <c r="AB847" s="35"/>
    </row>
    <row r="848" spans="1:28" s="34" customFormat="1" ht="20">
      <c r="A848" s="282"/>
      <c r="B848" s="279"/>
      <c r="C848" s="285"/>
      <c r="D848" s="66">
        <v>42623</v>
      </c>
      <c r="E848" s="66">
        <v>42627</v>
      </c>
      <c r="F848" s="67" t="s">
        <v>657</v>
      </c>
      <c r="G848" s="68">
        <v>4.95</v>
      </c>
      <c r="H848" s="69">
        <v>1</v>
      </c>
      <c r="I848" s="70"/>
      <c r="J848" s="71">
        <f t="shared" si="277"/>
        <v>0</v>
      </c>
      <c r="K848" s="72">
        <f t="shared" si="282"/>
        <v>0</v>
      </c>
      <c r="L848" s="73">
        <v>40.619999999999997</v>
      </c>
      <c r="M848" s="71">
        <f t="shared" si="271"/>
        <v>40.619999999999997</v>
      </c>
      <c r="N848" s="72">
        <f t="shared" si="272"/>
        <v>40.619999999999997</v>
      </c>
      <c r="O848" s="74" t="e">
        <f t="shared" si="273"/>
        <v>#DIV/0!</v>
      </c>
      <c r="P848" s="73"/>
      <c r="Q848" s="72">
        <f t="shared" si="274"/>
        <v>40.619999999999997</v>
      </c>
      <c r="R848" s="72">
        <f t="shared" si="275"/>
        <v>40.619999999999997</v>
      </c>
      <c r="S848" s="83" t="str">
        <f t="shared" si="276"/>
        <v>0</v>
      </c>
      <c r="T848" s="209" t="s">
        <v>25</v>
      </c>
      <c r="U848" s="209"/>
      <c r="V848" s="209"/>
      <c r="AB848" s="35"/>
    </row>
    <row r="849" spans="1:28" s="34" customFormat="1" ht="40">
      <c r="A849" s="282"/>
      <c r="B849" s="279"/>
      <c r="C849" s="285"/>
      <c r="D849" s="66">
        <v>42623</v>
      </c>
      <c r="E849" s="66">
        <v>42627</v>
      </c>
      <c r="F849" s="67" t="s">
        <v>658</v>
      </c>
      <c r="G849" s="68">
        <v>5.75</v>
      </c>
      <c r="H849" s="69">
        <v>2</v>
      </c>
      <c r="I849" s="70"/>
      <c r="J849" s="71">
        <f t="shared" si="277"/>
        <v>0</v>
      </c>
      <c r="K849" s="72">
        <f t="shared" si="282"/>
        <v>0</v>
      </c>
      <c r="L849" s="73">
        <v>47.19</v>
      </c>
      <c r="M849" s="71">
        <f t="shared" si="271"/>
        <v>94.38</v>
      </c>
      <c r="N849" s="72">
        <f t="shared" si="272"/>
        <v>94.38</v>
      </c>
      <c r="O849" s="74" t="e">
        <f t="shared" si="273"/>
        <v>#DIV/0!</v>
      </c>
      <c r="P849" s="73"/>
      <c r="Q849" s="72">
        <f t="shared" si="274"/>
        <v>94.38</v>
      </c>
      <c r="R849" s="72">
        <f t="shared" si="275"/>
        <v>94.38</v>
      </c>
      <c r="S849" s="83" t="str">
        <f t="shared" si="276"/>
        <v>0</v>
      </c>
      <c r="T849" s="209" t="s">
        <v>25</v>
      </c>
      <c r="U849" s="209"/>
      <c r="V849" s="209"/>
      <c r="AB849" s="35"/>
    </row>
    <row r="850" spans="1:28" s="34" customFormat="1" ht="20">
      <c r="A850" s="282"/>
      <c r="B850" s="279"/>
      <c r="C850" s="285"/>
      <c r="D850" s="66">
        <v>42623</v>
      </c>
      <c r="E850" s="66">
        <v>42627</v>
      </c>
      <c r="F850" s="67" t="s">
        <v>659</v>
      </c>
      <c r="G850" s="68">
        <v>1.49</v>
      </c>
      <c r="H850" s="69">
        <v>2</v>
      </c>
      <c r="I850" s="70"/>
      <c r="J850" s="71">
        <f t="shared" si="277"/>
        <v>0</v>
      </c>
      <c r="K850" s="72">
        <f t="shared" si="282"/>
        <v>0</v>
      </c>
      <c r="L850" s="73">
        <v>12.23</v>
      </c>
      <c r="M850" s="71">
        <f t="shared" si="271"/>
        <v>24.46</v>
      </c>
      <c r="N850" s="72">
        <f t="shared" si="272"/>
        <v>24.46</v>
      </c>
      <c r="O850" s="74" t="e">
        <f t="shared" si="273"/>
        <v>#DIV/0!</v>
      </c>
      <c r="P850" s="73"/>
      <c r="Q850" s="72">
        <f t="shared" si="274"/>
        <v>24.46</v>
      </c>
      <c r="R850" s="72">
        <f t="shared" si="275"/>
        <v>24.46</v>
      </c>
      <c r="S850" s="83" t="str">
        <f t="shared" si="276"/>
        <v>0</v>
      </c>
      <c r="T850" s="209" t="s">
        <v>25</v>
      </c>
      <c r="U850" s="209"/>
      <c r="V850" s="209"/>
      <c r="AB850" s="35"/>
    </row>
    <row r="851" spans="1:28" s="34" customFormat="1" ht="40">
      <c r="A851" s="282"/>
      <c r="B851" s="279"/>
      <c r="C851" s="285"/>
      <c r="D851" s="66">
        <v>42623</v>
      </c>
      <c r="E851" s="66">
        <v>42627</v>
      </c>
      <c r="F851" s="67" t="s">
        <v>660</v>
      </c>
      <c r="G851" s="68">
        <v>1.49</v>
      </c>
      <c r="H851" s="69">
        <v>2</v>
      </c>
      <c r="I851" s="70"/>
      <c r="J851" s="71">
        <f t="shared" si="277"/>
        <v>0</v>
      </c>
      <c r="K851" s="72">
        <f t="shared" si="282"/>
        <v>0</v>
      </c>
      <c r="L851" s="73">
        <v>12.23</v>
      </c>
      <c r="M851" s="71">
        <f t="shared" si="271"/>
        <v>24.46</v>
      </c>
      <c r="N851" s="72">
        <f t="shared" si="272"/>
        <v>24.46</v>
      </c>
      <c r="O851" s="74" t="e">
        <f t="shared" si="273"/>
        <v>#DIV/0!</v>
      </c>
      <c r="P851" s="73"/>
      <c r="Q851" s="72">
        <f t="shared" si="274"/>
        <v>24.46</v>
      </c>
      <c r="R851" s="72">
        <f t="shared" si="275"/>
        <v>24.46</v>
      </c>
      <c r="S851" s="83" t="str">
        <f t="shared" si="276"/>
        <v>0</v>
      </c>
      <c r="T851" s="209" t="s">
        <v>25</v>
      </c>
      <c r="U851" s="209"/>
      <c r="V851" s="209"/>
      <c r="AB851" s="35"/>
    </row>
    <row r="852" spans="1:28" s="34" customFormat="1" ht="20">
      <c r="A852" s="282"/>
      <c r="B852" s="280"/>
      <c r="C852" s="285"/>
      <c r="D852" s="66">
        <v>42623</v>
      </c>
      <c r="E852" s="66">
        <v>42627</v>
      </c>
      <c r="F852" s="67" t="s">
        <v>661</v>
      </c>
      <c r="G852" s="68">
        <v>1.49</v>
      </c>
      <c r="H852" s="69">
        <v>4</v>
      </c>
      <c r="I852" s="70"/>
      <c r="J852" s="71">
        <f t="shared" si="277"/>
        <v>0</v>
      </c>
      <c r="K852" s="72">
        <f t="shared" si="282"/>
        <v>0</v>
      </c>
      <c r="L852" s="73">
        <v>12.23</v>
      </c>
      <c r="M852" s="71">
        <f t="shared" si="271"/>
        <v>48.92</v>
      </c>
      <c r="N852" s="72">
        <f t="shared" si="272"/>
        <v>48.92</v>
      </c>
      <c r="O852" s="74" t="e">
        <f t="shared" si="273"/>
        <v>#DIV/0!</v>
      </c>
      <c r="P852" s="73"/>
      <c r="Q852" s="72">
        <f t="shared" si="274"/>
        <v>48.92</v>
      </c>
      <c r="R852" s="72">
        <f t="shared" si="275"/>
        <v>48.92</v>
      </c>
      <c r="S852" s="83" t="str">
        <f t="shared" si="276"/>
        <v>0</v>
      </c>
      <c r="T852" s="209" t="s">
        <v>25</v>
      </c>
      <c r="U852" s="209"/>
      <c r="V852" s="209"/>
      <c r="AB852" s="35"/>
    </row>
    <row r="853" spans="1:28" s="34" customFormat="1" ht="20">
      <c r="A853" s="283"/>
      <c r="B853" s="208"/>
      <c r="C853" s="286"/>
      <c r="D853" s="66">
        <v>42623</v>
      </c>
      <c r="E853" s="66">
        <v>42627</v>
      </c>
      <c r="F853" s="67" t="s">
        <v>311</v>
      </c>
      <c r="G853" s="68">
        <v>41</v>
      </c>
      <c r="H853" s="69">
        <v>1</v>
      </c>
      <c r="I853" s="70"/>
      <c r="J853" s="71">
        <f t="shared" si="277"/>
        <v>0</v>
      </c>
      <c r="K853" s="72">
        <f t="shared" si="282"/>
        <v>0</v>
      </c>
      <c r="L853" s="73">
        <v>310.77999999999997</v>
      </c>
      <c r="M853" s="71">
        <f t="shared" si="271"/>
        <v>310.77999999999997</v>
      </c>
      <c r="N853" s="72">
        <f t="shared" si="272"/>
        <v>310.77999999999997</v>
      </c>
      <c r="O853" s="74" t="e">
        <f t="shared" si="273"/>
        <v>#DIV/0!</v>
      </c>
      <c r="P853" s="73"/>
      <c r="Q853" s="72">
        <f t="shared" si="274"/>
        <v>310.77999999999997</v>
      </c>
      <c r="R853" s="72">
        <f t="shared" si="275"/>
        <v>310.77999999999997</v>
      </c>
      <c r="S853" s="83" t="str">
        <f t="shared" si="276"/>
        <v>0</v>
      </c>
      <c r="T853" s="209" t="s">
        <v>25</v>
      </c>
      <c r="U853" s="209"/>
      <c r="V853" s="209"/>
      <c r="AB853" s="35"/>
    </row>
    <row r="854" spans="1:28" s="34" customFormat="1" ht="20">
      <c r="A854" s="281">
        <v>160910</v>
      </c>
      <c r="B854" s="278" t="s">
        <v>662</v>
      </c>
      <c r="C854" s="284" t="s">
        <v>663</v>
      </c>
      <c r="D854" s="66">
        <v>42623</v>
      </c>
      <c r="E854" s="66">
        <v>42623</v>
      </c>
      <c r="F854" s="67" t="s">
        <v>399</v>
      </c>
      <c r="G854" s="68">
        <v>10.5</v>
      </c>
      <c r="H854" s="69">
        <v>8</v>
      </c>
      <c r="I854" s="70">
        <v>7.55</v>
      </c>
      <c r="J854" s="71">
        <f t="shared" si="277"/>
        <v>79.274999999999991</v>
      </c>
      <c r="K854" s="72">
        <f t="shared" si="282"/>
        <v>634.19999999999993</v>
      </c>
      <c r="L854" s="73">
        <v>130</v>
      </c>
      <c r="M854" s="71">
        <f t="shared" si="271"/>
        <v>1040</v>
      </c>
      <c r="N854" s="72">
        <f t="shared" si="272"/>
        <v>405.80000000000007</v>
      </c>
      <c r="O854" s="74">
        <f t="shared" si="273"/>
        <v>0.63986124251024934</v>
      </c>
      <c r="P854" s="73"/>
      <c r="Q854" s="72">
        <f t="shared" si="274"/>
        <v>1040</v>
      </c>
      <c r="R854" s="72">
        <f t="shared" si="275"/>
        <v>405.80000000000007</v>
      </c>
      <c r="S854" s="83" t="str">
        <f t="shared" si="276"/>
        <v>0</v>
      </c>
      <c r="T854" s="204" t="s">
        <v>25</v>
      </c>
      <c r="U854" s="204"/>
      <c r="V854" s="204"/>
      <c r="AB854" s="35"/>
    </row>
    <row r="855" spans="1:28" s="34" customFormat="1" ht="20">
      <c r="A855" s="282"/>
      <c r="B855" s="279"/>
      <c r="C855" s="285"/>
      <c r="D855" s="66">
        <v>42623</v>
      </c>
      <c r="E855" s="66">
        <v>42623</v>
      </c>
      <c r="F855" s="67" t="s">
        <v>664</v>
      </c>
      <c r="G855" s="68">
        <v>17.989999999999998</v>
      </c>
      <c r="H855" s="69">
        <v>1</v>
      </c>
      <c r="I855" s="70">
        <v>7.55</v>
      </c>
      <c r="J855" s="71">
        <f t="shared" si="277"/>
        <v>135.82449999999997</v>
      </c>
      <c r="K855" s="72">
        <f t="shared" si="282"/>
        <v>135.82449999999997</v>
      </c>
      <c r="L855" s="73">
        <v>145</v>
      </c>
      <c r="M855" s="71">
        <f t="shared" si="271"/>
        <v>145</v>
      </c>
      <c r="N855" s="72">
        <f t="shared" si="272"/>
        <v>9.175500000000028</v>
      </c>
      <c r="O855" s="74">
        <f t="shared" si="273"/>
        <v>6.7554086339357264E-2</v>
      </c>
      <c r="P855" s="73"/>
      <c r="Q855" s="72">
        <f t="shared" si="274"/>
        <v>145</v>
      </c>
      <c r="R855" s="72">
        <f t="shared" si="275"/>
        <v>9.175500000000028</v>
      </c>
      <c r="S855" s="83" t="str">
        <f t="shared" si="276"/>
        <v>0</v>
      </c>
      <c r="T855" s="204" t="s">
        <v>25</v>
      </c>
      <c r="U855" s="204"/>
      <c r="V855" s="204"/>
      <c r="AB855" s="35"/>
    </row>
    <row r="856" spans="1:28" s="34" customFormat="1" ht="20">
      <c r="A856" s="283"/>
      <c r="B856" s="280"/>
      <c r="C856" s="286"/>
      <c r="D856" s="66">
        <v>42623</v>
      </c>
      <c r="E856" s="66">
        <v>42623</v>
      </c>
      <c r="F856" s="67" t="s">
        <v>350</v>
      </c>
      <c r="G856" s="68">
        <v>25</v>
      </c>
      <c r="H856" s="69">
        <v>1</v>
      </c>
      <c r="I856" s="70">
        <v>7.57</v>
      </c>
      <c r="J856" s="71">
        <f t="shared" si="277"/>
        <v>189.25</v>
      </c>
      <c r="K856" s="72">
        <f t="shared" si="282"/>
        <v>189.25</v>
      </c>
      <c r="L856" s="73">
        <v>0</v>
      </c>
      <c r="M856" s="71">
        <f t="shared" si="271"/>
        <v>0</v>
      </c>
      <c r="N856" s="72">
        <f t="shared" si="272"/>
        <v>-189.25</v>
      </c>
      <c r="O856" s="74">
        <f t="shared" si="273"/>
        <v>-1</v>
      </c>
      <c r="P856" s="73"/>
      <c r="Q856" s="72">
        <f t="shared" si="274"/>
        <v>0</v>
      </c>
      <c r="R856" s="72">
        <f t="shared" si="275"/>
        <v>-189.25</v>
      </c>
      <c r="S856" s="83" t="str">
        <f t="shared" si="276"/>
        <v>1</v>
      </c>
      <c r="T856" s="204" t="s">
        <v>25</v>
      </c>
      <c r="U856" s="204"/>
      <c r="V856" s="204"/>
      <c r="AB856" s="35"/>
    </row>
    <row r="857" spans="1:28" s="34" customFormat="1" ht="20" customHeight="1">
      <c r="A857" s="281">
        <v>160911</v>
      </c>
      <c r="B857" s="278" t="s">
        <v>665</v>
      </c>
      <c r="C857" s="284" t="s">
        <v>32</v>
      </c>
      <c r="D857" s="66">
        <v>42622</v>
      </c>
      <c r="E857" s="66">
        <v>42624</v>
      </c>
      <c r="F857" s="67" t="s">
        <v>362</v>
      </c>
      <c r="G857" s="68">
        <v>10.5</v>
      </c>
      <c r="H857" s="69">
        <v>7</v>
      </c>
      <c r="I857" s="70">
        <v>7.56</v>
      </c>
      <c r="J857" s="71">
        <f t="shared" si="277"/>
        <v>79.38</v>
      </c>
      <c r="K857" s="72">
        <f t="shared" si="282"/>
        <v>555.66</v>
      </c>
      <c r="L857" s="73">
        <v>125</v>
      </c>
      <c r="M857" s="71">
        <f t="shared" si="271"/>
        <v>875</v>
      </c>
      <c r="N857" s="72">
        <f t="shared" si="272"/>
        <v>319.34000000000003</v>
      </c>
      <c r="O857" s="74">
        <f t="shared" si="273"/>
        <v>0.5747039556563367</v>
      </c>
      <c r="P857" s="73">
        <v>875</v>
      </c>
      <c r="Q857" s="72">
        <f t="shared" si="274"/>
        <v>0</v>
      </c>
      <c r="R857" s="72">
        <f t="shared" si="275"/>
        <v>319.34000000000003</v>
      </c>
      <c r="S857" s="83" t="str">
        <f t="shared" si="276"/>
        <v>1</v>
      </c>
      <c r="T857" s="207" t="s">
        <v>25</v>
      </c>
      <c r="U857" s="207"/>
      <c r="V857" s="207"/>
      <c r="AB857" s="35"/>
    </row>
    <row r="858" spans="1:28" s="34" customFormat="1" ht="20">
      <c r="A858" s="282"/>
      <c r="B858" s="279"/>
      <c r="C858" s="285"/>
      <c r="D858" s="66">
        <v>42622</v>
      </c>
      <c r="E858" s="66">
        <v>42624</v>
      </c>
      <c r="F858" s="67" t="s">
        <v>562</v>
      </c>
      <c r="G858" s="68">
        <v>15</v>
      </c>
      <c r="H858" s="69">
        <v>1</v>
      </c>
      <c r="I858" s="70">
        <v>7.56</v>
      </c>
      <c r="J858" s="71">
        <f t="shared" si="277"/>
        <v>113.39999999999999</v>
      </c>
      <c r="K858" s="72">
        <f t="shared" si="282"/>
        <v>113.39999999999999</v>
      </c>
      <c r="L858" s="73">
        <v>175</v>
      </c>
      <c r="M858" s="71">
        <f t="shared" si="271"/>
        <v>175</v>
      </c>
      <c r="N858" s="72">
        <f t="shared" si="272"/>
        <v>61.600000000000009</v>
      </c>
      <c r="O858" s="74">
        <f t="shared" si="273"/>
        <v>0.54320987654320996</v>
      </c>
      <c r="P858" s="73">
        <v>175</v>
      </c>
      <c r="Q858" s="72">
        <f t="shared" si="274"/>
        <v>0</v>
      </c>
      <c r="R858" s="72">
        <f t="shared" si="275"/>
        <v>61.600000000000009</v>
      </c>
      <c r="S858" s="83" t="str">
        <f t="shared" si="276"/>
        <v>1</v>
      </c>
      <c r="T858" s="207" t="s">
        <v>25</v>
      </c>
      <c r="U858" s="207"/>
      <c r="V858" s="207"/>
      <c r="AB858" s="35"/>
    </row>
    <row r="859" spans="1:28" s="34" customFormat="1" ht="20">
      <c r="A859" s="282"/>
      <c r="B859" s="280"/>
      <c r="C859" s="285"/>
      <c r="D859" s="66">
        <v>42622</v>
      </c>
      <c r="E859" s="66">
        <v>42624</v>
      </c>
      <c r="F859" s="67" t="s">
        <v>350</v>
      </c>
      <c r="G859" s="68">
        <v>28</v>
      </c>
      <c r="H859" s="69">
        <v>1</v>
      </c>
      <c r="I859" s="70">
        <v>7.56</v>
      </c>
      <c r="J859" s="71">
        <f t="shared" si="277"/>
        <v>211.67999999999998</v>
      </c>
      <c r="K859" s="72">
        <f t="shared" si="282"/>
        <v>211.67999999999998</v>
      </c>
      <c r="L859" s="73">
        <v>0</v>
      </c>
      <c r="M859" s="71">
        <f t="shared" si="271"/>
        <v>0</v>
      </c>
      <c r="N859" s="72">
        <f t="shared" si="272"/>
        <v>-211.67999999999998</v>
      </c>
      <c r="O859" s="74">
        <f t="shared" si="273"/>
        <v>-1</v>
      </c>
      <c r="P859" s="73">
        <v>0</v>
      </c>
      <c r="Q859" s="72">
        <f t="shared" si="274"/>
        <v>0</v>
      </c>
      <c r="R859" s="72">
        <f t="shared" si="275"/>
        <v>-211.67999999999998</v>
      </c>
      <c r="S859" s="83" t="str">
        <f t="shared" si="276"/>
        <v>1</v>
      </c>
      <c r="T859" s="207" t="s">
        <v>25</v>
      </c>
      <c r="U859" s="207"/>
      <c r="V859" s="207"/>
      <c r="AB859" s="35"/>
    </row>
    <row r="860" spans="1:28" s="233" customFormat="1" ht="60" customHeight="1">
      <c r="A860" s="281">
        <v>160912</v>
      </c>
      <c r="B860" s="278" t="s">
        <v>1051</v>
      </c>
      <c r="C860" s="284" t="s">
        <v>1040</v>
      </c>
      <c r="D860" s="66">
        <v>42624</v>
      </c>
      <c r="E860" s="66">
        <v>42632</v>
      </c>
      <c r="F860" s="210" t="s">
        <v>1041</v>
      </c>
      <c r="G860" s="225">
        <v>10.5</v>
      </c>
      <c r="H860" s="226">
        <v>8</v>
      </c>
      <c r="I860" s="227">
        <v>7.52</v>
      </c>
      <c r="J860" s="228">
        <f t="shared" si="277"/>
        <v>78.959999999999994</v>
      </c>
      <c r="K860" s="229">
        <f t="shared" si="282"/>
        <v>631.67999999999995</v>
      </c>
      <c r="L860" s="230">
        <v>127.5</v>
      </c>
      <c r="M860" s="228">
        <f t="shared" si="271"/>
        <v>1020</v>
      </c>
      <c r="N860" s="229">
        <f t="shared" si="272"/>
        <v>388.32000000000005</v>
      </c>
      <c r="O860" s="231">
        <f t="shared" si="273"/>
        <v>0.61474164133738618</v>
      </c>
      <c r="P860" s="230"/>
      <c r="Q860" s="229">
        <f t="shared" si="274"/>
        <v>1020</v>
      </c>
      <c r="R860" s="229">
        <f t="shared" si="275"/>
        <v>388.32000000000005</v>
      </c>
      <c r="S860" s="232" t="str">
        <f t="shared" si="276"/>
        <v>0</v>
      </c>
      <c r="T860" s="211" t="s">
        <v>25</v>
      </c>
      <c r="U860" s="212"/>
      <c r="V860" s="212"/>
      <c r="AB860" s="234"/>
    </row>
    <row r="861" spans="1:28" s="34" customFormat="1" ht="20">
      <c r="A861" s="283"/>
      <c r="B861" s="280"/>
      <c r="C861" s="286"/>
      <c r="D861" s="66">
        <v>42624</v>
      </c>
      <c r="E861" s="66">
        <v>42632</v>
      </c>
      <c r="F861" s="67" t="s">
        <v>1042</v>
      </c>
      <c r="G861" s="68">
        <v>25</v>
      </c>
      <c r="H861" s="69">
        <v>1</v>
      </c>
      <c r="I861" s="227">
        <v>7.52</v>
      </c>
      <c r="J861" s="71">
        <f t="shared" si="277"/>
        <v>188</v>
      </c>
      <c r="K861" s="72">
        <f t="shared" si="282"/>
        <v>188</v>
      </c>
      <c r="L861" s="73">
        <v>35</v>
      </c>
      <c r="M861" s="71">
        <f t="shared" si="271"/>
        <v>35</v>
      </c>
      <c r="N861" s="72">
        <f t="shared" si="272"/>
        <v>-153</v>
      </c>
      <c r="O861" s="74">
        <f t="shared" si="273"/>
        <v>-0.81382978723404253</v>
      </c>
      <c r="P861" s="73"/>
      <c r="Q861" s="72">
        <f t="shared" si="274"/>
        <v>35</v>
      </c>
      <c r="R861" s="72">
        <f t="shared" si="275"/>
        <v>-153</v>
      </c>
      <c r="S861" s="83" t="str">
        <f t="shared" si="276"/>
        <v>0</v>
      </c>
      <c r="T861" s="211" t="s">
        <v>25</v>
      </c>
      <c r="U861" s="211"/>
      <c r="V861" s="211"/>
      <c r="AB861" s="35"/>
    </row>
    <row r="862" spans="1:28" s="34" customFormat="1" ht="20">
      <c r="A862" s="281">
        <v>160913</v>
      </c>
      <c r="B862" s="278" t="s">
        <v>1045</v>
      </c>
      <c r="C862" s="284" t="s">
        <v>1043</v>
      </c>
      <c r="D862" s="66">
        <v>42625</v>
      </c>
      <c r="E862" s="66">
        <v>42632</v>
      </c>
      <c r="F862" s="67" t="s">
        <v>1044</v>
      </c>
      <c r="G862" s="68">
        <v>10.5</v>
      </c>
      <c r="H862" s="69">
        <v>8</v>
      </c>
      <c r="I862" s="227">
        <v>7.52</v>
      </c>
      <c r="J862" s="71">
        <f t="shared" si="277"/>
        <v>78.959999999999994</v>
      </c>
      <c r="K862" s="72">
        <f t="shared" si="282"/>
        <v>631.67999999999995</v>
      </c>
      <c r="L862" s="73">
        <v>127.5</v>
      </c>
      <c r="M862" s="71">
        <f t="shared" si="271"/>
        <v>1020</v>
      </c>
      <c r="N862" s="72">
        <f t="shared" si="272"/>
        <v>388.32000000000005</v>
      </c>
      <c r="O862" s="74">
        <f t="shared" si="273"/>
        <v>0.61474164133738618</v>
      </c>
      <c r="P862" s="73"/>
      <c r="Q862" s="72">
        <f t="shared" si="274"/>
        <v>1020</v>
      </c>
      <c r="R862" s="72">
        <f t="shared" si="275"/>
        <v>388.32000000000005</v>
      </c>
      <c r="S862" s="83" t="str">
        <f t="shared" si="276"/>
        <v>0</v>
      </c>
      <c r="T862" s="211" t="s">
        <v>25</v>
      </c>
      <c r="U862" s="211"/>
      <c r="V862" s="211"/>
      <c r="AB862" s="35"/>
    </row>
    <row r="863" spans="1:28" s="34" customFormat="1" ht="20">
      <c r="A863" s="283"/>
      <c r="B863" s="280"/>
      <c r="C863" s="286"/>
      <c r="D863" s="66">
        <v>42625</v>
      </c>
      <c r="E863" s="66">
        <v>42632</v>
      </c>
      <c r="F863" s="67" t="s">
        <v>1046</v>
      </c>
      <c r="G863" s="68">
        <v>25</v>
      </c>
      <c r="H863" s="69">
        <v>1</v>
      </c>
      <c r="I863" s="227">
        <v>7.52</v>
      </c>
      <c r="J863" s="71">
        <f t="shared" si="277"/>
        <v>188</v>
      </c>
      <c r="K863" s="72">
        <f t="shared" si="282"/>
        <v>188</v>
      </c>
      <c r="L863" s="73">
        <v>35</v>
      </c>
      <c r="M863" s="71">
        <f t="shared" si="271"/>
        <v>35</v>
      </c>
      <c r="N863" s="72">
        <f t="shared" si="272"/>
        <v>-153</v>
      </c>
      <c r="O863" s="74">
        <f t="shared" si="273"/>
        <v>-0.81382978723404253</v>
      </c>
      <c r="P863" s="73"/>
      <c r="Q863" s="72">
        <f t="shared" si="274"/>
        <v>35</v>
      </c>
      <c r="R863" s="72">
        <f t="shared" si="275"/>
        <v>-153</v>
      </c>
      <c r="S863" s="83" t="str">
        <f t="shared" si="276"/>
        <v>0</v>
      </c>
      <c r="T863" s="211" t="s">
        <v>25</v>
      </c>
      <c r="U863" s="211"/>
      <c r="V863" s="211"/>
      <c r="AB863" s="35"/>
    </row>
    <row r="864" spans="1:28" s="186" customFormat="1" ht="20" customHeight="1">
      <c r="A864" s="266" t="s">
        <v>641</v>
      </c>
      <c r="B864" s="268" t="s">
        <v>1102</v>
      </c>
      <c r="C864" s="270" t="s">
        <v>66</v>
      </c>
      <c r="D864" s="175">
        <v>42605</v>
      </c>
      <c r="E864" s="241">
        <v>42639</v>
      </c>
      <c r="F864" s="176" t="s">
        <v>642</v>
      </c>
      <c r="G864" s="177"/>
      <c r="H864" s="178">
        <v>2</v>
      </c>
      <c r="I864" s="179">
        <v>7.4851000000000001</v>
      </c>
      <c r="J864" s="180">
        <f t="shared" ref="J864" si="283">G864*I864</f>
        <v>0</v>
      </c>
      <c r="K864" s="181">
        <f t="shared" ref="K864" si="284">J864*H864</f>
        <v>0</v>
      </c>
      <c r="L864" s="182">
        <v>145</v>
      </c>
      <c r="M864" s="180">
        <f>L864*H864</f>
        <v>290</v>
      </c>
      <c r="N864" s="181">
        <f t="shared" ref="N864" si="285">(L864-J864)*H864</f>
        <v>290</v>
      </c>
      <c r="O864" s="183" t="e">
        <f t="shared" ref="O864" si="286">(L864-J864)/J864</f>
        <v>#DIV/0!</v>
      </c>
      <c r="P864" s="182">
        <v>290</v>
      </c>
      <c r="Q864" s="181">
        <f>L864*H864-P864</f>
        <v>0</v>
      </c>
      <c r="R864" s="181">
        <f>N864</f>
        <v>290</v>
      </c>
      <c r="S864" s="184" t="str">
        <f>IF(Q864&lt;&gt;0,"0","1")</f>
        <v>1</v>
      </c>
      <c r="T864" s="185" t="s">
        <v>59</v>
      </c>
      <c r="U864" s="185"/>
      <c r="V864" s="185"/>
      <c r="AB864" s="187"/>
    </row>
    <row r="865" spans="1:28" s="186" customFormat="1" ht="20">
      <c r="A865" s="290"/>
      <c r="B865" s="291"/>
      <c r="C865" s="289"/>
      <c r="D865" s="175">
        <v>42628</v>
      </c>
      <c r="E865" s="241">
        <v>42639</v>
      </c>
      <c r="F865" s="176" t="s">
        <v>380</v>
      </c>
      <c r="G865" s="177"/>
      <c r="H865" s="178">
        <v>2</v>
      </c>
      <c r="I865" s="213">
        <v>7.52</v>
      </c>
      <c r="J865" s="180">
        <f t="shared" si="277"/>
        <v>0</v>
      </c>
      <c r="K865" s="181">
        <f t="shared" si="282"/>
        <v>0</v>
      </c>
      <c r="L865" s="182">
        <v>55</v>
      </c>
      <c r="M865" s="180">
        <f t="shared" si="271"/>
        <v>110</v>
      </c>
      <c r="N865" s="181">
        <f t="shared" si="272"/>
        <v>110</v>
      </c>
      <c r="O865" s="183" t="e">
        <f t="shared" si="273"/>
        <v>#DIV/0!</v>
      </c>
      <c r="P865" s="182">
        <v>110</v>
      </c>
      <c r="Q865" s="181">
        <f t="shared" si="274"/>
        <v>0</v>
      </c>
      <c r="R865" s="181">
        <f t="shared" si="275"/>
        <v>110</v>
      </c>
      <c r="S865" s="184" t="str">
        <f t="shared" si="276"/>
        <v>1</v>
      </c>
      <c r="T865" s="185" t="s">
        <v>59</v>
      </c>
      <c r="U865" s="185"/>
      <c r="V865" s="185"/>
      <c r="AB865" s="187"/>
    </row>
    <row r="866" spans="1:28" s="186" customFormat="1" ht="20">
      <c r="A866" s="290"/>
      <c r="B866" s="291"/>
      <c r="C866" s="289"/>
      <c r="D866" s="175">
        <v>42628</v>
      </c>
      <c r="E866" s="241">
        <v>42639</v>
      </c>
      <c r="F866" s="176" t="s">
        <v>1047</v>
      </c>
      <c r="G866" s="177"/>
      <c r="H866" s="178">
        <v>1</v>
      </c>
      <c r="I866" s="213">
        <v>7.52</v>
      </c>
      <c r="J866" s="180">
        <f t="shared" si="277"/>
        <v>0</v>
      </c>
      <c r="K866" s="181">
        <f t="shared" si="282"/>
        <v>0</v>
      </c>
      <c r="L866" s="182">
        <v>120</v>
      </c>
      <c r="M866" s="180">
        <f t="shared" si="271"/>
        <v>120</v>
      </c>
      <c r="N866" s="181">
        <f t="shared" si="272"/>
        <v>120</v>
      </c>
      <c r="O866" s="183" t="e">
        <f t="shared" si="273"/>
        <v>#DIV/0!</v>
      </c>
      <c r="P866" s="182">
        <v>120</v>
      </c>
      <c r="Q866" s="181">
        <f t="shared" si="274"/>
        <v>0</v>
      </c>
      <c r="R866" s="181">
        <f t="shared" si="275"/>
        <v>120</v>
      </c>
      <c r="S866" s="184" t="str">
        <f t="shared" si="276"/>
        <v>1</v>
      </c>
      <c r="T866" s="185" t="s">
        <v>59</v>
      </c>
      <c r="U866" s="185"/>
      <c r="V866" s="185"/>
      <c r="AB866" s="187"/>
    </row>
    <row r="867" spans="1:28" s="186" customFormat="1" ht="20">
      <c r="A867" s="290"/>
      <c r="B867" s="291"/>
      <c r="C867" s="289"/>
      <c r="D867" s="175">
        <v>42631</v>
      </c>
      <c r="E867" s="241">
        <v>42639</v>
      </c>
      <c r="F867" s="176" t="s">
        <v>1062</v>
      </c>
      <c r="G867" s="177"/>
      <c r="H867" s="178">
        <v>1</v>
      </c>
      <c r="I867" s="213">
        <v>7.52</v>
      </c>
      <c r="J867" s="180">
        <f t="shared" si="277"/>
        <v>0</v>
      </c>
      <c r="K867" s="181">
        <f t="shared" si="282"/>
        <v>0</v>
      </c>
      <c r="L867" s="182">
        <v>175</v>
      </c>
      <c r="M867" s="180">
        <f t="shared" si="271"/>
        <v>175</v>
      </c>
      <c r="N867" s="181">
        <f t="shared" si="272"/>
        <v>175</v>
      </c>
      <c r="O867" s="183" t="e">
        <f t="shared" si="273"/>
        <v>#DIV/0!</v>
      </c>
      <c r="P867" s="182">
        <v>175</v>
      </c>
      <c r="Q867" s="181">
        <f t="shared" si="274"/>
        <v>0</v>
      </c>
      <c r="R867" s="181">
        <f t="shared" si="275"/>
        <v>175</v>
      </c>
      <c r="S867" s="184" t="str">
        <f t="shared" si="276"/>
        <v>1</v>
      </c>
      <c r="T867" s="185" t="s">
        <v>59</v>
      </c>
      <c r="U867" s="185"/>
      <c r="V867" s="185"/>
      <c r="AB867" s="187"/>
    </row>
    <row r="868" spans="1:28" s="252" customFormat="1" ht="40">
      <c r="A868" s="267"/>
      <c r="B868" s="291"/>
      <c r="C868" s="271"/>
      <c r="D868" s="242">
        <v>42631</v>
      </c>
      <c r="E868" s="241">
        <v>42639</v>
      </c>
      <c r="F868" s="239" t="s">
        <v>1081</v>
      </c>
      <c r="G868" s="243"/>
      <c r="H868" s="244">
        <v>1</v>
      </c>
      <c r="I868" s="245"/>
      <c r="J868" s="246">
        <f t="shared" si="277"/>
        <v>0</v>
      </c>
      <c r="K868" s="247">
        <f t="shared" si="282"/>
        <v>0</v>
      </c>
      <c r="L868" s="248">
        <v>58</v>
      </c>
      <c r="M868" s="246">
        <f t="shared" si="271"/>
        <v>58</v>
      </c>
      <c r="N868" s="247">
        <f t="shared" si="272"/>
        <v>58</v>
      </c>
      <c r="O868" s="249" t="e">
        <f t="shared" si="273"/>
        <v>#DIV/0!</v>
      </c>
      <c r="P868" s="248">
        <v>0</v>
      </c>
      <c r="Q868" s="247">
        <f t="shared" si="274"/>
        <v>58</v>
      </c>
      <c r="R868" s="247">
        <f t="shared" si="275"/>
        <v>58</v>
      </c>
      <c r="S868" s="250" t="str">
        <f t="shared" si="276"/>
        <v>0</v>
      </c>
      <c r="T868" s="251" t="s">
        <v>59</v>
      </c>
      <c r="U868" s="251"/>
      <c r="V868" s="251"/>
      <c r="AB868" s="187"/>
    </row>
    <row r="869" spans="1:28" s="186" customFormat="1" ht="20">
      <c r="A869" s="266" t="s">
        <v>1097</v>
      </c>
      <c r="B869" s="291"/>
      <c r="C869" s="270" t="s">
        <v>1099</v>
      </c>
      <c r="D869" s="175">
        <v>42639</v>
      </c>
      <c r="E869" s="175"/>
      <c r="F869" s="176" t="s">
        <v>1098</v>
      </c>
      <c r="G869" s="177"/>
      <c r="H869" s="178">
        <v>3</v>
      </c>
      <c r="I869" s="179"/>
      <c r="J869" s="180"/>
      <c r="K869" s="181"/>
      <c r="L869" s="182"/>
      <c r="M869" s="180"/>
      <c r="N869" s="181"/>
      <c r="O869" s="183"/>
      <c r="P869" s="182"/>
      <c r="Q869" s="181"/>
      <c r="R869" s="181"/>
      <c r="S869" s="184"/>
      <c r="T869" s="185"/>
      <c r="U869" s="185"/>
      <c r="V869" s="185"/>
    </row>
    <row r="870" spans="1:28" s="186" customFormat="1" ht="20">
      <c r="A870" s="267"/>
      <c r="B870" s="269"/>
      <c r="C870" s="271"/>
      <c r="D870" s="175">
        <v>42639</v>
      </c>
      <c r="E870" s="175"/>
      <c r="F870" s="176" t="s">
        <v>397</v>
      </c>
      <c r="G870" s="177"/>
      <c r="H870" s="178">
        <v>2</v>
      </c>
      <c r="I870" s="179"/>
      <c r="J870" s="180"/>
      <c r="K870" s="181"/>
      <c r="L870" s="182"/>
      <c r="M870" s="180"/>
      <c r="N870" s="181"/>
      <c r="O870" s="183"/>
      <c r="P870" s="182"/>
      <c r="Q870" s="181"/>
      <c r="R870" s="181"/>
      <c r="S870" s="184"/>
      <c r="T870" s="185"/>
      <c r="U870" s="185"/>
      <c r="V870" s="185"/>
    </row>
    <row r="871" spans="1:28" s="114" customFormat="1" ht="20">
      <c r="A871" s="281">
        <v>160914</v>
      </c>
      <c r="B871" s="278" t="s">
        <v>1050</v>
      </c>
      <c r="C871" s="284" t="s">
        <v>1049</v>
      </c>
      <c r="D871" s="236">
        <v>42628</v>
      </c>
      <c r="E871" s="236">
        <v>42632</v>
      </c>
      <c r="F871" s="104" t="s">
        <v>455</v>
      </c>
      <c r="G871" s="105"/>
      <c r="H871" s="106">
        <v>8</v>
      </c>
      <c r="I871" s="240">
        <v>7.52</v>
      </c>
      <c r="J871" s="108">
        <f t="shared" si="277"/>
        <v>0</v>
      </c>
      <c r="K871" s="109">
        <f t="shared" si="282"/>
        <v>0</v>
      </c>
      <c r="L871" s="110">
        <v>122</v>
      </c>
      <c r="M871" s="108">
        <f t="shared" si="271"/>
        <v>976</v>
      </c>
      <c r="N871" s="109">
        <f t="shared" si="272"/>
        <v>976</v>
      </c>
      <c r="O871" s="111" t="e">
        <f t="shared" si="273"/>
        <v>#DIV/0!</v>
      </c>
      <c r="P871" s="110">
        <v>976</v>
      </c>
      <c r="Q871" s="109">
        <f t="shared" si="274"/>
        <v>0</v>
      </c>
      <c r="R871" s="109">
        <f t="shared" si="275"/>
        <v>976</v>
      </c>
      <c r="S871" s="112" t="str">
        <f t="shared" si="276"/>
        <v>1</v>
      </c>
      <c r="T871" s="113" t="s">
        <v>25</v>
      </c>
      <c r="U871" s="113"/>
      <c r="V871" s="113"/>
      <c r="AB871" s="35"/>
    </row>
    <row r="872" spans="1:28" s="34" customFormat="1" ht="20">
      <c r="A872" s="283"/>
      <c r="B872" s="280"/>
      <c r="C872" s="286"/>
      <c r="D872" s="66">
        <v>42628</v>
      </c>
      <c r="E872" s="66">
        <v>42632</v>
      </c>
      <c r="F872" s="67" t="s">
        <v>311</v>
      </c>
      <c r="G872" s="68"/>
      <c r="H872" s="69">
        <v>1</v>
      </c>
      <c r="I872" s="227">
        <v>7.52</v>
      </c>
      <c r="J872" s="71">
        <f t="shared" si="277"/>
        <v>0</v>
      </c>
      <c r="K872" s="72">
        <f t="shared" si="282"/>
        <v>0</v>
      </c>
      <c r="L872" s="73">
        <v>40</v>
      </c>
      <c r="M872" s="71">
        <f t="shared" si="271"/>
        <v>40</v>
      </c>
      <c r="N872" s="72">
        <f t="shared" si="272"/>
        <v>40</v>
      </c>
      <c r="O872" s="74" t="e">
        <f t="shared" si="273"/>
        <v>#DIV/0!</v>
      </c>
      <c r="P872" s="73">
        <v>40</v>
      </c>
      <c r="Q872" s="72">
        <f t="shared" si="274"/>
        <v>0</v>
      </c>
      <c r="R872" s="72">
        <f t="shared" si="275"/>
        <v>40</v>
      </c>
      <c r="S872" s="83" t="str">
        <f t="shared" si="276"/>
        <v>1</v>
      </c>
      <c r="T872" s="211" t="s">
        <v>25</v>
      </c>
      <c r="U872" s="211"/>
      <c r="V872" s="211"/>
      <c r="AB872" s="35"/>
    </row>
    <row r="873" spans="1:28" ht="40">
      <c r="A873" s="49">
        <v>160915</v>
      </c>
      <c r="B873" s="52" t="s">
        <v>1080</v>
      </c>
      <c r="C873" s="53" t="s">
        <v>1052</v>
      </c>
      <c r="D873" s="54">
        <v>42631</v>
      </c>
      <c r="E873" s="54"/>
      <c r="F873" s="55" t="s">
        <v>351</v>
      </c>
      <c r="G873" s="56"/>
      <c r="H873" s="57">
        <v>1</v>
      </c>
      <c r="I873" s="213">
        <v>7.52</v>
      </c>
      <c r="J873" s="59">
        <f t="shared" si="277"/>
        <v>0</v>
      </c>
      <c r="K873" s="60">
        <f t="shared" si="282"/>
        <v>0</v>
      </c>
      <c r="L873" s="61">
        <v>1400</v>
      </c>
      <c r="M873" s="59">
        <f t="shared" si="271"/>
        <v>1400</v>
      </c>
      <c r="N873" s="60">
        <f t="shared" si="272"/>
        <v>1400</v>
      </c>
      <c r="O873" s="81" t="e">
        <f t="shared" si="273"/>
        <v>#DIV/0!</v>
      </c>
      <c r="P873" s="61">
        <v>1400</v>
      </c>
      <c r="Q873" s="60">
        <f t="shared" si="274"/>
        <v>0</v>
      </c>
      <c r="R873" s="60">
        <f t="shared" si="275"/>
        <v>1400</v>
      </c>
      <c r="S873" s="75" t="str">
        <f t="shared" si="276"/>
        <v>1</v>
      </c>
      <c r="T873" s="51" t="s">
        <v>59</v>
      </c>
      <c r="U873" s="51"/>
      <c r="V873" s="51"/>
    </row>
    <row r="874" spans="1:28" s="186" customFormat="1" ht="20">
      <c r="A874" s="266">
        <v>160916</v>
      </c>
      <c r="B874" s="268"/>
      <c r="C874" s="270" t="s">
        <v>1053</v>
      </c>
      <c r="D874" s="175">
        <v>42631</v>
      </c>
      <c r="E874" s="175">
        <v>42632</v>
      </c>
      <c r="F874" s="176" t="s">
        <v>318</v>
      </c>
      <c r="G874" s="177">
        <v>10.5</v>
      </c>
      <c r="H874" s="178">
        <v>12</v>
      </c>
      <c r="I874" s="213">
        <v>7.52</v>
      </c>
      <c r="J874" s="180">
        <f t="shared" si="277"/>
        <v>78.959999999999994</v>
      </c>
      <c r="K874" s="181">
        <f t="shared" si="282"/>
        <v>947.52</v>
      </c>
      <c r="L874" s="182">
        <v>140</v>
      </c>
      <c r="M874" s="180">
        <f t="shared" si="271"/>
        <v>1680</v>
      </c>
      <c r="N874" s="181">
        <f t="shared" si="272"/>
        <v>732.48</v>
      </c>
      <c r="O874" s="183">
        <f t="shared" si="273"/>
        <v>0.77304964539007104</v>
      </c>
      <c r="P874" s="182">
        <v>1400</v>
      </c>
      <c r="Q874" s="181">
        <f t="shared" si="274"/>
        <v>280</v>
      </c>
      <c r="R874" s="181">
        <f t="shared" si="275"/>
        <v>732.48</v>
      </c>
      <c r="S874" s="184" t="str">
        <f t="shared" si="276"/>
        <v>0</v>
      </c>
      <c r="T874" s="185" t="s">
        <v>59</v>
      </c>
      <c r="U874" s="185"/>
      <c r="V874" s="185"/>
      <c r="AB874" s="187"/>
    </row>
    <row r="875" spans="1:28" s="186" customFormat="1" ht="20">
      <c r="A875" s="267"/>
      <c r="B875" s="269"/>
      <c r="C875" s="271"/>
      <c r="D875" s="175">
        <v>42631</v>
      </c>
      <c r="E875" s="175">
        <v>42632</v>
      </c>
      <c r="F875" s="176" t="s">
        <v>1054</v>
      </c>
      <c r="G875" s="177"/>
      <c r="H875" s="178">
        <v>1</v>
      </c>
      <c r="I875" s="213">
        <v>7.52</v>
      </c>
      <c r="J875" s="180">
        <f t="shared" si="277"/>
        <v>0</v>
      </c>
      <c r="K875" s="181">
        <f t="shared" si="282"/>
        <v>0</v>
      </c>
      <c r="L875" s="182">
        <v>0</v>
      </c>
      <c r="M875" s="180">
        <f t="shared" si="271"/>
        <v>0</v>
      </c>
      <c r="N875" s="181">
        <f t="shared" si="272"/>
        <v>0</v>
      </c>
      <c r="O875" s="183" t="e">
        <f t="shared" si="273"/>
        <v>#DIV/0!</v>
      </c>
      <c r="P875" s="182">
        <v>0</v>
      </c>
      <c r="Q875" s="181">
        <f t="shared" si="274"/>
        <v>0</v>
      </c>
      <c r="R875" s="181">
        <f t="shared" si="275"/>
        <v>0</v>
      </c>
      <c r="S875" s="184" t="str">
        <f t="shared" si="276"/>
        <v>1</v>
      </c>
      <c r="T875" s="185" t="s">
        <v>59</v>
      </c>
      <c r="U875" s="185"/>
      <c r="V875" s="185"/>
      <c r="AB875" s="187"/>
    </row>
    <row r="876" spans="1:28" s="34" customFormat="1" ht="20">
      <c r="A876" s="281">
        <v>160917</v>
      </c>
      <c r="B876" s="278"/>
      <c r="C876" s="284" t="s">
        <v>1057</v>
      </c>
      <c r="D876" s="66">
        <v>42631</v>
      </c>
      <c r="E876" s="66">
        <v>42632</v>
      </c>
      <c r="F876" s="67" t="s">
        <v>396</v>
      </c>
      <c r="G876" s="68">
        <v>12.5</v>
      </c>
      <c r="H876" s="69">
        <v>8</v>
      </c>
      <c r="I876" s="227">
        <v>7.52</v>
      </c>
      <c r="J876" s="71">
        <f t="shared" si="277"/>
        <v>94</v>
      </c>
      <c r="K876" s="72">
        <f t="shared" si="282"/>
        <v>752</v>
      </c>
      <c r="L876" s="73">
        <v>155</v>
      </c>
      <c r="M876" s="71">
        <f t="shared" si="271"/>
        <v>1240</v>
      </c>
      <c r="N876" s="72">
        <f t="shared" si="272"/>
        <v>488</v>
      </c>
      <c r="O876" s="74">
        <f t="shared" si="273"/>
        <v>0.64893617021276595</v>
      </c>
      <c r="P876" s="73">
        <v>1240</v>
      </c>
      <c r="Q876" s="72">
        <f t="shared" si="274"/>
        <v>0</v>
      </c>
      <c r="R876" s="72">
        <f t="shared" si="275"/>
        <v>488</v>
      </c>
      <c r="S876" s="83" t="str">
        <f t="shared" si="276"/>
        <v>1</v>
      </c>
      <c r="T876" s="211" t="s">
        <v>25</v>
      </c>
      <c r="U876" s="211"/>
      <c r="V876" s="211"/>
      <c r="AB876" s="35"/>
    </row>
    <row r="877" spans="1:28" s="34" customFormat="1" ht="20">
      <c r="A877" s="283"/>
      <c r="B877" s="280"/>
      <c r="C877" s="286"/>
      <c r="D877" s="66">
        <v>42631</v>
      </c>
      <c r="E877" s="66">
        <v>42632</v>
      </c>
      <c r="F877" s="67" t="s">
        <v>1054</v>
      </c>
      <c r="G877" s="68">
        <v>25</v>
      </c>
      <c r="H877" s="69">
        <v>1</v>
      </c>
      <c r="I877" s="227">
        <v>7.52</v>
      </c>
      <c r="J877" s="71">
        <f t="shared" si="277"/>
        <v>188</v>
      </c>
      <c r="K877" s="72">
        <f t="shared" si="282"/>
        <v>188</v>
      </c>
      <c r="L877" s="73">
        <v>0</v>
      </c>
      <c r="M877" s="71">
        <f t="shared" si="271"/>
        <v>0</v>
      </c>
      <c r="N877" s="72">
        <f t="shared" si="272"/>
        <v>-188</v>
      </c>
      <c r="O877" s="74">
        <f t="shared" si="273"/>
        <v>-1</v>
      </c>
      <c r="P877" s="73">
        <v>0</v>
      </c>
      <c r="Q877" s="72">
        <f t="shared" si="274"/>
        <v>0</v>
      </c>
      <c r="R877" s="72">
        <f t="shared" si="275"/>
        <v>-188</v>
      </c>
      <c r="S877" s="83" t="str">
        <f t="shared" si="276"/>
        <v>1</v>
      </c>
      <c r="T877" s="211" t="s">
        <v>25</v>
      </c>
      <c r="U877" s="211"/>
      <c r="V877" s="211"/>
      <c r="AB877" s="35"/>
    </row>
    <row r="878" spans="1:28" s="34" customFormat="1" ht="20">
      <c r="A878" s="281">
        <v>160918</v>
      </c>
      <c r="B878" s="278"/>
      <c r="C878" s="284" t="s">
        <v>1057</v>
      </c>
      <c r="D878" s="66">
        <v>42631</v>
      </c>
      <c r="E878" s="66">
        <v>42632</v>
      </c>
      <c r="F878" s="67" t="s">
        <v>1055</v>
      </c>
      <c r="G878" s="68">
        <v>10.5</v>
      </c>
      <c r="H878" s="69">
        <v>6</v>
      </c>
      <c r="I878" s="227">
        <v>7.52</v>
      </c>
      <c r="J878" s="71">
        <f t="shared" si="277"/>
        <v>78.959999999999994</v>
      </c>
      <c r="K878" s="72">
        <f t="shared" si="282"/>
        <v>473.76</v>
      </c>
      <c r="L878" s="73">
        <v>150</v>
      </c>
      <c r="M878" s="71">
        <f t="shared" si="271"/>
        <v>900</v>
      </c>
      <c r="N878" s="72">
        <f t="shared" si="272"/>
        <v>426.24</v>
      </c>
      <c r="O878" s="74">
        <f t="shared" si="273"/>
        <v>0.89969604863221897</v>
      </c>
      <c r="P878" s="73">
        <v>900</v>
      </c>
      <c r="Q878" s="72">
        <f t="shared" si="274"/>
        <v>0</v>
      </c>
      <c r="R878" s="72">
        <f t="shared" si="275"/>
        <v>426.24</v>
      </c>
      <c r="S878" s="83" t="str">
        <f t="shared" si="276"/>
        <v>1</v>
      </c>
      <c r="T878" s="211" t="s">
        <v>25</v>
      </c>
      <c r="U878" s="211"/>
      <c r="V878" s="211"/>
      <c r="AB878" s="35"/>
    </row>
    <row r="879" spans="1:28" s="34" customFormat="1" ht="20">
      <c r="A879" s="282"/>
      <c r="B879" s="279"/>
      <c r="C879" s="285"/>
      <c r="D879" s="66">
        <v>42631</v>
      </c>
      <c r="E879" s="66">
        <v>42632</v>
      </c>
      <c r="F879" s="67" t="s">
        <v>1056</v>
      </c>
      <c r="G879" s="68">
        <v>10.5</v>
      </c>
      <c r="H879" s="69">
        <v>2</v>
      </c>
      <c r="I879" s="227">
        <v>7.52</v>
      </c>
      <c r="J879" s="71">
        <f t="shared" si="277"/>
        <v>78.959999999999994</v>
      </c>
      <c r="K879" s="72">
        <f t="shared" si="282"/>
        <v>157.91999999999999</v>
      </c>
      <c r="L879" s="73">
        <v>150</v>
      </c>
      <c r="M879" s="71">
        <f t="shared" si="271"/>
        <v>300</v>
      </c>
      <c r="N879" s="72">
        <f t="shared" si="272"/>
        <v>142.08000000000001</v>
      </c>
      <c r="O879" s="74">
        <f t="shared" si="273"/>
        <v>0.89969604863221897</v>
      </c>
      <c r="P879" s="73">
        <v>300</v>
      </c>
      <c r="Q879" s="72">
        <f t="shared" si="274"/>
        <v>0</v>
      </c>
      <c r="R879" s="72">
        <f t="shared" si="275"/>
        <v>142.08000000000001</v>
      </c>
      <c r="S879" s="83" t="str">
        <f t="shared" si="276"/>
        <v>1</v>
      </c>
      <c r="T879" s="211" t="s">
        <v>25</v>
      </c>
      <c r="U879" s="211"/>
      <c r="V879" s="211"/>
      <c r="AB879" s="35"/>
    </row>
    <row r="880" spans="1:28" s="34" customFormat="1" ht="20">
      <c r="A880" s="283"/>
      <c r="B880" s="280"/>
      <c r="C880" s="286"/>
      <c r="D880" s="66">
        <v>42631</v>
      </c>
      <c r="E880" s="66">
        <v>42632</v>
      </c>
      <c r="F880" s="67" t="s">
        <v>1054</v>
      </c>
      <c r="G880" s="68">
        <v>27</v>
      </c>
      <c r="H880" s="69">
        <v>1</v>
      </c>
      <c r="I880" s="227">
        <v>7.52</v>
      </c>
      <c r="J880" s="71">
        <f t="shared" si="277"/>
        <v>203.04</v>
      </c>
      <c r="K880" s="72">
        <f t="shared" si="282"/>
        <v>203.04</v>
      </c>
      <c r="L880" s="73">
        <v>0</v>
      </c>
      <c r="M880" s="71">
        <f t="shared" si="271"/>
        <v>0</v>
      </c>
      <c r="N880" s="72">
        <f t="shared" si="272"/>
        <v>-203.04</v>
      </c>
      <c r="O880" s="74">
        <f t="shared" si="273"/>
        <v>-1</v>
      </c>
      <c r="P880" s="73">
        <v>0</v>
      </c>
      <c r="Q880" s="72">
        <f t="shared" si="274"/>
        <v>0</v>
      </c>
      <c r="R880" s="72">
        <f t="shared" si="275"/>
        <v>-203.04</v>
      </c>
      <c r="S880" s="83" t="str">
        <f t="shared" si="276"/>
        <v>1</v>
      </c>
      <c r="T880" s="211" t="s">
        <v>25</v>
      </c>
      <c r="U880" s="211"/>
      <c r="V880" s="211"/>
      <c r="AB880" s="35"/>
    </row>
    <row r="881" spans="1:28" s="34" customFormat="1" ht="20">
      <c r="A881" s="281">
        <v>160919</v>
      </c>
      <c r="B881" s="278" t="s">
        <v>1061</v>
      </c>
      <c r="C881" s="284" t="s">
        <v>1058</v>
      </c>
      <c r="D881" s="66">
        <v>42632</v>
      </c>
      <c r="E881" s="66">
        <v>42632</v>
      </c>
      <c r="F881" s="67" t="s">
        <v>1059</v>
      </c>
      <c r="G881" s="68">
        <v>10.5</v>
      </c>
      <c r="H881" s="69">
        <v>8</v>
      </c>
      <c r="I881" s="227">
        <v>7.52</v>
      </c>
      <c r="J881" s="71">
        <f t="shared" si="277"/>
        <v>78.959999999999994</v>
      </c>
      <c r="K881" s="72">
        <f t="shared" si="282"/>
        <v>631.67999999999995</v>
      </c>
      <c r="L881" s="73">
        <v>135</v>
      </c>
      <c r="M881" s="71">
        <f t="shared" si="271"/>
        <v>1080</v>
      </c>
      <c r="N881" s="72">
        <f t="shared" si="272"/>
        <v>448.32000000000005</v>
      </c>
      <c r="O881" s="74">
        <f t="shared" si="273"/>
        <v>0.70972644376899707</v>
      </c>
      <c r="P881" s="73">
        <v>1080</v>
      </c>
      <c r="Q881" s="72">
        <f t="shared" si="274"/>
        <v>0</v>
      </c>
      <c r="R881" s="72">
        <f t="shared" si="275"/>
        <v>448.32000000000005</v>
      </c>
      <c r="S881" s="83" t="str">
        <f t="shared" si="276"/>
        <v>1</v>
      </c>
      <c r="T881" s="211" t="s">
        <v>25</v>
      </c>
      <c r="U881" s="211"/>
      <c r="V881" s="211"/>
      <c r="AB881" s="35"/>
    </row>
    <row r="882" spans="1:28" s="34" customFormat="1" ht="20">
      <c r="A882" s="283"/>
      <c r="B882" s="280"/>
      <c r="C882" s="286"/>
      <c r="D882" s="66">
        <v>42632</v>
      </c>
      <c r="E882" s="66">
        <v>42632</v>
      </c>
      <c r="F882" s="67" t="s">
        <v>1060</v>
      </c>
      <c r="G882" s="68">
        <v>25</v>
      </c>
      <c r="H882" s="69">
        <v>1</v>
      </c>
      <c r="I882" s="227">
        <v>7.52</v>
      </c>
      <c r="J882" s="71">
        <f t="shared" si="277"/>
        <v>188</v>
      </c>
      <c r="K882" s="72">
        <f t="shared" si="282"/>
        <v>188</v>
      </c>
      <c r="L882" s="73">
        <v>80</v>
      </c>
      <c r="M882" s="71">
        <f t="shared" ref="M882:M951" si="287">L882*H882</f>
        <v>80</v>
      </c>
      <c r="N882" s="72">
        <f t="shared" ref="N882:N951" si="288">(L882-J882)*H882</f>
        <v>-108</v>
      </c>
      <c r="O882" s="74">
        <f t="shared" ref="O882:O951" si="289">(L882-J882)/J882</f>
        <v>-0.57446808510638303</v>
      </c>
      <c r="P882" s="73">
        <v>80</v>
      </c>
      <c r="Q882" s="72">
        <f t="shared" si="274"/>
        <v>0</v>
      </c>
      <c r="R882" s="72">
        <f t="shared" si="275"/>
        <v>-108</v>
      </c>
      <c r="S882" s="83" t="str">
        <f t="shared" si="276"/>
        <v>1</v>
      </c>
      <c r="T882" s="211" t="s">
        <v>25</v>
      </c>
      <c r="U882" s="211"/>
      <c r="V882" s="211"/>
      <c r="AB882" s="35"/>
    </row>
    <row r="883" spans="1:28" ht="20">
      <c r="A883" s="325">
        <v>160920</v>
      </c>
      <c r="B883" s="52" t="s">
        <v>1074</v>
      </c>
      <c r="C883" s="330" t="s">
        <v>1075</v>
      </c>
      <c r="D883" s="54">
        <v>42635</v>
      </c>
      <c r="E883" s="54"/>
      <c r="F883" s="55" t="s">
        <v>609</v>
      </c>
      <c r="G883" s="56"/>
      <c r="H883" s="57">
        <v>1</v>
      </c>
      <c r="I883" s="58"/>
      <c r="J883" s="59">
        <f>G883*I883</f>
        <v>0</v>
      </c>
      <c r="K883" s="60">
        <f>J883*H883</f>
        <v>0</v>
      </c>
      <c r="L883" s="61">
        <v>330</v>
      </c>
      <c r="M883" s="59">
        <f>L883*H883</f>
        <v>330</v>
      </c>
      <c r="N883" s="60">
        <f>(L883-J883)*H883</f>
        <v>330</v>
      </c>
      <c r="O883" s="81" t="e">
        <f>(L883-J883)/J883</f>
        <v>#DIV/0!</v>
      </c>
      <c r="P883" s="61"/>
      <c r="Q883" s="60">
        <f>L883*H883-P883</f>
        <v>330</v>
      </c>
      <c r="R883" s="60">
        <f>N883</f>
        <v>330</v>
      </c>
      <c r="S883" s="75" t="str">
        <f>IF(Q883&lt;&gt;0,"0","1")</f>
        <v>0</v>
      </c>
      <c r="T883" s="51" t="s">
        <v>59</v>
      </c>
      <c r="U883" s="51"/>
      <c r="V883" s="51"/>
    </row>
    <row r="884" spans="1:28" ht="20">
      <c r="A884" s="326"/>
      <c r="B884" s="339" t="s">
        <v>1096</v>
      </c>
      <c r="C884" s="331"/>
      <c r="D884" s="54">
        <v>42635</v>
      </c>
      <c r="E884" s="54"/>
      <c r="F884" s="55" t="s">
        <v>1082</v>
      </c>
      <c r="G884" s="56"/>
      <c r="H884" s="57">
        <v>6</v>
      </c>
      <c r="I884" s="58"/>
      <c r="J884" s="59">
        <f>G884*I884</f>
        <v>0</v>
      </c>
      <c r="K884" s="60">
        <f>J884*H884</f>
        <v>0</v>
      </c>
      <c r="L884" s="61">
        <v>90</v>
      </c>
      <c r="M884" s="59">
        <f>L884*H884</f>
        <v>540</v>
      </c>
      <c r="N884" s="60">
        <f>(L884-J884)*H884</f>
        <v>540</v>
      </c>
      <c r="O884" s="81" t="e">
        <f>(L884-J884)/J884</f>
        <v>#DIV/0!</v>
      </c>
      <c r="P884" s="61"/>
      <c r="Q884" s="60">
        <f>L884*H884-P884</f>
        <v>540</v>
      </c>
      <c r="R884" s="60">
        <f>N884</f>
        <v>540</v>
      </c>
      <c r="S884" s="75" t="str">
        <f>IF(Q884&lt;&gt;0,"0","1")</f>
        <v>0</v>
      </c>
      <c r="T884" s="51" t="s">
        <v>59</v>
      </c>
      <c r="U884" s="51"/>
      <c r="V884" s="51"/>
    </row>
    <row r="885" spans="1:28" ht="20">
      <c r="A885" s="326"/>
      <c r="B885" s="329"/>
      <c r="C885" s="331"/>
      <c r="D885" s="54">
        <v>42635</v>
      </c>
      <c r="E885" s="54"/>
      <c r="F885" s="55" t="s">
        <v>433</v>
      </c>
      <c r="G885" s="56"/>
      <c r="H885" s="57">
        <v>2</v>
      </c>
      <c r="I885" s="58"/>
      <c r="J885" s="59">
        <f>G885*I885</f>
        <v>0</v>
      </c>
      <c r="K885" s="60">
        <f>J885*H885</f>
        <v>0</v>
      </c>
      <c r="L885" s="61">
        <v>345</v>
      </c>
      <c r="M885" s="59">
        <f>L885*H885</f>
        <v>690</v>
      </c>
      <c r="N885" s="60">
        <f>(L885-J885)*H885</f>
        <v>690</v>
      </c>
      <c r="O885" s="81" t="e">
        <f>(L885-J885)/J885</f>
        <v>#DIV/0!</v>
      </c>
      <c r="P885" s="61"/>
      <c r="Q885" s="60">
        <f>L885*H885-P885</f>
        <v>690</v>
      </c>
      <c r="R885" s="60">
        <f>N885</f>
        <v>690</v>
      </c>
      <c r="S885" s="75" t="str">
        <f>IF(Q885&lt;&gt;0,"0","1")</f>
        <v>0</v>
      </c>
      <c r="T885" s="51" t="s">
        <v>59</v>
      </c>
      <c r="U885" s="51"/>
      <c r="V885" s="51"/>
    </row>
    <row r="886" spans="1:28" ht="20">
      <c r="A886" s="327"/>
      <c r="B886" s="52"/>
      <c r="C886" s="332"/>
      <c r="D886" s="54"/>
      <c r="E886" s="54"/>
      <c r="F886" s="55"/>
      <c r="G886" s="56"/>
      <c r="H886" s="57"/>
      <c r="I886" s="58"/>
      <c r="J886" s="59">
        <f>G886*I886</f>
        <v>0</v>
      </c>
      <c r="K886" s="60">
        <f>J886*H886</f>
        <v>0</v>
      </c>
      <c r="L886" s="61"/>
      <c r="M886" s="59">
        <f>L886*H886</f>
        <v>0</v>
      </c>
      <c r="N886" s="60">
        <f>(L886-J886)*H886</f>
        <v>0</v>
      </c>
      <c r="O886" s="81" t="e">
        <f>(L886-J886)/J886</f>
        <v>#DIV/0!</v>
      </c>
      <c r="P886" s="61"/>
      <c r="Q886" s="60">
        <f>L886*H886-P886</f>
        <v>0</v>
      </c>
      <c r="R886" s="60">
        <f>N886</f>
        <v>0</v>
      </c>
      <c r="S886" s="75" t="str">
        <f>IF(Q886&lt;&gt;0,"0","1")</f>
        <v>1</v>
      </c>
      <c r="T886" s="51" t="s">
        <v>59</v>
      </c>
      <c r="U886" s="51"/>
      <c r="V886" s="51"/>
    </row>
    <row r="887" spans="1:28" s="34" customFormat="1" ht="20">
      <c r="A887" s="281">
        <v>160921</v>
      </c>
      <c r="B887" s="278" t="s">
        <v>1065</v>
      </c>
      <c r="C887" s="284" t="s">
        <v>1064</v>
      </c>
      <c r="D887" s="66"/>
      <c r="E887" s="66"/>
      <c r="F887" s="67" t="s">
        <v>316</v>
      </c>
      <c r="G887" s="68">
        <v>10.5</v>
      </c>
      <c r="H887" s="69">
        <v>8</v>
      </c>
      <c r="I887" s="70"/>
      <c r="J887" s="71">
        <f t="shared" si="277"/>
        <v>0</v>
      </c>
      <c r="K887" s="72">
        <f t="shared" si="282"/>
        <v>0</v>
      </c>
      <c r="L887" s="73">
        <v>105</v>
      </c>
      <c r="M887" s="71">
        <f t="shared" si="287"/>
        <v>840</v>
      </c>
      <c r="N887" s="72">
        <f t="shared" si="288"/>
        <v>840</v>
      </c>
      <c r="O887" s="74" t="e">
        <f t="shared" si="289"/>
        <v>#DIV/0!</v>
      </c>
      <c r="P887" s="73"/>
      <c r="Q887" s="72">
        <f t="shared" si="274"/>
        <v>840</v>
      </c>
      <c r="R887" s="72">
        <f t="shared" si="275"/>
        <v>840</v>
      </c>
      <c r="S887" s="83" t="str">
        <f t="shared" si="276"/>
        <v>0</v>
      </c>
      <c r="T887" s="235" t="s">
        <v>59</v>
      </c>
      <c r="U887" s="235"/>
      <c r="V887" s="235"/>
      <c r="AB887" s="35"/>
    </row>
    <row r="888" spans="1:28" s="34" customFormat="1" ht="20">
      <c r="A888" s="283"/>
      <c r="B888" s="280"/>
      <c r="C888" s="286"/>
      <c r="D888" s="66"/>
      <c r="E888" s="66"/>
      <c r="F888" s="67" t="s">
        <v>395</v>
      </c>
      <c r="G888" s="68">
        <v>10.5</v>
      </c>
      <c r="H888" s="69">
        <v>4</v>
      </c>
      <c r="I888" s="70"/>
      <c r="J888" s="71">
        <f t="shared" si="277"/>
        <v>0</v>
      </c>
      <c r="K888" s="72">
        <f t="shared" si="282"/>
        <v>0</v>
      </c>
      <c r="L888" s="73">
        <v>105</v>
      </c>
      <c r="M888" s="71">
        <f t="shared" si="287"/>
        <v>420</v>
      </c>
      <c r="N888" s="72">
        <f t="shared" si="288"/>
        <v>420</v>
      </c>
      <c r="O888" s="74" t="e">
        <f t="shared" si="289"/>
        <v>#DIV/0!</v>
      </c>
      <c r="P888" s="73"/>
      <c r="Q888" s="72">
        <f t="shared" ref="Q888:Q953" si="290">L888*H888-P888</f>
        <v>420</v>
      </c>
      <c r="R888" s="72">
        <f t="shared" si="275"/>
        <v>420</v>
      </c>
      <c r="S888" s="83" t="str">
        <f t="shared" si="276"/>
        <v>0</v>
      </c>
      <c r="T888" s="235" t="s">
        <v>59</v>
      </c>
      <c r="U888" s="235"/>
      <c r="V888" s="235"/>
      <c r="AB888" s="35"/>
    </row>
    <row r="889" spans="1:28" s="34" customFormat="1" ht="20">
      <c r="A889" s="281">
        <v>160922</v>
      </c>
      <c r="B889" s="278" t="s">
        <v>1067</v>
      </c>
      <c r="C889" s="284" t="s">
        <v>1066</v>
      </c>
      <c r="D889" s="66"/>
      <c r="E889" s="66"/>
      <c r="F889" s="67" t="s">
        <v>539</v>
      </c>
      <c r="G889" s="68">
        <v>15</v>
      </c>
      <c r="H889" s="69">
        <v>6</v>
      </c>
      <c r="I889" s="70"/>
      <c r="J889" s="71">
        <f t="shared" si="277"/>
        <v>0</v>
      </c>
      <c r="K889" s="72">
        <f t="shared" si="282"/>
        <v>0</v>
      </c>
      <c r="L889" s="73">
        <v>155</v>
      </c>
      <c r="M889" s="71">
        <f t="shared" si="287"/>
        <v>930</v>
      </c>
      <c r="N889" s="72">
        <f t="shared" si="288"/>
        <v>930</v>
      </c>
      <c r="O889" s="74" t="e">
        <f t="shared" si="289"/>
        <v>#DIV/0!</v>
      </c>
      <c r="P889" s="73"/>
      <c r="Q889" s="72">
        <f t="shared" si="290"/>
        <v>930</v>
      </c>
      <c r="R889" s="72">
        <f t="shared" si="275"/>
        <v>930</v>
      </c>
      <c r="S889" s="83" t="str">
        <f t="shared" si="276"/>
        <v>0</v>
      </c>
      <c r="T889" s="235" t="s">
        <v>59</v>
      </c>
      <c r="U889" s="235"/>
      <c r="V889" s="235"/>
      <c r="AB889" s="35"/>
    </row>
    <row r="890" spans="1:28" s="34" customFormat="1" ht="20">
      <c r="A890" s="283"/>
      <c r="B890" s="280"/>
      <c r="C890" s="286"/>
      <c r="D890" s="66"/>
      <c r="E890" s="66"/>
      <c r="F890" s="67" t="s">
        <v>311</v>
      </c>
      <c r="G890" s="68"/>
      <c r="H890" s="69">
        <v>1</v>
      </c>
      <c r="I890" s="70"/>
      <c r="J890" s="71">
        <f t="shared" si="277"/>
        <v>0</v>
      </c>
      <c r="K890" s="72">
        <f t="shared" si="282"/>
        <v>0</v>
      </c>
      <c r="L890" s="73"/>
      <c r="M890" s="71">
        <f t="shared" si="287"/>
        <v>0</v>
      </c>
      <c r="N890" s="72">
        <f t="shared" si="288"/>
        <v>0</v>
      </c>
      <c r="O890" s="74" t="e">
        <f t="shared" si="289"/>
        <v>#DIV/0!</v>
      </c>
      <c r="P890" s="73"/>
      <c r="Q890" s="72">
        <f t="shared" si="290"/>
        <v>0</v>
      </c>
      <c r="R890" s="72">
        <f t="shared" si="275"/>
        <v>0</v>
      </c>
      <c r="S890" s="83" t="str">
        <f t="shared" si="276"/>
        <v>1</v>
      </c>
      <c r="T890" s="235" t="s">
        <v>59</v>
      </c>
      <c r="U890" s="235"/>
      <c r="V890" s="235"/>
      <c r="AB890" s="35"/>
    </row>
    <row r="891" spans="1:28" s="34" customFormat="1" ht="20">
      <c r="A891" s="281">
        <v>160923</v>
      </c>
      <c r="B891" s="278"/>
      <c r="C891" s="284" t="s">
        <v>1069</v>
      </c>
      <c r="D891" s="66"/>
      <c r="E891" s="66"/>
      <c r="F891" s="67" t="s">
        <v>362</v>
      </c>
      <c r="G891" s="68">
        <v>10.5</v>
      </c>
      <c r="H891" s="69">
        <v>8</v>
      </c>
      <c r="I891" s="70"/>
      <c r="J891" s="71">
        <f t="shared" si="277"/>
        <v>0</v>
      </c>
      <c r="K891" s="72">
        <f t="shared" si="282"/>
        <v>0</v>
      </c>
      <c r="L891" s="73"/>
      <c r="M891" s="71">
        <f t="shared" si="287"/>
        <v>0</v>
      </c>
      <c r="N891" s="72">
        <f t="shared" si="288"/>
        <v>0</v>
      </c>
      <c r="O891" s="74" t="e">
        <f t="shared" si="289"/>
        <v>#DIV/0!</v>
      </c>
      <c r="P891" s="73"/>
      <c r="Q891" s="72">
        <f t="shared" si="290"/>
        <v>0</v>
      </c>
      <c r="R891" s="72">
        <f t="shared" si="275"/>
        <v>0</v>
      </c>
      <c r="S891" s="83" t="str">
        <f t="shared" si="276"/>
        <v>1</v>
      </c>
      <c r="T891" s="235" t="s">
        <v>59</v>
      </c>
      <c r="U891" s="235"/>
      <c r="V891" s="235"/>
      <c r="AB891" s="35"/>
    </row>
    <row r="892" spans="1:28" s="34" customFormat="1" ht="20">
      <c r="A892" s="283"/>
      <c r="B892" s="280"/>
      <c r="C892" s="286"/>
      <c r="D892" s="66"/>
      <c r="E892" s="66"/>
      <c r="F892" s="67" t="s">
        <v>311</v>
      </c>
      <c r="G892" s="68"/>
      <c r="H892" s="69">
        <v>1</v>
      </c>
      <c r="I892" s="70"/>
      <c r="J892" s="71">
        <f t="shared" si="277"/>
        <v>0</v>
      </c>
      <c r="K892" s="72">
        <f t="shared" si="282"/>
        <v>0</v>
      </c>
      <c r="L892" s="73"/>
      <c r="M892" s="71">
        <f t="shared" si="287"/>
        <v>0</v>
      </c>
      <c r="N892" s="72">
        <f t="shared" si="288"/>
        <v>0</v>
      </c>
      <c r="O892" s="74" t="e">
        <f t="shared" si="289"/>
        <v>#DIV/0!</v>
      </c>
      <c r="P892" s="73"/>
      <c r="Q892" s="72">
        <f t="shared" si="290"/>
        <v>0</v>
      </c>
      <c r="R892" s="72">
        <f t="shared" si="275"/>
        <v>0</v>
      </c>
      <c r="S892" s="83" t="str">
        <f t="shared" si="276"/>
        <v>1</v>
      </c>
      <c r="T892" s="235" t="s">
        <v>59</v>
      </c>
      <c r="U892" s="235"/>
      <c r="V892" s="235"/>
      <c r="AB892" s="35"/>
    </row>
    <row r="893" spans="1:28" s="186" customFormat="1" ht="20">
      <c r="A893" s="266">
        <v>160924</v>
      </c>
      <c r="B893" s="268" t="s">
        <v>1073</v>
      </c>
      <c r="C893" s="270" t="s">
        <v>1070</v>
      </c>
      <c r="D893" s="175"/>
      <c r="E893" s="175"/>
      <c r="F893" s="176" t="s">
        <v>458</v>
      </c>
      <c r="G893" s="177">
        <v>134.91999999999999</v>
      </c>
      <c r="H893" s="178">
        <v>1</v>
      </c>
      <c r="I893" s="179"/>
      <c r="J893" s="180">
        <f t="shared" si="277"/>
        <v>0</v>
      </c>
      <c r="K893" s="181">
        <f t="shared" si="282"/>
        <v>0</v>
      </c>
      <c r="L893" s="182">
        <v>1600</v>
      </c>
      <c r="M893" s="180">
        <f t="shared" si="287"/>
        <v>1600</v>
      </c>
      <c r="N893" s="181">
        <f t="shared" si="288"/>
        <v>1600</v>
      </c>
      <c r="O893" s="183" t="e">
        <f t="shared" si="289"/>
        <v>#DIV/0!</v>
      </c>
      <c r="P893" s="182"/>
      <c r="Q893" s="181">
        <f t="shared" si="290"/>
        <v>1600</v>
      </c>
      <c r="R893" s="181">
        <f t="shared" si="275"/>
        <v>1600</v>
      </c>
      <c r="S893" s="184" t="str">
        <f t="shared" si="276"/>
        <v>0</v>
      </c>
      <c r="T893" s="185" t="s">
        <v>59</v>
      </c>
      <c r="U893" s="185"/>
      <c r="V893" s="185"/>
      <c r="AB893" s="187"/>
    </row>
    <row r="894" spans="1:28" s="186" customFormat="1" ht="20">
      <c r="A894" s="267"/>
      <c r="B894" s="269"/>
      <c r="C894" s="271"/>
      <c r="D894" s="175"/>
      <c r="E894" s="175"/>
      <c r="F894" s="176" t="s">
        <v>311</v>
      </c>
      <c r="G894" s="177">
        <v>1</v>
      </c>
      <c r="H894" s="178">
        <v>1</v>
      </c>
      <c r="I894" s="179"/>
      <c r="J894" s="180">
        <f t="shared" si="277"/>
        <v>0</v>
      </c>
      <c r="K894" s="181">
        <f t="shared" si="282"/>
        <v>0</v>
      </c>
      <c r="L894" s="182"/>
      <c r="M894" s="180">
        <f t="shared" si="287"/>
        <v>0</v>
      </c>
      <c r="N894" s="181">
        <f t="shared" si="288"/>
        <v>0</v>
      </c>
      <c r="O894" s="183" t="e">
        <f t="shared" si="289"/>
        <v>#DIV/0!</v>
      </c>
      <c r="P894" s="182"/>
      <c r="Q894" s="181">
        <f t="shared" si="290"/>
        <v>0</v>
      </c>
      <c r="R894" s="181">
        <f t="shared" si="275"/>
        <v>0</v>
      </c>
      <c r="S894" s="184" t="str">
        <f t="shared" si="276"/>
        <v>1</v>
      </c>
      <c r="T894" s="185" t="s">
        <v>59</v>
      </c>
      <c r="U894" s="185"/>
      <c r="V894" s="185"/>
      <c r="AB894" s="187"/>
    </row>
    <row r="895" spans="1:28" s="186" customFormat="1" ht="20">
      <c r="A895" s="237">
        <v>160925</v>
      </c>
      <c r="B895" s="238" t="s">
        <v>1065</v>
      </c>
      <c r="C895" s="172" t="s">
        <v>1064</v>
      </c>
      <c r="D895" s="175"/>
      <c r="E895" s="175"/>
      <c r="F895" s="176" t="s">
        <v>362</v>
      </c>
      <c r="G895" s="177"/>
      <c r="H895" s="178">
        <v>8</v>
      </c>
      <c r="I895" s="179"/>
      <c r="J895" s="180">
        <f t="shared" si="277"/>
        <v>0</v>
      </c>
      <c r="K895" s="181">
        <f t="shared" si="282"/>
        <v>0</v>
      </c>
      <c r="L895" s="182">
        <v>100</v>
      </c>
      <c r="M895" s="180">
        <f t="shared" si="287"/>
        <v>800</v>
      </c>
      <c r="N895" s="181">
        <f t="shared" si="288"/>
        <v>800</v>
      </c>
      <c r="O895" s="183" t="e">
        <f t="shared" si="289"/>
        <v>#DIV/0!</v>
      </c>
      <c r="P895" s="182"/>
      <c r="Q895" s="181">
        <f t="shared" si="290"/>
        <v>800</v>
      </c>
      <c r="R895" s="181">
        <f t="shared" si="275"/>
        <v>800</v>
      </c>
      <c r="S895" s="184" t="str">
        <f t="shared" si="276"/>
        <v>0</v>
      </c>
      <c r="T895" s="185" t="s">
        <v>59</v>
      </c>
      <c r="U895" s="185"/>
      <c r="V895" s="185"/>
      <c r="AB895" s="187"/>
    </row>
    <row r="896" spans="1:28" s="186" customFormat="1" ht="20">
      <c r="A896" s="237">
        <v>160926</v>
      </c>
      <c r="B896" s="238" t="s">
        <v>1072</v>
      </c>
      <c r="C896" s="172" t="s">
        <v>1071</v>
      </c>
      <c r="D896" s="175"/>
      <c r="E896" s="175"/>
      <c r="F896" s="176" t="s">
        <v>316</v>
      </c>
      <c r="G896" s="177"/>
      <c r="H896" s="178">
        <v>8</v>
      </c>
      <c r="I896" s="179"/>
      <c r="J896" s="180">
        <f t="shared" si="277"/>
        <v>0</v>
      </c>
      <c r="K896" s="181">
        <f t="shared" si="282"/>
        <v>0</v>
      </c>
      <c r="L896" s="182">
        <v>105</v>
      </c>
      <c r="M896" s="180">
        <f t="shared" si="287"/>
        <v>840</v>
      </c>
      <c r="N896" s="181">
        <f t="shared" si="288"/>
        <v>840</v>
      </c>
      <c r="O896" s="183" t="e">
        <f t="shared" si="289"/>
        <v>#DIV/0!</v>
      </c>
      <c r="P896" s="182"/>
      <c r="Q896" s="181">
        <f t="shared" si="290"/>
        <v>840</v>
      </c>
      <c r="R896" s="181">
        <f t="shared" ref="R896:R961" si="291">N896</f>
        <v>840</v>
      </c>
      <c r="S896" s="184" t="str">
        <f t="shared" ref="S896:S961" si="292">IF(Q896&lt;&gt;0,"0","1")</f>
        <v>0</v>
      </c>
      <c r="T896" s="185" t="s">
        <v>59</v>
      </c>
      <c r="U896" s="185"/>
      <c r="V896" s="185"/>
      <c r="AB896" s="187"/>
    </row>
    <row r="897" spans="1:28" ht="40">
      <c r="A897" s="325">
        <v>160927</v>
      </c>
      <c r="B897" s="339" t="s">
        <v>1079</v>
      </c>
      <c r="C897" s="330" t="s">
        <v>1076</v>
      </c>
      <c r="D897" s="54">
        <v>42638</v>
      </c>
      <c r="E897" s="54"/>
      <c r="F897" s="55" t="s">
        <v>1077</v>
      </c>
      <c r="G897" s="56">
        <v>85</v>
      </c>
      <c r="H897" s="57">
        <v>1</v>
      </c>
      <c r="I897" s="58"/>
      <c r="J897" s="59">
        <f t="shared" si="277"/>
        <v>0</v>
      </c>
      <c r="K897" s="60">
        <f t="shared" si="282"/>
        <v>0</v>
      </c>
      <c r="L897" s="61">
        <v>950</v>
      </c>
      <c r="M897" s="59">
        <f t="shared" si="287"/>
        <v>950</v>
      </c>
      <c r="N897" s="60">
        <f t="shared" si="288"/>
        <v>950</v>
      </c>
      <c r="O897" s="81" t="e">
        <f t="shared" si="289"/>
        <v>#DIV/0!</v>
      </c>
      <c r="P897" s="61">
        <v>0</v>
      </c>
      <c r="Q897" s="60">
        <f t="shared" si="290"/>
        <v>950</v>
      </c>
      <c r="R897" s="60">
        <f t="shared" si="291"/>
        <v>950</v>
      </c>
      <c r="S897" s="75" t="str">
        <f t="shared" si="292"/>
        <v>0</v>
      </c>
      <c r="T897" s="51" t="s">
        <v>59</v>
      </c>
      <c r="U897" s="51"/>
      <c r="V897" s="51"/>
    </row>
    <row r="898" spans="1:28" ht="20">
      <c r="A898" s="327"/>
      <c r="B898" s="329"/>
      <c r="C898" s="332"/>
      <c r="D898" s="54">
        <v>42638</v>
      </c>
      <c r="E898" s="54"/>
      <c r="F898" s="55" t="s">
        <v>439</v>
      </c>
      <c r="G898" s="56">
        <v>9</v>
      </c>
      <c r="H898" s="57">
        <v>1</v>
      </c>
      <c r="I898" s="58"/>
      <c r="J898" s="59">
        <f t="shared" si="277"/>
        <v>0</v>
      </c>
      <c r="K898" s="60">
        <f t="shared" si="282"/>
        <v>0</v>
      </c>
      <c r="L898" s="61">
        <v>0</v>
      </c>
      <c r="M898" s="59">
        <f t="shared" si="287"/>
        <v>0</v>
      </c>
      <c r="N898" s="60">
        <f t="shared" si="288"/>
        <v>0</v>
      </c>
      <c r="O898" s="81" t="e">
        <f t="shared" si="289"/>
        <v>#DIV/0!</v>
      </c>
      <c r="P898" s="61">
        <v>0</v>
      </c>
      <c r="Q898" s="60">
        <f t="shared" si="290"/>
        <v>0</v>
      </c>
      <c r="R898" s="60">
        <f t="shared" si="291"/>
        <v>0</v>
      </c>
      <c r="S898" s="75" t="str">
        <f t="shared" si="292"/>
        <v>1</v>
      </c>
      <c r="T898" s="51" t="s">
        <v>59</v>
      </c>
      <c r="U898" s="51"/>
      <c r="V898" s="51"/>
    </row>
    <row r="899" spans="1:28" s="186" customFormat="1" ht="20">
      <c r="A899" s="266">
        <v>160928</v>
      </c>
      <c r="B899" s="268" t="s">
        <v>1087</v>
      </c>
      <c r="C899" s="270" t="s">
        <v>1084</v>
      </c>
      <c r="D899" s="175">
        <v>42638</v>
      </c>
      <c r="E899" s="175"/>
      <c r="F899" s="176" t="s">
        <v>1085</v>
      </c>
      <c r="G899" s="177"/>
      <c r="H899" s="178">
        <v>7</v>
      </c>
      <c r="I899" s="179">
        <v>0</v>
      </c>
      <c r="J899" s="180">
        <f t="shared" ref="J899:J964" si="293">G899*I899</f>
        <v>0</v>
      </c>
      <c r="K899" s="181">
        <f t="shared" si="282"/>
        <v>0</v>
      </c>
      <c r="L899" s="182">
        <v>125</v>
      </c>
      <c r="M899" s="180">
        <f t="shared" si="287"/>
        <v>875</v>
      </c>
      <c r="N899" s="181">
        <f t="shared" si="288"/>
        <v>875</v>
      </c>
      <c r="O899" s="183" t="e">
        <f t="shared" si="289"/>
        <v>#DIV/0!</v>
      </c>
      <c r="P899" s="182">
        <v>875</v>
      </c>
      <c r="Q899" s="181">
        <f t="shared" si="290"/>
        <v>0</v>
      </c>
      <c r="R899" s="181">
        <f t="shared" si="291"/>
        <v>875</v>
      </c>
      <c r="S899" s="184" t="str">
        <f t="shared" si="292"/>
        <v>1</v>
      </c>
      <c r="T899" s="185" t="s">
        <v>59</v>
      </c>
      <c r="U899" s="185"/>
      <c r="V899" s="185"/>
      <c r="AB899" s="187"/>
    </row>
    <row r="900" spans="1:28" s="186" customFormat="1" ht="20">
      <c r="A900" s="290"/>
      <c r="B900" s="291"/>
      <c r="C900" s="289"/>
      <c r="D900" s="175">
        <v>42638</v>
      </c>
      <c r="E900" s="175"/>
      <c r="F900" s="176" t="s">
        <v>1086</v>
      </c>
      <c r="G900" s="177"/>
      <c r="H900" s="178">
        <v>1</v>
      </c>
      <c r="I900" s="179"/>
      <c r="J900" s="180">
        <f t="shared" si="293"/>
        <v>0</v>
      </c>
      <c r="K900" s="181">
        <f t="shared" si="282"/>
        <v>0</v>
      </c>
      <c r="L900" s="182">
        <v>175</v>
      </c>
      <c r="M900" s="180">
        <f t="shared" si="287"/>
        <v>175</v>
      </c>
      <c r="N900" s="181">
        <f t="shared" si="288"/>
        <v>175</v>
      </c>
      <c r="O900" s="183" t="e">
        <f t="shared" si="289"/>
        <v>#DIV/0!</v>
      </c>
      <c r="P900" s="182">
        <v>175</v>
      </c>
      <c r="Q900" s="181">
        <f t="shared" si="290"/>
        <v>0</v>
      </c>
      <c r="R900" s="181">
        <f t="shared" si="291"/>
        <v>175</v>
      </c>
      <c r="S900" s="184" t="str">
        <f t="shared" si="292"/>
        <v>1</v>
      </c>
      <c r="T900" s="185" t="s">
        <v>59</v>
      </c>
      <c r="U900" s="185"/>
      <c r="V900" s="185"/>
      <c r="AB900" s="187"/>
    </row>
    <row r="901" spans="1:28" s="186" customFormat="1" ht="20">
      <c r="A901" s="267"/>
      <c r="B901" s="269"/>
      <c r="C901" s="271"/>
      <c r="D901" s="175">
        <v>42638</v>
      </c>
      <c r="E901" s="175"/>
      <c r="F901" s="176" t="s">
        <v>1089</v>
      </c>
      <c r="G901" s="177"/>
      <c r="H901" s="178">
        <v>1</v>
      </c>
      <c r="I901" s="179"/>
      <c r="J901" s="180">
        <f t="shared" si="293"/>
        <v>0</v>
      </c>
      <c r="K901" s="181">
        <f t="shared" si="282"/>
        <v>0</v>
      </c>
      <c r="L901" s="182"/>
      <c r="M901" s="180">
        <f t="shared" si="287"/>
        <v>0</v>
      </c>
      <c r="N901" s="181">
        <f t="shared" si="288"/>
        <v>0</v>
      </c>
      <c r="O901" s="183" t="e">
        <f t="shared" si="289"/>
        <v>#DIV/0!</v>
      </c>
      <c r="P901" s="182"/>
      <c r="Q901" s="181">
        <f t="shared" si="290"/>
        <v>0</v>
      </c>
      <c r="R901" s="181">
        <f t="shared" si="291"/>
        <v>0</v>
      </c>
      <c r="S901" s="184" t="str">
        <f t="shared" si="292"/>
        <v>1</v>
      </c>
      <c r="T901" s="185" t="s">
        <v>59</v>
      </c>
      <c r="U901" s="185"/>
      <c r="V901" s="185"/>
      <c r="AB901" s="187"/>
    </row>
    <row r="902" spans="1:28" s="186" customFormat="1" ht="29" customHeight="1">
      <c r="A902" s="266">
        <v>160929</v>
      </c>
      <c r="B902" s="268" t="s">
        <v>1091</v>
      </c>
      <c r="C902" s="270" t="s">
        <v>1088</v>
      </c>
      <c r="D902" s="175">
        <v>42638</v>
      </c>
      <c r="E902" s="175"/>
      <c r="F902" s="176" t="s">
        <v>1090</v>
      </c>
      <c r="G902" s="177"/>
      <c r="H902" s="178">
        <v>6</v>
      </c>
      <c r="I902" s="179"/>
      <c r="J902" s="180">
        <f t="shared" si="293"/>
        <v>0</v>
      </c>
      <c r="K902" s="181">
        <f t="shared" si="282"/>
        <v>0</v>
      </c>
      <c r="L902" s="182">
        <v>175</v>
      </c>
      <c r="M902" s="180">
        <f t="shared" si="287"/>
        <v>1050</v>
      </c>
      <c r="N902" s="181">
        <f t="shared" si="288"/>
        <v>1050</v>
      </c>
      <c r="O902" s="183" t="e">
        <f t="shared" si="289"/>
        <v>#DIV/0!</v>
      </c>
      <c r="P902" s="182">
        <v>0</v>
      </c>
      <c r="Q902" s="181">
        <f t="shared" si="290"/>
        <v>1050</v>
      </c>
      <c r="R902" s="181">
        <f t="shared" si="291"/>
        <v>1050</v>
      </c>
      <c r="S902" s="184" t="str">
        <f t="shared" si="292"/>
        <v>0</v>
      </c>
      <c r="T902" s="185" t="s">
        <v>59</v>
      </c>
      <c r="U902" s="185"/>
      <c r="V902" s="185"/>
      <c r="AB902" s="187"/>
    </row>
    <row r="903" spans="1:28" s="186" customFormat="1" ht="37" customHeight="1">
      <c r="A903" s="267"/>
      <c r="B903" s="269"/>
      <c r="C903" s="271"/>
      <c r="D903" s="175">
        <v>42638</v>
      </c>
      <c r="E903" s="175"/>
      <c r="F903" s="176" t="s">
        <v>1089</v>
      </c>
      <c r="G903" s="177"/>
      <c r="H903" s="178">
        <v>1</v>
      </c>
      <c r="I903" s="179"/>
      <c r="J903" s="180">
        <f t="shared" si="293"/>
        <v>0</v>
      </c>
      <c r="K903" s="181">
        <f t="shared" si="282"/>
        <v>0</v>
      </c>
      <c r="L903" s="182"/>
      <c r="M903" s="180">
        <f t="shared" si="287"/>
        <v>0</v>
      </c>
      <c r="N903" s="181">
        <f t="shared" si="288"/>
        <v>0</v>
      </c>
      <c r="O903" s="183" t="e">
        <f t="shared" si="289"/>
        <v>#DIV/0!</v>
      </c>
      <c r="P903" s="182"/>
      <c r="Q903" s="181">
        <f t="shared" si="290"/>
        <v>0</v>
      </c>
      <c r="R903" s="181">
        <f t="shared" si="291"/>
        <v>0</v>
      </c>
      <c r="S903" s="184" t="str">
        <f t="shared" si="292"/>
        <v>1</v>
      </c>
      <c r="T903" s="185" t="s">
        <v>59</v>
      </c>
      <c r="U903" s="185"/>
      <c r="V903" s="185"/>
      <c r="AB903" s="187"/>
    </row>
    <row r="904" spans="1:28" s="186" customFormat="1" ht="20">
      <c r="A904" s="266">
        <v>160930</v>
      </c>
      <c r="B904" s="268" t="s">
        <v>1093</v>
      </c>
      <c r="C904" s="270" t="s">
        <v>1092</v>
      </c>
      <c r="D904" s="175">
        <v>42639</v>
      </c>
      <c r="E904" s="175"/>
      <c r="F904" s="176" t="s">
        <v>1094</v>
      </c>
      <c r="G904" s="177"/>
      <c r="H904" s="178">
        <v>8</v>
      </c>
      <c r="I904" s="179"/>
      <c r="J904" s="180">
        <f t="shared" si="293"/>
        <v>0</v>
      </c>
      <c r="K904" s="181">
        <f t="shared" si="282"/>
        <v>0</v>
      </c>
      <c r="L904" s="182">
        <v>127.5</v>
      </c>
      <c r="M904" s="180">
        <f t="shared" si="287"/>
        <v>1020</v>
      </c>
      <c r="N904" s="181">
        <f t="shared" si="288"/>
        <v>1020</v>
      </c>
      <c r="O904" s="183" t="e">
        <f t="shared" si="289"/>
        <v>#DIV/0!</v>
      </c>
      <c r="P904" s="182">
        <v>1020</v>
      </c>
      <c r="Q904" s="181">
        <f t="shared" si="290"/>
        <v>0</v>
      </c>
      <c r="R904" s="181">
        <f t="shared" si="291"/>
        <v>1020</v>
      </c>
      <c r="S904" s="184" t="str">
        <f t="shared" si="292"/>
        <v>1</v>
      </c>
      <c r="T904" s="185" t="s">
        <v>59</v>
      </c>
      <c r="U904" s="185"/>
      <c r="V904" s="185"/>
      <c r="AB904" s="187"/>
    </row>
    <row r="905" spans="1:28" s="186" customFormat="1" ht="20">
      <c r="A905" s="267"/>
      <c r="B905" s="269"/>
      <c r="C905" s="271"/>
      <c r="D905" s="175">
        <v>42639</v>
      </c>
      <c r="E905" s="175"/>
      <c r="F905" s="176" t="s">
        <v>1095</v>
      </c>
      <c r="G905" s="177"/>
      <c r="H905" s="178">
        <v>1</v>
      </c>
      <c r="I905" s="179"/>
      <c r="J905" s="180">
        <f t="shared" si="293"/>
        <v>0</v>
      </c>
      <c r="K905" s="181">
        <f t="shared" si="282"/>
        <v>0</v>
      </c>
      <c r="L905" s="182">
        <v>35</v>
      </c>
      <c r="M905" s="180">
        <f t="shared" si="287"/>
        <v>35</v>
      </c>
      <c r="N905" s="181">
        <f t="shared" si="288"/>
        <v>35</v>
      </c>
      <c r="O905" s="183" t="e">
        <f t="shared" si="289"/>
        <v>#DIV/0!</v>
      </c>
      <c r="P905" s="182">
        <v>35</v>
      </c>
      <c r="Q905" s="181">
        <f t="shared" si="290"/>
        <v>0</v>
      </c>
      <c r="R905" s="181">
        <f t="shared" si="291"/>
        <v>35</v>
      </c>
      <c r="S905" s="184" t="str">
        <f t="shared" si="292"/>
        <v>1</v>
      </c>
      <c r="T905" s="185" t="s">
        <v>59</v>
      </c>
      <c r="U905" s="185"/>
      <c r="V905" s="185"/>
      <c r="AB905" s="187"/>
    </row>
    <row r="906" spans="1:28" s="224" customFormat="1" ht="20">
      <c r="A906" s="333">
        <v>160931</v>
      </c>
      <c r="B906" s="335" t="s">
        <v>1100</v>
      </c>
      <c r="C906" s="337" t="s">
        <v>1063</v>
      </c>
      <c r="D906" s="214">
        <v>42632</v>
      </c>
      <c r="E906" s="214"/>
      <c r="F906" s="215" t="s">
        <v>501</v>
      </c>
      <c r="G906" s="216"/>
      <c r="H906" s="217">
        <v>1</v>
      </c>
      <c r="I906" s="218"/>
      <c r="J906" s="219">
        <f t="shared" ref="J906" si="294">G906*I906</f>
        <v>0</v>
      </c>
      <c r="K906" s="220">
        <f t="shared" ref="K906" si="295">J906*H906</f>
        <v>0</v>
      </c>
      <c r="L906" s="221">
        <v>390</v>
      </c>
      <c r="M906" s="219">
        <f>L906*H906</f>
        <v>390</v>
      </c>
      <c r="N906" s="220">
        <f t="shared" ref="N906" si="296">(L906-J906)*H906</f>
        <v>390</v>
      </c>
      <c r="O906" s="222" t="e">
        <f t="shared" ref="O906" si="297">(L906-J906)/J906</f>
        <v>#DIV/0!</v>
      </c>
      <c r="P906" s="221">
        <v>390</v>
      </c>
      <c r="Q906" s="220">
        <f>L906*H906-P906</f>
        <v>0</v>
      </c>
      <c r="R906" s="220">
        <f>N906</f>
        <v>390</v>
      </c>
      <c r="S906" s="75" t="str">
        <f>IF(Q906&lt;&gt;0,"0","1")</f>
        <v>1</v>
      </c>
      <c r="T906" s="223" t="s">
        <v>59</v>
      </c>
      <c r="U906" s="223"/>
      <c r="V906" s="223"/>
    </row>
    <row r="907" spans="1:28" s="264" customFormat="1" ht="20">
      <c r="A907" s="334"/>
      <c r="B907" s="336"/>
      <c r="C907" s="338"/>
      <c r="D907" s="214">
        <v>42632</v>
      </c>
      <c r="E907" s="253"/>
      <c r="F907" s="254" t="s">
        <v>1101</v>
      </c>
      <c r="G907" s="255"/>
      <c r="H907" s="256">
        <v>1</v>
      </c>
      <c r="I907" s="257"/>
      <c r="J907" s="258"/>
      <c r="K907" s="259"/>
      <c r="L907" s="260"/>
      <c r="M907" s="258"/>
      <c r="N907" s="259"/>
      <c r="O907" s="261"/>
      <c r="P907" s="260"/>
      <c r="Q907" s="259"/>
      <c r="R907" s="259"/>
      <c r="S907" s="262"/>
      <c r="T907" s="263"/>
      <c r="U907" s="263"/>
      <c r="V907" s="263"/>
      <c r="AB907" s="265"/>
    </row>
    <row r="908" spans="1:28" ht="20">
      <c r="A908" s="49"/>
      <c r="B908" s="52">
        <v>2</v>
      </c>
      <c r="C908" s="53"/>
      <c r="D908" s="54"/>
      <c r="E908" s="54"/>
      <c r="F908" s="55"/>
      <c r="G908" s="56"/>
      <c r="H908" s="57"/>
      <c r="I908" s="58"/>
      <c r="J908" s="59">
        <f t="shared" si="293"/>
        <v>0</v>
      </c>
      <c r="K908" s="60">
        <f t="shared" si="282"/>
        <v>0</v>
      </c>
      <c r="L908" s="61"/>
      <c r="M908" s="59">
        <f t="shared" si="287"/>
        <v>0</v>
      </c>
      <c r="N908" s="60">
        <f t="shared" si="288"/>
        <v>0</v>
      </c>
      <c r="O908" s="81" t="e">
        <f t="shared" si="289"/>
        <v>#DIV/0!</v>
      </c>
      <c r="P908" s="61"/>
      <c r="Q908" s="60">
        <f t="shared" si="290"/>
        <v>0</v>
      </c>
      <c r="R908" s="60">
        <f t="shared" si="291"/>
        <v>0</v>
      </c>
      <c r="S908" s="75" t="str">
        <f t="shared" si="292"/>
        <v>1</v>
      </c>
      <c r="T908" s="51" t="s">
        <v>59</v>
      </c>
      <c r="U908" s="51"/>
      <c r="V908" s="51"/>
    </row>
    <row r="909" spans="1:28" ht="20">
      <c r="A909" s="49"/>
      <c r="B909" s="52"/>
      <c r="C909" s="53"/>
      <c r="D909" s="54"/>
      <c r="E909" s="54"/>
      <c r="F909" s="55"/>
      <c r="G909" s="56"/>
      <c r="H909" s="57"/>
      <c r="I909" s="58"/>
      <c r="J909" s="59">
        <f t="shared" si="293"/>
        <v>0</v>
      </c>
      <c r="K909" s="60">
        <f t="shared" si="282"/>
        <v>0</v>
      </c>
      <c r="L909" s="61"/>
      <c r="M909" s="59">
        <f t="shared" si="287"/>
        <v>0</v>
      </c>
      <c r="N909" s="60">
        <f t="shared" si="288"/>
        <v>0</v>
      </c>
      <c r="O909" s="81" t="e">
        <f t="shared" si="289"/>
        <v>#DIV/0!</v>
      </c>
      <c r="P909" s="61"/>
      <c r="Q909" s="60">
        <f t="shared" si="290"/>
        <v>0</v>
      </c>
      <c r="R909" s="60">
        <f t="shared" si="291"/>
        <v>0</v>
      </c>
      <c r="S909" s="75" t="str">
        <f t="shared" si="292"/>
        <v>1</v>
      </c>
      <c r="T909" s="51" t="s">
        <v>59</v>
      </c>
      <c r="U909" s="51"/>
      <c r="V909" s="51"/>
    </row>
    <row r="910" spans="1:28" ht="20">
      <c r="A910" s="49"/>
      <c r="B910" s="52"/>
      <c r="C910" s="53"/>
      <c r="D910" s="54"/>
      <c r="E910" s="54"/>
      <c r="F910" s="55"/>
      <c r="G910" s="56"/>
      <c r="H910" s="57"/>
      <c r="I910" s="58"/>
      <c r="J910" s="59">
        <f t="shared" si="293"/>
        <v>0</v>
      </c>
      <c r="K910" s="60">
        <f t="shared" si="282"/>
        <v>0</v>
      </c>
      <c r="L910" s="61"/>
      <c r="M910" s="59">
        <f t="shared" si="287"/>
        <v>0</v>
      </c>
      <c r="N910" s="60">
        <f t="shared" si="288"/>
        <v>0</v>
      </c>
      <c r="O910" s="81" t="e">
        <f t="shared" si="289"/>
        <v>#DIV/0!</v>
      </c>
      <c r="P910" s="61"/>
      <c r="Q910" s="60">
        <f t="shared" si="290"/>
        <v>0</v>
      </c>
      <c r="R910" s="60">
        <f t="shared" si="291"/>
        <v>0</v>
      </c>
      <c r="S910" s="75" t="str">
        <f t="shared" si="292"/>
        <v>1</v>
      </c>
      <c r="T910" s="51" t="s">
        <v>59</v>
      </c>
      <c r="U910" s="51"/>
      <c r="V910" s="51"/>
    </row>
    <row r="911" spans="1:28" ht="20">
      <c r="A911" s="49"/>
      <c r="B911" s="52"/>
      <c r="C911" s="53"/>
      <c r="D911" s="54"/>
      <c r="E911" s="54"/>
      <c r="F911" s="55"/>
      <c r="G911" s="56"/>
      <c r="H911" s="57"/>
      <c r="I911" s="58"/>
      <c r="J911" s="59">
        <f t="shared" si="293"/>
        <v>0</v>
      </c>
      <c r="K911" s="60">
        <f t="shared" si="282"/>
        <v>0</v>
      </c>
      <c r="L911" s="61"/>
      <c r="M911" s="59">
        <f t="shared" si="287"/>
        <v>0</v>
      </c>
      <c r="N911" s="60">
        <f t="shared" si="288"/>
        <v>0</v>
      </c>
      <c r="O911" s="81" t="e">
        <f t="shared" si="289"/>
        <v>#DIV/0!</v>
      </c>
      <c r="P911" s="61"/>
      <c r="Q911" s="60">
        <f t="shared" si="290"/>
        <v>0</v>
      </c>
      <c r="R911" s="60">
        <f t="shared" si="291"/>
        <v>0</v>
      </c>
      <c r="S911" s="75" t="str">
        <f t="shared" si="292"/>
        <v>1</v>
      </c>
      <c r="T911" s="51" t="s">
        <v>59</v>
      </c>
      <c r="U911" s="51"/>
      <c r="V911" s="51"/>
    </row>
    <row r="912" spans="1:28" ht="20">
      <c r="A912" s="49"/>
      <c r="B912" s="52"/>
      <c r="C912" s="53"/>
      <c r="D912" s="54"/>
      <c r="E912" s="54"/>
      <c r="F912" s="55"/>
      <c r="G912" s="56"/>
      <c r="H912" s="57"/>
      <c r="I912" s="58"/>
      <c r="J912" s="59">
        <f t="shared" si="293"/>
        <v>0</v>
      </c>
      <c r="K912" s="60">
        <f t="shared" si="282"/>
        <v>0</v>
      </c>
      <c r="L912" s="61"/>
      <c r="M912" s="59">
        <f t="shared" si="287"/>
        <v>0</v>
      </c>
      <c r="N912" s="60">
        <f t="shared" si="288"/>
        <v>0</v>
      </c>
      <c r="O912" s="81" t="e">
        <f t="shared" si="289"/>
        <v>#DIV/0!</v>
      </c>
      <c r="P912" s="61"/>
      <c r="Q912" s="60">
        <f t="shared" si="290"/>
        <v>0</v>
      </c>
      <c r="R912" s="60">
        <f t="shared" si="291"/>
        <v>0</v>
      </c>
      <c r="S912" s="75" t="str">
        <f t="shared" si="292"/>
        <v>1</v>
      </c>
      <c r="T912" s="51" t="s">
        <v>59</v>
      </c>
      <c r="U912" s="51"/>
      <c r="V912" s="51"/>
    </row>
    <row r="913" spans="1:22" ht="20">
      <c r="A913" s="49"/>
      <c r="B913" s="52"/>
      <c r="C913" s="53"/>
      <c r="D913" s="54"/>
      <c r="E913" s="54"/>
      <c r="F913" s="55"/>
      <c r="G913" s="56"/>
      <c r="H913" s="57"/>
      <c r="I913" s="58"/>
      <c r="J913" s="59">
        <f t="shared" si="293"/>
        <v>0</v>
      </c>
      <c r="K913" s="60">
        <f t="shared" si="282"/>
        <v>0</v>
      </c>
      <c r="L913" s="61"/>
      <c r="M913" s="59">
        <f t="shared" si="287"/>
        <v>0</v>
      </c>
      <c r="N913" s="60">
        <f t="shared" si="288"/>
        <v>0</v>
      </c>
      <c r="O913" s="81" t="e">
        <f t="shared" si="289"/>
        <v>#DIV/0!</v>
      </c>
      <c r="P913" s="61"/>
      <c r="Q913" s="60">
        <f t="shared" si="290"/>
        <v>0</v>
      </c>
      <c r="R913" s="60">
        <f t="shared" si="291"/>
        <v>0</v>
      </c>
      <c r="S913" s="75" t="str">
        <f t="shared" si="292"/>
        <v>1</v>
      </c>
      <c r="T913" s="51" t="s">
        <v>59</v>
      </c>
      <c r="U913" s="51"/>
      <c r="V913" s="51"/>
    </row>
    <row r="914" spans="1:22" ht="20">
      <c r="A914" s="49"/>
      <c r="B914" s="52"/>
      <c r="C914" s="53"/>
      <c r="D914" s="54"/>
      <c r="E914" s="54"/>
      <c r="F914" s="55"/>
      <c r="G914" s="56"/>
      <c r="H914" s="57"/>
      <c r="I914" s="58"/>
      <c r="J914" s="59">
        <f t="shared" si="293"/>
        <v>0</v>
      </c>
      <c r="K914" s="60">
        <f t="shared" si="282"/>
        <v>0</v>
      </c>
      <c r="L914" s="61"/>
      <c r="M914" s="59">
        <f t="shared" si="287"/>
        <v>0</v>
      </c>
      <c r="N914" s="60">
        <f t="shared" si="288"/>
        <v>0</v>
      </c>
      <c r="O914" s="81" t="e">
        <f t="shared" si="289"/>
        <v>#DIV/0!</v>
      </c>
      <c r="P914" s="61"/>
      <c r="Q914" s="60">
        <f t="shared" si="290"/>
        <v>0</v>
      </c>
      <c r="R914" s="60">
        <f t="shared" si="291"/>
        <v>0</v>
      </c>
      <c r="S914" s="75" t="str">
        <f t="shared" si="292"/>
        <v>1</v>
      </c>
      <c r="T914" s="51" t="s">
        <v>59</v>
      </c>
      <c r="U914" s="51"/>
      <c r="V914" s="51"/>
    </row>
    <row r="915" spans="1:22" ht="20">
      <c r="A915" s="49"/>
      <c r="B915" s="52"/>
      <c r="C915" s="53"/>
      <c r="D915" s="54"/>
      <c r="E915" s="54"/>
      <c r="F915" s="55"/>
      <c r="G915" s="56"/>
      <c r="H915" s="57"/>
      <c r="I915" s="58"/>
      <c r="J915" s="59">
        <f t="shared" si="293"/>
        <v>0</v>
      </c>
      <c r="K915" s="60">
        <f t="shared" si="282"/>
        <v>0</v>
      </c>
      <c r="L915" s="61"/>
      <c r="M915" s="59">
        <f t="shared" si="287"/>
        <v>0</v>
      </c>
      <c r="N915" s="60">
        <f t="shared" si="288"/>
        <v>0</v>
      </c>
      <c r="O915" s="81" t="e">
        <f t="shared" si="289"/>
        <v>#DIV/0!</v>
      </c>
      <c r="P915" s="61"/>
      <c r="Q915" s="60">
        <f t="shared" si="290"/>
        <v>0</v>
      </c>
      <c r="R915" s="60">
        <f t="shared" si="291"/>
        <v>0</v>
      </c>
      <c r="S915" s="75" t="str">
        <f t="shared" si="292"/>
        <v>1</v>
      </c>
      <c r="T915" s="51" t="s">
        <v>59</v>
      </c>
      <c r="U915" s="51"/>
      <c r="V915" s="51"/>
    </row>
    <row r="916" spans="1:22" ht="20">
      <c r="A916" s="49"/>
      <c r="B916" s="52"/>
      <c r="C916" s="53"/>
      <c r="D916" s="54"/>
      <c r="E916" s="54"/>
      <c r="F916" s="55"/>
      <c r="G916" s="56"/>
      <c r="H916" s="57"/>
      <c r="I916" s="58"/>
      <c r="J916" s="59">
        <f t="shared" si="293"/>
        <v>0</v>
      </c>
      <c r="K916" s="60">
        <f t="shared" si="282"/>
        <v>0</v>
      </c>
      <c r="L916" s="61"/>
      <c r="M916" s="59">
        <f t="shared" si="287"/>
        <v>0</v>
      </c>
      <c r="N916" s="60">
        <f t="shared" si="288"/>
        <v>0</v>
      </c>
      <c r="O916" s="81" t="e">
        <f t="shared" si="289"/>
        <v>#DIV/0!</v>
      </c>
      <c r="P916" s="61"/>
      <c r="Q916" s="60">
        <f t="shared" si="290"/>
        <v>0</v>
      </c>
      <c r="R916" s="60">
        <f t="shared" si="291"/>
        <v>0</v>
      </c>
      <c r="S916" s="75" t="str">
        <f t="shared" si="292"/>
        <v>1</v>
      </c>
      <c r="T916" s="51" t="s">
        <v>59</v>
      </c>
      <c r="U916" s="51"/>
      <c r="V916" s="51"/>
    </row>
    <row r="917" spans="1:22" ht="20">
      <c r="A917" s="49"/>
      <c r="B917" s="52"/>
      <c r="C917" s="53"/>
      <c r="D917" s="54"/>
      <c r="E917" s="54"/>
      <c r="F917" s="55"/>
      <c r="G917" s="56"/>
      <c r="H917" s="57"/>
      <c r="I917" s="58"/>
      <c r="J917" s="59">
        <f t="shared" si="293"/>
        <v>0</v>
      </c>
      <c r="K917" s="60">
        <f t="shared" si="282"/>
        <v>0</v>
      </c>
      <c r="L917" s="61"/>
      <c r="M917" s="59">
        <f t="shared" si="287"/>
        <v>0</v>
      </c>
      <c r="N917" s="60">
        <f t="shared" si="288"/>
        <v>0</v>
      </c>
      <c r="O917" s="81" t="e">
        <f t="shared" si="289"/>
        <v>#DIV/0!</v>
      </c>
      <c r="P917" s="61"/>
      <c r="Q917" s="60">
        <f t="shared" si="290"/>
        <v>0</v>
      </c>
      <c r="R917" s="60">
        <f t="shared" si="291"/>
        <v>0</v>
      </c>
      <c r="S917" s="75" t="str">
        <f t="shared" si="292"/>
        <v>1</v>
      </c>
      <c r="T917" s="51" t="s">
        <v>59</v>
      </c>
      <c r="U917" s="51"/>
      <c r="V917" s="51"/>
    </row>
    <row r="918" spans="1:22" ht="20">
      <c r="A918" s="49"/>
      <c r="B918" s="52"/>
      <c r="C918" s="53"/>
      <c r="D918" s="54"/>
      <c r="E918" s="54"/>
      <c r="F918" s="55"/>
      <c r="G918" s="56"/>
      <c r="H918" s="57"/>
      <c r="I918" s="58"/>
      <c r="J918" s="59">
        <f t="shared" si="293"/>
        <v>0</v>
      </c>
      <c r="K918" s="60">
        <f t="shared" si="282"/>
        <v>0</v>
      </c>
      <c r="L918" s="61"/>
      <c r="M918" s="59">
        <f t="shared" si="287"/>
        <v>0</v>
      </c>
      <c r="N918" s="60">
        <f t="shared" si="288"/>
        <v>0</v>
      </c>
      <c r="O918" s="81" t="e">
        <f t="shared" si="289"/>
        <v>#DIV/0!</v>
      </c>
      <c r="P918" s="61"/>
      <c r="Q918" s="60">
        <f t="shared" si="290"/>
        <v>0</v>
      </c>
      <c r="R918" s="60">
        <f t="shared" si="291"/>
        <v>0</v>
      </c>
      <c r="S918" s="75" t="str">
        <f t="shared" si="292"/>
        <v>1</v>
      </c>
      <c r="T918" s="51" t="s">
        <v>59</v>
      </c>
      <c r="U918" s="51"/>
      <c r="V918" s="51"/>
    </row>
    <row r="919" spans="1:22" ht="20">
      <c r="A919" s="49"/>
      <c r="B919" s="52"/>
      <c r="C919" s="53"/>
      <c r="D919" s="54"/>
      <c r="E919" s="54"/>
      <c r="F919" s="55"/>
      <c r="G919" s="56"/>
      <c r="H919" s="57"/>
      <c r="I919" s="58"/>
      <c r="J919" s="59">
        <f t="shared" si="293"/>
        <v>0</v>
      </c>
      <c r="K919" s="60">
        <f t="shared" ref="K919:K982" si="298">J919*H919</f>
        <v>0</v>
      </c>
      <c r="L919" s="61"/>
      <c r="M919" s="59">
        <f t="shared" si="287"/>
        <v>0</v>
      </c>
      <c r="N919" s="60">
        <f t="shared" si="288"/>
        <v>0</v>
      </c>
      <c r="O919" s="81" t="e">
        <f t="shared" si="289"/>
        <v>#DIV/0!</v>
      </c>
      <c r="P919" s="61"/>
      <c r="Q919" s="60">
        <f t="shared" si="290"/>
        <v>0</v>
      </c>
      <c r="R919" s="60">
        <f t="shared" si="291"/>
        <v>0</v>
      </c>
      <c r="S919" s="75" t="str">
        <f t="shared" si="292"/>
        <v>1</v>
      </c>
      <c r="T919" s="51" t="s">
        <v>59</v>
      </c>
      <c r="U919" s="51"/>
      <c r="V919" s="51"/>
    </row>
    <row r="920" spans="1:22" ht="20">
      <c r="A920" s="49"/>
      <c r="B920" s="52"/>
      <c r="C920" s="53"/>
      <c r="D920" s="54"/>
      <c r="E920" s="54"/>
      <c r="F920" s="55"/>
      <c r="G920" s="56"/>
      <c r="H920" s="57"/>
      <c r="I920" s="58"/>
      <c r="J920" s="59">
        <f t="shared" si="293"/>
        <v>0</v>
      </c>
      <c r="K920" s="60">
        <f t="shared" si="298"/>
        <v>0</v>
      </c>
      <c r="L920" s="61"/>
      <c r="M920" s="59">
        <f t="shared" si="287"/>
        <v>0</v>
      </c>
      <c r="N920" s="60">
        <f t="shared" si="288"/>
        <v>0</v>
      </c>
      <c r="O920" s="81" t="e">
        <f t="shared" si="289"/>
        <v>#DIV/0!</v>
      </c>
      <c r="P920" s="61"/>
      <c r="Q920" s="60">
        <f t="shared" si="290"/>
        <v>0</v>
      </c>
      <c r="R920" s="60">
        <f t="shared" si="291"/>
        <v>0</v>
      </c>
      <c r="S920" s="75" t="str">
        <f t="shared" si="292"/>
        <v>1</v>
      </c>
      <c r="T920" s="51" t="s">
        <v>59</v>
      </c>
      <c r="U920" s="51"/>
      <c r="V920" s="51"/>
    </row>
    <row r="921" spans="1:22" ht="20">
      <c r="A921" s="49"/>
      <c r="B921" s="52"/>
      <c r="C921" s="53"/>
      <c r="D921" s="54"/>
      <c r="E921" s="54"/>
      <c r="F921" s="55"/>
      <c r="G921" s="56"/>
      <c r="H921" s="57"/>
      <c r="I921" s="58"/>
      <c r="J921" s="59">
        <f t="shared" si="293"/>
        <v>0</v>
      </c>
      <c r="K921" s="60">
        <f t="shared" si="298"/>
        <v>0</v>
      </c>
      <c r="L921" s="61"/>
      <c r="M921" s="59">
        <f t="shared" si="287"/>
        <v>0</v>
      </c>
      <c r="N921" s="60">
        <f t="shared" si="288"/>
        <v>0</v>
      </c>
      <c r="O921" s="81" t="e">
        <f t="shared" si="289"/>
        <v>#DIV/0!</v>
      </c>
      <c r="P921" s="61"/>
      <c r="Q921" s="60">
        <f t="shared" si="290"/>
        <v>0</v>
      </c>
      <c r="R921" s="60">
        <f t="shared" si="291"/>
        <v>0</v>
      </c>
      <c r="S921" s="75" t="str">
        <f t="shared" si="292"/>
        <v>1</v>
      </c>
      <c r="T921" s="51" t="s">
        <v>59</v>
      </c>
      <c r="U921" s="51"/>
      <c r="V921" s="51"/>
    </row>
    <row r="922" spans="1:22" ht="20">
      <c r="A922" s="49"/>
      <c r="B922" s="52"/>
      <c r="C922" s="53"/>
      <c r="D922" s="54"/>
      <c r="E922" s="54"/>
      <c r="F922" s="55"/>
      <c r="G922" s="56"/>
      <c r="H922" s="57"/>
      <c r="I922" s="58"/>
      <c r="J922" s="59">
        <f t="shared" si="293"/>
        <v>0</v>
      </c>
      <c r="K922" s="60">
        <f t="shared" si="298"/>
        <v>0</v>
      </c>
      <c r="L922" s="61"/>
      <c r="M922" s="59">
        <f t="shared" si="287"/>
        <v>0</v>
      </c>
      <c r="N922" s="60">
        <f t="shared" si="288"/>
        <v>0</v>
      </c>
      <c r="O922" s="81" t="e">
        <f t="shared" si="289"/>
        <v>#DIV/0!</v>
      </c>
      <c r="P922" s="61"/>
      <c r="Q922" s="60">
        <f t="shared" si="290"/>
        <v>0</v>
      </c>
      <c r="R922" s="60">
        <f t="shared" si="291"/>
        <v>0</v>
      </c>
      <c r="S922" s="75" t="str">
        <f t="shared" si="292"/>
        <v>1</v>
      </c>
      <c r="T922" s="51" t="s">
        <v>59</v>
      </c>
      <c r="U922" s="51"/>
      <c r="V922" s="51"/>
    </row>
    <row r="923" spans="1:22" ht="20">
      <c r="A923" s="49"/>
      <c r="B923" s="52"/>
      <c r="C923" s="53"/>
      <c r="D923" s="54"/>
      <c r="E923" s="54"/>
      <c r="F923" s="55"/>
      <c r="G923" s="56"/>
      <c r="H923" s="57"/>
      <c r="I923" s="58"/>
      <c r="J923" s="59">
        <f t="shared" si="293"/>
        <v>0</v>
      </c>
      <c r="K923" s="60">
        <f t="shared" si="298"/>
        <v>0</v>
      </c>
      <c r="L923" s="61"/>
      <c r="M923" s="59">
        <f t="shared" si="287"/>
        <v>0</v>
      </c>
      <c r="N923" s="60">
        <f t="shared" si="288"/>
        <v>0</v>
      </c>
      <c r="O923" s="81" t="e">
        <f t="shared" si="289"/>
        <v>#DIV/0!</v>
      </c>
      <c r="P923" s="61"/>
      <c r="Q923" s="60">
        <f t="shared" si="290"/>
        <v>0</v>
      </c>
      <c r="R923" s="60">
        <f t="shared" si="291"/>
        <v>0</v>
      </c>
      <c r="S923" s="75" t="str">
        <f t="shared" si="292"/>
        <v>1</v>
      </c>
      <c r="T923" s="51" t="s">
        <v>59</v>
      </c>
      <c r="U923" s="51"/>
      <c r="V923" s="51"/>
    </row>
    <row r="924" spans="1:22" ht="20">
      <c r="A924" s="49"/>
      <c r="B924" s="52"/>
      <c r="C924" s="53"/>
      <c r="D924" s="54"/>
      <c r="E924" s="54"/>
      <c r="F924" s="55"/>
      <c r="G924" s="56"/>
      <c r="H924" s="57"/>
      <c r="I924" s="58"/>
      <c r="J924" s="59">
        <f t="shared" si="293"/>
        <v>0</v>
      </c>
      <c r="K924" s="60">
        <f t="shared" si="298"/>
        <v>0</v>
      </c>
      <c r="L924" s="61"/>
      <c r="M924" s="59">
        <f t="shared" si="287"/>
        <v>0</v>
      </c>
      <c r="N924" s="60">
        <f t="shared" si="288"/>
        <v>0</v>
      </c>
      <c r="O924" s="81" t="e">
        <f t="shared" si="289"/>
        <v>#DIV/0!</v>
      </c>
      <c r="P924" s="61"/>
      <c r="Q924" s="60">
        <f t="shared" si="290"/>
        <v>0</v>
      </c>
      <c r="R924" s="60">
        <f t="shared" si="291"/>
        <v>0</v>
      </c>
      <c r="S924" s="75" t="str">
        <f t="shared" si="292"/>
        <v>1</v>
      </c>
      <c r="T924" s="51" t="s">
        <v>59</v>
      </c>
      <c r="U924" s="51"/>
      <c r="V924" s="51"/>
    </row>
    <row r="925" spans="1:22" ht="20">
      <c r="A925" s="49"/>
      <c r="B925" s="52"/>
      <c r="C925" s="53"/>
      <c r="D925" s="54"/>
      <c r="E925" s="54"/>
      <c r="F925" s="55"/>
      <c r="G925" s="56"/>
      <c r="H925" s="57"/>
      <c r="I925" s="58"/>
      <c r="J925" s="59">
        <f t="shared" si="293"/>
        <v>0</v>
      </c>
      <c r="K925" s="60">
        <f t="shared" si="298"/>
        <v>0</v>
      </c>
      <c r="L925" s="61"/>
      <c r="M925" s="59">
        <f t="shared" si="287"/>
        <v>0</v>
      </c>
      <c r="N925" s="60">
        <f t="shared" si="288"/>
        <v>0</v>
      </c>
      <c r="O925" s="81" t="e">
        <f t="shared" si="289"/>
        <v>#DIV/0!</v>
      </c>
      <c r="P925" s="61"/>
      <c r="Q925" s="60">
        <f t="shared" si="290"/>
        <v>0</v>
      </c>
      <c r="R925" s="60">
        <f t="shared" si="291"/>
        <v>0</v>
      </c>
      <c r="S925" s="75" t="str">
        <f t="shared" si="292"/>
        <v>1</v>
      </c>
      <c r="T925" s="51" t="s">
        <v>59</v>
      </c>
      <c r="U925" s="51"/>
      <c r="V925" s="51"/>
    </row>
    <row r="926" spans="1:22" ht="20">
      <c r="A926" s="49"/>
      <c r="B926" s="52"/>
      <c r="C926" s="53"/>
      <c r="D926" s="54"/>
      <c r="E926" s="54"/>
      <c r="F926" s="55"/>
      <c r="G926" s="56"/>
      <c r="H926" s="57"/>
      <c r="I926" s="58"/>
      <c r="J926" s="59">
        <f t="shared" si="293"/>
        <v>0</v>
      </c>
      <c r="K926" s="60">
        <f t="shared" si="298"/>
        <v>0</v>
      </c>
      <c r="L926" s="61"/>
      <c r="M926" s="59">
        <f t="shared" si="287"/>
        <v>0</v>
      </c>
      <c r="N926" s="60">
        <f t="shared" si="288"/>
        <v>0</v>
      </c>
      <c r="O926" s="81" t="e">
        <f t="shared" si="289"/>
        <v>#DIV/0!</v>
      </c>
      <c r="P926" s="61"/>
      <c r="Q926" s="60">
        <f t="shared" si="290"/>
        <v>0</v>
      </c>
      <c r="R926" s="60">
        <f t="shared" si="291"/>
        <v>0</v>
      </c>
      <c r="S926" s="75" t="str">
        <f t="shared" si="292"/>
        <v>1</v>
      </c>
      <c r="T926" s="51" t="s">
        <v>59</v>
      </c>
      <c r="U926" s="51"/>
      <c r="V926" s="51"/>
    </row>
    <row r="927" spans="1:22" ht="20">
      <c r="A927" s="49"/>
      <c r="B927" s="52"/>
      <c r="C927" s="53"/>
      <c r="D927" s="54"/>
      <c r="E927" s="54"/>
      <c r="F927" s="55"/>
      <c r="G927" s="56"/>
      <c r="H927" s="57"/>
      <c r="I927" s="58"/>
      <c r="J927" s="59">
        <f t="shared" si="293"/>
        <v>0</v>
      </c>
      <c r="K927" s="60">
        <f t="shared" si="298"/>
        <v>0</v>
      </c>
      <c r="L927" s="61"/>
      <c r="M927" s="59">
        <f t="shared" si="287"/>
        <v>0</v>
      </c>
      <c r="N927" s="60">
        <f t="shared" si="288"/>
        <v>0</v>
      </c>
      <c r="O927" s="81" t="e">
        <f t="shared" si="289"/>
        <v>#DIV/0!</v>
      </c>
      <c r="P927" s="61"/>
      <c r="Q927" s="60">
        <f t="shared" si="290"/>
        <v>0</v>
      </c>
      <c r="R927" s="60">
        <f t="shared" si="291"/>
        <v>0</v>
      </c>
      <c r="S927" s="75" t="str">
        <f t="shared" si="292"/>
        <v>1</v>
      </c>
      <c r="T927" s="51" t="s">
        <v>59</v>
      </c>
      <c r="U927" s="51"/>
      <c r="V927" s="51"/>
    </row>
    <row r="928" spans="1:22" ht="20">
      <c r="A928" s="49"/>
      <c r="B928" s="52"/>
      <c r="C928" s="53"/>
      <c r="D928" s="54"/>
      <c r="E928" s="54"/>
      <c r="F928" s="55"/>
      <c r="G928" s="56"/>
      <c r="H928" s="57"/>
      <c r="I928" s="58"/>
      <c r="J928" s="59">
        <f t="shared" si="293"/>
        <v>0</v>
      </c>
      <c r="K928" s="60">
        <f t="shared" si="298"/>
        <v>0</v>
      </c>
      <c r="L928" s="61"/>
      <c r="M928" s="59">
        <f t="shared" si="287"/>
        <v>0</v>
      </c>
      <c r="N928" s="60">
        <f t="shared" si="288"/>
        <v>0</v>
      </c>
      <c r="O928" s="81" t="e">
        <f t="shared" si="289"/>
        <v>#DIV/0!</v>
      </c>
      <c r="P928" s="61"/>
      <c r="Q928" s="60">
        <f t="shared" si="290"/>
        <v>0</v>
      </c>
      <c r="R928" s="60">
        <f t="shared" si="291"/>
        <v>0</v>
      </c>
      <c r="S928" s="75" t="str">
        <f t="shared" si="292"/>
        <v>1</v>
      </c>
      <c r="T928" s="51" t="s">
        <v>59</v>
      </c>
      <c r="U928" s="51"/>
      <c r="V928" s="51"/>
    </row>
    <row r="929" spans="1:22" ht="20">
      <c r="A929" s="49"/>
      <c r="B929" s="52"/>
      <c r="C929" s="53"/>
      <c r="D929" s="54"/>
      <c r="E929" s="54"/>
      <c r="F929" s="55"/>
      <c r="G929" s="56"/>
      <c r="H929" s="57"/>
      <c r="I929" s="58"/>
      <c r="J929" s="59">
        <f t="shared" si="293"/>
        <v>0</v>
      </c>
      <c r="K929" s="60">
        <f t="shared" si="298"/>
        <v>0</v>
      </c>
      <c r="L929" s="61"/>
      <c r="M929" s="59">
        <f t="shared" si="287"/>
        <v>0</v>
      </c>
      <c r="N929" s="60">
        <f t="shared" si="288"/>
        <v>0</v>
      </c>
      <c r="O929" s="81" t="e">
        <f t="shared" si="289"/>
        <v>#DIV/0!</v>
      </c>
      <c r="P929" s="61"/>
      <c r="Q929" s="60">
        <f t="shared" si="290"/>
        <v>0</v>
      </c>
      <c r="R929" s="60">
        <f t="shared" si="291"/>
        <v>0</v>
      </c>
      <c r="S929" s="75" t="str">
        <f t="shared" si="292"/>
        <v>1</v>
      </c>
      <c r="T929" s="51" t="s">
        <v>59</v>
      </c>
      <c r="U929" s="51"/>
      <c r="V929" s="51"/>
    </row>
    <row r="930" spans="1:22" ht="20">
      <c r="A930" s="49"/>
      <c r="B930" s="52"/>
      <c r="C930" s="53"/>
      <c r="D930" s="54"/>
      <c r="E930" s="54"/>
      <c r="F930" s="55"/>
      <c r="G930" s="56"/>
      <c r="H930" s="57"/>
      <c r="I930" s="58"/>
      <c r="J930" s="59">
        <f t="shared" si="293"/>
        <v>0</v>
      </c>
      <c r="K930" s="60">
        <f t="shared" si="298"/>
        <v>0</v>
      </c>
      <c r="L930" s="61"/>
      <c r="M930" s="59">
        <f t="shared" si="287"/>
        <v>0</v>
      </c>
      <c r="N930" s="60">
        <f t="shared" si="288"/>
        <v>0</v>
      </c>
      <c r="O930" s="81" t="e">
        <f t="shared" si="289"/>
        <v>#DIV/0!</v>
      </c>
      <c r="P930" s="61"/>
      <c r="Q930" s="60">
        <f t="shared" si="290"/>
        <v>0</v>
      </c>
      <c r="R930" s="60">
        <f t="shared" si="291"/>
        <v>0</v>
      </c>
      <c r="S930" s="75" t="str">
        <f t="shared" si="292"/>
        <v>1</v>
      </c>
      <c r="T930" s="51" t="s">
        <v>59</v>
      </c>
      <c r="U930" s="51"/>
      <c r="V930" s="51"/>
    </row>
    <row r="931" spans="1:22" ht="20">
      <c r="A931" s="49"/>
      <c r="B931" s="52"/>
      <c r="C931" s="53"/>
      <c r="D931" s="54"/>
      <c r="E931" s="54"/>
      <c r="F931" s="55"/>
      <c r="G931" s="56"/>
      <c r="H931" s="57"/>
      <c r="I931" s="58"/>
      <c r="J931" s="59">
        <f t="shared" si="293"/>
        <v>0</v>
      </c>
      <c r="K931" s="60">
        <f t="shared" si="298"/>
        <v>0</v>
      </c>
      <c r="L931" s="61"/>
      <c r="M931" s="59">
        <f t="shared" si="287"/>
        <v>0</v>
      </c>
      <c r="N931" s="60">
        <f t="shared" si="288"/>
        <v>0</v>
      </c>
      <c r="O931" s="81" t="e">
        <f t="shared" si="289"/>
        <v>#DIV/0!</v>
      </c>
      <c r="P931" s="61"/>
      <c r="Q931" s="60">
        <f t="shared" si="290"/>
        <v>0</v>
      </c>
      <c r="R931" s="60">
        <f t="shared" si="291"/>
        <v>0</v>
      </c>
      <c r="S931" s="75" t="str">
        <f t="shared" si="292"/>
        <v>1</v>
      </c>
      <c r="T931" s="51" t="s">
        <v>59</v>
      </c>
      <c r="U931" s="51"/>
      <c r="V931" s="51"/>
    </row>
    <row r="932" spans="1:22" ht="20">
      <c r="A932" s="49"/>
      <c r="B932" s="52"/>
      <c r="C932" s="53"/>
      <c r="D932" s="54"/>
      <c r="E932" s="54"/>
      <c r="F932" s="55"/>
      <c r="G932" s="56"/>
      <c r="H932" s="57"/>
      <c r="I932" s="58"/>
      <c r="J932" s="59">
        <f t="shared" si="293"/>
        <v>0</v>
      </c>
      <c r="K932" s="60">
        <f t="shared" si="298"/>
        <v>0</v>
      </c>
      <c r="L932" s="61"/>
      <c r="M932" s="59">
        <f t="shared" si="287"/>
        <v>0</v>
      </c>
      <c r="N932" s="60">
        <f t="shared" si="288"/>
        <v>0</v>
      </c>
      <c r="O932" s="81" t="e">
        <f t="shared" si="289"/>
        <v>#DIV/0!</v>
      </c>
      <c r="P932" s="61"/>
      <c r="Q932" s="60">
        <f t="shared" si="290"/>
        <v>0</v>
      </c>
      <c r="R932" s="60">
        <f t="shared" si="291"/>
        <v>0</v>
      </c>
      <c r="S932" s="75" t="str">
        <f t="shared" si="292"/>
        <v>1</v>
      </c>
      <c r="T932" s="51" t="s">
        <v>59</v>
      </c>
      <c r="U932" s="51"/>
      <c r="V932" s="51"/>
    </row>
    <row r="933" spans="1:22" ht="20">
      <c r="A933" s="49"/>
      <c r="B933" s="52"/>
      <c r="C933" s="53"/>
      <c r="D933" s="54"/>
      <c r="E933" s="54"/>
      <c r="F933" s="55"/>
      <c r="G933" s="56"/>
      <c r="H933" s="57"/>
      <c r="I933" s="58"/>
      <c r="J933" s="59">
        <f t="shared" si="293"/>
        <v>0</v>
      </c>
      <c r="K933" s="60">
        <f t="shared" si="298"/>
        <v>0</v>
      </c>
      <c r="L933" s="61"/>
      <c r="M933" s="59">
        <f t="shared" si="287"/>
        <v>0</v>
      </c>
      <c r="N933" s="60">
        <f t="shared" si="288"/>
        <v>0</v>
      </c>
      <c r="O933" s="81" t="e">
        <f t="shared" si="289"/>
        <v>#DIV/0!</v>
      </c>
      <c r="P933" s="61"/>
      <c r="Q933" s="60">
        <f t="shared" si="290"/>
        <v>0</v>
      </c>
      <c r="R933" s="60">
        <f t="shared" si="291"/>
        <v>0</v>
      </c>
      <c r="S933" s="75" t="str">
        <f t="shared" si="292"/>
        <v>1</v>
      </c>
      <c r="T933" s="51" t="s">
        <v>59</v>
      </c>
      <c r="U933" s="51"/>
      <c r="V933" s="51"/>
    </row>
    <row r="934" spans="1:22" ht="20">
      <c r="A934" s="49"/>
      <c r="B934" s="52"/>
      <c r="C934" s="53"/>
      <c r="D934" s="54"/>
      <c r="E934" s="54"/>
      <c r="F934" s="55"/>
      <c r="G934" s="56"/>
      <c r="H934" s="57"/>
      <c r="I934" s="58"/>
      <c r="J934" s="59">
        <f t="shared" si="293"/>
        <v>0</v>
      </c>
      <c r="K934" s="60">
        <f t="shared" si="298"/>
        <v>0</v>
      </c>
      <c r="L934" s="61"/>
      <c r="M934" s="59">
        <f t="shared" si="287"/>
        <v>0</v>
      </c>
      <c r="N934" s="60">
        <f t="shared" si="288"/>
        <v>0</v>
      </c>
      <c r="O934" s="81" t="e">
        <f t="shared" si="289"/>
        <v>#DIV/0!</v>
      </c>
      <c r="P934" s="61"/>
      <c r="Q934" s="60">
        <f t="shared" si="290"/>
        <v>0</v>
      </c>
      <c r="R934" s="60">
        <f t="shared" si="291"/>
        <v>0</v>
      </c>
      <c r="S934" s="75" t="str">
        <f t="shared" si="292"/>
        <v>1</v>
      </c>
      <c r="T934" s="51" t="s">
        <v>59</v>
      </c>
      <c r="U934" s="51"/>
      <c r="V934" s="51"/>
    </row>
    <row r="935" spans="1:22" ht="20">
      <c r="A935" s="49"/>
      <c r="B935" s="52"/>
      <c r="C935" s="53"/>
      <c r="D935" s="54"/>
      <c r="E935" s="54"/>
      <c r="F935" s="55"/>
      <c r="G935" s="56"/>
      <c r="H935" s="57"/>
      <c r="I935" s="58"/>
      <c r="J935" s="59">
        <f t="shared" si="293"/>
        <v>0</v>
      </c>
      <c r="K935" s="60">
        <f t="shared" si="298"/>
        <v>0</v>
      </c>
      <c r="L935" s="61"/>
      <c r="M935" s="59">
        <f t="shared" si="287"/>
        <v>0</v>
      </c>
      <c r="N935" s="60">
        <f t="shared" si="288"/>
        <v>0</v>
      </c>
      <c r="O935" s="81" t="e">
        <f t="shared" si="289"/>
        <v>#DIV/0!</v>
      </c>
      <c r="P935" s="61"/>
      <c r="Q935" s="60">
        <f t="shared" si="290"/>
        <v>0</v>
      </c>
      <c r="R935" s="60">
        <f t="shared" si="291"/>
        <v>0</v>
      </c>
      <c r="S935" s="75" t="str">
        <f t="shared" si="292"/>
        <v>1</v>
      </c>
      <c r="T935" s="51" t="s">
        <v>59</v>
      </c>
      <c r="U935" s="51"/>
      <c r="V935" s="51"/>
    </row>
    <row r="936" spans="1:22" ht="20">
      <c r="A936" s="49"/>
      <c r="B936" s="52"/>
      <c r="C936" s="53"/>
      <c r="D936" s="54"/>
      <c r="E936" s="54"/>
      <c r="F936" s="55"/>
      <c r="G936" s="56"/>
      <c r="H936" s="57"/>
      <c r="I936" s="58"/>
      <c r="J936" s="59">
        <f t="shared" si="293"/>
        <v>0</v>
      </c>
      <c r="K936" s="60">
        <f t="shared" si="298"/>
        <v>0</v>
      </c>
      <c r="L936" s="61"/>
      <c r="M936" s="59">
        <f t="shared" si="287"/>
        <v>0</v>
      </c>
      <c r="N936" s="60">
        <f t="shared" si="288"/>
        <v>0</v>
      </c>
      <c r="O936" s="81" t="e">
        <f t="shared" si="289"/>
        <v>#DIV/0!</v>
      </c>
      <c r="P936" s="61"/>
      <c r="Q936" s="60">
        <f t="shared" si="290"/>
        <v>0</v>
      </c>
      <c r="R936" s="60">
        <f t="shared" si="291"/>
        <v>0</v>
      </c>
      <c r="S936" s="75" t="str">
        <f t="shared" si="292"/>
        <v>1</v>
      </c>
      <c r="T936" s="51" t="s">
        <v>59</v>
      </c>
      <c r="U936" s="51"/>
      <c r="V936" s="51"/>
    </row>
    <row r="937" spans="1:22" ht="20">
      <c r="A937" s="49"/>
      <c r="B937" s="52"/>
      <c r="C937" s="53"/>
      <c r="D937" s="54"/>
      <c r="E937" s="54"/>
      <c r="F937" s="55"/>
      <c r="G937" s="56"/>
      <c r="H937" s="57"/>
      <c r="I937" s="58"/>
      <c r="J937" s="59">
        <f t="shared" si="293"/>
        <v>0</v>
      </c>
      <c r="K937" s="60">
        <f t="shared" si="298"/>
        <v>0</v>
      </c>
      <c r="L937" s="61"/>
      <c r="M937" s="59">
        <f t="shared" si="287"/>
        <v>0</v>
      </c>
      <c r="N937" s="60">
        <f t="shared" si="288"/>
        <v>0</v>
      </c>
      <c r="O937" s="81" t="e">
        <f t="shared" si="289"/>
        <v>#DIV/0!</v>
      </c>
      <c r="P937" s="61"/>
      <c r="Q937" s="60">
        <f t="shared" si="290"/>
        <v>0</v>
      </c>
      <c r="R937" s="60">
        <f t="shared" si="291"/>
        <v>0</v>
      </c>
      <c r="S937" s="75" t="str">
        <f t="shared" si="292"/>
        <v>1</v>
      </c>
      <c r="T937" s="51" t="s">
        <v>59</v>
      </c>
      <c r="U937" s="51"/>
      <c r="V937" s="51"/>
    </row>
    <row r="938" spans="1:22" ht="20">
      <c r="A938" s="49"/>
      <c r="B938" s="52"/>
      <c r="C938" s="53"/>
      <c r="D938" s="54"/>
      <c r="E938" s="54"/>
      <c r="F938" s="55"/>
      <c r="G938" s="56"/>
      <c r="H938" s="57"/>
      <c r="I938" s="58"/>
      <c r="J938" s="59">
        <f t="shared" si="293"/>
        <v>0</v>
      </c>
      <c r="K938" s="60">
        <f t="shared" si="298"/>
        <v>0</v>
      </c>
      <c r="L938" s="61"/>
      <c r="M938" s="59">
        <f t="shared" si="287"/>
        <v>0</v>
      </c>
      <c r="N938" s="60">
        <f t="shared" si="288"/>
        <v>0</v>
      </c>
      <c r="O938" s="81" t="e">
        <f t="shared" si="289"/>
        <v>#DIV/0!</v>
      </c>
      <c r="P938" s="61"/>
      <c r="Q938" s="60">
        <f t="shared" si="290"/>
        <v>0</v>
      </c>
      <c r="R938" s="60">
        <f t="shared" si="291"/>
        <v>0</v>
      </c>
      <c r="S938" s="75" t="str">
        <f t="shared" si="292"/>
        <v>1</v>
      </c>
      <c r="T938" s="51" t="s">
        <v>59</v>
      </c>
      <c r="U938" s="51"/>
      <c r="V938" s="51"/>
    </row>
    <row r="939" spans="1:22" ht="20">
      <c r="A939" s="49"/>
      <c r="B939" s="52"/>
      <c r="C939" s="53"/>
      <c r="D939" s="54"/>
      <c r="E939" s="54"/>
      <c r="F939" s="55"/>
      <c r="G939" s="56"/>
      <c r="H939" s="57"/>
      <c r="I939" s="58"/>
      <c r="J939" s="59">
        <f t="shared" si="293"/>
        <v>0</v>
      </c>
      <c r="K939" s="60">
        <f t="shared" si="298"/>
        <v>0</v>
      </c>
      <c r="L939" s="61"/>
      <c r="M939" s="59">
        <f t="shared" si="287"/>
        <v>0</v>
      </c>
      <c r="N939" s="60">
        <f t="shared" si="288"/>
        <v>0</v>
      </c>
      <c r="O939" s="81" t="e">
        <f t="shared" si="289"/>
        <v>#DIV/0!</v>
      </c>
      <c r="P939" s="61"/>
      <c r="Q939" s="60">
        <f t="shared" si="290"/>
        <v>0</v>
      </c>
      <c r="R939" s="60">
        <f t="shared" si="291"/>
        <v>0</v>
      </c>
      <c r="S939" s="75" t="str">
        <f t="shared" si="292"/>
        <v>1</v>
      </c>
      <c r="T939" s="51" t="s">
        <v>59</v>
      </c>
      <c r="U939" s="51"/>
      <c r="V939" s="51"/>
    </row>
    <row r="940" spans="1:22" ht="20">
      <c r="A940" s="49"/>
      <c r="B940" s="52"/>
      <c r="C940" s="53"/>
      <c r="D940" s="54"/>
      <c r="E940" s="54"/>
      <c r="F940" s="55"/>
      <c r="G940" s="56"/>
      <c r="H940" s="57"/>
      <c r="I940" s="58"/>
      <c r="J940" s="59">
        <f t="shared" si="293"/>
        <v>0</v>
      </c>
      <c r="K940" s="60">
        <f t="shared" si="298"/>
        <v>0</v>
      </c>
      <c r="L940" s="61"/>
      <c r="M940" s="59">
        <f t="shared" si="287"/>
        <v>0</v>
      </c>
      <c r="N940" s="60">
        <f t="shared" si="288"/>
        <v>0</v>
      </c>
      <c r="O940" s="81" t="e">
        <f t="shared" si="289"/>
        <v>#DIV/0!</v>
      </c>
      <c r="P940" s="61"/>
      <c r="Q940" s="60">
        <f t="shared" si="290"/>
        <v>0</v>
      </c>
      <c r="R940" s="60">
        <f t="shared" si="291"/>
        <v>0</v>
      </c>
      <c r="S940" s="75" t="str">
        <f t="shared" si="292"/>
        <v>1</v>
      </c>
      <c r="T940" s="51" t="s">
        <v>59</v>
      </c>
      <c r="U940" s="51"/>
      <c r="V940" s="51"/>
    </row>
    <row r="941" spans="1:22" ht="20">
      <c r="A941" s="49"/>
      <c r="B941" s="52"/>
      <c r="C941" s="53"/>
      <c r="D941" s="54"/>
      <c r="E941" s="54"/>
      <c r="F941" s="55"/>
      <c r="G941" s="56"/>
      <c r="H941" s="57"/>
      <c r="I941" s="58"/>
      <c r="J941" s="59">
        <f t="shared" si="293"/>
        <v>0</v>
      </c>
      <c r="K941" s="60">
        <f t="shared" si="298"/>
        <v>0</v>
      </c>
      <c r="L941" s="61"/>
      <c r="M941" s="59">
        <f t="shared" si="287"/>
        <v>0</v>
      </c>
      <c r="N941" s="60">
        <f t="shared" si="288"/>
        <v>0</v>
      </c>
      <c r="O941" s="81" t="e">
        <f t="shared" si="289"/>
        <v>#DIV/0!</v>
      </c>
      <c r="P941" s="61"/>
      <c r="Q941" s="60">
        <f t="shared" si="290"/>
        <v>0</v>
      </c>
      <c r="R941" s="60">
        <f t="shared" si="291"/>
        <v>0</v>
      </c>
      <c r="S941" s="75" t="str">
        <f t="shared" si="292"/>
        <v>1</v>
      </c>
      <c r="T941" s="51" t="s">
        <v>59</v>
      </c>
      <c r="U941" s="51"/>
      <c r="V941" s="51"/>
    </row>
    <row r="942" spans="1:22" ht="20">
      <c r="A942" s="49"/>
      <c r="B942" s="52"/>
      <c r="C942" s="53"/>
      <c r="D942" s="54"/>
      <c r="E942" s="54"/>
      <c r="F942" s="55"/>
      <c r="G942" s="56"/>
      <c r="H942" s="57"/>
      <c r="I942" s="58"/>
      <c r="J942" s="59">
        <f t="shared" si="293"/>
        <v>0</v>
      </c>
      <c r="K942" s="60">
        <f t="shared" si="298"/>
        <v>0</v>
      </c>
      <c r="L942" s="61"/>
      <c r="M942" s="59">
        <f t="shared" si="287"/>
        <v>0</v>
      </c>
      <c r="N942" s="60">
        <f t="shared" si="288"/>
        <v>0</v>
      </c>
      <c r="O942" s="81" t="e">
        <f t="shared" si="289"/>
        <v>#DIV/0!</v>
      </c>
      <c r="P942" s="61"/>
      <c r="Q942" s="60">
        <f t="shared" si="290"/>
        <v>0</v>
      </c>
      <c r="R942" s="60">
        <f t="shared" si="291"/>
        <v>0</v>
      </c>
      <c r="S942" s="75" t="str">
        <f t="shared" si="292"/>
        <v>1</v>
      </c>
      <c r="T942" s="51" t="s">
        <v>59</v>
      </c>
      <c r="U942" s="51"/>
      <c r="V942" s="51"/>
    </row>
    <row r="943" spans="1:22" ht="20">
      <c r="A943" s="49"/>
      <c r="B943" s="52"/>
      <c r="C943" s="53"/>
      <c r="D943" s="54"/>
      <c r="E943" s="54"/>
      <c r="F943" s="55"/>
      <c r="G943" s="56"/>
      <c r="H943" s="57"/>
      <c r="I943" s="58"/>
      <c r="J943" s="59">
        <f t="shared" si="293"/>
        <v>0</v>
      </c>
      <c r="K943" s="60">
        <f t="shared" si="298"/>
        <v>0</v>
      </c>
      <c r="L943" s="61"/>
      <c r="M943" s="59">
        <f t="shared" si="287"/>
        <v>0</v>
      </c>
      <c r="N943" s="60">
        <f t="shared" si="288"/>
        <v>0</v>
      </c>
      <c r="O943" s="81" t="e">
        <f t="shared" si="289"/>
        <v>#DIV/0!</v>
      </c>
      <c r="P943" s="61"/>
      <c r="Q943" s="60">
        <f t="shared" si="290"/>
        <v>0</v>
      </c>
      <c r="R943" s="60">
        <f t="shared" si="291"/>
        <v>0</v>
      </c>
      <c r="S943" s="75" t="str">
        <f t="shared" si="292"/>
        <v>1</v>
      </c>
      <c r="T943" s="51" t="s">
        <v>59</v>
      </c>
      <c r="U943" s="51"/>
      <c r="V943" s="51"/>
    </row>
    <row r="944" spans="1:22" ht="20">
      <c r="A944" s="49"/>
      <c r="B944" s="52"/>
      <c r="C944" s="53"/>
      <c r="D944" s="54"/>
      <c r="E944" s="54"/>
      <c r="F944" s="55"/>
      <c r="G944" s="56"/>
      <c r="H944" s="57"/>
      <c r="I944" s="58"/>
      <c r="J944" s="59">
        <f t="shared" si="293"/>
        <v>0</v>
      </c>
      <c r="K944" s="60">
        <f t="shared" si="298"/>
        <v>0</v>
      </c>
      <c r="L944" s="61"/>
      <c r="M944" s="59">
        <f t="shared" si="287"/>
        <v>0</v>
      </c>
      <c r="N944" s="60">
        <f t="shared" si="288"/>
        <v>0</v>
      </c>
      <c r="O944" s="81" t="e">
        <f t="shared" si="289"/>
        <v>#DIV/0!</v>
      </c>
      <c r="P944" s="61"/>
      <c r="Q944" s="60">
        <f t="shared" si="290"/>
        <v>0</v>
      </c>
      <c r="R944" s="60">
        <f t="shared" si="291"/>
        <v>0</v>
      </c>
      <c r="S944" s="75" t="str">
        <f t="shared" si="292"/>
        <v>1</v>
      </c>
      <c r="T944" s="51" t="s">
        <v>59</v>
      </c>
      <c r="U944" s="51"/>
      <c r="V944" s="51"/>
    </row>
    <row r="945" spans="1:22" ht="20">
      <c r="A945" s="49"/>
      <c r="B945" s="52"/>
      <c r="C945" s="53"/>
      <c r="D945" s="54"/>
      <c r="E945" s="54"/>
      <c r="F945" s="55"/>
      <c r="G945" s="56"/>
      <c r="H945" s="57"/>
      <c r="I945" s="58"/>
      <c r="J945" s="59">
        <f t="shared" si="293"/>
        <v>0</v>
      </c>
      <c r="K945" s="60">
        <f t="shared" si="298"/>
        <v>0</v>
      </c>
      <c r="L945" s="61"/>
      <c r="M945" s="59">
        <f t="shared" si="287"/>
        <v>0</v>
      </c>
      <c r="N945" s="60">
        <f t="shared" si="288"/>
        <v>0</v>
      </c>
      <c r="O945" s="81" t="e">
        <f t="shared" si="289"/>
        <v>#DIV/0!</v>
      </c>
      <c r="P945" s="61"/>
      <c r="Q945" s="60">
        <f t="shared" si="290"/>
        <v>0</v>
      </c>
      <c r="R945" s="60">
        <f t="shared" si="291"/>
        <v>0</v>
      </c>
      <c r="S945" s="75" t="str">
        <f t="shared" si="292"/>
        <v>1</v>
      </c>
      <c r="T945" s="51" t="s">
        <v>59</v>
      </c>
      <c r="U945" s="51"/>
      <c r="V945" s="51"/>
    </row>
    <row r="946" spans="1:22" ht="20">
      <c r="A946" s="49"/>
      <c r="B946" s="52"/>
      <c r="C946" s="53"/>
      <c r="D946" s="54"/>
      <c r="E946" s="54"/>
      <c r="F946" s="55"/>
      <c r="G946" s="56"/>
      <c r="H946" s="57"/>
      <c r="I946" s="58"/>
      <c r="J946" s="59">
        <f t="shared" si="293"/>
        <v>0</v>
      </c>
      <c r="K946" s="60">
        <f t="shared" si="298"/>
        <v>0</v>
      </c>
      <c r="L946" s="61"/>
      <c r="M946" s="59">
        <f t="shared" si="287"/>
        <v>0</v>
      </c>
      <c r="N946" s="60">
        <f t="shared" si="288"/>
        <v>0</v>
      </c>
      <c r="O946" s="81" t="e">
        <f t="shared" si="289"/>
        <v>#DIV/0!</v>
      </c>
      <c r="P946" s="61"/>
      <c r="Q946" s="60">
        <f t="shared" si="290"/>
        <v>0</v>
      </c>
      <c r="R946" s="60">
        <f t="shared" si="291"/>
        <v>0</v>
      </c>
      <c r="S946" s="75" t="str">
        <f t="shared" si="292"/>
        <v>1</v>
      </c>
      <c r="T946" s="51" t="s">
        <v>59</v>
      </c>
      <c r="U946" s="51"/>
      <c r="V946" s="51"/>
    </row>
    <row r="947" spans="1:22" ht="20">
      <c r="A947" s="49"/>
      <c r="B947" s="52"/>
      <c r="C947" s="53"/>
      <c r="D947" s="54"/>
      <c r="E947" s="54"/>
      <c r="F947" s="55"/>
      <c r="G947" s="56"/>
      <c r="H947" s="57"/>
      <c r="I947" s="58"/>
      <c r="J947" s="59">
        <f t="shared" si="293"/>
        <v>0</v>
      </c>
      <c r="K947" s="60">
        <f t="shared" si="298"/>
        <v>0</v>
      </c>
      <c r="L947" s="61"/>
      <c r="M947" s="59">
        <f t="shared" si="287"/>
        <v>0</v>
      </c>
      <c r="N947" s="60">
        <f t="shared" si="288"/>
        <v>0</v>
      </c>
      <c r="O947" s="81" t="e">
        <f t="shared" si="289"/>
        <v>#DIV/0!</v>
      </c>
      <c r="P947" s="61"/>
      <c r="Q947" s="60">
        <f t="shared" si="290"/>
        <v>0</v>
      </c>
      <c r="R947" s="60">
        <f t="shared" si="291"/>
        <v>0</v>
      </c>
      <c r="S947" s="75" t="str">
        <f t="shared" si="292"/>
        <v>1</v>
      </c>
      <c r="T947" s="51" t="s">
        <v>59</v>
      </c>
      <c r="U947" s="51"/>
      <c r="V947" s="51"/>
    </row>
    <row r="948" spans="1:22" ht="20">
      <c r="A948" s="49"/>
      <c r="B948" s="52"/>
      <c r="C948" s="53"/>
      <c r="D948" s="54"/>
      <c r="E948" s="54"/>
      <c r="F948" s="55"/>
      <c r="G948" s="56"/>
      <c r="H948" s="57"/>
      <c r="I948" s="58"/>
      <c r="J948" s="59">
        <f t="shared" si="293"/>
        <v>0</v>
      </c>
      <c r="K948" s="60">
        <f t="shared" si="298"/>
        <v>0</v>
      </c>
      <c r="L948" s="61"/>
      <c r="M948" s="59">
        <f t="shared" si="287"/>
        <v>0</v>
      </c>
      <c r="N948" s="60">
        <f t="shared" si="288"/>
        <v>0</v>
      </c>
      <c r="O948" s="81" t="e">
        <f t="shared" si="289"/>
        <v>#DIV/0!</v>
      </c>
      <c r="P948" s="61"/>
      <c r="Q948" s="60">
        <f t="shared" si="290"/>
        <v>0</v>
      </c>
      <c r="R948" s="60">
        <f t="shared" si="291"/>
        <v>0</v>
      </c>
      <c r="S948" s="75" t="str">
        <f t="shared" si="292"/>
        <v>1</v>
      </c>
      <c r="T948" s="51" t="s">
        <v>59</v>
      </c>
      <c r="U948" s="51"/>
      <c r="V948" s="51"/>
    </row>
    <row r="949" spans="1:22" ht="20">
      <c r="A949" s="49"/>
      <c r="B949" s="52"/>
      <c r="C949" s="53"/>
      <c r="D949" s="54"/>
      <c r="E949" s="54"/>
      <c r="F949" s="55"/>
      <c r="G949" s="56"/>
      <c r="H949" s="57"/>
      <c r="I949" s="58"/>
      <c r="J949" s="59">
        <f t="shared" si="293"/>
        <v>0</v>
      </c>
      <c r="K949" s="60">
        <f t="shared" si="298"/>
        <v>0</v>
      </c>
      <c r="L949" s="61"/>
      <c r="M949" s="59">
        <f t="shared" si="287"/>
        <v>0</v>
      </c>
      <c r="N949" s="60">
        <f t="shared" si="288"/>
        <v>0</v>
      </c>
      <c r="O949" s="81" t="e">
        <f t="shared" si="289"/>
        <v>#DIV/0!</v>
      </c>
      <c r="P949" s="61"/>
      <c r="Q949" s="60">
        <f t="shared" si="290"/>
        <v>0</v>
      </c>
      <c r="R949" s="60">
        <f t="shared" si="291"/>
        <v>0</v>
      </c>
      <c r="S949" s="75" t="str">
        <f t="shared" si="292"/>
        <v>1</v>
      </c>
      <c r="T949" s="51" t="s">
        <v>59</v>
      </c>
      <c r="U949" s="51"/>
      <c r="V949" s="51"/>
    </row>
    <row r="950" spans="1:22" ht="20">
      <c r="A950" s="49"/>
      <c r="B950" s="52"/>
      <c r="C950" s="53"/>
      <c r="D950" s="54"/>
      <c r="E950" s="54"/>
      <c r="F950" s="55"/>
      <c r="G950" s="56"/>
      <c r="H950" s="57"/>
      <c r="I950" s="58"/>
      <c r="J950" s="59">
        <f t="shared" si="293"/>
        <v>0</v>
      </c>
      <c r="K950" s="60">
        <f t="shared" si="298"/>
        <v>0</v>
      </c>
      <c r="L950" s="61"/>
      <c r="M950" s="59">
        <f t="shared" si="287"/>
        <v>0</v>
      </c>
      <c r="N950" s="60">
        <f t="shared" si="288"/>
        <v>0</v>
      </c>
      <c r="O950" s="81" t="e">
        <f t="shared" si="289"/>
        <v>#DIV/0!</v>
      </c>
      <c r="P950" s="61"/>
      <c r="Q950" s="60">
        <f t="shared" si="290"/>
        <v>0</v>
      </c>
      <c r="R950" s="60">
        <f t="shared" si="291"/>
        <v>0</v>
      </c>
      <c r="S950" s="75" t="str">
        <f t="shared" si="292"/>
        <v>1</v>
      </c>
      <c r="T950" s="51" t="s">
        <v>59</v>
      </c>
      <c r="U950" s="51"/>
      <c r="V950" s="51"/>
    </row>
    <row r="951" spans="1:22" ht="20">
      <c r="A951" s="49"/>
      <c r="B951" s="52"/>
      <c r="C951" s="53"/>
      <c r="D951" s="54"/>
      <c r="E951" s="54"/>
      <c r="F951" s="55"/>
      <c r="G951" s="56"/>
      <c r="H951" s="57"/>
      <c r="I951" s="58"/>
      <c r="J951" s="59">
        <f t="shared" si="293"/>
        <v>0</v>
      </c>
      <c r="K951" s="60">
        <f t="shared" si="298"/>
        <v>0</v>
      </c>
      <c r="L951" s="61"/>
      <c r="M951" s="59">
        <f t="shared" si="287"/>
        <v>0</v>
      </c>
      <c r="N951" s="60">
        <f t="shared" si="288"/>
        <v>0</v>
      </c>
      <c r="O951" s="81" t="e">
        <f t="shared" si="289"/>
        <v>#DIV/0!</v>
      </c>
      <c r="P951" s="61"/>
      <c r="Q951" s="60">
        <f t="shared" si="290"/>
        <v>0</v>
      </c>
      <c r="R951" s="60">
        <f t="shared" si="291"/>
        <v>0</v>
      </c>
      <c r="S951" s="75" t="str">
        <f t="shared" si="292"/>
        <v>1</v>
      </c>
      <c r="T951" s="51" t="s">
        <v>59</v>
      </c>
      <c r="U951" s="51"/>
      <c r="V951" s="51"/>
    </row>
    <row r="952" spans="1:22" ht="20">
      <c r="A952" s="49"/>
      <c r="B952" s="52"/>
      <c r="C952" s="53"/>
      <c r="D952" s="54"/>
      <c r="E952" s="54"/>
      <c r="F952" s="55"/>
      <c r="G952" s="56"/>
      <c r="H952" s="57"/>
      <c r="I952" s="58"/>
      <c r="J952" s="59">
        <f t="shared" si="293"/>
        <v>0</v>
      </c>
      <c r="K952" s="60">
        <f t="shared" si="298"/>
        <v>0</v>
      </c>
      <c r="L952" s="61"/>
      <c r="M952" s="59">
        <f t="shared" ref="M952:M1015" si="299">L952*H952</f>
        <v>0</v>
      </c>
      <c r="N952" s="60">
        <f t="shared" ref="N952:N1015" si="300">(L952-J952)*H952</f>
        <v>0</v>
      </c>
      <c r="O952" s="81" t="e">
        <f t="shared" ref="O952:O1015" si="301">(L952-J952)/J952</f>
        <v>#DIV/0!</v>
      </c>
      <c r="P952" s="61"/>
      <c r="Q952" s="60">
        <f t="shared" si="290"/>
        <v>0</v>
      </c>
      <c r="R952" s="60">
        <f t="shared" si="291"/>
        <v>0</v>
      </c>
      <c r="S952" s="75" t="str">
        <f t="shared" si="292"/>
        <v>1</v>
      </c>
      <c r="T952" s="51" t="s">
        <v>59</v>
      </c>
      <c r="U952" s="51"/>
      <c r="V952" s="51"/>
    </row>
    <row r="953" spans="1:22" ht="20">
      <c r="A953" s="49"/>
      <c r="B953" s="52"/>
      <c r="C953" s="53"/>
      <c r="D953" s="54"/>
      <c r="E953" s="54"/>
      <c r="F953" s="55"/>
      <c r="G953" s="56"/>
      <c r="H953" s="57"/>
      <c r="I953" s="58"/>
      <c r="J953" s="59">
        <f t="shared" si="293"/>
        <v>0</v>
      </c>
      <c r="K953" s="60">
        <f t="shared" si="298"/>
        <v>0</v>
      </c>
      <c r="L953" s="61"/>
      <c r="M953" s="59">
        <f t="shared" si="299"/>
        <v>0</v>
      </c>
      <c r="N953" s="60">
        <f t="shared" si="300"/>
        <v>0</v>
      </c>
      <c r="O953" s="81" t="e">
        <f t="shared" si="301"/>
        <v>#DIV/0!</v>
      </c>
      <c r="P953" s="61"/>
      <c r="Q953" s="60">
        <f t="shared" si="290"/>
        <v>0</v>
      </c>
      <c r="R953" s="60">
        <f t="shared" si="291"/>
        <v>0</v>
      </c>
      <c r="S953" s="75" t="str">
        <f t="shared" si="292"/>
        <v>1</v>
      </c>
      <c r="T953" s="51" t="s">
        <v>59</v>
      </c>
      <c r="U953" s="51"/>
      <c r="V953" s="51"/>
    </row>
    <row r="954" spans="1:22" ht="20">
      <c r="A954" s="49"/>
      <c r="B954" s="52"/>
      <c r="C954" s="53"/>
      <c r="D954" s="54"/>
      <c r="E954" s="54"/>
      <c r="F954" s="55"/>
      <c r="G954" s="56"/>
      <c r="H954" s="57"/>
      <c r="I954" s="58"/>
      <c r="J954" s="59">
        <f t="shared" si="293"/>
        <v>0</v>
      </c>
      <c r="K954" s="60">
        <f t="shared" si="298"/>
        <v>0</v>
      </c>
      <c r="L954" s="61"/>
      <c r="M954" s="59">
        <f t="shared" si="299"/>
        <v>0</v>
      </c>
      <c r="N954" s="60">
        <f t="shared" si="300"/>
        <v>0</v>
      </c>
      <c r="O954" s="81" t="e">
        <f t="shared" si="301"/>
        <v>#DIV/0!</v>
      </c>
      <c r="P954" s="61"/>
      <c r="Q954" s="60">
        <f t="shared" ref="Q954:Q1017" si="302">L954*H954-P954</f>
        <v>0</v>
      </c>
      <c r="R954" s="60">
        <f t="shared" si="291"/>
        <v>0</v>
      </c>
      <c r="S954" s="75" t="str">
        <f t="shared" si="292"/>
        <v>1</v>
      </c>
      <c r="T954" s="51" t="s">
        <v>59</v>
      </c>
      <c r="U954" s="51"/>
      <c r="V954" s="51"/>
    </row>
    <row r="955" spans="1:22" ht="20">
      <c r="A955" s="49"/>
      <c r="B955" s="52"/>
      <c r="C955" s="53"/>
      <c r="D955" s="54"/>
      <c r="E955" s="54"/>
      <c r="F955" s="55"/>
      <c r="G955" s="56"/>
      <c r="H955" s="57"/>
      <c r="I955" s="58"/>
      <c r="J955" s="59">
        <f t="shared" si="293"/>
        <v>0</v>
      </c>
      <c r="K955" s="60">
        <f t="shared" si="298"/>
        <v>0</v>
      </c>
      <c r="L955" s="61"/>
      <c r="M955" s="59">
        <f t="shared" si="299"/>
        <v>0</v>
      </c>
      <c r="N955" s="60">
        <f t="shared" si="300"/>
        <v>0</v>
      </c>
      <c r="O955" s="81" t="e">
        <f t="shared" si="301"/>
        <v>#DIV/0!</v>
      </c>
      <c r="P955" s="61"/>
      <c r="Q955" s="60">
        <f t="shared" si="302"/>
        <v>0</v>
      </c>
      <c r="R955" s="60">
        <f t="shared" si="291"/>
        <v>0</v>
      </c>
      <c r="S955" s="75" t="str">
        <f t="shared" si="292"/>
        <v>1</v>
      </c>
      <c r="T955" s="51" t="s">
        <v>59</v>
      </c>
      <c r="U955" s="51"/>
      <c r="V955" s="51"/>
    </row>
    <row r="956" spans="1:22" ht="20">
      <c r="A956" s="49"/>
      <c r="B956" s="52"/>
      <c r="C956" s="53"/>
      <c r="D956" s="54"/>
      <c r="E956" s="54"/>
      <c r="F956" s="55"/>
      <c r="G956" s="56"/>
      <c r="H956" s="57"/>
      <c r="I956" s="58"/>
      <c r="J956" s="59">
        <f t="shared" si="293"/>
        <v>0</v>
      </c>
      <c r="K956" s="60">
        <f t="shared" si="298"/>
        <v>0</v>
      </c>
      <c r="L956" s="61"/>
      <c r="M956" s="59">
        <f t="shared" si="299"/>
        <v>0</v>
      </c>
      <c r="N956" s="60">
        <f t="shared" si="300"/>
        <v>0</v>
      </c>
      <c r="O956" s="81" t="e">
        <f t="shared" si="301"/>
        <v>#DIV/0!</v>
      </c>
      <c r="P956" s="61"/>
      <c r="Q956" s="60">
        <f t="shared" si="302"/>
        <v>0</v>
      </c>
      <c r="R956" s="60">
        <f t="shared" si="291"/>
        <v>0</v>
      </c>
      <c r="S956" s="75" t="str">
        <f t="shared" si="292"/>
        <v>1</v>
      </c>
      <c r="T956" s="51" t="s">
        <v>59</v>
      </c>
      <c r="U956" s="51"/>
      <c r="V956" s="51"/>
    </row>
    <row r="957" spans="1:22" ht="20">
      <c r="A957" s="49"/>
      <c r="B957" s="52"/>
      <c r="C957" s="53"/>
      <c r="D957" s="54"/>
      <c r="E957" s="54"/>
      <c r="F957" s="55"/>
      <c r="G957" s="56"/>
      <c r="H957" s="57"/>
      <c r="I957" s="58"/>
      <c r="J957" s="59">
        <f t="shared" si="293"/>
        <v>0</v>
      </c>
      <c r="K957" s="60">
        <f t="shared" si="298"/>
        <v>0</v>
      </c>
      <c r="L957" s="61"/>
      <c r="M957" s="59">
        <f t="shared" si="299"/>
        <v>0</v>
      </c>
      <c r="N957" s="60">
        <f t="shared" si="300"/>
        <v>0</v>
      </c>
      <c r="O957" s="81" t="e">
        <f t="shared" si="301"/>
        <v>#DIV/0!</v>
      </c>
      <c r="P957" s="61"/>
      <c r="Q957" s="60">
        <f t="shared" si="302"/>
        <v>0</v>
      </c>
      <c r="R957" s="60">
        <f t="shared" si="291"/>
        <v>0</v>
      </c>
      <c r="S957" s="75" t="str">
        <f t="shared" si="292"/>
        <v>1</v>
      </c>
      <c r="T957" s="51" t="s">
        <v>59</v>
      </c>
      <c r="U957" s="51"/>
      <c r="V957" s="51"/>
    </row>
    <row r="958" spans="1:22" ht="20">
      <c r="A958" s="49"/>
      <c r="B958" s="52"/>
      <c r="C958" s="53"/>
      <c r="D958" s="54"/>
      <c r="E958" s="54"/>
      <c r="F958" s="55"/>
      <c r="G958" s="56"/>
      <c r="H958" s="57"/>
      <c r="I958" s="58"/>
      <c r="J958" s="59">
        <f t="shared" si="293"/>
        <v>0</v>
      </c>
      <c r="K958" s="60">
        <f t="shared" si="298"/>
        <v>0</v>
      </c>
      <c r="L958" s="61"/>
      <c r="M958" s="59">
        <f t="shared" si="299"/>
        <v>0</v>
      </c>
      <c r="N958" s="60">
        <f t="shared" si="300"/>
        <v>0</v>
      </c>
      <c r="O958" s="81" t="e">
        <f t="shared" si="301"/>
        <v>#DIV/0!</v>
      </c>
      <c r="P958" s="61"/>
      <c r="Q958" s="60">
        <f t="shared" si="302"/>
        <v>0</v>
      </c>
      <c r="R958" s="60">
        <f t="shared" si="291"/>
        <v>0</v>
      </c>
      <c r="S958" s="75" t="str">
        <f t="shared" si="292"/>
        <v>1</v>
      </c>
      <c r="T958" s="51" t="s">
        <v>59</v>
      </c>
      <c r="U958" s="51"/>
      <c r="V958" s="51"/>
    </row>
    <row r="959" spans="1:22" ht="20">
      <c r="A959" s="49"/>
      <c r="B959" s="52"/>
      <c r="C959" s="53"/>
      <c r="D959" s="54"/>
      <c r="E959" s="54"/>
      <c r="F959" s="55"/>
      <c r="G959" s="56"/>
      <c r="H959" s="57"/>
      <c r="I959" s="58"/>
      <c r="J959" s="59">
        <f t="shared" si="293"/>
        <v>0</v>
      </c>
      <c r="K959" s="60">
        <f t="shared" si="298"/>
        <v>0</v>
      </c>
      <c r="L959" s="61"/>
      <c r="M959" s="59">
        <f t="shared" si="299"/>
        <v>0</v>
      </c>
      <c r="N959" s="60">
        <f t="shared" si="300"/>
        <v>0</v>
      </c>
      <c r="O959" s="81" t="e">
        <f t="shared" si="301"/>
        <v>#DIV/0!</v>
      </c>
      <c r="P959" s="61"/>
      <c r="Q959" s="60">
        <f t="shared" si="302"/>
        <v>0</v>
      </c>
      <c r="R959" s="60">
        <f t="shared" si="291"/>
        <v>0</v>
      </c>
      <c r="S959" s="75" t="str">
        <f t="shared" si="292"/>
        <v>1</v>
      </c>
      <c r="T959" s="51" t="s">
        <v>59</v>
      </c>
      <c r="U959" s="51"/>
      <c r="V959" s="51"/>
    </row>
    <row r="960" spans="1:22" ht="20">
      <c r="A960" s="49"/>
      <c r="B960" s="52"/>
      <c r="C960" s="53"/>
      <c r="D960" s="54"/>
      <c r="E960" s="54"/>
      <c r="F960" s="55"/>
      <c r="G960" s="56"/>
      <c r="H960" s="57"/>
      <c r="I960" s="58"/>
      <c r="J960" s="59">
        <f t="shared" si="293"/>
        <v>0</v>
      </c>
      <c r="K960" s="60">
        <f t="shared" si="298"/>
        <v>0</v>
      </c>
      <c r="L960" s="61"/>
      <c r="M960" s="59">
        <f t="shared" si="299"/>
        <v>0</v>
      </c>
      <c r="N960" s="60">
        <f t="shared" si="300"/>
        <v>0</v>
      </c>
      <c r="O960" s="81" t="e">
        <f t="shared" si="301"/>
        <v>#DIV/0!</v>
      </c>
      <c r="P960" s="61"/>
      <c r="Q960" s="60">
        <f t="shared" si="302"/>
        <v>0</v>
      </c>
      <c r="R960" s="60">
        <f t="shared" si="291"/>
        <v>0</v>
      </c>
      <c r="S960" s="75" t="str">
        <f t="shared" si="292"/>
        <v>1</v>
      </c>
      <c r="T960" s="51" t="s">
        <v>59</v>
      </c>
      <c r="U960" s="51"/>
      <c r="V960" s="51"/>
    </row>
    <row r="961" spans="1:22" ht="20">
      <c r="A961" s="49"/>
      <c r="B961" s="52"/>
      <c r="C961" s="53"/>
      <c r="D961" s="54"/>
      <c r="E961" s="54"/>
      <c r="F961" s="55"/>
      <c r="G961" s="56"/>
      <c r="H961" s="57"/>
      <c r="I961" s="58"/>
      <c r="J961" s="59">
        <f t="shared" si="293"/>
        <v>0</v>
      </c>
      <c r="K961" s="60">
        <f t="shared" si="298"/>
        <v>0</v>
      </c>
      <c r="L961" s="61"/>
      <c r="M961" s="59">
        <f t="shared" si="299"/>
        <v>0</v>
      </c>
      <c r="N961" s="60">
        <f t="shared" si="300"/>
        <v>0</v>
      </c>
      <c r="O961" s="81" t="e">
        <f t="shared" si="301"/>
        <v>#DIV/0!</v>
      </c>
      <c r="P961" s="61"/>
      <c r="Q961" s="60">
        <f t="shared" si="302"/>
        <v>0</v>
      </c>
      <c r="R961" s="60">
        <f t="shared" si="291"/>
        <v>0</v>
      </c>
      <c r="S961" s="75" t="str">
        <f t="shared" si="292"/>
        <v>1</v>
      </c>
      <c r="T961" s="51" t="s">
        <v>59</v>
      </c>
      <c r="U961" s="51"/>
      <c r="V961" s="51"/>
    </row>
    <row r="962" spans="1:22" ht="20">
      <c r="A962" s="49"/>
      <c r="B962" s="52"/>
      <c r="C962" s="53"/>
      <c r="D962" s="54"/>
      <c r="E962" s="54"/>
      <c r="F962" s="55"/>
      <c r="G962" s="56"/>
      <c r="H962" s="57"/>
      <c r="I962" s="58"/>
      <c r="J962" s="59">
        <f t="shared" si="293"/>
        <v>0</v>
      </c>
      <c r="K962" s="60">
        <f t="shared" si="298"/>
        <v>0</v>
      </c>
      <c r="L962" s="61"/>
      <c r="M962" s="59">
        <f t="shared" si="299"/>
        <v>0</v>
      </c>
      <c r="N962" s="60">
        <f t="shared" si="300"/>
        <v>0</v>
      </c>
      <c r="O962" s="81" t="e">
        <f t="shared" si="301"/>
        <v>#DIV/0!</v>
      </c>
      <c r="P962" s="61"/>
      <c r="Q962" s="60">
        <f t="shared" si="302"/>
        <v>0</v>
      </c>
      <c r="R962" s="60">
        <f t="shared" ref="R962:R1025" si="303">N962</f>
        <v>0</v>
      </c>
      <c r="S962" s="75" t="str">
        <f t="shared" ref="S962:S1025" si="304">IF(Q962&lt;&gt;0,"0","1")</f>
        <v>1</v>
      </c>
      <c r="T962" s="51" t="s">
        <v>59</v>
      </c>
      <c r="U962" s="51"/>
      <c r="V962" s="51"/>
    </row>
    <row r="963" spans="1:22" ht="20">
      <c r="A963" s="49"/>
      <c r="B963" s="52"/>
      <c r="C963" s="53"/>
      <c r="D963" s="54"/>
      <c r="E963" s="54"/>
      <c r="F963" s="55"/>
      <c r="G963" s="56"/>
      <c r="H963" s="57"/>
      <c r="I963" s="58"/>
      <c r="J963" s="59">
        <f t="shared" si="293"/>
        <v>0</v>
      </c>
      <c r="K963" s="60">
        <f t="shared" si="298"/>
        <v>0</v>
      </c>
      <c r="L963" s="61"/>
      <c r="M963" s="59">
        <f t="shared" si="299"/>
        <v>0</v>
      </c>
      <c r="N963" s="60">
        <f t="shared" si="300"/>
        <v>0</v>
      </c>
      <c r="O963" s="81" t="e">
        <f t="shared" si="301"/>
        <v>#DIV/0!</v>
      </c>
      <c r="P963" s="61"/>
      <c r="Q963" s="60">
        <f t="shared" si="302"/>
        <v>0</v>
      </c>
      <c r="R963" s="60">
        <f t="shared" si="303"/>
        <v>0</v>
      </c>
      <c r="S963" s="75" t="str">
        <f t="shared" si="304"/>
        <v>1</v>
      </c>
      <c r="T963" s="51" t="s">
        <v>59</v>
      </c>
      <c r="U963" s="51"/>
      <c r="V963" s="51"/>
    </row>
    <row r="964" spans="1:22" ht="20">
      <c r="A964" s="49"/>
      <c r="B964" s="52"/>
      <c r="C964" s="53"/>
      <c r="D964" s="54"/>
      <c r="E964" s="54"/>
      <c r="F964" s="55"/>
      <c r="G964" s="56"/>
      <c r="H964" s="57"/>
      <c r="I964" s="58"/>
      <c r="J964" s="59">
        <f t="shared" si="293"/>
        <v>0</v>
      </c>
      <c r="K964" s="60">
        <f t="shared" si="298"/>
        <v>0</v>
      </c>
      <c r="L964" s="61"/>
      <c r="M964" s="59">
        <f t="shared" si="299"/>
        <v>0</v>
      </c>
      <c r="N964" s="60">
        <f t="shared" si="300"/>
        <v>0</v>
      </c>
      <c r="O964" s="81" t="e">
        <f t="shared" si="301"/>
        <v>#DIV/0!</v>
      </c>
      <c r="P964" s="61"/>
      <c r="Q964" s="60">
        <f t="shared" si="302"/>
        <v>0</v>
      </c>
      <c r="R964" s="60">
        <f t="shared" si="303"/>
        <v>0</v>
      </c>
      <c r="S964" s="75" t="str">
        <f t="shared" si="304"/>
        <v>1</v>
      </c>
      <c r="T964" s="51" t="s">
        <v>59</v>
      </c>
      <c r="U964" s="51"/>
      <c r="V964" s="51"/>
    </row>
    <row r="965" spans="1:22" ht="20">
      <c r="A965" s="49"/>
      <c r="B965" s="52"/>
      <c r="C965" s="53"/>
      <c r="D965" s="54"/>
      <c r="E965" s="54"/>
      <c r="F965" s="55"/>
      <c r="G965" s="56"/>
      <c r="H965" s="57"/>
      <c r="I965" s="58"/>
      <c r="J965" s="59">
        <f t="shared" ref="J965:J1028" si="305">G965*I965</f>
        <v>0</v>
      </c>
      <c r="K965" s="60">
        <f t="shared" si="298"/>
        <v>0</v>
      </c>
      <c r="L965" s="61"/>
      <c r="M965" s="59">
        <f t="shared" si="299"/>
        <v>0</v>
      </c>
      <c r="N965" s="60">
        <f t="shared" si="300"/>
        <v>0</v>
      </c>
      <c r="O965" s="81" t="e">
        <f t="shared" si="301"/>
        <v>#DIV/0!</v>
      </c>
      <c r="P965" s="61"/>
      <c r="Q965" s="60">
        <f t="shared" si="302"/>
        <v>0</v>
      </c>
      <c r="R965" s="60">
        <f t="shared" si="303"/>
        <v>0</v>
      </c>
      <c r="S965" s="75" t="str">
        <f t="shared" si="304"/>
        <v>1</v>
      </c>
      <c r="T965" s="51" t="s">
        <v>59</v>
      </c>
      <c r="U965" s="51"/>
      <c r="V965" s="51"/>
    </row>
    <row r="966" spans="1:22" ht="20">
      <c r="A966" s="49"/>
      <c r="B966" s="52"/>
      <c r="C966" s="53"/>
      <c r="D966" s="54"/>
      <c r="E966" s="54"/>
      <c r="F966" s="55"/>
      <c r="G966" s="56"/>
      <c r="H966" s="57"/>
      <c r="I966" s="58"/>
      <c r="J966" s="59">
        <f t="shared" si="305"/>
        <v>0</v>
      </c>
      <c r="K966" s="60">
        <f t="shared" si="298"/>
        <v>0</v>
      </c>
      <c r="L966" s="61"/>
      <c r="M966" s="59">
        <f t="shared" si="299"/>
        <v>0</v>
      </c>
      <c r="N966" s="60">
        <f t="shared" si="300"/>
        <v>0</v>
      </c>
      <c r="O966" s="81" t="e">
        <f t="shared" si="301"/>
        <v>#DIV/0!</v>
      </c>
      <c r="P966" s="61"/>
      <c r="Q966" s="60">
        <f t="shared" si="302"/>
        <v>0</v>
      </c>
      <c r="R966" s="60">
        <f t="shared" si="303"/>
        <v>0</v>
      </c>
      <c r="S966" s="75" t="str">
        <f t="shared" si="304"/>
        <v>1</v>
      </c>
      <c r="T966" s="51" t="s">
        <v>59</v>
      </c>
      <c r="U966" s="51"/>
      <c r="V966" s="51"/>
    </row>
    <row r="967" spans="1:22" ht="20">
      <c r="A967" s="49"/>
      <c r="B967" s="52"/>
      <c r="C967" s="53"/>
      <c r="D967" s="54"/>
      <c r="E967" s="54"/>
      <c r="F967" s="55"/>
      <c r="G967" s="56"/>
      <c r="H967" s="57"/>
      <c r="I967" s="58"/>
      <c r="J967" s="59">
        <f t="shared" si="305"/>
        <v>0</v>
      </c>
      <c r="K967" s="60">
        <f t="shared" si="298"/>
        <v>0</v>
      </c>
      <c r="L967" s="61"/>
      <c r="M967" s="59">
        <f t="shared" si="299"/>
        <v>0</v>
      </c>
      <c r="N967" s="60">
        <f t="shared" si="300"/>
        <v>0</v>
      </c>
      <c r="O967" s="81" t="e">
        <f t="shared" si="301"/>
        <v>#DIV/0!</v>
      </c>
      <c r="P967" s="61"/>
      <c r="Q967" s="60">
        <f t="shared" si="302"/>
        <v>0</v>
      </c>
      <c r="R967" s="60">
        <f t="shared" si="303"/>
        <v>0</v>
      </c>
      <c r="S967" s="75" t="str">
        <f t="shared" si="304"/>
        <v>1</v>
      </c>
      <c r="T967" s="51" t="s">
        <v>59</v>
      </c>
      <c r="U967" s="51"/>
      <c r="V967" s="51"/>
    </row>
    <row r="968" spans="1:22" ht="20">
      <c r="A968" s="49"/>
      <c r="B968" s="52"/>
      <c r="C968" s="53"/>
      <c r="D968" s="54"/>
      <c r="E968" s="54"/>
      <c r="F968" s="55"/>
      <c r="G968" s="56"/>
      <c r="H968" s="57"/>
      <c r="I968" s="58"/>
      <c r="J968" s="59">
        <f t="shared" si="305"/>
        <v>0</v>
      </c>
      <c r="K968" s="60">
        <f t="shared" si="298"/>
        <v>0</v>
      </c>
      <c r="L968" s="61"/>
      <c r="M968" s="59">
        <f t="shared" si="299"/>
        <v>0</v>
      </c>
      <c r="N968" s="60">
        <f t="shared" si="300"/>
        <v>0</v>
      </c>
      <c r="O968" s="81" t="e">
        <f t="shared" si="301"/>
        <v>#DIV/0!</v>
      </c>
      <c r="P968" s="61"/>
      <c r="Q968" s="60">
        <f t="shared" si="302"/>
        <v>0</v>
      </c>
      <c r="R968" s="60">
        <f t="shared" si="303"/>
        <v>0</v>
      </c>
      <c r="S968" s="75" t="str">
        <f t="shared" si="304"/>
        <v>1</v>
      </c>
      <c r="T968" s="51" t="s">
        <v>59</v>
      </c>
      <c r="U968" s="51"/>
      <c r="V968" s="51"/>
    </row>
    <row r="969" spans="1:22" ht="20">
      <c r="A969" s="49"/>
      <c r="B969" s="52"/>
      <c r="C969" s="53"/>
      <c r="D969" s="54"/>
      <c r="E969" s="54"/>
      <c r="F969" s="55"/>
      <c r="G969" s="56"/>
      <c r="H969" s="57"/>
      <c r="I969" s="58"/>
      <c r="J969" s="59">
        <f t="shared" si="305"/>
        <v>0</v>
      </c>
      <c r="K969" s="60">
        <f t="shared" si="298"/>
        <v>0</v>
      </c>
      <c r="L969" s="61"/>
      <c r="M969" s="59">
        <f t="shared" si="299"/>
        <v>0</v>
      </c>
      <c r="N969" s="60">
        <f t="shared" si="300"/>
        <v>0</v>
      </c>
      <c r="O969" s="81" t="e">
        <f t="shared" si="301"/>
        <v>#DIV/0!</v>
      </c>
      <c r="P969" s="61"/>
      <c r="Q969" s="60">
        <f t="shared" si="302"/>
        <v>0</v>
      </c>
      <c r="R969" s="60">
        <f t="shared" si="303"/>
        <v>0</v>
      </c>
      <c r="S969" s="75" t="str">
        <f t="shared" si="304"/>
        <v>1</v>
      </c>
      <c r="T969" s="51" t="s">
        <v>59</v>
      </c>
      <c r="U969" s="51"/>
      <c r="V969" s="51"/>
    </row>
    <row r="970" spans="1:22" ht="20">
      <c r="A970" s="49"/>
      <c r="B970" s="52"/>
      <c r="C970" s="53"/>
      <c r="D970" s="54"/>
      <c r="E970" s="54"/>
      <c r="F970" s="55"/>
      <c r="G970" s="56"/>
      <c r="H970" s="57"/>
      <c r="I970" s="58"/>
      <c r="J970" s="59">
        <f t="shared" si="305"/>
        <v>0</v>
      </c>
      <c r="K970" s="60">
        <f t="shared" si="298"/>
        <v>0</v>
      </c>
      <c r="L970" s="61"/>
      <c r="M970" s="59">
        <f t="shared" si="299"/>
        <v>0</v>
      </c>
      <c r="N970" s="60">
        <f t="shared" si="300"/>
        <v>0</v>
      </c>
      <c r="O970" s="81" t="e">
        <f t="shared" si="301"/>
        <v>#DIV/0!</v>
      </c>
      <c r="P970" s="61"/>
      <c r="Q970" s="60">
        <f t="shared" si="302"/>
        <v>0</v>
      </c>
      <c r="R970" s="60">
        <f t="shared" si="303"/>
        <v>0</v>
      </c>
      <c r="S970" s="75" t="str">
        <f t="shared" si="304"/>
        <v>1</v>
      </c>
      <c r="T970" s="51" t="s">
        <v>59</v>
      </c>
      <c r="U970" s="51"/>
      <c r="V970" s="51"/>
    </row>
    <row r="971" spans="1:22" ht="20">
      <c r="A971" s="49"/>
      <c r="B971" s="52"/>
      <c r="C971" s="53"/>
      <c r="D971" s="54"/>
      <c r="E971" s="54"/>
      <c r="F971" s="55"/>
      <c r="G971" s="56"/>
      <c r="H971" s="57"/>
      <c r="I971" s="58"/>
      <c r="J971" s="59">
        <f t="shared" si="305"/>
        <v>0</v>
      </c>
      <c r="K971" s="60">
        <f t="shared" si="298"/>
        <v>0</v>
      </c>
      <c r="L971" s="61"/>
      <c r="M971" s="59">
        <f t="shared" si="299"/>
        <v>0</v>
      </c>
      <c r="N971" s="60">
        <f t="shared" si="300"/>
        <v>0</v>
      </c>
      <c r="O971" s="81" t="e">
        <f t="shared" si="301"/>
        <v>#DIV/0!</v>
      </c>
      <c r="P971" s="61"/>
      <c r="Q971" s="60">
        <f t="shared" si="302"/>
        <v>0</v>
      </c>
      <c r="R971" s="60">
        <f t="shared" si="303"/>
        <v>0</v>
      </c>
      <c r="S971" s="75" t="str">
        <f t="shared" si="304"/>
        <v>1</v>
      </c>
      <c r="T971" s="51" t="s">
        <v>59</v>
      </c>
      <c r="U971" s="51"/>
      <c r="V971" s="51"/>
    </row>
    <row r="972" spans="1:22" ht="20">
      <c r="A972" s="49"/>
      <c r="B972" s="52"/>
      <c r="C972" s="53"/>
      <c r="D972" s="54"/>
      <c r="E972" s="54"/>
      <c r="F972" s="55"/>
      <c r="G972" s="56"/>
      <c r="H972" s="57"/>
      <c r="I972" s="58"/>
      <c r="J972" s="59">
        <f t="shared" si="305"/>
        <v>0</v>
      </c>
      <c r="K972" s="60">
        <f t="shared" si="298"/>
        <v>0</v>
      </c>
      <c r="L972" s="61"/>
      <c r="M972" s="59">
        <f t="shared" si="299"/>
        <v>0</v>
      </c>
      <c r="N972" s="60">
        <f t="shared" si="300"/>
        <v>0</v>
      </c>
      <c r="O972" s="81" t="e">
        <f t="shared" si="301"/>
        <v>#DIV/0!</v>
      </c>
      <c r="P972" s="61"/>
      <c r="Q972" s="60">
        <f t="shared" si="302"/>
        <v>0</v>
      </c>
      <c r="R972" s="60">
        <f t="shared" si="303"/>
        <v>0</v>
      </c>
      <c r="S972" s="75" t="str">
        <f t="shared" si="304"/>
        <v>1</v>
      </c>
      <c r="T972" s="51" t="s">
        <v>59</v>
      </c>
      <c r="U972" s="51"/>
      <c r="V972" s="51"/>
    </row>
    <row r="973" spans="1:22" ht="20">
      <c r="A973" s="49"/>
      <c r="B973" s="52"/>
      <c r="C973" s="53"/>
      <c r="D973" s="54"/>
      <c r="E973" s="54"/>
      <c r="F973" s="55"/>
      <c r="G973" s="56"/>
      <c r="H973" s="57"/>
      <c r="I973" s="58"/>
      <c r="J973" s="59">
        <f t="shared" si="305"/>
        <v>0</v>
      </c>
      <c r="K973" s="60">
        <f t="shared" si="298"/>
        <v>0</v>
      </c>
      <c r="L973" s="61"/>
      <c r="M973" s="59">
        <f t="shared" si="299"/>
        <v>0</v>
      </c>
      <c r="N973" s="60">
        <f t="shared" si="300"/>
        <v>0</v>
      </c>
      <c r="O973" s="81" t="e">
        <f t="shared" si="301"/>
        <v>#DIV/0!</v>
      </c>
      <c r="P973" s="61"/>
      <c r="Q973" s="60">
        <f t="shared" si="302"/>
        <v>0</v>
      </c>
      <c r="R973" s="60">
        <f t="shared" si="303"/>
        <v>0</v>
      </c>
      <c r="S973" s="75" t="str">
        <f t="shared" si="304"/>
        <v>1</v>
      </c>
      <c r="T973" s="51" t="s">
        <v>59</v>
      </c>
      <c r="U973" s="51"/>
      <c r="V973" s="51"/>
    </row>
    <row r="974" spans="1:22" ht="20">
      <c r="A974" s="49"/>
      <c r="B974" s="52"/>
      <c r="C974" s="53"/>
      <c r="D974" s="54"/>
      <c r="E974" s="54"/>
      <c r="F974" s="55"/>
      <c r="G974" s="56"/>
      <c r="H974" s="57"/>
      <c r="I974" s="58"/>
      <c r="J974" s="59">
        <f t="shared" si="305"/>
        <v>0</v>
      </c>
      <c r="K974" s="60">
        <f t="shared" si="298"/>
        <v>0</v>
      </c>
      <c r="L974" s="61"/>
      <c r="M974" s="59">
        <f t="shared" si="299"/>
        <v>0</v>
      </c>
      <c r="N974" s="60">
        <f t="shared" si="300"/>
        <v>0</v>
      </c>
      <c r="O974" s="81" t="e">
        <f t="shared" si="301"/>
        <v>#DIV/0!</v>
      </c>
      <c r="P974" s="61"/>
      <c r="Q974" s="60">
        <f t="shared" si="302"/>
        <v>0</v>
      </c>
      <c r="R974" s="60">
        <f t="shared" si="303"/>
        <v>0</v>
      </c>
      <c r="S974" s="75" t="str">
        <f t="shared" si="304"/>
        <v>1</v>
      </c>
      <c r="T974" s="51" t="s">
        <v>59</v>
      </c>
      <c r="U974" s="51"/>
      <c r="V974" s="51"/>
    </row>
    <row r="975" spans="1:22" ht="20">
      <c r="A975" s="49"/>
      <c r="B975" s="52"/>
      <c r="C975" s="53"/>
      <c r="D975" s="54"/>
      <c r="E975" s="54"/>
      <c r="F975" s="55"/>
      <c r="G975" s="56"/>
      <c r="H975" s="57"/>
      <c r="I975" s="58"/>
      <c r="J975" s="59">
        <f t="shared" si="305"/>
        <v>0</v>
      </c>
      <c r="K975" s="60">
        <f t="shared" si="298"/>
        <v>0</v>
      </c>
      <c r="L975" s="61"/>
      <c r="M975" s="59">
        <f t="shared" si="299"/>
        <v>0</v>
      </c>
      <c r="N975" s="60">
        <f t="shared" si="300"/>
        <v>0</v>
      </c>
      <c r="O975" s="81" t="e">
        <f t="shared" si="301"/>
        <v>#DIV/0!</v>
      </c>
      <c r="P975" s="61"/>
      <c r="Q975" s="60">
        <f t="shared" si="302"/>
        <v>0</v>
      </c>
      <c r="R975" s="60">
        <f t="shared" si="303"/>
        <v>0</v>
      </c>
      <c r="S975" s="75" t="str">
        <f t="shared" si="304"/>
        <v>1</v>
      </c>
      <c r="T975" s="51" t="s">
        <v>59</v>
      </c>
      <c r="U975" s="51"/>
      <c r="V975" s="51"/>
    </row>
    <row r="976" spans="1:22" ht="20">
      <c r="A976" s="49"/>
      <c r="B976" s="52"/>
      <c r="C976" s="53"/>
      <c r="D976" s="54"/>
      <c r="E976" s="54"/>
      <c r="F976" s="55"/>
      <c r="G976" s="56"/>
      <c r="H976" s="57"/>
      <c r="I976" s="58"/>
      <c r="J976" s="59">
        <f t="shared" si="305"/>
        <v>0</v>
      </c>
      <c r="K976" s="60">
        <f t="shared" si="298"/>
        <v>0</v>
      </c>
      <c r="L976" s="61"/>
      <c r="M976" s="59">
        <f t="shared" si="299"/>
        <v>0</v>
      </c>
      <c r="N976" s="60">
        <f t="shared" si="300"/>
        <v>0</v>
      </c>
      <c r="O976" s="81" t="e">
        <f t="shared" si="301"/>
        <v>#DIV/0!</v>
      </c>
      <c r="P976" s="61"/>
      <c r="Q976" s="60">
        <f t="shared" si="302"/>
        <v>0</v>
      </c>
      <c r="R976" s="60">
        <f t="shared" si="303"/>
        <v>0</v>
      </c>
      <c r="S976" s="75" t="str">
        <f t="shared" si="304"/>
        <v>1</v>
      </c>
      <c r="T976" s="51" t="s">
        <v>59</v>
      </c>
      <c r="U976" s="51"/>
      <c r="V976" s="51"/>
    </row>
    <row r="977" spans="1:22" ht="20">
      <c r="A977" s="49"/>
      <c r="B977" s="52"/>
      <c r="C977" s="53"/>
      <c r="D977" s="54"/>
      <c r="E977" s="54"/>
      <c r="F977" s="55"/>
      <c r="G977" s="56"/>
      <c r="H977" s="57"/>
      <c r="I977" s="58"/>
      <c r="J977" s="59">
        <f t="shared" si="305"/>
        <v>0</v>
      </c>
      <c r="K977" s="60">
        <f t="shared" si="298"/>
        <v>0</v>
      </c>
      <c r="L977" s="61"/>
      <c r="M977" s="59">
        <f t="shared" si="299"/>
        <v>0</v>
      </c>
      <c r="N977" s="60">
        <f t="shared" si="300"/>
        <v>0</v>
      </c>
      <c r="O977" s="81" t="e">
        <f t="shared" si="301"/>
        <v>#DIV/0!</v>
      </c>
      <c r="P977" s="61"/>
      <c r="Q977" s="60">
        <f t="shared" si="302"/>
        <v>0</v>
      </c>
      <c r="R977" s="60">
        <f t="shared" si="303"/>
        <v>0</v>
      </c>
      <c r="S977" s="75" t="str">
        <f t="shared" si="304"/>
        <v>1</v>
      </c>
      <c r="T977" s="51" t="s">
        <v>59</v>
      </c>
      <c r="U977" s="51"/>
      <c r="V977" s="51"/>
    </row>
    <row r="978" spans="1:22" ht="20">
      <c r="A978" s="49"/>
      <c r="B978" s="52"/>
      <c r="C978" s="53"/>
      <c r="D978" s="54"/>
      <c r="E978" s="54"/>
      <c r="F978" s="55"/>
      <c r="G978" s="56"/>
      <c r="H978" s="57"/>
      <c r="I978" s="58"/>
      <c r="J978" s="59">
        <f t="shared" si="305"/>
        <v>0</v>
      </c>
      <c r="K978" s="60">
        <f t="shared" si="298"/>
        <v>0</v>
      </c>
      <c r="L978" s="61"/>
      <c r="M978" s="59">
        <f t="shared" si="299"/>
        <v>0</v>
      </c>
      <c r="N978" s="60">
        <f t="shared" si="300"/>
        <v>0</v>
      </c>
      <c r="O978" s="81" t="e">
        <f t="shared" si="301"/>
        <v>#DIV/0!</v>
      </c>
      <c r="P978" s="61"/>
      <c r="Q978" s="60">
        <f t="shared" si="302"/>
        <v>0</v>
      </c>
      <c r="R978" s="60">
        <f t="shared" si="303"/>
        <v>0</v>
      </c>
      <c r="S978" s="75" t="str">
        <f t="shared" si="304"/>
        <v>1</v>
      </c>
      <c r="T978" s="51" t="s">
        <v>59</v>
      </c>
      <c r="U978" s="51"/>
      <c r="V978" s="51"/>
    </row>
    <row r="979" spans="1:22" ht="20">
      <c r="A979" s="49"/>
      <c r="B979" s="52"/>
      <c r="C979" s="53"/>
      <c r="D979" s="54"/>
      <c r="E979" s="54"/>
      <c r="F979" s="55"/>
      <c r="G979" s="56"/>
      <c r="H979" s="57"/>
      <c r="I979" s="58"/>
      <c r="J979" s="59">
        <f t="shared" si="305"/>
        <v>0</v>
      </c>
      <c r="K979" s="60">
        <f t="shared" si="298"/>
        <v>0</v>
      </c>
      <c r="L979" s="61"/>
      <c r="M979" s="59">
        <f t="shared" si="299"/>
        <v>0</v>
      </c>
      <c r="N979" s="60">
        <f t="shared" si="300"/>
        <v>0</v>
      </c>
      <c r="O979" s="81" t="e">
        <f t="shared" si="301"/>
        <v>#DIV/0!</v>
      </c>
      <c r="P979" s="61"/>
      <c r="Q979" s="60">
        <f t="shared" si="302"/>
        <v>0</v>
      </c>
      <c r="R979" s="60">
        <f t="shared" si="303"/>
        <v>0</v>
      </c>
      <c r="S979" s="75" t="str">
        <f t="shared" si="304"/>
        <v>1</v>
      </c>
      <c r="T979" s="51" t="s">
        <v>59</v>
      </c>
      <c r="U979" s="51"/>
      <c r="V979" s="51"/>
    </row>
    <row r="980" spans="1:22" ht="20">
      <c r="A980" s="49"/>
      <c r="B980" s="52"/>
      <c r="C980" s="53"/>
      <c r="D980" s="54"/>
      <c r="E980" s="54"/>
      <c r="F980" s="55"/>
      <c r="G980" s="56"/>
      <c r="H980" s="57"/>
      <c r="I980" s="58"/>
      <c r="J980" s="59">
        <f t="shared" si="305"/>
        <v>0</v>
      </c>
      <c r="K980" s="60">
        <f t="shared" si="298"/>
        <v>0</v>
      </c>
      <c r="L980" s="61"/>
      <c r="M980" s="59">
        <f t="shared" si="299"/>
        <v>0</v>
      </c>
      <c r="N980" s="60">
        <f t="shared" si="300"/>
        <v>0</v>
      </c>
      <c r="O980" s="81" t="e">
        <f t="shared" si="301"/>
        <v>#DIV/0!</v>
      </c>
      <c r="P980" s="61"/>
      <c r="Q980" s="60">
        <f t="shared" si="302"/>
        <v>0</v>
      </c>
      <c r="R980" s="60">
        <f t="shared" si="303"/>
        <v>0</v>
      </c>
      <c r="S980" s="75" t="str">
        <f t="shared" si="304"/>
        <v>1</v>
      </c>
      <c r="T980" s="51" t="s">
        <v>59</v>
      </c>
      <c r="U980" s="51"/>
      <c r="V980" s="51"/>
    </row>
    <row r="981" spans="1:22" ht="20">
      <c r="A981" s="49"/>
      <c r="B981" s="52"/>
      <c r="C981" s="53"/>
      <c r="D981" s="54"/>
      <c r="E981" s="54"/>
      <c r="F981" s="55"/>
      <c r="G981" s="56"/>
      <c r="H981" s="57"/>
      <c r="I981" s="58"/>
      <c r="J981" s="59">
        <f t="shared" si="305"/>
        <v>0</v>
      </c>
      <c r="K981" s="60">
        <f t="shared" si="298"/>
        <v>0</v>
      </c>
      <c r="L981" s="61"/>
      <c r="M981" s="59">
        <f t="shared" si="299"/>
        <v>0</v>
      </c>
      <c r="N981" s="60">
        <f t="shared" si="300"/>
        <v>0</v>
      </c>
      <c r="O981" s="81" t="e">
        <f t="shared" si="301"/>
        <v>#DIV/0!</v>
      </c>
      <c r="P981" s="61"/>
      <c r="Q981" s="60">
        <f t="shared" si="302"/>
        <v>0</v>
      </c>
      <c r="R981" s="60">
        <f t="shared" si="303"/>
        <v>0</v>
      </c>
      <c r="S981" s="75" t="str">
        <f t="shared" si="304"/>
        <v>1</v>
      </c>
      <c r="T981" s="51" t="s">
        <v>59</v>
      </c>
      <c r="U981" s="51"/>
      <c r="V981" s="51"/>
    </row>
    <row r="982" spans="1:22" ht="20">
      <c r="A982" s="49"/>
      <c r="B982" s="52"/>
      <c r="C982" s="53"/>
      <c r="D982" s="54"/>
      <c r="E982" s="54"/>
      <c r="F982" s="55"/>
      <c r="G982" s="56"/>
      <c r="H982" s="57"/>
      <c r="I982" s="58"/>
      <c r="J982" s="59">
        <f t="shared" si="305"/>
        <v>0</v>
      </c>
      <c r="K982" s="60">
        <f t="shared" si="298"/>
        <v>0</v>
      </c>
      <c r="L982" s="61"/>
      <c r="M982" s="59">
        <f t="shared" si="299"/>
        <v>0</v>
      </c>
      <c r="N982" s="60">
        <f t="shared" si="300"/>
        <v>0</v>
      </c>
      <c r="O982" s="81" t="e">
        <f t="shared" si="301"/>
        <v>#DIV/0!</v>
      </c>
      <c r="P982" s="61"/>
      <c r="Q982" s="60">
        <f t="shared" si="302"/>
        <v>0</v>
      </c>
      <c r="R982" s="60">
        <f t="shared" si="303"/>
        <v>0</v>
      </c>
      <c r="S982" s="75" t="str">
        <f t="shared" si="304"/>
        <v>1</v>
      </c>
      <c r="T982" s="51" t="s">
        <v>59</v>
      </c>
      <c r="U982" s="51"/>
      <c r="V982" s="51"/>
    </row>
    <row r="983" spans="1:22" ht="20">
      <c r="A983" s="49"/>
      <c r="B983" s="52"/>
      <c r="C983" s="53"/>
      <c r="D983" s="54"/>
      <c r="E983" s="54"/>
      <c r="F983" s="55"/>
      <c r="G983" s="56"/>
      <c r="H983" s="57"/>
      <c r="I983" s="58"/>
      <c r="J983" s="59">
        <f t="shared" si="305"/>
        <v>0</v>
      </c>
      <c r="K983" s="60">
        <f t="shared" ref="K983:K1046" si="306">J983*H983</f>
        <v>0</v>
      </c>
      <c r="L983" s="61"/>
      <c r="M983" s="59">
        <f t="shared" si="299"/>
        <v>0</v>
      </c>
      <c r="N983" s="60">
        <f t="shared" si="300"/>
        <v>0</v>
      </c>
      <c r="O983" s="81" t="e">
        <f t="shared" si="301"/>
        <v>#DIV/0!</v>
      </c>
      <c r="P983" s="61"/>
      <c r="Q983" s="60">
        <f t="shared" si="302"/>
        <v>0</v>
      </c>
      <c r="R983" s="60">
        <f t="shared" si="303"/>
        <v>0</v>
      </c>
      <c r="S983" s="75" t="str">
        <f t="shared" si="304"/>
        <v>1</v>
      </c>
      <c r="T983" s="51" t="s">
        <v>59</v>
      </c>
      <c r="U983" s="51"/>
      <c r="V983" s="51"/>
    </row>
    <row r="984" spans="1:22" ht="20">
      <c r="A984" s="49"/>
      <c r="B984" s="52"/>
      <c r="C984" s="53"/>
      <c r="D984" s="54"/>
      <c r="E984" s="54"/>
      <c r="F984" s="55"/>
      <c r="G984" s="56"/>
      <c r="H984" s="57"/>
      <c r="I984" s="58"/>
      <c r="J984" s="59">
        <f t="shared" si="305"/>
        <v>0</v>
      </c>
      <c r="K984" s="60">
        <f t="shared" si="306"/>
        <v>0</v>
      </c>
      <c r="L984" s="61"/>
      <c r="M984" s="59">
        <f t="shared" si="299"/>
        <v>0</v>
      </c>
      <c r="N984" s="60">
        <f t="shared" si="300"/>
        <v>0</v>
      </c>
      <c r="O984" s="81" t="e">
        <f t="shared" si="301"/>
        <v>#DIV/0!</v>
      </c>
      <c r="P984" s="61"/>
      <c r="Q984" s="60">
        <f t="shared" si="302"/>
        <v>0</v>
      </c>
      <c r="R984" s="60">
        <f t="shared" si="303"/>
        <v>0</v>
      </c>
      <c r="S984" s="75" t="str">
        <f t="shared" si="304"/>
        <v>1</v>
      </c>
      <c r="T984" s="51" t="s">
        <v>59</v>
      </c>
      <c r="U984" s="51"/>
      <c r="V984" s="51"/>
    </row>
    <row r="985" spans="1:22" ht="20">
      <c r="A985" s="49"/>
      <c r="B985" s="52"/>
      <c r="C985" s="53"/>
      <c r="D985" s="54"/>
      <c r="E985" s="54"/>
      <c r="F985" s="55"/>
      <c r="G985" s="56"/>
      <c r="H985" s="57"/>
      <c r="I985" s="58"/>
      <c r="J985" s="59">
        <f t="shared" si="305"/>
        <v>0</v>
      </c>
      <c r="K985" s="60">
        <f t="shared" si="306"/>
        <v>0</v>
      </c>
      <c r="L985" s="61"/>
      <c r="M985" s="59">
        <f t="shared" si="299"/>
        <v>0</v>
      </c>
      <c r="N985" s="60">
        <f t="shared" si="300"/>
        <v>0</v>
      </c>
      <c r="O985" s="81" t="e">
        <f t="shared" si="301"/>
        <v>#DIV/0!</v>
      </c>
      <c r="P985" s="61"/>
      <c r="Q985" s="60">
        <f t="shared" si="302"/>
        <v>0</v>
      </c>
      <c r="R985" s="60">
        <f t="shared" si="303"/>
        <v>0</v>
      </c>
      <c r="S985" s="75" t="str">
        <f t="shared" si="304"/>
        <v>1</v>
      </c>
      <c r="T985" s="51" t="s">
        <v>59</v>
      </c>
      <c r="U985" s="51"/>
      <c r="V985" s="51"/>
    </row>
    <row r="986" spans="1:22" ht="20">
      <c r="A986" s="49"/>
      <c r="B986" s="52"/>
      <c r="C986" s="53"/>
      <c r="D986" s="54"/>
      <c r="E986" s="54"/>
      <c r="F986" s="55"/>
      <c r="G986" s="56"/>
      <c r="H986" s="57"/>
      <c r="I986" s="58"/>
      <c r="J986" s="59">
        <f t="shared" si="305"/>
        <v>0</v>
      </c>
      <c r="K986" s="60">
        <f t="shared" si="306"/>
        <v>0</v>
      </c>
      <c r="L986" s="61"/>
      <c r="M986" s="59">
        <f t="shared" si="299"/>
        <v>0</v>
      </c>
      <c r="N986" s="60">
        <f t="shared" si="300"/>
        <v>0</v>
      </c>
      <c r="O986" s="81" t="e">
        <f t="shared" si="301"/>
        <v>#DIV/0!</v>
      </c>
      <c r="P986" s="61"/>
      <c r="Q986" s="60">
        <f t="shared" si="302"/>
        <v>0</v>
      </c>
      <c r="R986" s="60">
        <f t="shared" si="303"/>
        <v>0</v>
      </c>
      <c r="S986" s="75" t="str">
        <f t="shared" si="304"/>
        <v>1</v>
      </c>
      <c r="T986" s="51" t="s">
        <v>59</v>
      </c>
      <c r="U986" s="51"/>
      <c r="V986" s="51"/>
    </row>
    <row r="987" spans="1:22" ht="20">
      <c r="A987" s="49"/>
      <c r="B987" s="52"/>
      <c r="C987" s="53"/>
      <c r="D987" s="54"/>
      <c r="E987" s="54"/>
      <c r="F987" s="55"/>
      <c r="G987" s="56"/>
      <c r="H987" s="57"/>
      <c r="I987" s="58"/>
      <c r="J987" s="59">
        <f t="shared" si="305"/>
        <v>0</v>
      </c>
      <c r="K987" s="60">
        <f t="shared" si="306"/>
        <v>0</v>
      </c>
      <c r="L987" s="61"/>
      <c r="M987" s="59">
        <f t="shared" si="299"/>
        <v>0</v>
      </c>
      <c r="N987" s="60">
        <f t="shared" si="300"/>
        <v>0</v>
      </c>
      <c r="O987" s="81" t="e">
        <f t="shared" si="301"/>
        <v>#DIV/0!</v>
      </c>
      <c r="P987" s="61"/>
      <c r="Q987" s="60">
        <f t="shared" si="302"/>
        <v>0</v>
      </c>
      <c r="R987" s="60">
        <f t="shared" si="303"/>
        <v>0</v>
      </c>
      <c r="S987" s="75" t="str">
        <f t="shared" si="304"/>
        <v>1</v>
      </c>
      <c r="T987" s="51" t="s">
        <v>59</v>
      </c>
      <c r="U987" s="51"/>
      <c r="V987" s="51"/>
    </row>
    <row r="988" spans="1:22" ht="20">
      <c r="A988" s="49"/>
      <c r="B988" s="52"/>
      <c r="C988" s="53"/>
      <c r="D988" s="54"/>
      <c r="E988" s="54"/>
      <c r="F988" s="55"/>
      <c r="G988" s="56"/>
      <c r="H988" s="57"/>
      <c r="I988" s="58"/>
      <c r="J988" s="59">
        <f t="shared" si="305"/>
        <v>0</v>
      </c>
      <c r="K988" s="60">
        <f t="shared" si="306"/>
        <v>0</v>
      </c>
      <c r="L988" s="61"/>
      <c r="M988" s="59">
        <f t="shared" si="299"/>
        <v>0</v>
      </c>
      <c r="N988" s="60">
        <f t="shared" si="300"/>
        <v>0</v>
      </c>
      <c r="O988" s="81" t="e">
        <f t="shared" si="301"/>
        <v>#DIV/0!</v>
      </c>
      <c r="P988" s="61"/>
      <c r="Q988" s="60">
        <f t="shared" si="302"/>
        <v>0</v>
      </c>
      <c r="R988" s="60">
        <f t="shared" si="303"/>
        <v>0</v>
      </c>
      <c r="S988" s="75" t="str">
        <f t="shared" si="304"/>
        <v>1</v>
      </c>
      <c r="T988" s="51" t="s">
        <v>59</v>
      </c>
      <c r="U988" s="51"/>
      <c r="V988" s="51"/>
    </row>
    <row r="989" spans="1:22" ht="20">
      <c r="A989" s="49"/>
      <c r="B989" s="52"/>
      <c r="C989" s="53"/>
      <c r="D989" s="54"/>
      <c r="E989" s="54"/>
      <c r="F989" s="55"/>
      <c r="G989" s="56"/>
      <c r="H989" s="57"/>
      <c r="I989" s="58"/>
      <c r="J989" s="59">
        <f t="shared" si="305"/>
        <v>0</v>
      </c>
      <c r="K989" s="60">
        <f t="shared" si="306"/>
        <v>0</v>
      </c>
      <c r="L989" s="61"/>
      <c r="M989" s="59">
        <f t="shared" si="299"/>
        <v>0</v>
      </c>
      <c r="N989" s="60">
        <f t="shared" si="300"/>
        <v>0</v>
      </c>
      <c r="O989" s="81" t="e">
        <f t="shared" si="301"/>
        <v>#DIV/0!</v>
      </c>
      <c r="P989" s="61"/>
      <c r="Q989" s="60">
        <f t="shared" si="302"/>
        <v>0</v>
      </c>
      <c r="R989" s="60">
        <f t="shared" si="303"/>
        <v>0</v>
      </c>
      <c r="S989" s="75" t="str">
        <f t="shared" si="304"/>
        <v>1</v>
      </c>
      <c r="T989" s="51" t="s">
        <v>59</v>
      </c>
      <c r="U989" s="51"/>
      <c r="V989" s="51"/>
    </row>
    <row r="990" spans="1:22" ht="20">
      <c r="A990" s="49"/>
      <c r="B990" s="52"/>
      <c r="C990" s="53"/>
      <c r="D990" s="54"/>
      <c r="E990" s="54"/>
      <c r="F990" s="55"/>
      <c r="G990" s="56"/>
      <c r="H990" s="57"/>
      <c r="I990" s="58"/>
      <c r="J990" s="59">
        <f t="shared" si="305"/>
        <v>0</v>
      </c>
      <c r="K990" s="60">
        <f t="shared" si="306"/>
        <v>0</v>
      </c>
      <c r="L990" s="61"/>
      <c r="M990" s="59">
        <f t="shared" si="299"/>
        <v>0</v>
      </c>
      <c r="N990" s="60">
        <f t="shared" si="300"/>
        <v>0</v>
      </c>
      <c r="O990" s="81" t="e">
        <f t="shared" si="301"/>
        <v>#DIV/0!</v>
      </c>
      <c r="P990" s="61"/>
      <c r="Q990" s="60">
        <f t="shared" si="302"/>
        <v>0</v>
      </c>
      <c r="R990" s="60">
        <f t="shared" si="303"/>
        <v>0</v>
      </c>
      <c r="S990" s="75" t="str">
        <f t="shared" si="304"/>
        <v>1</v>
      </c>
      <c r="T990" s="51" t="s">
        <v>59</v>
      </c>
      <c r="U990" s="51"/>
      <c r="V990" s="51"/>
    </row>
    <row r="991" spans="1:22" ht="20">
      <c r="A991" s="49"/>
      <c r="B991" s="52"/>
      <c r="C991" s="53"/>
      <c r="D991" s="54"/>
      <c r="E991" s="54"/>
      <c r="F991" s="55"/>
      <c r="G991" s="56"/>
      <c r="H991" s="57"/>
      <c r="I991" s="58"/>
      <c r="J991" s="59">
        <f t="shared" si="305"/>
        <v>0</v>
      </c>
      <c r="K991" s="60">
        <f t="shared" si="306"/>
        <v>0</v>
      </c>
      <c r="L991" s="61"/>
      <c r="M991" s="59">
        <f t="shared" si="299"/>
        <v>0</v>
      </c>
      <c r="N991" s="60">
        <f t="shared" si="300"/>
        <v>0</v>
      </c>
      <c r="O991" s="81" t="e">
        <f t="shared" si="301"/>
        <v>#DIV/0!</v>
      </c>
      <c r="P991" s="61"/>
      <c r="Q991" s="60">
        <f t="shared" si="302"/>
        <v>0</v>
      </c>
      <c r="R991" s="60">
        <f t="shared" si="303"/>
        <v>0</v>
      </c>
      <c r="S991" s="75" t="str">
        <f t="shared" si="304"/>
        <v>1</v>
      </c>
      <c r="T991" s="51" t="s">
        <v>59</v>
      </c>
      <c r="U991" s="51"/>
      <c r="V991" s="51"/>
    </row>
    <row r="992" spans="1:22" ht="20">
      <c r="A992" s="49"/>
      <c r="B992" s="52"/>
      <c r="C992" s="53"/>
      <c r="D992" s="54"/>
      <c r="E992" s="54"/>
      <c r="F992" s="55"/>
      <c r="G992" s="56"/>
      <c r="H992" s="57"/>
      <c r="I992" s="58"/>
      <c r="J992" s="59">
        <f t="shared" si="305"/>
        <v>0</v>
      </c>
      <c r="K992" s="60">
        <f t="shared" si="306"/>
        <v>0</v>
      </c>
      <c r="L992" s="61"/>
      <c r="M992" s="59">
        <f t="shared" si="299"/>
        <v>0</v>
      </c>
      <c r="N992" s="60">
        <f t="shared" si="300"/>
        <v>0</v>
      </c>
      <c r="O992" s="81" t="e">
        <f t="shared" si="301"/>
        <v>#DIV/0!</v>
      </c>
      <c r="P992" s="61"/>
      <c r="Q992" s="60">
        <f t="shared" si="302"/>
        <v>0</v>
      </c>
      <c r="R992" s="60">
        <f t="shared" si="303"/>
        <v>0</v>
      </c>
      <c r="S992" s="75" t="str">
        <f t="shared" si="304"/>
        <v>1</v>
      </c>
      <c r="T992" s="51" t="s">
        <v>59</v>
      </c>
      <c r="U992" s="51"/>
      <c r="V992" s="51"/>
    </row>
    <row r="993" spans="1:22" ht="20">
      <c r="A993" s="49"/>
      <c r="B993" s="52"/>
      <c r="C993" s="53"/>
      <c r="D993" s="54"/>
      <c r="E993" s="54"/>
      <c r="F993" s="55"/>
      <c r="G993" s="56"/>
      <c r="H993" s="57"/>
      <c r="I993" s="58"/>
      <c r="J993" s="59">
        <f t="shared" si="305"/>
        <v>0</v>
      </c>
      <c r="K993" s="60">
        <f t="shared" si="306"/>
        <v>0</v>
      </c>
      <c r="L993" s="61"/>
      <c r="M993" s="59">
        <f t="shared" si="299"/>
        <v>0</v>
      </c>
      <c r="N993" s="60">
        <f t="shared" si="300"/>
        <v>0</v>
      </c>
      <c r="O993" s="81" t="e">
        <f t="shared" si="301"/>
        <v>#DIV/0!</v>
      </c>
      <c r="P993" s="61"/>
      <c r="Q993" s="60">
        <f t="shared" si="302"/>
        <v>0</v>
      </c>
      <c r="R993" s="60">
        <f t="shared" si="303"/>
        <v>0</v>
      </c>
      <c r="S993" s="75" t="str">
        <f t="shared" si="304"/>
        <v>1</v>
      </c>
      <c r="T993" s="51" t="s">
        <v>59</v>
      </c>
      <c r="U993" s="51"/>
      <c r="V993" s="51"/>
    </row>
    <row r="994" spans="1:22" ht="20">
      <c r="A994" s="49"/>
      <c r="B994" s="52"/>
      <c r="C994" s="53"/>
      <c r="D994" s="54"/>
      <c r="E994" s="54"/>
      <c r="F994" s="55"/>
      <c r="G994" s="56"/>
      <c r="H994" s="57"/>
      <c r="I994" s="58"/>
      <c r="J994" s="59">
        <f t="shared" si="305"/>
        <v>0</v>
      </c>
      <c r="K994" s="60">
        <f t="shared" si="306"/>
        <v>0</v>
      </c>
      <c r="L994" s="61"/>
      <c r="M994" s="59">
        <f t="shared" si="299"/>
        <v>0</v>
      </c>
      <c r="N994" s="60">
        <f t="shared" si="300"/>
        <v>0</v>
      </c>
      <c r="O994" s="81" t="e">
        <f t="shared" si="301"/>
        <v>#DIV/0!</v>
      </c>
      <c r="P994" s="61"/>
      <c r="Q994" s="60">
        <f t="shared" si="302"/>
        <v>0</v>
      </c>
      <c r="R994" s="60">
        <f t="shared" si="303"/>
        <v>0</v>
      </c>
      <c r="S994" s="75" t="str">
        <f t="shared" si="304"/>
        <v>1</v>
      </c>
      <c r="T994" s="51" t="s">
        <v>59</v>
      </c>
      <c r="U994" s="51"/>
      <c r="V994" s="51"/>
    </row>
    <row r="995" spans="1:22" ht="20">
      <c r="A995" s="49"/>
      <c r="B995" s="52"/>
      <c r="C995" s="53"/>
      <c r="D995" s="54"/>
      <c r="E995" s="54"/>
      <c r="F995" s="55"/>
      <c r="G995" s="56"/>
      <c r="H995" s="57"/>
      <c r="I995" s="58"/>
      <c r="J995" s="59">
        <f t="shared" si="305"/>
        <v>0</v>
      </c>
      <c r="K995" s="60">
        <f t="shared" si="306"/>
        <v>0</v>
      </c>
      <c r="L995" s="61"/>
      <c r="M995" s="59">
        <f t="shared" si="299"/>
        <v>0</v>
      </c>
      <c r="N995" s="60">
        <f t="shared" si="300"/>
        <v>0</v>
      </c>
      <c r="O995" s="81" t="e">
        <f t="shared" si="301"/>
        <v>#DIV/0!</v>
      </c>
      <c r="P995" s="61"/>
      <c r="Q995" s="60">
        <f t="shared" si="302"/>
        <v>0</v>
      </c>
      <c r="R995" s="60">
        <f t="shared" si="303"/>
        <v>0</v>
      </c>
      <c r="S995" s="75" t="str">
        <f t="shared" si="304"/>
        <v>1</v>
      </c>
      <c r="T995" s="51" t="s">
        <v>59</v>
      </c>
      <c r="U995" s="51"/>
      <c r="V995" s="51"/>
    </row>
    <row r="996" spans="1:22" ht="20">
      <c r="A996" s="49"/>
      <c r="B996" s="52"/>
      <c r="C996" s="53"/>
      <c r="D996" s="54"/>
      <c r="E996" s="54"/>
      <c r="F996" s="55"/>
      <c r="G996" s="56"/>
      <c r="H996" s="57"/>
      <c r="I996" s="58"/>
      <c r="J996" s="59">
        <f t="shared" si="305"/>
        <v>0</v>
      </c>
      <c r="K996" s="60">
        <f t="shared" si="306"/>
        <v>0</v>
      </c>
      <c r="L996" s="61"/>
      <c r="M996" s="59">
        <f t="shared" si="299"/>
        <v>0</v>
      </c>
      <c r="N996" s="60">
        <f t="shared" si="300"/>
        <v>0</v>
      </c>
      <c r="O996" s="81" t="e">
        <f t="shared" si="301"/>
        <v>#DIV/0!</v>
      </c>
      <c r="P996" s="61"/>
      <c r="Q996" s="60">
        <f t="shared" si="302"/>
        <v>0</v>
      </c>
      <c r="R996" s="60">
        <f t="shared" si="303"/>
        <v>0</v>
      </c>
      <c r="S996" s="75" t="str">
        <f t="shared" si="304"/>
        <v>1</v>
      </c>
      <c r="T996" s="51" t="s">
        <v>59</v>
      </c>
      <c r="U996" s="51"/>
      <c r="V996" s="51"/>
    </row>
    <row r="997" spans="1:22" ht="20">
      <c r="A997" s="49"/>
      <c r="B997" s="52"/>
      <c r="C997" s="53"/>
      <c r="D997" s="54"/>
      <c r="E997" s="54"/>
      <c r="F997" s="55"/>
      <c r="G997" s="56"/>
      <c r="H997" s="57"/>
      <c r="I997" s="58"/>
      <c r="J997" s="59">
        <f t="shared" si="305"/>
        <v>0</v>
      </c>
      <c r="K997" s="60">
        <f t="shared" si="306"/>
        <v>0</v>
      </c>
      <c r="L997" s="61"/>
      <c r="M997" s="59">
        <f t="shared" si="299"/>
        <v>0</v>
      </c>
      <c r="N997" s="60">
        <f t="shared" si="300"/>
        <v>0</v>
      </c>
      <c r="O997" s="81" t="e">
        <f t="shared" si="301"/>
        <v>#DIV/0!</v>
      </c>
      <c r="P997" s="61"/>
      <c r="Q997" s="60">
        <f t="shared" si="302"/>
        <v>0</v>
      </c>
      <c r="R997" s="60">
        <f t="shared" si="303"/>
        <v>0</v>
      </c>
      <c r="S997" s="75" t="str">
        <f t="shared" si="304"/>
        <v>1</v>
      </c>
      <c r="T997" s="51" t="s">
        <v>59</v>
      </c>
      <c r="U997" s="51"/>
      <c r="V997" s="51"/>
    </row>
    <row r="998" spans="1:22" ht="20">
      <c r="A998" s="49"/>
      <c r="B998" s="52"/>
      <c r="C998" s="53"/>
      <c r="D998" s="54"/>
      <c r="E998" s="54"/>
      <c r="F998" s="55"/>
      <c r="G998" s="56"/>
      <c r="H998" s="57"/>
      <c r="I998" s="58"/>
      <c r="J998" s="59">
        <f t="shared" si="305"/>
        <v>0</v>
      </c>
      <c r="K998" s="60">
        <f t="shared" si="306"/>
        <v>0</v>
      </c>
      <c r="L998" s="61"/>
      <c r="M998" s="59">
        <f t="shared" si="299"/>
        <v>0</v>
      </c>
      <c r="N998" s="60">
        <f t="shared" si="300"/>
        <v>0</v>
      </c>
      <c r="O998" s="81" t="e">
        <f t="shared" si="301"/>
        <v>#DIV/0!</v>
      </c>
      <c r="P998" s="61"/>
      <c r="Q998" s="60">
        <f t="shared" si="302"/>
        <v>0</v>
      </c>
      <c r="R998" s="60">
        <f t="shared" si="303"/>
        <v>0</v>
      </c>
      <c r="S998" s="75" t="str">
        <f t="shared" si="304"/>
        <v>1</v>
      </c>
      <c r="T998" s="51" t="s">
        <v>59</v>
      </c>
      <c r="U998" s="51"/>
      <c r="V998" s="51"/>
    </row>
    <row r="999" spans="1:22" ht="20">
      <c r="A999" s="49"/>
      <c r="B999" s="52"/>
      <c r="C999" s="53"/>
      <c r="D999" s="54"/>
      <c r="E999" s="54"/>
      <c r="F999" s="55"/>
      <c r="G999" s="56"/>
      <c r="H999" s="57"/>
      <c r="I999" s="58"/>
      <c r="J999" s="59">
        <f t="shared" si="305"/>
        <v>0</v>
      </c>
      <c r="K999" s="60">
        <f t="shared" si="306"/>
        <v>0</v>
      </c>
      <c r="L999" s="61"/>
      <c r="M999" s="59">
        <f t="shared" si="299"/>
        <v>0</v>
      </c>
      <c r="N999" s="60">
        <f t="shared" si="300"/>
        <v>0</v>
      </c>
      <c r="O999" s="81" t="e">
        <f t="shared" si="301"/>
        <v>#DIV/0!</v>
      </c>
      <c r="P999" s="61"/>
      <c r="Q999" s="60">
        <f t="shared" si="302"/>
        <v>0</v>
      </c>
      <c r="R999" s="60">
        <f t="shared" si="303"/>
        <v>0</v>
      </c>
      <c r="S999" s="75" t="str">
        <f t="shared" si="304"/>
        <v>1</v>
      </c>
      <c r="T999" s="51" t="s">
        <v>59</v>
      </c>
      <c r="U999" s="51"/>
      <c r="V999" s="51"/>
    </row>
    <row r="1000" spans="1:22" ht="20">
      <c r="A1000" s="49"/>
      <c r="B1000" s="52"/>
      <c r="C1000" s="53"/>
      <c r="D1000" s="54"/>
      <c r="E1000" s="54"/>
      <c r="F1000" s="55"/>
      <c r="G1000" s="56"/>
      <c r="H1000" s="57"/>
      <c r="I1000" s="58"/>
      <c r="J1000" s="59">
        <f t="shared" si="305"/>
        <v>0</v>
      </c>
      <c r="K1000" s="60">
        <f t="shared" si="306"/>
        <v>0</v>
      </c>
      <c r="L1000" s="61"/>
      <c r="M1000" s="59">
        <f t="shared" si="299"/>
        <v>0</v>
      </c>
      <c r="N1000" s="60">
        <f t="shared" si="300"/>
        <v>0</v>
      </c>
      <c r="O1000" s="81" t="e">
        <f t="shared" si="301"/>
        <v>#DIV/0!</v>
      </c>
      <c r="P1000" s="61"/>
      <c r="Q1000" s="60">
        <f t="shared" si="302"/>
        <v>0</v>
      </c>
      <c r="R1000" s="60">
        <f t="shared" si="303"/>
        <v>0</v>
      </c>
      <c r="S1000" s="75" t="str">
        <f t="shared" si="304"/>
        <v>1</v>
      </c>
      <c r="T1000" s="51" t="s">
        <v>59</v>
      </c>
      <c r="U1000" s="51"/>
      <c r="V1000" s="51"/>
    </row>
    <row r="1001" spans="1:22" ht="20">
      <c r="A1001" s="49"/>
      <c r="B1001" s="52"/>
      <c r="C1001" s="53"/>
      <c r="D1001" s="54"/>
      <c r="E1001" s="54"/>
      <c r="F1001" s="55"/>
      <c r="G1001" s="56"/>
      <c r="H1001" s="57"/>
      <c r="I1001" s="58"/>
      <c r="J1001" s="59">
        <f t="shared" si="305"/>
        <v>0</v>
      </c>
      <c r="K1001" s="60">
        <f t="shared" si="306"/>
        <v>0</v>
      </c>
      <c r="L1001" s="61"/>
      <c r="M1001" s="59">
        <f t="shared" si="299"/>
        <v>0</v>
      </c>
      <c r="N1001" s="60">
        <f t="shared" si="300"/>
        <v>0</v>
      </c>
      <c r="O1001" s="81" t="e">
        <f t="shared" si="301"/>
        <v>#DIV/0!</v>
      </c>
      <c r="P1001" s="61"/>
      <c r="Q1001" s="60">
        <f t="shared" si="302"/>
        <v>0</v>
      </c>
      <c r="R1001" s="60">
        <f t="shared" si="303"/>
        <v>0</v>
      </c>
      <c r="S1001" s="75" t="str">
        <f t="shared" si="304"/>
        <v>1</v>
      </c>
      <c r="T1001" s="51" t="s">
        <v>59</v>
      </c>
      <c r="U1001" s="51"/>
      <c r="V1001" s="51"/>
    </row>
    <row r="1002" spans="1:22" ht="20">
      <c r="A1002" s="49"/>
      <c r="B1002" s="52"/>
      <c r="C1002" s="53"/>
      <c r="D1002" s="54"/>
      <c r="E1002" s="54"/>
      <c r="F1002" s="55"/>
      <c r="G1002" s="56"/>
      <c r="H1002" s="57"/>
      <c r="I1002" s="58"/>
      <c r="J1002" s="59">
        <f t="shared" si="305"/>
        <v>0</v>
      </c>
      <c r="K1002" s="60">
        <f t="shared" si="306"/>
        <v>0</v>
      </c>
      <c r="L1002" s="61"/>
      <c r="M1002" s="59">
        <f t="shared" si="299"/>
        <v>0</v>
      </c>
      <c r="N1002" s="60">
        <f t="shared" si="300"/>
        <v>0</v>
      </c>
      <c r="O1002" s="81" t="e">
        <f t="shared" si="301"/>
        <v>#DIV/0!</v>
      </c>
      <c r="P1002" s="61"/>
      <c r="Q1002" s="60">
        <f t="shared" si="302"/>
        <v>0</v>
      </c>
      <c r="R1002" s="60">
        <f t="shared" si="303"/>
        <v>0</v>
      </c>
      <c r="S1002" s="75" t="str">
        <f t="shared" si="304"/>
        <v>1</v>
      </c>
      <c r="T1002" s="51" t="s">
        <v>59</v>
      </c>
      <c r="U1002" s="51"/>
      <c r="V1002" s="51"/>
    </row>
    <row r="1003" spans="1:22" ht="20">
      <c r="A1003" s="49"/>
      <c r="B1003" s="52"/>
      <c r="C1003" s="53"/>
      <c r="D1003" s="54"/>
      <c r="E1003" s="54"/>
      <c r="F1003" s="55"/>
      <c r="G1003" s="56"/>
      <c r="H1003" s="57"/>
      <c r="I1003" s="58"/>
      <c r="J1003" s="59">
        <f t="shared" si="305"/>
        <v>0</v>
      </c>
      <c r="K1003" s="60">
        <f t="shared" si="306"/>
        <v>0</v>
      </c>
      <c r="L1003" s="61"/>
      <c r="M1003" s="59">
        <f t="shared" si="299"/>
        <v>0</v>
      </c>
      <c r="N1003" s="60">
        <f t="shared" si="300"/>
        <v>0</v>
      </c>
      <c r="O1003" s="81" t="e">
        <f t="shared" si="301"/>
        <v>#DIV/0!</v>
      </c>
      <c r="P1003" s="61"/>
      <c r="Q1003" s="60">
        <f t="shared" si="302"/>
        <v>0</v>
      </c>
      <c r="R1003" s="60">
        <f t="shared" si="303"/>
        <v>0</v>
      </c>
      <c r="S1003" s="75" t="str">
        <f t="shared" si="304"/>
        <v>1</v>
      </c>
      <c r="T1003" s="51" t="s">
        <v>59</v>
      </c>
      <c r="U1003" s="51"/>
      <c r="V1003" s="51"/>
    </row>
    <row r="1004" spans="1:22" ht="20">
      <c r="A1004" s="49"/>
      <c r="B1004" s="52"/>
      <c r="C1004" s="53"/>
      <c r="D1004" s="54"/>
      <c r="E1004" s="54"/>
      <c r="F1004" s="55"/>
      <c r="G1004" s="56"/>
      <c r="H1004" s="57"/>
      <c r="I1004" s="58"/>
      <c r="J1004" s="59">
        <f t="shared" si="305"/>
        <v>0</v>
      </c>
      <c r="K1004" s="60">
        <f t="shared" si="306"/>
        <v>0</v>
      </c>
      <c r="L1004" s="61"/>
      <c r="M1004" s="59">
        <f t="shared" si="299"/>
        <v>0</v>
      </c>
      <c r="N1004" s="60">
        <f t="shared" si="300"/>
        <v>0</v>
      </c>
      <c r="O1004" s="81" t="e">
        <f t="shared" si="301"/>
        <v>#DIV/0!</v>
      </c>
      <c r="P1004" s="61"/>
      <c r="Q1004" s="60">
        <f t="shared" si="302"/>
        <v>0</v>
      </c>
      <c r="R1004" s="60">
        <f t="shared" si="303"/>
        <v>0</v>
      </c>
      <c r="S1004" s="75" t="str">
        <f t="shared" si="304"/>
        <v>1</v>
      </c>
      <c r="T1004" s="51" t="s">
        <v>59</v>
      </c>
      <c r="U1004" s="51"/>
      <c r="V1004" s="51"/>
    </row>
    <row r="1005" spans="1:22" ht="20">
      <c r="A1005" s="49"/>
      <c r="B1005" s="52"/>
      <c r="C1005" s="53"/>
      <c r="D1005" s="54"/>
      <c r="E1005" s="54"/>
      <c r="F1005" s="55"/>
      <c r="G1005" s="56"/>
      <c r="H1005" s="57"/>
      <c r="I1005" s="58"/>
      <c r="J1005" s="59">
        <f t="shared" si="305"/>
        <v>0</v>
      </c>
      <c r="K1005" s="60">
        <f t="shared" si="306"/>
        <v>0</v>
      </c>
      <c r="L1005" s="61"/>
      <c r="M1005" s="59">
        <f t="shared" si="299"/>
        <v>0</v>
      </c>
      <c r="N1005" s="60">
        <f t="shared" si="300"/>
        <v>0</v>
      </c>
      <c r="O1005" s="81" t="e">
        <f t="shared" si="301"/>
        <v>#DIV/0!</v>
      </c>
      <c r="P1005" s="61"/>
      <c r="Q1005" s="60">
        <f t="shared" si="302"/>
        <v>0</v>
      </c>
      <c r="R1005" s="60">
        <f t="shared" si="303"/>
        <v>0</v>
      </c>
      <c r="S1005" s="75" t="str">
        <f t="shared" si="304"/>
        <v>1</v>
      </c>
      <c r="T1005" s="51" t="s">
        <v>59</v>
      </c>
      <c r="U1005" s="51"/>
      <c r="V1005" s="51"/>
    </row>
    <row r="1006" spans="1:22" ht="20">
      <c r="A1006" s="49"/>
      <c r="B1006" s="52"/>
      <c r="C1006" s="53"/>
      <c r="D1006" s="54"/>
      <c r="E1006" s="54"/>
      <c r="F1006" s="55"/>
      <c r="G1006" s="56"/>
      <c r="H1006" s="57"/>
      <c r="I1006" s="58"/>
      <c r="J1006" s="59">
        <f t="shared" si="305"/>
        <v>0</v>
      </c>
      <c r="K1006" s="60">
        <f t="shared" si="306"/>
        <v>0</v>
      </c>
      <c r="L1006" s="61"/>
      <c r="M1006" s="59">
        <f t="shared" si="299"/>
        <v>0</v>
      </c>
      <c r="N1006" s="60">
        <f t="shared" si="300"/>
        <v>0</v>
      </c>
      <c r="O1006" s="81" t="e">
        <f t="shared" si="301"/>
        <v>#DIV/0!</v>
      </c>
      <c r="P1006" s="61"/>
      <c r="Q1006" s="60">
        <f t="shared" si="302"/>
        <v>0</v>
      </c>
      <c r="R1006" s="60">
        <f t="shared" si="303"/>
        <v>0</v>
      </c>
      <c r="S1006" s="75" t="str">
        <f t="shared" si="304"/>
        <v>1</v>
      </c>
      <c r="T1006" s="51" t="s">
        <v>59</v>
      </c>
      <c r="U1006" s="51"/>
      <c r="V1006" s="51"/>
    </row>
    <row r="1007" spans="1:22" ht="20">
      <c r="A1007" s="49"/>
      <c r="B1007" s="52"/>
      <c r="C1007" s="53"/>
      <c r="D1007" s="54"/>
      <c r="E1007" s="54"/>
      <c r="F1007" s="55"/>
      <c r="G1007" s="56"/>
      <c r="H1007" s="57"/>
      <c r="I1007" s="58"/>
      <c r="J1007" s="59">
        <f t="shared" si="305"/>
        <v>0</v>
      </c>
      <c r="K1007" s="60">
        <f t="shared" si="306"/>
        <v>0</v>
      </c>
      <c r="L1007" s="61"/>
      <c r="M1007" s="59">
        <f t="shared" si="299"/>
        <v>0</v>
      </c>
      <c r="N1007" s="60">
        <f t="shared" si="300"/>
        <v>0</v>
      </c>
      <c r="O1007" s="81" t="e">
        <f t="shared" si="301"/>
        <v>#DIV/0!</v>
      </c>
      <c r="P1007" s="61"/>
      <c r="Q1007" s="60">
        <f t="shared" si="302"/>
        <v>0</v>
      </c>
      <c r="R1007" s="60">
        <f t="shared" si="303"/>
        <v>0</v>
      </c>
      <c r="S1007" s="75" t="str">
        <f t="shared" si="304"/>
        <v>1</v>
      </c>
      <c r="T1007" s="51" t="s">
        <v>59</v>
      </c>
      <c r="U1007" s="51"/>
      <c r="V1007" s="51"/>
    </row>
    <row r="1008" spans="1:22" ht="20">
      <c r="A1008" s="49"/>
      <c r="B1008" s="52"/>
      <c r="C1008" s="53"/>
      <c r="D1008" s="54"/>
      <c r="E1008" s="54"/>
      <c r="F1008" s="55"/>
      <c r="G1008" s="56"/>
      <c r="H1008" s="57"/>
      <c r="I1008" s="58"/>
      <c r="J1008" s="59">
        <f t="shared" si="305"/>
        <v>0</v>
      </c>
      <c r="K1008" s="60">
        <f t="shared" si="306"/>
        <v>0</v>
      </c>
      <c r="L1008" s="61"/>
      <c r="M1008" s="59">
        <f t="shared" si="299"/>
        <v>0</v>
      </c>
      <c r="N1008" s="60">
        <f t="shared" si="300"/>
        <v>0</v>
      </c>
      <c r="O1008" s="81" t="e">
        <f t="shared" si="301"/>
        <v>#DIV/0!</v>
      </c>
      <c r="P1008" s="61"/>
      <c r="Q1008" s="60">
        <f t="shared" si="302"/>
        <v>0</v>
      </c>
      <c r="R1008" s="60">
        <f t="shared" si="303"/>
        <v>0</v>
      </c>
      <c r="S1008" s="75" t="str">
        <f t="shared" si="304"/>
        <v>1</v>
      </c>
      <c r="T1008" s="51" t="s">
        <v>59</v>
      </c>
      <c r="U1008" s="51"/>
      <c r="V1008" s="51"/>
    </row>
    <row r="1009" spans="1:22" ht="20">
      <c r="A1009" s="49"/>
      <c r="B1009" s="52"/>
      <c r="C1009" s="53"/>
      <c r="D1009" s="54"/>
      <c r="E1009" s="54"/>
      <c r="F1009" s="55"/>
      <c r="G1009" s="56"/>
      <c r="H1009" s="57"/>
      <c r="I1009" s="58"/>
      <c r="J1009" s="59">
        <f t="shared" si="305"/>
        <v>0</v>
      </c>
      <c r="K1009" s="60">
        <f t="shared" si="306"/>
        <v>0</v>
      </c>
      <c r="L1009" s="61"/>
      <c r="M1009" s="59">
        <f t="shared" si="299"/>
        <v>0</v>
      </c>
      <c r="N1009" s="60">
        <f t="shared" si="300"/>
        <v>0</v>
      </c>
      <c r="O1009" s="81" t="e">
        <f t="shared" si="301"/>
        <v>#DIV/0!</v>
      </c>
      <c r="P1009" s="61"/>
      <c r="Q1009" s="60">
        <f t="shared" si="302"/>
        <v>0</v>
      </c>
      <c r="R1009" s="60">
        <f t="shared" si="303"/>
        <v>0</v>
      </c>
      <c r="S1009" s="75" t="str">
        <f t="shared" si="304"/>
        <v>1</v>
      </c>
      <c r="T1009" s="51" t="s">
        <v>59</v>
      </c>
      <c r="U1009" s="51"/>
      <c r="V1009" s="51"/>
    </row>
    <row r="1010" spans="1:22" ht="20">
      <c r="A1010" s="49"/>
      <c r="B1010" s="52"/>
      <c r="C1010" s="53"/>
      <c r="D1010" s="54"/>
      <c r="E1010" s="54"/>
      <c r="F1010" s="55"/>
      <c r="G1010" s="56"/>
      <c r="H1010" s="57"/>
      <c r="I1010" s="58"/>
      <c r="J1010" s="59">
        <f t="shared" si="305"/>
        <v>0</v>
      </c>
      <c r="K1010" s="60">
        <f t="shared" si="306"/>
        <v>0</v>
      </c>
      <c r="L1010" s="61"/>
      <c r="M1010" s="59">
        <f t="shared" si="299"/>
        <v>0</v>
      </c>
      <c r="N1010" s="60">
        <f t="shared" si="300"/>
        <v>0</v>
      </c>
      <c r="O1010" s="81" t="e">
        <f t="shared" si="301"/>
        <v>#DIV/0!</v>
      </c>
      <c r="P1010" s="61"/>
      <c r="Q1010" s="60">
        <f t="shared" si="302"/>
        <v>0</v>
      </c>
      <c r="R1010" s="60">
        <f t="shared" si="303"/>
        <v>0</v>
      </c>
      <c r="S1010" s="75" t="str">
        <f t="shared" si="304"/>
        <v>1</v>
      </c>
      <c r="T1010" s="51" t="s">
        <v>59</v>
      </c>
      <c r="U1010" s="51"/>
      <c r="V1010" s="51"/>
    </row>
    <row r="1011" spans="1:22" ht="20">
      <c r="A1011" s="49"/>
      <c r="B1011" s="52"/>
      <c r="C1011" s="53"/>
      <c r="D1011" s="54"/>
      <c r="E1011" s="54"/>
      <c r="F1011" s="55"/>
      <c r="G1011" s="56"/>
      <c r="H1011" s="57"/>
      <c r="I1011" s="58"/>
      <c r="J1011" s="59">
        <f t="shared" si="305"/>
        <v>0</v>
      </c>
      <c r="K1011" s="60">
        <f t="shared" si="306"/>
        <v>0</v>
      </c>
      <c r="L1011" s="61"/>
      <c r="M1011" s="59">
        <f t="shared" si="299"/>
        <v>0</v>
      </c>
      <c r="N1011" s="60">
        <f t="shared" si="300"/>
        <v>0</v>
      </c>
      <c r="O1011" s="81" t="e">
        <f t="shared" si="301"/>
        <v>#DIV/0!</v>
      </c>
      <c r="P1011" s="61"/>
      <c r="Q1011" s="60">
        <f t="shared" si="302"/>
        <v>0</v>
      </c>
      <c r="R1011" s="60">
        <f t="shared" si="303"/>
        <v>0</v>
      </c>
      <c r="S1011" s="75" t="str">
        <f t="shared" si="304"/>
        <v>1</v>
      </c>
      <c r="T1011" s="51" t="s">
        <v>59</v>
      </c>
      <c r="U1011" s="51"/>
      <c r="V1011" s="51"/>
    </row>
    <row r="1012" spans="1:22" ht="20">
      <c r="A1012" s="49"/>
      <c r="B1012" s="52"/>
      <c r="C1012" s="53"/>
      <c r="D1012" s="54"/>
      <c r="E1012" s="54"/>
      <c r="F1012" s="55"/>
      <c r="G1012" s="56"/>
      <c r="H1012" s="57"/>
      <c r="I1012" s="58"/>
      <c r="J1012" s="59">
        <f t="shared" si="305"/>
        <v>0</v>
      </c>
      <c r="K1012" s="60">
        <f t="shared" si="306"/>
        <v>0</v>
      </c>
      <c r="L1012" s="61"/>
      <c r="M1012" s="59">
        <f t="shared" si="299"/>
        <v>0</v>
      </c>
      <c r="N1012" s="60">
        <f t="shared" si="300"/>
        <v>0</v>
      </c>
      <c r="O1012" s="81" t="e">
        <f t="shared" si="301"/>
        <v>#DIV/0!</v>
      </c>
      <c r="P1012" s="61"/>
      <c r="Q1012" s="60">
        <f t="shared" si="302"/>
        <v>0</v>
      </c>
      <c r="R1012" s="60">
        <f t="shared" si="303"/>
        <v>0</v>
      </c>
      <c r="S1012" s="75" t="str">
        <f t="shared" si="304"/>
        <v>1</v>
      </c>
      <c r="T1012" s="51" t="s">
        <v>59</v>
      </c>
      <c r="U1012" s="51"/>
      <c r="V1012" s="51"/>
    </row>
    <row r="1013" spans="1:22" ht="20">
      <c r="A1013" s="49"/>
      <c r="B1013" s="52"/>
      <c r="C1013" s="53"/>
      <c r="D1013" s="54"/>
      <c r="E1013" s="54"/>
      <c r="F1013" s="55"/>
      <c r="G1013" s="56"/>
      <c r="H1013" s="57"/>
      <c r="I1013" s="58"/>
      <c r="J1013" s="59">
        <f t="shared" si="305"/>
        <v>0</v>
      </c>
      <c r="K1013" s="60">
        <f t="shared" si="306"/>
        <v>0</v>
      </c>
      <c r="L1013" s="61"/>
      <c r="M1013" s="59">
        <f t="shared" si="299"/>
        <v>0</v>
      </c>
      <c r="N1013" s="60">
        <f t="shared" si="300"/>
        <v>0</v>
      </c>
      <c r="O1013" s="81" t="e">
        <f t="shared" si="301"/>
        <v>#DIV/0!</v>
      </c>
      <c r="P1013" s="61"/>
      <c r="Q1013" s="60">
        <f t="shared" si="302"/>
        <v>0</v>
      </c>
      <c r="R1013" s="60">
        <f t="shared" si="303"/>
        <v>0</v>
      </c>
      <c r="S1013" s="75" t="str">
        <f t="shared" si="304"/>
        <v>1</v>
      </c>
      <c r="T1013" s="51" t="s">
        <v>59</v>
      </c>
      <c r="U1013" s="51"/>
      <c r="V1013" s="51"/>
    </row>
    <row r="1014" spans="1:22" ht="20">
      <c r="A1014" s="49"/>
      <c r="B1014" s="52"/>
      <c r="C1014" s="53"/>
      <c r="D1014" s="54"/>
      <c r="E1014" s="54"/>
      <c r="F1014" s="55"/>
      <c r="G1014" s="56"/>
      <c r="H1014" s="57"/>
      <c r="I1014" s="58"/>
      <c r="J1014" s="59">
        <f t="shared" si="305"/>
        <v>0</v>
      </c>
      <c r="K1014" s="60">
        <f t="shared" si="306"/>
        <v>0</v>
      </c>
      <c r="L1014" s="61"/>
      <c r="M1014" s="59">
        <f t="shared" si="299"/>
        <v>0</v>
      </c>
      <c r="N1014" s="60">
        <f t="shared" si="300"/>
        <v>0</v>
      </c>
      <c r="O1014" s="81" t="e">
        <f t="shared" si="301"/>
        <v>#DIV/0!</v>
      </c>
      <c r="P1014" s="61"/>
      <c r="Q1014" s="60">
        <f t="shared" si="302"/>
        <v>0</v>
      </c>
      <c r="R1014" s="60">
        <f t="shared" si="303"/>
        <v>0</v>
      </c>
      <c r="S1014" s="75" t="str">
        <f t="shared" si="304"/>
        <v>1</v>
      </c>
      <c r="T1014" s="51" t="s">
        <v>59</v>
      </c>
      <c r="U1014" s="51"/>
      <c r="V1014" s="51"/>
    </row>
    <row r="1015" spans="1:22" ht="20">
      <c r="A1015" s="49"/>
      <c r="B1015" s="52"/>
      <c r="C1015" s="53"/>
      <c r="D1015" s="54"/>
      <c r="E1015" s="54"/>
      <c r="F1015" s="55"/>
      <c r="G1015" s="56"/>
      <c r="H1015" s="57"/>
      <c r="I1015" s="58"/>
      <c r="J1015" s="59">
        <f t="shared" si="305"/>
        <v>0</v>
      </c>
      <c r="K1015" s="60">
        <f t="shared" si="306"/>
        <v>0</v>
      </c>
      <c r="L1015" s="61"/>
      <c r="M1015" s="59">
        <f t="shared" si="299"/>
        <v>0</v>
      </c>
      <c r="N1015" s="60">
        <f t="shared" si="300"/>
        <v>0</v>
      </c>
      <c r="O1015" s="81" t="e">
        <f t="shared" si="301"/>
        <v>#DIV/0!</v>
      </c>
      <c r="P1015" s="61"/>
      <c r="Q1015" s="60">
        <f t="shared" si="302"/>
        <v>0</v>
      </c>
      <c r="R1015" s="60">
        <f t="shared" si="303"/>
        <v>0</v>
      </c>
      <c r="S1015" s="75" t="str">
        <f t="shared" si="304"/>
        <v>1</v>
      </c>
      <c r="T1015" s="51" t="s">
        <v>59</v>
      </c>
      <c r="U1015" s="51"/>
      <c r="V1015" s="51"/>
    </row>
    <row r="1016" spans="1:22" ht="20">
      <c r="A1016" s="49"/>
      <c r="B1016" s="52"/>
      <c r="C1016" s="53"/>
      <c r="D1016" s="54"/>
      <c r="E1016" s="54"/>
      <c r="F1016" s="55"/>
      <c r="G1016" s="56"/>
      <c r="H1016" s="57"/>
      <c r="I1016" s="58"/>
      <c r="J1016" s="59">
        <f t="shared" si="305"/>
        <v>0</v>
      </c>
      <c r="K1016" s="60">
        <f t="shared" si="306"/>
        <v>0</v>
      </c>
      <c r="L1016" s="61"/>
      <c r="M1016" s="59">
        <f t="shared" ref="M1016:M1079" si="307">L1016*H1016</f>
        <v>0</v>
      </c>
      <c r="N1016" s="60">
        <f t="shared" ref="N1016:N1079" si="308">(L1016-J1016)*H1016</f>
        <v>0</v>
      </c>
      <c r="O1016" s="81" t="e">
        <f t="shared" ref="O1016:O1079" si="309">(L1016-J1016)/J1016</f>
        <v>#DIV/0!</v>
      </c>
      <c r="P1016" s="61"/>
      <c r="Q1016" s="60">
        <f t="shared" si="302"/>
        <v>0</v>
      </c>
      <c r="R1016" s="60">
        <f t="shared" si="303"/>
        <v>0</v>
      </c>
      <c r="S1016" s="75" t="str">
        <f t="shared" si="304"/>
        <v>1</v>
      </c>
      <c r="T1016" s="51" t="s">
        <v>59</v>
      </c>
      <c r="U1016" s="51"/>
      <c r="V1016" s="51"/>
    </row>
    <row r="1017" spans="1:22" ht="20">
      <c r="A1017" s="49"/>
      <c r="B1017" s="52"/>
      <c r="C1017" s="53"/>
      <c r="D1017" s="54"/>
      <c r="E1017" s="54"/>
      <c r="F1017" s="55"/>
      <c r="G1017" s="56"/>
      <c r="H1017" s="57"/>
      <c r="I1017" s="58"/>
      <c r="J1017" s="59">
        <f t="shared" si="305"/>
        <v>0</v>
      </c>
      <c r="K1017" s="60">
        <f t="shared" si="306"/>
        <v>0</v>
      </c>
      <c r="L1017" s="61"/>
      <c r="M1017" s="59">
        <f t="shared" si="307"/>
        <v>0</v>
      </c>
      <c r="N1017" s="60">
        <f t="shared" si="308"/>
        <v>0</v>
      </c>
      <c r="O1017" s="81" t="e">
        <f t="shared" si="309"/>
        <v>#DIV/0!</v>
      </c>
      <c r="P1017" s="61"/>
      <c r="Q1017" s="60">
        <f t="shared" si="302"/>
        <v>0</v>
      </c>
      <c r="R1017" s="60">
        <f t="shared" si="303"/>
        <v>0</v>
      </c>
      <c r="S1017" s="75" t="str">
        <f t="shared" si="304"/>
        <v>1</v>
      </c>
      <c r="T1017" s="51" t="s">
        <v>59</v>
      </c>
      <c r="U1017" s="51"/>
      <c r="V1017" s="51"/>
    </row>
    <row r="1018" spans="1:22" ht="20">
      <c r="A1018" s="49"/>
      <c r="B1018" s="52"/>
      <c r="C1018" s="53"/>
      <c r="D1018" s="54"/>
      <c r="E1018" s="54"/>
      <c r="F1018" s="55"/>
      <c r="G1018" s="56"/>
      <c r="H1018" s="57"/>
      <c r="I1018" s="58"/>
      <c r="J1018" s="59">
        <f t="shared" si="305"/>
        <v>0</v>
      </c>
      <c r="K1018" s="60">
        <f t="shared" si="306"/>
        <v>0</v>
      </c>
      <c r="L1018" s="61"/>
      <c r="M1018" s="59">
        <f t="shared" si="307"/>
        <v>0</v>
      </c>
      <c r="N1018" s="60">
        <f t="shared" si="308"/>
        <v>0</v>
      </c>
      <c r="O1018" s="81" t="e">
        <f t="shared" si="309"/>
        <v>#DIV/0!</v>
      </c>
      <c r="P1018" s="61"/>
      <c r="Q1018" s="60">
        <f t="shared" ref="Q1018:Q1081" si="310">L1018*H1018-P1018</f>
        <v>0</v>
      </c>
      <c r="R1018" s="60">
        <f t="shared" si="303"/>
        <v>0</v>
      </c>
      <c r="S1018" s="75" t="str">
        <f t="shared" si="304"/>
        <v>1</v>
      </c>
      <c r="T1018" s="51" t="s">
        <v>59</v>
      </c>
      <c r="U1018" s="51"/>
      <c r="V1018" s="51"/>
    </row>
    <row r="1019" spans="1:22" ht="20">
      <c r="A1019" s="49"/>
      <c r="B1019" s="52"/>
      <c r="C1019" s="53"/>
      <c r="D1019" s="54"/>
      <c r="E1019" s="54"/>
      <c r="F1019" s="55"/>
      <c r="G1019" s="56"/>
      <c r="H1019" s="57"/>
      <c r="I1019" s="58"/>
      <c r="J1019" s="59">
        <f t="shared" si="305"/>
        <v>0</v>
      </c>
      <c r="K1019" s="60">
        <f t="shared" si="306"/>
        <v>0</v>
      </c>
      <c r="L1019" s="61"/>
      <c r="M1019" s="59">
        <f t="shared" si="307"/>
        <v>0</v>
      </c>
      <c r="N1019" s="60">
        <f t="shared" si="308"/>
        <v>0</v>
      </c>
      <c r="O1019" s="81" t="e">
        <f t="shared" si="309"/>
        <v>#DIV/0!</v>
      </c>
      <c r="P1019" s="61"/>
      <c r="Q1019" s="60">
        <f t="shared" si="310"/>
        <v>0</v>
      </c>
      <c r="R1019" s="60">
        <f t="shared" si="303"/>
        <v>0</v>
      </c>
      <c r="S1019" s="75" t="str">
        <f t="shared" si="304"/>
        <v>1</v>
      </c>
      <c r="T1019" s="51" t="s">
        <v>59</v>
      </c>
      <c r="U1019" s="51"/>
      <c r="V1019" s="51"/>
    </row>
    <row r="1020" spans="1:22" ht="20">
      <c r="A1020" s="49"/>
      <c r="B1020" s="52"/>
      <c r="C1020" s="53"/>
      <c r="D1020" s="54"/>
      <c r="E1020" s="54"/>
      <c r="F1020" s="55"/>
      <c r="G1020" s="56"/>
      <c r="H1020" s="57"/>
      <c r="I1020" s="58"/>
      <c r="J1020" s="59">
        <f t="shared" si="305"/>
        <v>0</v>
      </c>
      <c r="K1020" s="60">
        <f t="shared" si="306"/>
        <v>0</v>
      </c>
      <c r="L1020" s="61"/>
      <c r="M1020" s="59">
        <f t="shared" si="307"/>
        <v>0</v>
      </c>
      <c r="N1020" s="60">
        <f t="shared" si="308"/>
        <v>0</v>
      </c>
      <c r="O1020" s="81" t="e">
        <f t="shared" si="309"/>
        <v>#DIV/0!</v>
      </c>
      <c r="P1020" s="61"/>
      <c r="Q1020" s="60">
        <f t="shared" si="310"/>
        <v>0</v>
      </c>
      <c r="R1020" s="60">
        <f t="shared" si="303"/>
        <v>0</v>
      </c>
      <c r="S1020" s="75" t="str">
        <f t="shared" si="304"/>
        <v>1</v>
      </c>
      <c r="T1020" s="51" t="s">
        <v>59</v>
      </c>
      <c r="U1020" s="51"/>
      <c r="V1020" s="51"/>
    </row>
    <row r="1021" spans="1:22" ht="20">
      <c r="A1021" s="49"/>
      <c r="B1021" s="52"/>
      <c r="C1021" s="53"/>
      <c r="D1021" s="54"/>
      <c r="E1021" s="54"/>
      <c r="F1021" s="55"/>
      <c r="G1021" s="56"/>
      <c r="H1021" s="57"/>
      <c r="I1021" s="58"/>
      <c r="J1021" s="59">
        <f t="shared" si="305"/>
        <v>0</v>
      </c>
      <c r="K1021" s="60">
        <f t="shared" si="306"/>
        <v>0</v>
      </c>
      <c r="L1021" s="61"/>
      <c r="M1021" s="59">
        <f t="shared" si="307"/>
        <v>0</v>
      </c>
      <c r="N1021" s="60">
        <f t="shared" si="308"/>
        <v>0</v>
      </c>
      <c r="O1021" s="81" t="e">
        <f t="shared" si="309"/>
        <v>#DIV/0!</v>
      </c>
      <c r="P1021" s="61"/>
      <c r="Q1021" s="60">
        <f t="shared" si="310"/>
        <v>0</v>
      </c>
      <c r="R1021" s="60">
        <f t="shared" si="303"/>
        <v>0</v>
      </c>
      <c r="S1021" s="75" t="str">
        <f t="shared" si="304"/>
        <v>1</v>
      </c>
      <c r="T1021" s="51" t="s">
        <v>59</v>
      </c>
      <c r="U1021" s="51"/>
      <c r="V1021" s="51"/>
    </row>
    <row r="1022" spans="1:22" ht="20">
      <c r="A1022" s="49"/>
      <c r="B1022" s="52"/>
      <c r="C1022" s="53"/>
      <c r="D1022" s="54"/>
      <c r="E1022" s="54"/>
      <c r="F1022" s="55"/>
      <c r="G1022" s="56"/>
      <c r="H1022" s="57"/>
      <c r="I1022" s="58"/>
      <c r="J1022" s="59">
        <f t="shared" si="305"/>
        <v>0</v>
      </c>
      <c r="K1022" s="60">
        <f t="shared" si="306"/>
        <v>0</v>
      </c>
      <c r="L1022" s="61"/>
      <c r="M1022" s="59">
        <f t="shared" si="307"/>
        <v>0</v>
      </c>
      <c r="N1022" s="60">
        <f t="shared" si="308"/>
        <v>0</v>
      </c>
      <c r="O1022" s="81" t="e">
        <f t="shared" si="309"/>
        <v>#DIV/0!</v>
      </c>
      <c r="P1022" s="61"/>
      <c r="Q1022" s="60">
        <f t="shared" si="310"/>
        <v>0</v>
      </c>
      <c r="R1022" s="60">
        <f t="shared" si="303"/>
        <v>0</v>
      </c>
      <c r="S1022" s="75" t="str">
        <f t="shared" si="304"/>
        <v>1</v>
      </c>
      <c r="T1022" s="51" t="s">
        <v>59</v>
      </c>
      <c r="U1022" s="51"/>
      <c r="V1022" s="51"/>
    </row>
    <row r="1023" spans="1:22" ht="20">
      <c r="A1023" s="49"/>
      <c r="B1023" s="52"/>
      <c r="C1023" s="53"/>
      <c r="D1023" s="54"/>
      <c r="E1023" s="54"/>
      <c r="F1023" s="55"/>
      <c r="G1023" s="56"/>
      <c r="H1023" s="57"/>
      <c r="I1023" s="58"/>
      <c r="J1023" s="59">
        <f t="shared" si="305"/>
        <v>0</v>
      </c>
      <c r="K1023" s="60">
        <f t="shared" si="306"/>
        <v>0</v>
      </c>
      <c r="L1023" s="61"/>
      <c r="M1023" s="59">
        <f t="shared" si="307"/>
        <v>0</v>
      </c>
      <c r="N1023" s="60">
        <f t="shared" si="308"/>
        <v>0</v>
      </c>
      <c r="O1023" s="81" t="e">
        <f t="shared" si="309"/>
        <v>#DIV/0!</v>
      </c>
      <c r="P1023" s="61"/>
      <c r="Q1023" s="60">
        <f t="shared" si="310"/>
        <v>0</v>
      </c>
      <c r="R1023" s="60">
        <f t="shared" si="303"/>
        <v>0</v>
      </c>
      <c r="S1023" s="75" t="str">
        <f t="shared" si="304"/>
        <v>1</v>
      </c>
      <c r="T1023" s="51" t="s">
        <v>59</v>
      </c>
      <c r="U1023" s="51"/>
      <c r="V1023" s="51"/>
    </row>
    <row r="1024" spans="1:22" ht="20">
      <c r="A1024" s="49"/>
      <c r="B1024" s="52"/>
      <c r="C1024" s="53"/>
      <c r="D1024" s="54"/>
      <c r="E1024" s="54"/>
      <c r="F1024" s="55"/>
      <c r="G1024" s="56"/>
      <c r="H1024" s="57"/>
      <c r="I1024" s="58"/>
      <c r="J1024" s="59">
        <f t="shared" si="305"/>
        <v>0</v>
      </c>
      <c r="K1024" s="60">
        <f t="shared" si="306"/>
        <v>0</v>
      </c>
      <c r="L1024" s="61"/>
      <c r="M1024" s="59">
        <f t="shared" si="307"/>
        <v>0</v>
      </c>
      <c r="N1024" s="60">
        <f t="shared" si="308"/>
        <v>0</v>
      </c>
      <c r="O1024" s="81" t="e">
        <f t="shared" si="309"/>
        <v>#DIV/0!</v>
      </c>
      <c r="P1024" s="61"/>
      <c r="Q1024" s="60">
        <f t="shared" si="310"/>
        <v>0</v>
      </c>
      <c r="R1024" s="60">
        <f t="shared" si="303"/>
        <v>0</v>
      </c>
      <c r="S1024" s="75" t="str">
        <f t="shared" si="304"/>
        <v>1</v>
      </c>
      <c r="T1024" s="51" t="s">
        <v>59</v>
      </c>
      <c r="U1024" s="51"/>
      <c r="V1024" s="51"/>
    </row>
    <row r="1025" spans="1:22" ht="20">
      <c r="A1025" s="49"/>
      <c r="B1025" s="52"/>
      <c r="C1025" s="53"/>
      <c r="D1025" s="54"/>
      <c r="E1025" s="54"/>
      <c r="F1025" s="55"/>
      <c r="G1025" s="56"/>
      <c r="H1025" s="57"/>
      <c r="I1025" s="58"/>
      <c r="J1025" s="59">
        <f t="shared" si="305"/>
        <v>0</v>
      </c>
      <c r="K1025" s="60">
        <f t="shared" si="306"/>
        <v>0</v>
      </c>
      <c r="L1025" s="61"/>
      <c r="M1025" s="59">
        <f t="shared" si="307"/>
        <v>0</v>
      </c>
      <c r="N1025" s="60">
        <f t="shared" si="308"/>
        <v>0</v>
      </c>
      <c r="O1025" s="81" t="e">
        <f t="shared" si="309"/>
        <v>#DIV/0!</v>
      </c>
      <c r="P1025" s="61"/>
      <c r="Q1025" s="60">
        <f t="shared" si="310"/>
        <v>0</v>
      </c>
      <c r="R1025" s="60">
        <f t="shared" si="303"/>
        <v>0</v>
      </c>
      <c r="S1025" s="75" t="str">
        <f t="shared" si="304"/>
        <v>1</v>
      </c>
      <c r="T1025" s="51" t="s">
        <v>59</v>
      </c>
      <c r="U1025" s="51"/>
      <c r="V1025" s="51"/>
    </row>
    <row r="1026" spans="1:22" ht="20">
      <c r="A1026" s="49"/>
      <c r="B1026" s="52"/>
      <c r="C1026" s="53"/>
      <c r="D1026" s="54"/>
      <c r="E1026" s="54"/>
      <c r="F1026" s="55"/>
      <c r="G1026" s="56"/>
      <c r="H1026" s="57"/>
      <c r="I1026" s="58"/>
      <c r="J1026" s="59">
        <f t="shared" si="305"/>
        <v>0</v>
      </c>
      <c r="K1026" s="60">
        <f t="shared" si="306"/>
        <v>0</v>
      </c>
      <c r="L1026" s="61"/>
      <c r="M1026" s="59">
        <f t="shared" si="307"/>
        <v>0</v>
      </c>
      <c r="N1026" s="60">
        <f t="shared" si="308"/>
        <v>0</v>
      </c>
      <c r="O1026" s="81" t="e">
        <f t="shared" si="309"/>
        <v>#DIV/0!</v>
      </c>
      <c r="P1026" s="61"/>
      <c r="Q1026" s="60">
        <f t="shared" si="310"/>
        <v>0</v>
      </c>
      <c r="R1026" s="60">
        <f t="shared" ref="R1026:R1089" si="311">N1026</f>
        <v>0</v>
      </c>
      <c r="S1026" s="75" t="str">
        <f t="shared" ref="S1026:S1089" si="312">IF(Q1026&lt;&gt;0,"0","1")</f>
        <v>1</v>
      </c>
      <c r="T1026" s="51" t="s">
        <v>59</v>
      </c>
      <c r="U1026" s="51"/>
      <c r="V1026" s="51"/>
    </row>
    <row r="1027" spans="1:22" ht="20">
      <c r="A1027" s="49"/>
      <c r="B1027" s="52"/>
      <c r="C1027" s="53"/>
      <c r="D1027" s="54"/>
      <c r="E1027" s="54"/>
      <c r="F1027" s="55"/>
      <c r="G1027" s="56"/>
      <c r="H1027" s="57"/>
      <c r="I1027" s="58"/>
      <c r="J1027" s="59">
        <f t="shared" si="305"/>
        <v>0</v>
      </c>
      <c r="K1027" s="60">
        <f t="shared" si="306"/>
        <v>0</v>
      </c>
      <c r="L1027" s="61"/>
      <c r="M1027" s="59">
        <f t="shared" si="307"/>
        <v>0</v>
      </c>
      <c r="N1027" s="60">
        <f t="shared" si="308"/>
        <v>0</v>
      </c>
      <c r="O1027" s="81" t="e">
        <f t="shared" si="309"/>
        <v>#DIV/0!</v>
      </c>
      <c r="P1027" s="61"/>
      <c r="Q1027" s="60">
        <f t="shared" si="310"/>
        <v>0</v>
      </c>
      <c r="R1027" s="60">
        <f t="shared" si="311"/>
        <v>0</v>
      </c>
      <c r="S1027" s="75" t="str">
        <f t="shared" si="312"/>
        <v>1</v>
      </c>
      <c r="T1027" s="51" t="s">
        <v>59</v>
      </c>
      <c r="U1027" s="51"/>
      <c r="V1027" s="51"/>
    </row>
    <row r="1028" spans="1:22" ht="20">
      <c r="A1028" s="49"/>
      <c r="B1028" s="52"/>
      <c r="C1028" s="53"/>
      <c r="D1028" s="54"/>
      <c r="E1028" s="54"/>
      <c r="F1028" s="55"/>
      <c r="G1028" s="56"/>
      <c r="H1028" s="57"/>
      <c r="I1028" s="58"/>
      <c r="J1028" s="59">
        <f t="shared" si="305"/>
        <v>0</v>
      </c>
      <c r="K1028" s="60">
        <f t="shared" si="306"/>
        <v>0</v>
      </c>
      <c r="L1028" s="61"/>
      <c r="M1028" s="59">
        <f t="shared" si="307"/>
        <v>0</v>
      </c>
      <c r="N1028" s="60">
        <f t="shared" si="308"/>
        <v>0</v>
      </c>
      <c r="O1028" s="81" t="e">
        <f t="shared" si="309"/>
        <v>#DIV/0!</v>
      </c>
      <c r="P1028" s="61"/>
      <c r="Q1028" s="60">
        <f t="shared" si="310"/>
        <v>0</v>
      </c>
      <c r="R1028" s="60">
        <f t="shared" si="311"/>
        <v>0</v>
      </c>
      <c r="S1028" s="75" t="str">
        <f t="shared" si="312"/>
        <v>1</v>
      </c>
      <c r="T1028" s="51" t="s">
        <v>59</v>
      </c>
      <c r="U1028" s="51"/>
      <c r="V1028" s="51"/>
    </row>
    <row r="1029" spans="1:22" ht="20">
      <c r="A1029" s="49"/>
      <c r="B1029" s="52"/>
      <c r="C1029" s="53"/>
      <c r="D1029" s="54"/>
      <c r="E1029" s="54"/>
      <c r="F1029" s="55"/>
      <c r="G1029" s="56"/>
      <c r="H1029" s="57"/>
      <c r="I1029" s="58"/>
      <c r="J1029" s="59">
        <f t="shared" ref="J1029:J1092" si="313">G1029*I1029</f>
        <v>0</v>
      </c>
      <c r="K1029" s="60">
        <f t="shared" si="306"/>
        <v>0</v>
      </c>
      <c r="L1029" s="61"/>
      <c r="M1029" s="59">
        <f t="shared" si="307"/>
        <v>0</v>
      </c>
      <c r="N1029" s="60">
        <f t="shared" si="308"/>
        <v>0</v>
      </c>
      <c r="O1029" s="81" t="e">
        <f t="shared" si="309"/>
        <v>#DIV/0!</v>
      </c>
      <c r="P1029" s="61"/>
      <c r="Q1029" s="60">
        <f t="shared" si="310"/>
        <v>0</v>
      </c>
      <c r="R1029" s="60">
        <f t="shared" si="311"/>
        <v>0</v>
      </c>
      <c r="S1029" s="75" t="str">
        <f t="shared" si="312"/>
        <v>1</v>
      </c>
      <c r="T1029" s="51" t="s">
        <v>59</v>
      </c>
      <c r="U1029" s="51"/>
      <c r="V1029" s="51"/>
    </row>
    <row r="1030" spans="1:22" ht="20">
      <c r="A1030" s="49"/>
      <c r="B1030" s="52"/>
      <c r="C1030" s="53"/>
      <c r="D1030" s="54"/>
      <c r="E1030" s="54"/>
      <c r="F1030" s="55"/>
      <c r="G1030" s="56"/>
      <c r="H1030" s="57"/>
      <c r="I1030" s="58"/>
      <c r="J1030" s="59">
        <f t="shared" si="313"/>
        <v>0</v>
      </c>
      <c r="K1030" s="60">
        <f t="shared" si="306"/>
        <v>0</v>
      </c>
      <c r="L1030" s="61"/>
      <c r="M1030" s="59">
        <f t="shared" si="307"/>
        <v>0</v>
      </c>
      <c r="N1030" s="60">
        <f t="shared" si="308"/>
        <v>0</v>
      </c>
      <c r="O1030" s="81" t="e">
        <f t="shared" si="309"/>
        <v>#DIV/0!</v>
      </c>
      <c r="P1030" s="61"/>
      <c r="Q1030" s="60">
        <f t="shared" si="310"/>
        <v>0</v>
      </c>
      <c r="R1030" s="60">
        <f t="shared" si="311"/>
        <v>0</v>
      </c>
      <c r="S1030" s="75" t="str">
        <f t="shared" si="312"/>
        <v>1</v>
      </c>
      <c r="T1030" s="51" t="s">
        <v>59</v>
      </c>
      <c r="U1030" s="51"/>
      <c r="V1030" s="51"/>
    </row>
    <row r="1031" spans="1:22" ht="20">
      <c r="A1031" s="49"/>
      <c r="B1031" s="52"/>
      <c r="C1031" s="53"/>
      <c r="D1031" s="54"/>
      <c r="E1031" s="54"/>
      <c r="F1031" s="55"/>
      <c r="G1031" s="56"/>
      <c r="H1031" s="57"/>
      <c r="I1031" s="58"/>
      <c r="J1031" s="59">
        <f t="shared" si="313"/>
        <v>0</v>
      </c>
      <c r="K1031" s="60">
        <f t="shared" si="306"/>
        <v>0</v>
      </c>
      <c r="L1031" s="61"/>
      <c r="M1031" s="59">
        <f t="shared" si="307"/>
        <v>0</v>
      </c>
      <c r="N1031" s="60">
        <f t="shared" si="308"/>
        <v>0</v>
      </c>
      <c r="O1031" s="81" t="e">
        <f t="shared" si="309"/>
        <v>#DIV/0!</v>
      </c>
      <c r="P1031" s="61"/>
      <c r="Q1031" s="60">
        <f t="shared" si="310"/>
        <v>0</v>
      </c>
      <c r="R1031" s="60">
        <f t="shared" si="311"/>
        <v>0</v>
      </c>
      <c r="S1031" s="75" t="str">
        <f t="shared" si="312"/>
        <v>1</v>
      </c>
      <c r="T1031" s="51" t="s">
        <v>59</v>
      </c>
      <c r="U1031" s="51"/>
      <c r="V1031" s="51"/>
    </row>
    <row r="1032" spans="1:22" ht="20">
      <c r="A1032" s="49"/>
      <c r="B1032" s="52"/>
      <c r="C1032" s="53"/>
      <c r="D1032" s="54"/>
      <c r="E1032" s="54"/>
      <c r="F1032" s="55"/>
      <c r="G1032" s="56"/>
      <c r="H1032" s="57"/>
      <c r="I1032" s="58"/>
      <c r="J1032" s="59">
        <f t="shared" si="313"/>
        <v>0</v>
      </c>
      <c r="K1032" s="60">
        <f t="shared" si="306"/>
        <v>0</v>
      </c>
      <c r="L1032" s="61"/>
      <c r="M1032" s="59">
        <f t="shared" si="307"/>
        <v>0</v>
      </c>
      <c r="N1032" s="60">
        <f t="shared" si="308"/>
        <v>0</v>
      </c>
      <c r="O1032" s="81" t="e">
        <f t="shared" si="309"/>
        <v>#DIV/0!</v>
      </c>
      <c r="P1032" s="61"/>
      <c r="Q1032" s="60">
        <f t="shared" si="310"/>
        <v>0</v>
      </c>
      <c r="R1032" s="60">
        <f t="shared" si="311"/>
        <v>0</v>
      </c>
      <c r="S1032" s="75" t="str">
        <f t="shared" si="312"/>
        <v>1</v>
      </c>
      <c r="T1032" s="51" t="s">
        <v>59</v>
      </c>
      <c r="U1032" s="51"/>
      <c r="V1032" s="51"/>
    </row>
    <row r="1033" spans="1:22" ht="20">
      <c r="A1033" s="49"/>
      <c r="B1033" s="52"/>
      <c r="C1033" s="53"/>
      <c r="D1033" s="54"/>
      <c r="E1033" s="54"/>
      <c r="F1033" s="55"/>
      <c r="G1033" s="56"/>
      <c r="H1033" s="57"/>
      <c r="I1033" s="58"/>
      <c r="J1033" s="59">
        <f t="shared" si="313"/>
        <v>0</v>
      </c>
      <c r="K1033" s="60">
        <f t="shared" si="306"/>
        <v>0</v>
      </c>
      <c r="L1033" s="61"/>
      <c r="M1033" s="59">
        <f t="shared" si="307"/>
        <v>0</v>
      </c>
      <c r="N1033" s="60">
        <f t="shared" si="308"/>
        <v>0</v>
      </c>
      <c r="O1033" s="81" t="e">
        <f t="shared" si="309"/>
        <v>#DIV/0!</v>
      </c>
      <c r="P1033" s="61"/>
      <c r="Q1033" s="60">
        <f t="shared" si="310"/>
        <v>0</v>
      </c>
      <c r="R1033" s="60">
        <f t="shared" si="311"/>
        <v>0</v>
      </c>
      <c r="S1033" s="75" t="str">
        <f t="shared" si="312"/>
        <v>1</v>
      </c>
      <c r="T1033" s="51" t="s">
        <v>59</v>
      </c>
      <c r="U1033" s="51"/>
      <c r="V1033" s="51"/>
    </row>
    <row r="1034" spans="1:22" ht="20">
      <c r="A1034" s="49"/>
      <c r="B1034" s="52"/>
      <c r="C1034" s="53"/>
      <c r="D1034" s="54"/>
      <c r="E1034" s="54"/>
      <c r="F1034" s="55"/>
      <c r="G1034" s="56"/>
      <c r="H1034" s="57"/>
      <c r="I1034" s="58"/>
      <c r="J1034" s="59">
        <f t="shared" si="313"/>
        <v>0</v>
      </c>
      <c r="K1034" s="60">
        <f t="shared" si="306"/>
        <v>0</v>
      </c>
      <c r="L1034" s="61"/>
      <c r="M1034" s="59">
        <f t="shared" si="307"/>
        <v>0</v>
      </c>
      <c r="N1034" s="60">
        <f t="shared" si="308"/>
        <v>0</v>
      </c>
      <c r="O1034" s="81" t="e">
        <f t="shared" si="309"/>
        <v>#DIV/0!</v>
      </c>
      <c r="P1034" s="61"/>
      <c r="Q1034" s="60">
        <f t="shared" si="310"/>
        <v>0</v>
      </c>
      <c r="R1034" s="60">
        <f t="shared" si="311"/>
        <v>0</v>
      </c>
      <c r="S1034" s="75" t="str">
        <f t="shared" si="312"/>
        <v>1</v>
      </c>
      <c r="T1034" s="51" t="s">
        <v>59</v>
      </c>
      <c r="U1034" s="51"/>
      <c r="V1034" s="51"/>
    </row>
    <row r="1035" spans="1:22" ht="20">
      <c r="A1035" s="49"/>
      <c r="B1035" s="52"/>
      <c r="C1035" s="53"/>
      <c r="D1035" s="54"/>
      <c r="E1035" s="54"/>
      <c r="F1035" s="55"/>
      <c r="G1035" s="56"/>
      <c r="H1035" s="57"/>
      <c r="I1035" s="58"/>
      <c r="J1035" s="59">
        <f t="shared" si="313"/>
        <v>0</v>
      </c>
      <c r="K1035" s="60">
        <f t="shared" si="306"/>
        <v>0</v>
      </c>
      <c r="L1035" s="61"/>
      <c r="M1035" s="59">
        <f t="shared" si="307"/>
        <v>0</v>
      </c>
      <c r="N1035" s="60">
        <f t="shared" si="308"/>
        <v>0</v>
      </c>
      <c r="O1035" s="81" t="e">
        <f t="shared" si="309"/>
        <v>#DIV/0!</v>
      </c>
      <c r="P1035" s="61"/>
      <c r="Q1035" s="60">
        <f t="shared" si="310"/>
        <v>0</v>
      </c>
      <c r="R1035" s="60">
        <f t="shared" si="311"/>
        <v>0</v>
      </c>
      <c r="S1035" s="75" t="str">
        <f t="shared" si="312"/>
        <v>1</v>
      </c>
      <c r="T1035" s="51" t="s">
        <v>59</v>
      </c>
      <c r="U1035" s="51"/>
      <c r="V1035" s="51"/>
    </row>
    <row r="1036" spans="1:22" ht="20">
      <c r="A1036" s="49"/>
      <c r="B1036" s="52"/>
      <c r="C1036" s="53"/>
      <c r="D1036" s="54"/>
      <c r="E1036" s="54"/>
      <c r="F1036" s="55"/>
      <c r="G1036" s="56"/>
      <c r="H1036" s="57"/>
      <c r="I1036" s="58"/>
      <c r="J1036" s="59">
        <f t="shared" si="313"/>
        <v>0</v>
      </c>
      <c r="K1036" s="60">
        <f t="shared" si="306"/>
        <v>0</v>
      </c>
      <c r="L1036" s="61"/>
      <c r="M1036" s="59">
        <f t="shared" si="307"/>
        <v>0</v>
      </c>
      <c r="N1036" s="60">
        <f t="shared" si="308"/>
        <v>0</v>
      </c>
      <c r="O1036" s="81" t="e">
        <f t="shared" si="309"/>
        <v>#DIV/0!</v>
      </c>
      <c r="P1036" s="61"/>
      <c r="Q1036" s="60">
        <f t="shared" si="310"/>
        <v>0</v>
      </c>
      <c r="R1036" s="60">
        <f t="shared" si="311"/>
        <v>0</v>
      </c>
      <c r="S1036" s="75" t="str">
        <f t="shared" si="312"/>
        <v>1</v>
      </c>
      <c r="T1036" s="51" t="s">
        <v>59</v>
      </c>
      <c r="U1036" s="51"/>
      <c r="V1036" s="51"/>
    </row>
    <row r="1037" spans="1:22" ht="20">
      <c r="A1037" s="49"/>
      <c r="B1037" s="52"/>
      <c r="C1037" s="53"/>
      <c r="D1037" s="54"/>
      <c r="E1037" s="54"/>
      <c r="F1037" s="55"/>
      <c r="G1037" s="56"/>
      <c r="H1037" s="57"/>
      <c r="I1037" s="58"/>
      <c r="J1037" s="59">
        <f t="shared" si="313"/>
        <v>0</v>
      </c>
      <c r="K1037" s="60">
        <f t="shared" si="306"/>
        <v>0</v>
      </c>
      <c r="L1037" s="61"/>
      <c r="M1037" s="59">
        <f t="shared" si="307"/>
        <v>0</v>
      </c>
      <c r="N1037" s="60">
        <f t="shared" si="308"/>
        <v>0</v>
      </c>
      <c r="O1037" s="81" t="e">
        <f t="shared" si="309"/>
        <v>#DIV/0!</v>
      </c>
      <c r="P1037" s="61"/>
      <c r="Q1037" s="60">
        <f t="shared" si="310"/>
        <v>0</v>
      </c>
      <c r="R1037" s="60">
        <f t="shared" si="311"/>
        <v>0</v>
      </c>
      <c r="S1037" s="75" t="str">
        <f t="shared" si="312"/>
        <v>1</v>
      </c>
      <c r="T1037" s="51" t="s">
        <v>59</v>
      </c>
      <c r="U1037" s="51"/>
      <c r="V1037" s="51"/>
    </row>
    <row r="1038" spans="1:22" ht="20">
      <c r="A1038" s="49"/>
      <c r="B1038" s="52"/>
      <c r="C1038" s="53"/>
      <c r="D1038" s="54"/>
      <c r="E1038" s="54"/>
      <c r="F1038" s="55"/>
      <c r="G1038" s="56"/>
      <c r="H1038" s="57"/>
      <c r="I1038" s="58"/>
      <c r="J1038" s="59">
        <f t="shared" si="313"/>
        <v>0</v>
      </c>
      <c r="K1038" s="60">
        <f t="shared" si="306"/>
        <v>0</v>
      </c>
      <c r="L1038" s="61"/>
      <c r="M1038" s="59">
        <f t="shared" si="307"/>
        <v>0</v>
      </c>
      <c r="N1038" s="60">
        <f t="shared" si="308"/>
        <v>0</v>
      </c>
      <c r="O1038" s="81" t="e">
        <f t="shared" si="309"/>
        <v>#DIV/0!</v>
      </c>
      <c r="P1038" s="61"/>
      <c r="Q1038" s="60">
        <f t="shared" si="310"/>
        <v>0</v>
      </c>
      <c r="R1038" s="60">
        <f t="shared" si="311"/>
        <v>0</v>
      </c>
      <c r="S1038" s="75" t="str">
        <f t="shared" si="312"/>
        <v>1</v>
      </c>
      <c r="T1038" s="51" t="s">
        <v>59</v>
      </c>
      <c r="U1038" s="51"/>
      <c r="V1038" s="51"/>
    </row>
    <row r="1039" spans="1:22" ht="20">
      <c r="A1039" s="49"/>
      <c r="B1039" s="52"/>
      <c r="C1039" s="53"/>
      <c r="D1039" s="54"/>
      <c r="E1039" s="54"/>
      <c r="F1039" s="55"/>
      <c r="G1039" s="56"/>
      <c r="H1039" s="57"/>
      <c r="I1039" s="58"/>
      <c r="J1039" s="59">
        <f t="shared" si="313"/>
        <v>0</v>
      </c>
      <c r="K1039" s="60">
        <f t="shared" si="306"/>
        <v>0</v>
      </c>
      <c r="L1039" s="61"/>
      <c r="M1039" s="59">
        <f t="shared" si="307"/>
        <v>0</v>
      </c>
      <c r="N1039" s="60">
        <f t="shared" si="308"/>
        <v>0</v>
      </c>
      <c r="O1039" s="81" t="e">
        <f t="shared" si="309"/>
        <v>#DIV/0!</v>
      </c>
      <c r="P1039" s="61"/>
      <c r="Q1039" s="60">
        <f t="shared" si="310"/>
        <v>0</v>
      </c>
      <c r="R1039" s="60">
        <f t="shared" si="311"/>
        <v>0</v>
      </c>
      <c r="S1039" s="75" t="str">
        <f t="shared" si="312"/>
        <v>1</v>
      </c>
      <c r="T1039" s="51" t="s">
        <v>59</v>
      </c>
      <c r="U1039" s="51"/>
      <c r="V1039" s="51"/>
    </row>
    <row r="1040" spans="1:22" ht="20">
      <c r="A1040" s="49"/>
      <c r="B1040" s="52"/>
      <c r="C1040" s="53"/>
      <c r="D1040" s="54"/>
      <c r="E1040" s="54"/>
      <c r="F1040" s="55"/>
      <c r="G1040" s="56"/>
      <c r="H1040" s="57"/>
      <c r="I1040" s="58"/>
      <c r="J1040" s="59">
        <f t="shared" si="313"/>
        <v>0</v>
      </c>
      <c r="K1040" s="60">
        <f t="shared" si="306"/>
        <v>0</v>
      </c>
      <c r="L1040" s="61"/>
      <c r="M1040" s="59">
        <f t="shared" si="307"/>
        <v>0</v>
      </c>
      <c r="N1040" s="60">
        <f t="shared" si="308"/>
        <v>0</v>
      </c>
      <c r="O1040" s="81" t="e">
        <f t="shared" si="309"/>
        <v>#DIV/0!</v>
      </c>
      <c r="P1040" s="61"/>
      <c r="Q1040" s="60">
        <f t="shared" si="310"/>
        <v>0</v>
      </c>
      <c r="R1040" s="60">
        <f t="shared" si="311"/>
        <v>0</v>
      </c>
      <c r="S1040" s="75" t="str">
        <f t="shared" si="312"/>
        <v>1</v>
      </c>
      <c r="T1040" s="51" t="s">
        <v>59</v>
      </c>
      <c r="U1040" s="51"/>
      <c r="V1040" s="51"/>
    </row>
    <row r="1041" spans="1:22" ht="20">
      <c r="A1041" s="49"/>
      <c r="B1041" s="52"/>
      <c r="C1041" s="53"/>
      <c r="D1041" s="54"/>
      <c r="E1041" s="54"/>
      <c r="F1041" s="55"/>
      <c r="G1041" s="56"/>
      <c r="H1041" s="57"/>
      <c r="I1041" s="58"/>
      <c r="J1041" s="59">
        <f t="shared" si="313"/>
        <v>0</v>
      </c>
      <c r="K1041" s="60">
        <f t="shared" si="306"/>
        <v>0</v>
      </c>
      <c r="L1041" s="61"/>
      <c r="M1041" s="59">
        <f t="shared" si="307"/>
        <v>0</v>
      </c>
      <c r="N1041" s="60">
        <f t="shared" si="308"/>
        <v>0</v>
      </c>
      <c r="O1041" s="81" t="e">
        <f t="shared" si="309"/>
        <v>#DIV/0!</v>
      </c>
      <c r="P1041" s="61"/>
      <c r="Q1041" s="60">
        <f t="shared" si="310"/>
        <v>0</v>
      </c>
      <c r="R1041" s="60">
        <f t="shared" si="311"/>
        <v>0</v>
      </c>
      <c r="S1041" s="75" t="str">
        <f t="shared" si="312"/>
        <v>1</v>
      </c>
      <c r="T1041" s="51" t="s">
        <v>59</v>
      </c>
      <c r="U1041" s="51"/>
      <c r="V1041" s="51"/>
    </row>
    <row r="1042" spans="1:22" ht="20">
      <c r="A1042" s="49"/>
      <c r="B1042" s="52"/>
      <c r="C1042" s="53"/>
      <c r="D1042" s="54"/>
      <c r="E1042" s="54"/>
      <c r="F1042" s="55"/>
      <c r="G1042" s="56"/>
      <c r="H1042" s="57"/>
      <c r="I1042" s="58"/>
      <c r="J1042" s="59">
        <f t="shared" si="313"/>
        <v>0</v>
      </c>
      <c r="K1042" s="60">
        <f t="shared" si="306"/>
        <v>0</v>
      </c>
      <c r="L1042" s="61"/>
      <c r="M1042" s="59">
        <f t="shared" si="307"/>
        <v>0</v>
      </c>
      <c r="N1042" s="60">
        <f t="shared" si="308"/>
        <v>0</v>
      </c>
      <c r="O1042" s="81" t="e">
        <f t="shared" si="309"/>
        <v>#DIV/0!</v>
      </c>
      <c r="P1042" s="61"/>
      <c r="Q1042" s="60">
        <f t="shared" si="310"/>
        <v>0</v>
      </c>
      <c r="R1042" s="60">
        <f t="shared" si="311"/>
        <v>0</v>
      </c>
      <c r="S1042" s="75" t="str">
        <f t="shared" si="312"/>
        <v>1</v>
      </c>
      <c r="T1042" s="51" t="s">
        <v>59</v>
      </c>
      <c r="U1042" s="51"/>
      <c r="V1042" s="51"/>
    </row>
    <row r="1043" spans="1:22" ht="20">
      <c r="A1043" s="49"/>
      <c r="B1043" s="52"/>
      <c r="C1043" s="53"/>
      <c r="D1043" s="54"/>
      <c r="E1043" s="54"/>
      <c r="F1043" s="55"/>
      <c r="G1043" s="56"/>
      <c r="H1043" s="57"/>
      <c r="I1043" s="58"/>
      <c r="J1043" s="59">
        <f t="shared" si="313"/>
        <v>0</v>
      </c>
      <c r="K1043" s="60">
        <f t="shared" si="306"/>
        <v>0</v>
      </c>
      <c r="L1043" s="61"/>
      <c r="M1043" s="59">
        <f t="shared" si="307"/>
        <v>0</v>
      </c>
      <c r="N1043" s="60">
        <f t="shared" si="308"/>
        <v>0</v>
      </c>
      <c r="O1043" s="81" t="e">
        <f t="shared" si="309"/>
        <v>#DIV/0!</v>
      </c>
      <c r="P1043" s="61"/>
      <c r="Q1043" s="60">
        <f t="shared" si="310"/>
        <v>0</v>
      </c>
      <c r="R1043" s="60">
        <f t="shared" si="311"/>
        <v>0</v>
      </c>
      <c r="S1043" s="75" t="str">
        <f t="shared" si="312"/>
        <v>1</v>
      </c>
      <c r="T1043" s="51" t="s">
        <v>59</v>
      </c>
      <c r="U1043" s="51"/>
      <c r="V1043" s="51"/>
    </row>
    <row r="1044" spans="1:22" ht="20">
      <c r="A1044" s="49"/>
      <c r="B1044" s="52"/>
      <c r="C1044" s="53"/>
      <c r="D1044" s="54"/>
      <c r="E1044" s="54"/>
      <c r="F1044" s="55"/>
      <c r="G1044" s="56"/>
      <c r="H1044" s="57"/>
      <c r="I1044" s="58"/>
      <c r="J1044" s="59">
        <f t="shared" si="313"/>
        <v>0</v>
      </c>
      <c r="K1044" s="60">
        <f t="shared" si="306"/>
        <v>0</v>
      </c>
      <c r="L1044" s="61"/>
      <c r="M1044" s="59">
        <f t="shared" si="307"/>
        <v>0</v>
      </c>
      <c r="N1044" s="60">
        <f t="shared" si="308"/>
        <v>0</v>
      </c>
      <c r="O1044" s="81" t="e">
        <f t="shared" si="309"/>
        <v>#DIV/0!</v>
      </c>
      <c r="P1044" s="61"/>
      <c r="Q1044" s="60">
        <f t="shared" si="310"/>
        <v>0</v>
      </c>
      <c r="R1044" s="60">
        <f t="shared" si="311"/>
        <v>0</v>
      </c>
      <c r="S1044" s="75" t="str">
        <f t="shared" si="312"/>
        <v>1</v>
      </c>
      <c r="T1044" s="51" t="s">
        <v>59</v>
      </c>
      <c r="U1044" s="51"/>
      <c r="V1044" s="51"/>
    </row>
    <row r="1045" spans="1:22" ht="20">
      <c r="A1045" s="49"/>
      <c r="B1045" s="52"/>
      <c r="C1045" s="53"/>
      <c r="D1045" s="54"/>
      <c r="E1045" s="54"/>
      <c r="F1045" s="55"/>
      <c r="G1045" s="56"/>
      <c r="H1045" s="57"/>
      <c r="I1045" s="58"/>
      <c r="J1045" s="59">
        <f t="shared" si="313"/>
        <v>0</v>
      </c>
      <c r="K1045" s="60">
        <f t="shared" si="306"/>
        <v>0</v>
      </c>
      <c r="L1045" s="61"/>
      <c r="M1045" s="59">
        <f t="shared" si="307"/>
        <v>0</v>
      </c>
      <c r="N1045" s="60">
        <f t="shared" si="308"/>
        <v>0</v>
      </c>
      <c r="O1045" s="81" t="e">
        <f t="shared" si="309"/>
        <v>#DIV/0!</v>
      </c>
      <c r="P1045" s="61"/>
      <c r="Q1045" s="60">
        <f t="shared" si="310"/>
        <v>0</v>
      </c>
      <c r="R1045" s="60">
        <f t="shared" si="311"/>
        <v>0</v>
      </c>
      <c r="S1045" s="75" t="str">
        <f t="shared" si="312"/>
        <v>1</v>
      </c>
      <c r="T1045" s="51" t="s">
        <v>59</v>
      </c>
      <c r="U1045" s="51"/>
      <c r="V1045" s="51"/>
    </row>
    <row r="1046" spans="1:22" ht="20">
      <c r="A1046" s="49"/>
      <c r="B1046" s="52"/>
      <c r="C1046" s="53"/>
      <c r="D1046" s="54"/>
      <c r="E1046" s="54"/>
      <c r="F1046" s="55"/>
      <c r="G1046" s="56"/>
      <c r="H1046" s="57"/>
      <c r="I1046" s="58"/>
      <c r="J1046" s="59">
        <f t="shared" si="313"/>
        <v>0</v>
      </c>
      <c r="K1046" s="60">
        <f t="shared" si="306"/>
        <v>0</v>
      </c>
      <c r="L1046" s="61"/>
      <c r="M1046" s="59">
        <f t="shared" si="307"/>
        <v>0</v>
      </c>
      <c r="N1046" s="60">
        <f t="shared" si="308"/>
        <v>0</v>
      </c>
      <c r="O1046" s="81" t="e">
        <f t="shared" si="309"/>
        <v>#DIV/0!</v>
      </c>
      <c r="P1046" s="61"/>
      <c r="Q1046" s="60">
        <f t="shared" si="310"/>
        <v>0</v>
      </c>
      <c r="R1046" s="60">
        <f t="shared" si="311"/>
        <v>0</v>
      </c>
      <c r="S1046" s="75" t="str">
        <f t="shared" si="312"/>
        <v>1</v>
      </c>
      <c r="T1046" s="51" t="s">
        <v>59</v>
      </c>
      <c r="U1046" s="51"/>
      <c r="V1046" s="51"/>
    </row>
    <row r="1047" spans="1:22" ht="20">
      <c r="A1047" s="49"/>
      <c r="B1047" s="52"/>
      <c r="C1047" s="53"/>
      <c r="D1047" s="54"/>
      <c r="E1047" s="54"/>
      <c r="F1047" s="55"/>
      <c r="G1047" s="56"/>
      <c r="H1047" s="57"/>
      <c r="I1047" s="58"/>
      <c r="J1047" s="59">
        <f t="shared" si="313"/>
        <v>0</v>
      </c>
      <c r="K1047" s="60">
        <f t="shared" ref="K1047:K1110" si="314">J1047*H1047</f>
        <v>0</v>
      </c>
      <c r="L1047" s="61"/>
      <c r="M1047" s="59">
        <f t="shared" si="307"/>
        <v>0</v>
      </c>
      <c r="N1047" s="60">
        <f t="shared" si="308"/>
        <v>0</v>
      </c>
      <c r="O1047" s="81" t="e">
        <f t="shared" si="309"/>
        <v>#DIV/0!</v>
      </c>
      <c r="P1047" s="61"/>
      <c r="Q1047" s="60">
        <f t="shared" si="310"/>
        <v>0</v>
      </c>
      <c r="R1047" s="60">
        <f t="shared" si="311"/>
        <v>0</v>
      </c>
      <c r="S1047" s="75" t="str">
        <f t="shared" si="312"/>
        <v>1</v>
      </c>
      <c r="T1047" s="51" t="s">
        <v>59</v>
      </c>
      <c r="U1047" s="51"/>
      <c r="V1047" s="51"/>
    </row>
    <row r="1048" spans="1:22" ht="20">
      <c r="A1048" s="49"/>
      <c r="B1048" s="52"/>
      <c r="C1048" s="53"/>
      <c r="D1048" s="54"/>
      <c r="E1048" s="54"/>
      <c r="F1048" s="55"/>
      <c r="G1048" s="56"/>
      <c r="H1048" s="57"/>
      <c r="I1048" s="58"/>
      <c r="J1048" s="59">
        <f t="shared" si="313"/>
        <v>0</v>
      </c>
      <c r="K1048" s="60">
        <f t="shared" si="314"/>
        <v>0</v>
      </c>
      <c r="L1048" s="61"/>
      <c r="M1048" s="59">
        <f t="shared" si="307"/>
        <v>0</v>
      </c>
      <c r="N1048" s="60">
        <f t="shared" si="308"/>
        <v>0</v>
      </c>
      <c r="O1048" s="81" t="e">
        <f t="shared" si="309"/>
        <v>#DIV/0!</v>
      </c>
      <c r="P1048" s="61"/>
      <c r="Q1048" s="60">
        <f t="shared" si="310"/>
        <v>0</v>
      </c>
      <c r="R1048" s="60">
        <f t="shared" si="311"/>
        <v>0</v>
      </c>
      <c r="S1048" s="75" t="str">
        <f t="shared" si="312"/>
        <v>1</v>
      </c>
      <c r="T1048" s="51" t="s">
        <v>59</v>
      </c>
      <c r="U1048" s="51"/>
      <c r="V1048" s="51"/>
    </row>
    <row r="1049" spans="1:22" ht="20">
      <c r="A1049" s="49"/>
      <c r="B1049" s="52"/>
      <c r="C1049" s="53"/>
      <c r="D1049" s="54"/>
      <c r="E1049" s="54"/>
      <c r="F1049" s="55"/>
      <c r="G1049" s="56"/>
      <c r="H1049" s="57"/>
      <c r="I1049" s="58"/>
      <c r="J1049" s="59">
        <f t="shared" si="313"/>
        <v>0</v>
      </c>
      <c r="K1049" s="60">
        <f t="shared" si="314"/>
        <v>0</v>
      </c>
      <c r="L1049" s="61"/>
      <c r="M1049" s="59">
        <f t="shared" si="307"/>
        <v>0</v>
      </c>
      <c r="N1049" s="60">
        <f t="shared" si="308"/>
        <v>0</v>
      </c>
      <c r="O1049" s="81" t="e">
        <f t="shared" si="309"/>
        <v>#DIV/0!</v>
      </c>
      <c r="P1049" s="61"/>
      <c r="Q1049" s="60">
        <f t="shared" si="310"/>
        <v>0</v>
      </c>
      <c r="R1049" s="60">
        <f t="shared" si="311"/>
        <v>0</v>
      </c>
      <c r="S1049" s="75" t="str">
        <f t="shared" si="312"/>
        <v>1</v>
      </c>
      <c r="T1049" s="51" t="s">
        <v>59</v>
      </c>
      <c r="U1049" s="51"/>
      <c r="V1049" s="51"/>
    </row>
    <row r="1050" spans="1:22" ht="20">
      <c r="A1050" s="49"/>
      <c r="B1050" s="52"/>
      <c r="C1050" s="53"/>
      <c r="D1050" s="54"/>
      <c r="E1050" s="54"/>
      <c r="F1050" s="55"/>
      <c r="G1050" s="56"/>
      <c r="H1050" s="57"/>
      <c r="I1050" s="58"/>
      <c r="J1050" s="59">
        <f t="shared" si="313"/>
        <v>0</v>
      </c>
      <c r="K1050" s="60">
        <f t="shared" si="314"/>
        <v>0</v>
      </c>
      <c r="L1050" s="61"/>
      <c r="M1050" s="59">
        <f t="shared" si="307"/>
        <v>0</v>
      </c>
      <c r="N1050" s="60">
        <f t="shared" si="308"/>
        <v>0</v>
      </c>
      <c r="O1050" s="81" t="e">
        <f t="shared" si="309"/>
        <v>#DIV/0!</v>
      </c>
      <c r="P1050" s="61"/>
      <c r="Q1050" s="60">
        <f t="shared" si="310"/>
        <v>0</v>
      </c>
      <c r="R1050" s="60">
        <f t="shared" si="311"/>
        <v>0</v>
      </c>
      <c r="S1050" s="75" t="str">
        <f t="shared" si="312"/>
        <v>1</v>
      </c>
      <c r="T1050" s="51" t="s">
        <v>59</v>
      </c>
      <c r="U1050" s="51"/>
      <c r="V1050" s="51"/>
    </row>
    <row r="1051" spans="1:22" ht="20">
      <c r="A1051" s="49"/>
      <c r="B1051" s="52"/>
      <c r="C1051" s="53"/>
      <c r="D1051" s="54"/>
      <c r="E1051" s="54"/>
      <c r="F1051" s="55"/>
      <c r="G1051" s="56"/>
      <c r="H1051" s="57"/>
      <c r="I1051" s="58"/>
      <c r="J1051" s="59">
        <f t="shared" si="313"/>
        <v>0</v>
      </c>
      <c r="K1051" s="60">
        <f t="shared" si="314"/>
        <v>0</v>
      </c>
      <c r="L1051" s="61"/>
      <c r="M1051" s="59">
        <f t="shared" si="307"/>
        <v>0</v>
      </c>
      <c r="N1051" s="60">
        <f t="shared" si="308"/>
        <v>0</v>
      </c>
      <c r="O1051" s="81" t="e">
        <f t="shared" si="309"/>
        <v>#DIV/0!</v>
      </c>
      <c r="P1051" s="61"/>
      <c r="Q1051" s="60">
        <f t="shared" si="310"/>
        <v>0</v>
      </c>
      <c r="R1051" s="60">
        <f t="shared" si="311"/>
        <v>0</v>
      </c>
      <c r="S1051" s="75" t="str">
        <f t="shared" si="312"/>
        <v>1</v>
      </c>
      <c r="T1051" s="51" t="s">
        <v>59</v>
      </c>
      <c r="U1051" s="51"/>
      <c r="V1051" s="51"/>
    </row>
    <row r="1052" spans="1:22" ht="20">
      <c r="A1052" s="49"/>
      <c r="B1052" s="52"/>
      <c r="C1052" s="53"/>
      <c r="D1052" s="54"/>
      <c r="E1052" s="54"/>
      <c r="F1052" s="55"/>
      <c r="G1052" s="56"/>
      <c r="H1052" s="57"/>
      <c r="I1052" s="58"/>
      <c r="J1052" s="59">
        <f t="shared" si="313"/>
        <v>0</v>
      </c>
      <c r="K1052" s="60">
        <f t="shared" si="314"/>
        <v>0</v>
      </c>
      <c r="L1052" s="61"/>
      <c r="M1052" s="59">
        <f t="shared" si="307"/>
        <v>0</v>
      </c>
      <c r="N1052" s="60">
        <f t="shared" si="308"/>
        <v>0</v>
      </c>
      <c r="O1052" s="81" t="e">
        <f t="shared" si="309"/>
        <v>#DIV/0!</v>
      </c>
      <c r="P1052" s="61"/>
      <c r="Q1052" s="60">
        <f t="shared" si="310"/>
        <v>0</v>
      </c>
      <c r="R1052" s="60">
        <f t="shared" si="311"/>
        <v>0</v>
      </c>
      <c r="S1052" s="75" t="str">
        <f t="shared" si="312"/>
        <v>1</v>
      </c>
      <c r="T1052" s="51" t="s">
        <v>59</v>
      </c>
      <c r="U1052" s="51"/>
      <c r="V1052" s="51"/>
    </row>
    <row r="1053" spans="1:22" ht="20">
      <c r="A1053" s="49"/>
      <c r="B1053" s="52"/>
      <c r="C1053" s="53"/>
      <c r="D1053" s="54"/>
      <c r="E1053" s="54"/>
      <c r="F1053" s="55"/>
      <c r="G1053" s="56"/>
      <c r="H1053" s="57"/>
      <c r="I1053" s="58"/>
      <c r="J1053" s="59">
        <f t="shared" si="313"/>
        <v>0</v>
      </c>
      <c r="K1053" s="60">
        <f t="shared" si="314"/>
        <v>0</v>
      </c>
      <c r="L1053" s="61"/>
      <c r="M1053" s="59">
        <f t="shared" si="307"/>
        <v>0</v>
      </c>
      <c r="N1053" s="60">
        <f t="shared" si="308"/>
        <v>0</v>
      </c>
      <c r="O1053" s="81" t="e">
        <f t="shared" si="309"/>
        <v>#DIV/0!</v>
      </c>
      <c r="P1053" s="61"/>
      <c r="Q1053" s="60">
        <f t="shared" si="310"/>
        <v>0</v>
      </c>
      <c r="R1053" s="60">
        <f t="shared" si="311"/>
        <v>0</v>
      </c>
      <c r="S1053" s="75" t="str">
        <f t="shared" si="312"/>
        <v>1</v>
      </c>
      <c r="T1053" s="51" t="s">
        <v>59</v>
      </c>
      <c r="U1053" s="51"/>
      <c r="V1053" s="51"/>
    </row>
    <row r="1054" spans="1:22" ht="20">
      <c r="A1054" s="49"/>
      <c r="B1054" s="52"/>
      <c r="C1054" s="53"/>
      <c r="D1054" s="54"/>
      <c r="E1054" s="54"/>
      <c r="F1054" s="55"/>
      <c r="G1054" s="56"/>
      <c r="H1054" s="57"/>
      <c r="I1054" s="58"/>
      <c r="J1054" s="59">
        <f t="shared" si="313"/>
        <v>0</v>
      </c>
      <c r="K1054" s="60">
        <f t="shared" si="314"/>
        <v>0</v>
      </c>
      <c r="L1054" s="61"/>
      <c r="M1054" s="59">
        <f t="shared" si="307"/>
        <v>0</v>
      </c>
      <c r="N1054" s="60">
        <f t="shared" si="308"/>
        <v>0</v>
      </c>
      <c r="O1054" s="81" t="e">
        <f t="shared" si="309"/>
        <v>#DIV/0!</v>
      </c>
      <c r="P1054" s="61"/>
      <c r="Q1054" s="60">
        <f t="shared" si="310"/>
        <v>0</v>
      </c>
      <c r="R1054" s="60">
        <f t="shared" si="311"/>
        <v>0</v>
      </c>
      <c r="S1054" s="75" t="str">
        <f t="shared" si="312"/>
        <v>1</v>
      </c>
      <c r="T1054" s="51" t="s">
        <v>59</v>
      </c>
      <c r="U1054" s="51"/>
      <c r="V1054" s="51"/>
    </row>
    <row r="1055" spans="1:22" ht="20">
      <c r="A1055" s="49"/>
      <c r="B1055" s="52"/>
      <c r="C1055" s="53"/>
      <c r="D1055" s="54"/>
      <c r="E1055" s="54"/>
      <c r="F1055" s="55"/>
      <c r="G1055" s="56"/>
      <c r="H1055" s="57"/>
      <c r="I1055" s="58"/>
      <c r="J1055" s="59">
        <f t="shared" si="313"/>
        <v>0</v>
      </c>
      <c r="K1055" s="60">
        <f t="shared" si="314"/>
        <v>0</v>
      </c>
      <c r="L1055" s="61"/>
      <c r="M1055" s="59">
        <f t="shared" si="307"/>
        <v>0</v>
      </c>
      <c r="N1055" s="60">
        <f t="shared" si="308"/>
        <v>0</v>
      </c>
      <c r="O1055" s="81" t="e">
        <f t="shared" si="309"/>
        <v>#DIV/0!</v>
      </c>
      <c r="P1055" s="61"/>
      <c r="Q1055" s="60">
        <f t="shared" si="310"/>
        <v>0</v>
      </c>
      <c r="R1055" s="60">
        <f t="shared" si="311"/>
        <v>0</v>
      </c>
      <c r="S1055" s="75" t="str">
        <f t="shared" si="312"/>
        <v>1</v>
      </c>
      <c r="T1055" s="51" t="s">
        <v>59</v>
      </c>
      <c r="U1055" s="51"/>
      <c r="V1055" s="51"/>
    </row>
    <row r="1056" spans="1:22" ht="20">
      <c r="A1056" s="49"/>
      <c r="B1056" s="52"/>
      <c r="C1056" s="53"/>
      <c r="D1056" s="54"/>
      <c r="E1056" s="54"/>
      <c r="F1056" s="55"/>
      <c r="G1056" s="56"/>
      <c r="H1056" s="57"/>
      <c r="I1056" s="58"/>
      <c r="J1056" s="59">
        <f t="shared" si="313"/>
        <v>0</v>
      </c>
      <c r="K1056" s="60">
        <f t="shared" si="314"/>
        <v>0</v>
      </c>
      <c r="L1056" s="61"/>
      <c r="M1056" s="59">
        <f t="shared" si="307"/>
        <v>0</v>
      </c>
      <c r="N1056" s="60">
        <f t="shared" si="308"/>
        <v>0</v>
      </c>
      <c r="O1056" s="81" t="e">
        <f t="shared" si="309"/>
        <v>#DIV/0!</v>
      </c>
      <c r="P1056" s="61"/>
      <c r="Q1056" s="60">
        <f t="shared" si="310"/>
        <v>0</v>
      </c>
      <c r="R1056" s="60">
        <f t="shared" si="311"/>
        <v>0</v>
      </c>
      <c r="S1056" s="75" t="str">
        <f t="shared" si="312"/>
        <v>1</v>
      </c>
      <c r="T1056" s="51" t="s">
        <v>59</v>
      </c>
      <c r="U1056" s="51"/>
      <c r="V1056" s="51"/>
    </row>
    <row r="1057" spans="1:22" ht="20">
      <c r="A1057" s="49"/>
      <c r="B1057" s="52"/>
      <c r="C1057" s="53"/>
      <c r="D1057" s="54"/>
      <c r="E1057" s="54"/>
      <c r="F1057" s="55"/>
      <c r="G1057" s="56"/>
      <c r="H1057" s="57"/>
      <c r="I1057" s="58"/>
      <c r="J1057" s="59">
        <f t="shared" si="313"/>
        <v>0</v>
      </c>
      <c r="K1057" s="60">
        <f t="shared" si="314"/>
        <v>0</v>
      </c>
      <c r="L1057" s="61"/>
      <c r="M1057" s="59">
        <f t="shared" si="307"/>
        <v>0</v>
      </c>
      <c r="N1057" s="60">
        <f t="shared" si="308"/>
        <v>0</v>
      </c>
      <c r="O1057" s="81" t="e">
        <f t="shared" si="309"/>
        <v>#DIV/0!</v>
      </c>
      <c r="P1057" s="61"/>
      <c r="Q1057" s="60">
        <f t="shared" si="310"/>
        <v>0</v>
      </c>
      <c r="R1057" s="60">
        <f t="shared" si="311"/>
        <v>0</v>
      </c>
      <c r="S1057" s="75" t="str">
        <f t="shared" si="312"/>
        <v>1</v>
      </c>
      <c r="T1057" s="51" t="s">
        <v>59</v>
      </c>
      <c r="U1057" s="51"/>
      <c r="V1057" s="51"/>
    </row>
    <row r="1058" spans="1:22" ht="20">
      <c r="A1058" s="49"/>
      <c r="B1058" s="52"/>
      <c r="C1058" s="53"/>
      <c r="D1058" s="54"/>
      <c r="E1058" s="54"/>
      <c r="F1058" s="55"/>
      <c r="G1058" s="56"/>
      <c r="H1058" s="57"/>
      <c r="I1058" s="58"/>
      <c r="J1058" s="59">
        <f t="shared" si="313"/>
        <v>0</v>
      </c>
      <c r="K1058" s="60">
        <f t="shared" si="314"/>
        <v>0</v>
      </c>
      <c r="L1058" s="61"/>
      <c r="M1058" s="59">
        <f t="shared" si="307"/>
        <v>0</v>
      </c>
      <c r="N1058" s="60">
        <f t="shared" si="308"/>
        <v>0</v>
      </c>
      <c r="O1058" s="81" t="e">
        <f t="shared" si="309"/>
        <v>#DIV/0!</v>
      </c>
      <c r="P1058" s="61"/>
      <c r="Q1058" s="60">
        <f t="shared" si="310"/>
        <v>0</v>
      </c>
      <c r="R1058" s="60">
        <f t="shared" si="311"/>
        <v>0</v>
      </c>
      <c r="S1058" s="75" t="str">
        <f t="shared" si="312"/>
        <v>1</v>
      </c>
      <c r="T1058" s="51" t="s">
        <v>59</v>
      </c>
      <c r="U1058" s="51"/>
      <c r="V1058" s="51"/>
    </row>
    <row r="1059" spans="1:22" ht="20">
      <c r="A1059" s="49"/>
      <c r="B1059" s="52"/>
      <c r="C1059" s="53"/>
      <c r="D1059" s="54"/>
      <c r="E1059" s="54"/>
      <c r="F1059" s="55"/>
      <c r="G1059" s="56"/>
      <c r="H1059" s="57"/>
      <c r="I1059" s="58"/>
      <c r="J1059" s="59">
        <f t="shared" si="313"/>
        <v>0</v>
      </c>
      <c r="K1059" s="60">
        <f t="shared" si="314"/>
        <v>0</v>
      </c>
      <c r="L1059" s="61"/>
      <c r="M1059" s="59">
        <f t="shared" si="307"/>
        <v>0</v>
      </c>
      <c r="N1059" s="60">
        <f t="shared" si="308"/>
        <v>0</v>
      </c>
      <c r="O1059" s="81" t="e">
        <f t="shared" si="309"/>
        <v>#DIV/0!</v>
      </c>
      <c r="P1059" s="61"/>
      <c r="Q1059" s="60">
        <f t="shared" si="310"/>
        <v>0</v>
      </c>
      <c r="R1059" s="60">
        <f t="shared" si="311"/>
        <v>0</v>
      </c>
      <c r="S1059" s="75" t="str">
        <f t="shared" si="312"/>
        <v>1</v>
      </c>
      <c r="T1059" s="51" t="s">
        <v>59</v>
      </c>
      <c r="U1059" s="51"/>
      <c r="V1059" s="51"/>
    </row>
    <row r="1060" spans="1:22" ht="20">
      <c r="A1060" s="49"/>
      <c r="B1060" s="52"/>
      <c r="C1060" s="53"/>
      <c r="D1060" s="54"/>
      <c r="E1060" s="54"/>
      <c r="F1060" s="55"/>
      <c r="G1060" s="56"/>
      <c r="H1060" s="57"/>
      <c r="I1060" s="58"/>
      <c r="J1060" s="59">
        <f t="shared" si="313"/>
        <v>0</v>
      </c>
      <c r="K1060" s="60">
        <f t="shared" si="314"/>
        <v>0</v>
      </c>
      <c r="L1060" s="61"/>
      <c r="M1060" s="59">
        <f t="shared" si="307"/>
        <v>0</v>
      </c>
      <c r="N1060" s="60">
        <f t="shared" si="308"/>
        <v>0</v>
      </c>
      <c r="O1060" s="81" t="e">
        <f t="shared" si="309"/>
        <v>#DIV/0!</v>
      </c>
      <c r="P1060" s="61"/>
      <c r="Q1060" s="60">
        <f t="shared" si="310"/>
        <v>0</v>
      </c>
      <c r="R1060" s="60">
        <f t="shared" si="311"/>
        <v>0</v>
      </c>
      <c r="S1060" s="75" t="str">
        <f t="shared" si="312"/>
        <v>1</v>
      </c>
      <c r="T1060" s="51" t="s">
        <v>59</v>
      </c>
      <c r="U1060" s="51"/>
      <c r="V1060" s="51"/>
    </row>
    <row r="1061" spans="1:22" ht="20">
      <c r="A1061" s="49"/>
      <c r="B1061" s="52"/>
      <c r="C1061" s="53"/>
      <c r="D1061" s="54"/>
      <c r="E1061" s="54"/>
      <c r="F1061" s="55"/>
      <c r="G1061" s="56"/>
      <c r="H1061" s="57"/>
      <c r="I1061" s="58"/>
      <c r="J1061" s="59">
        <f t="shared" si="313"/>
        <v>0</v>
      </c>
      <c r="K1061" s="60">
        <f t="shared" si="314"/>
        <v>0</v>
      </c>
      <c r="L1061" s="61"/>
      <c r="M1061" s="59">
        <f t="shared" si="307"/>
        <v>0</v>
      </c>
      <c r="N1061" s="60">
        <f t="shared" si="308"/>
        <v>0</v>
      </c>
      <c r="O1061" s="81" t="e">
        <f t="shared" si="309"/>
        <v>#DIV/0!</v>
      </c>
      <c r="P1061" s="61"/>
      <c r="Q1061" s="60">
        <f t="shared" si="310"/>
        <v>0</v>
      </c>
      <c r="R1061" s="60">
        <f t="shared" si="311"/>
        <v>0</v>
      </c>
      <c r="S1061" s="75" t="str">
        <f t="shared" si="312"/>
        <v>1</v>
      </c>
      <c r="T1061" s="51" t="s">
        <v>59</v>
      </c>
      <c r="U1061" s="51"/>
      <c r="V1061" s="51"/>
    </row>
    <row r="1062" spans="1:22" ht="20">
      <c r="A1062" s="49"/>
      <c r="B1062" s="52"/>
      <c r="C1062" s="53"/>
      <c r="D1062" s="54"/>
      <c r="E1062" s="54"/>
      <c r="F1062" s="55"/>
      <c r="G1062" s="56"/>
      <c r="H1062" s="57"/>
      <c r="I1062" s="58"/>
      <c r="J1062" s="59">
        <f t="shared" si="313"/>
        <v>0</v>
      </c>
      <c r="K1062" s="60">
        <f t="shared" si="314"/>
        <v>0</v>
      </c>
      <c r="L1062" s="61"/>
      <c r="M1062" s="59">
        <f t="shared" si="307"/>
        <v>0</v>
      </c>
      <c r="N1062" s="60">
        <f t="shared" si="308"/>
        <v>0</v>
      </c>
      <c r="O1062" s="81" t="e">
        <f t="shared" si="309"/>
        <v>#DIV/0!</v>
      </c>
      <c r="P1062" s="61"/>
      <c r="Q1062" s="60">
        <f t="shared" si="310"/>
        <v>0</v>
      </c>
      <c r="R1062" s="60">
        <f t="shared" si="311"/>
        <v>0</v>
      </c>
      <c r="S1062" s="75" t="str">
        <f t="shared" si="312"/>
        <v>1</v>
      </c>
      <c r="T1062" s="51" t="s">
        <v>59</v>
      </c>
      <c r="U1062" s="51"/>
      <c r="V1062" s="51"/>
    </row>
    <row r="1063" spans="1:22" ht="20">
      <c r="A1063" s="49"/>
      <c r="B1063" s="52"/>
      <c r="C1063" s="53"/>
      <c r="D1063" s="54"/>
      <c r="E1063" s="54"/>
      <c r="F1063" s="55"/>
      <c r="G1063" s="56"/>
      <c r="H1063" s="57"/>
      <c r="I1063" s="58"/>
      <c r="J1063" s="59">
        <f t="shared" si="313"/>
        <v>0</v>
      </c>
      <c r="K1063" s="60">
        <f t="shared" si="314"/>
        <v>0</v>
      </c>
      <c r="L1063" s="61"/>
      <c r="M1063" s="59">
        <f t="shared" si="307"/>
        <v>0</v>
      </c>
      <c r="N1063" s="60">
        <f t="shared" si="308"/>
        <v>0</v>
      </c>
      <c r="O1063" s="81" t="e">
        <f t="shared" si="309"/>
        <v>#DIV/0!</v>
      </c>
      <c r="P1063" s="61"/>
      <c r="Q1063" s="60">
        <f t="shared" si="310"/>
        <v>0</v>
      </c>
      <c r="R1063" s="60">
        <f t="shared" si="311"/>
        <v>0</v>
      </c>
      <c r="S1063" s="75" t="str">
        <f t="shared" si="312"/>
        <v>1</v>
      </c>
      <c r="T1063" s="51" t="s">
        <v>59</v>
      </c>
      <c r="U1063" s="51"/>
      <c r="V1063" s="51"/>
    </row>
    <row r="1064" spans="1:22" ht="20">
      <c r="A1064" s="49"/>
      <c r="B1064" s="52"/>
      <c r="C1064" s="53"/>
      <c r="D1064" s="54"/>
      <c r="E1064" s="54"/>
      <c r="F1064" s="55"/>
      <c r="G1064" s="56"/>
      <c r="H1064" s="57"/>
      <c r="I1064" s="58"/>
      <c r="J1064" s="59">
        <f t="shared" si="313"/>
        <v>0</v>
      </c>
      <c r="K1064" s="60">
        <f t="shared" si="314"/>
        <v>0</v>
      </c>
      <c r="L1064" s="61"/>
      <c r="M1064" s="59">
        <f t="shared" si="307"/>
        <v>0</v>
      </c>
      <c r="N1064" s="60">
        <f t="shared" si="308"/>
        <v>0</v>
      </c>
      <c r="O1064" s="81" t="e">
        <f t="shared" si="309"/>
        <v>#DIV/0!</v>
      </c>
      <c r="P1064" s="61"/>
      <c r="Q1064" s="60">
        <f t="shared" si="310"/>
        <v>0</v>
      </c>
      <c r="R1064" s="60">
        <f t="shared" si="311"/>
        <v>0</v>
      </c>
      <c r="S1064" s="75" t="str">
        <f t="shared" si="312"/>
        <v>1</v>
      </c>
      <c r="T1064" s="51" t="s">
        <v>59</v>
      </c>
      <c r="U1064" s="51"/>
      <c r="V1064" s="51"/>
    </row>
    <row r="1065" spans="1:22" ht="20">
      <c r="A1065" s="49"/>
      <c r="B1065" s="52"/>
      <c r="C1065" s="53"/>
      <c r="D1065" s="54"/>
      <c r="E1065" s="54"/>
      <c r="F1065" s="55"/>
      <c r="G1065" s="56"/>
      <c r="H1065" s="57"/>
      <c r="I1065" s="58"/>
      <c r="J1065" s="59">
        <f t="shared" si="313"/>
        <v>0</v>
      </c>
      <c r="K1065" s="60">
        <f t="shared" si="314"/>
        <v>0</v>
      </c>
      <c r="L1065" s="61"/>
      <c r="M1065" s="59">
        <f t="shared" si="307"/>
        <v>0</v>
      </c>
      <c r="N1065" s="60">
        <f t="shared" si="308"/>
        <v>0</v>
      </c>
      <c r="O1065" s="81" t="e">
        <f t="shared" si="309"/>
        <v>#DIV/0!</v>
      </c>
      <c r="P1065" s="61"/>
      <c r="Q1065" s="60">
        <f t="shared" si="310"/>
        <v>0</v>
      </c>
      <c r="R1065" s="60">
        <f t="shared" si="311"/>
        <v>0</v>
      </c>
      <c r="S1065" s="75" t="str">
        <f t="shared" si="312"/>
        <v>1</v>
      </c>
      <c r="T1065" s="51" t="s">
        <v>59</v>
      </c>
      <c r="U1065" s="51"/>
      <c r="V1065" s="51"/>
    </row>
    <row r="1066" spans="1:22" ht="20">
      <c r="A1066" s="49"/>
      <c r="B1066" s="52"/>
      <c r="C1066" s="53"/>
      <c r="D1066" s="54"/>
      <c r="E1066" s="54"/>
      <c r="F1066" s="55"/>
      <c r="G1066" s="56"/>
      <c r="H1066" s="57"/>
      <c r="I1066" s="58"/>
      <c r="J1066" s="59">
        <f t="shared" si="313"/>
        <v>0</v>
      </c>
      <c r="K1066" s="60">
        <f t="shared" si="314"/>
        <v>0</v>
      </c>
      <c r="L1066" s="61"/>
      <c r="M1066" s="59">
        <f t="shared" si="307"/>
        <v>0</v>
      </c>
      <c r="N1066" s="60">
        <f t="shared" si="308"/>
        <v>0</v>
      </c>
      <c r="O1066" s="81" t="e">
        <f t="shared" si="309"/>
        <v>#DIV/0!</v>
      </c>
      <c r="P1066" s="61"/>
      <c r="Q1066" s="60">
        <f t="shared" si="310"/>
        <v>0</v>
      </c>
      <c r="R1066" s="60">
        <f t="shared" si="311"/>
        <v>0</v>
      </c>
      <c r="S1066" s="75" t="str">
        <f t="shared" si="312"/>
        <v>1</v>
      </c>
      <c r="T1066" s="51" t="s">
        <v>59</v>
      </c>
      <c r="U1066" s="51"/>
      <c r="V1066" s="51"/>
    </row>
    <row r="1067" spans="1:22" ht="20">
      <c r="A1067" s="49"/>
      <c r="B1067" s="52"/>
      <c r="C1067" s="53"/>
      <c r="D1067" s="54"/>
      <c r="E1067" s="54"/>
      <c r="F1067" s="55"/>
      <c r="G1067" s="56"/>
      <c r="H1067" s="57"/>
      <c r="I1067" s="58"/>
      <c r="J1067" s="59">
        <f t="shared" si="313"/>
        <v>0</v>
      </c>
      <c r="K1067" s="60">
        <f t="shared" si="314"/>
        <v>0</v>
      </c>
      <c r="L1067" s="61"/>
      <c r="M1067" s="59">
        <f t="shared" si="307"/>
        <v>0</v>
      </c>
      <c r="N1067" s="60">
        <f t="shared" si="308"/>
        <v>0</v>
      </c>
      <c r="O1067" s="81" t="e">
        <f t="shared" si="309"/>
        <v>#DIV/0!</v>
      </c>
      <c r="P1067" s="61"/>
      <c r="Q1067" s="60">
        <f t="shared" si="310"/>
        <v>0</v>
      </c>
      <c r="R1067" s="60">
        <f t="shared" si="311"/>
        <v>0</v>
      </c>
      <c r="S1067" s="75" t="str">
        <f t="shared" si="312"/>
        <v>1</v>
      </c>
      <c r="T1067" s="51" t="s">
        <v>59</v>
      </c>
      <c r="U1067" s="51"/>
      <c r="V1067" s="51"/>
    </row>
    <row r="1068" spans="1:22" ht="20">
      <c r="A1068" s="49"/>
      <c r="B1068" s="52"/>
      <c r="C1068" s="53"/>
      <c r="D1068" s="54"/>
      <c r="E1068" s="54"/>
      <c r="F1068" s="55"/>
      <c r="G1068" s="56"/>
      <c r="H1068" s="57"/>
      <c r="I1068" s="58"/>
      <c r="J1068" s="59">
        <f t="shared" si="313"/>
        <v>0</v>
      </c>
      <c r="K1068" s="60">
        <f t="shared" si="314"/>
        <v>0</v>
      </c>
      <c r="L1068" s="61"/>
      <c r="M1068" s="59">
        <f t="shared" si="307"/>
        <v>0</v>
      </c>
      <c r="N1068" s="60">
        <f t="shared" si="308"/>
        <v>0</v>
      </c>
      <c r="O1068" s="81" t="e">
        <f t="shared" si="309"/>
        <v>#DIV/0!</v>
      </c>
      <c r="P1068" s="61"/>
      <c r="Q1068" s="60">
        <f t="shared" si="310"/>
        <v>0</v>
      </c>
      <c r="R1068" s="60">
        <f t="shared" si="311"/>
        <v>0</v>
      </c>
      <c r="S1068" s="75" t="str">
        <f t="shared" si="312"/>
        <v>1</v>
      </c>
      <c r="T1068" s="51" t="s">
        <v>59</v>
      </c>
      <c r="U1068" s="51"/>
      <c r="V1068" s="51"/>
    </row>
    <row r="1069" spans="1:22" ht="20">
      <c r="A1069" s="49"/>
      <c r="B1069" s="52"/>
      <c r="C1069" s="53"/>
      <c r="D1069" s="54"/>
      <c r="E1069" s="54"/>
      <c r="F1069" s="55"/>
      <c r="G1069" s="56"/>
      <c r="H1069" s="57"/>
      <c r="I1069" s="58"/>
      <c r="J1069" s="59">
        <f t="shared" si="313"/>
        <v>0</v>
      </c>
      <c r="K1069" s="60">
        <f t="shared" si="314"/>
        <v>0</v>
      </c>
      <c r="L1069" s="61"/>
      <c r="M1069" s="59">
        <f t="shared" si="307"/>
        <v>0</v>
      </c>
      <c r="N1069" s="60">
        <f t="shared" si="308"/>
        <v>0</v>
      </c>
      <c r="O1069" s="81" t="e">
        <f t="shared" si="309"/>
        <v>#DIV/0!</v>
      </c>
      <c r="P1069" s="61"/>
      <c r="Q1069" s="60">
        <f t="shared" si="310"/>
        <v>0</v>
      </c>
      <c r="R1069" s="60">
        <f t="shared" si="311"/>
        <v>0</v>
      </c>
      <c r="S1069" s="75" t="str">
        <f t="shared" si="312"/>
        <v>1</v>
      </c>
      <c r="T1069" s="51" t="s">
        <v>59</v>
      </c>
      <c r="U1069" s="51"/>
      <c r="V1069" s="51"/>
    </row>
    <row r="1070" spans="1:22" ht="20">
      <c r="A1070" s="49"/>
      <c r="B1070" s="52"/>
      <c r="C1070" s="53"/>
      <c r="D1070" s="54"/>
      <c r="E1070" s="54"/>
      <c r="F1070" s="55"/>
      <c r="G1070" s="56"/>
      <c r="H1070" s="57"/>
      <c r="I1070" s="58"/>
      <c r="J1070" s="59">
        <f t="shared" si="313"/>
        <v>0</v>
      </c>
      <c r="K1070" s="60">
        <f t="shared" si="314"/>
        <v>0</v>
      </c>
      <c r="L1070" s="61"/>
      <c r="M1070" s="59">
        <f t="shared" si="307"/>
        <v>0</v>
      </c>
      <c r="N1070" s="60">
        <f t="shared" si="308"/>
        <v>0</v>
      </c>
      <c r="O1070" s="81" t="e">
        <f t="shared" si="309"/>
        <v>#DIV/0!</v>
      </c>
      <c r="P1070" s="61"/>
      <c r="Q1070" s="60">
        <f t="shared" si="310"/>
        <v>0</v>
      </c>
      <c r="R1070" s="60">
        <f t="shared" si="311"/>
        <v>0</v>
      </c>
      <c r="S1070" s="75" t="str">
        <f t="shared" si="312"/>
        <v>1</v>
      </c>
      <c r="T1070" s="51" t="s">
        <v>59</v>
      </c>
      <c r="U1070" s="51"/>
      <c r="V1070" s="51"/>
    </row>
    <row r="1071" spans="1:22" ht="20">
      <c r="A1071" s="49"/>
      <c r="B1071" s="52"/>
      <c r="C1071" s="53"/>
      <c r="D1071" s="54"/>
      <c r="E1071" s="54"/>
      <c r="F1071" s="55"/>
      <c r="G1071" s="56"/>
      <c r="H1071" s="57"/>
      <c r="I1071" s="58"/>
      <c r="J1071" s="59">
        <f t="shared" si="313"/>
        <v>0</v>
      </c>
      <c r="K1071" s="60">
        <f t="shared" si="314"/>
        <v>0</v>
      </c>
      <c r="L1071" s="61"/>
      <c r="M1071" s="59">
        <f t="shared" si="307"/>
        <v>0</v>
      </c>
      <c r="N1071" s="60">
        <f t="shared" si="308"/>
        <v>0</v>
      </c>
      <c r="O1071" s="81" t="e">
        <f t="shared" si="309"/>
        <v>#DIV/0!</v>
      </c>
      <c r="P1071" s="61"/>
      <c r="Q1071" s="60">
        <f t="shared" si="310"/>
        <v>0</v>
      </c>
      <c r="R1071" s="60">
        <f t="shared" si="311"/>
        <v>0</v>
      </c>
      <c r="S1071" s="75" t="str">
        <f t="shared" si="312"/>
        <v>1</v>
      </c>
      <c r="T1071" s="51" t="s">
        <v>59</v>
      </c>
      <c r="U1071" s="51"/>
      <c r="V1071" s="51"/>
    </row>
    <row r="1072" spans="1:22" ht="20">
      <c r="A1072" s="49"/>
      <c r="B1072" s="52"/>
      <c r="C1072" s="53"/>
      <c r="D1072" s="54"/>
      <c r="E1072" s="54"/>
      <c r="F1072" s="55"/>
      <c r="G1072" s="56"/>
      <c r="H1072" s="57"/>
      <c r="I1072" s="58"/>
      <c r="J1072" s="59">
        <f t="shared" si="313"/>
        <v>0</v>
      </c>
      <c r="K1072" s="60">
        <f t="shared" si="314"/>
        <v>0</v>
      </c>
      <c r="L1072" s="61"/>
      <c r="M1072" s="59">
        <f t="shared" si="307"/>
        <v>0</v>
      </c>
      <c r="N1072" s="60">
        <f t="shared" si="308"/>
        <v>0</v>
      </c>
      <c r="O1072" s="81" t="e">
        <f t="shared" si="309"/>
        <v>#DIV/0!</v>
      </c>
      <c r="P1072" s="61"/>
      <c r="Q1072" s="60">
        <f t="shared" si="310"/>
        <v>0</v>
      </c>
      <c r="R1072" s="60">
        <f t="shared" si="311"/>
        <v>0</v>
      </c>
      <c r="S1072" s="75" t="str">
        <f t="shared" si="312"/>
        <v>1</v>
      </c>
      <c r="T1072" s="51" t="s">
        <v>59</v>
      </c>
      <c r="U1072" s="51"/>
      <c r="V1072" s="51"/>
    </row>
    <row r="1073" spans="1:22" ht="20">
      <c r="A1073" s="49"/>
      <c r="B1073" s="52"/>
      <c r="C1073" s="53"/>
      <c r="D1073" s="54"/>
      <c r="E1073" s="54"/>
      <c r="F1073" s="55"/>
      <c r="G1073" s="56"/>
      <c r="H1073" s="57"/>
      <c r="I1073" s="58"/>
      <c r="J1073" s="59">
        <f t="shared" si="313"/>
        <v>0</v>
      </c>
      <c r="K1073" s="60">
        <f t="shared" si="314"/>
        <v>0</v>
      </c>
      <c r="L1073" s="61"/>
      <c r="M1073" s="59">
        <f t="shared" si="307"/>
        <v>0</v>
      </c>
      <c r="N1073" s="60">
        <f t="shared" si="308"/>
        <v>0</v>
      </c>
      <c r="O1073" s="81" t="e">
        <f t="shared" si="309"/>
        <v>#DIV/0!</v>
      </c>
      <c r="P1073" s="61"/>
      <c r="Q1073" s="60">
        <f t="shared" si="310"/>
        <v>0</v>
      </c>
      <c r="R1073" s="60">
        <f t="shared" si="311"/>
        <v>0</v>
      </c>
      <c r="S1073" s="75" t="str">
        <f t="shared" si="312"/>
        <v>1</v>
      </c>
      <c r="T1073" s="51" t="s">
        <v>59</v>
      </c>
      <c r="U1073" s="51"/>
      <c r="V1073" s="51"/>
    </row>
    <row r="1074" spans="1:22" ht="20">
      <c r="A1074" s="49"/>
      <c r="B1074" s="52"/>
      <c r="C1074" s="53"/>
      <c r="D1074" s="54"/>
      <c r="E1074" s="54"/>
      <c r="F1074" s="55"/>
      <c r="G1074" s="56"/>
      <c r="H1074" s="57"/>
      <c r="I1074" s="58"/>
      <c r="J1074" s="59">
        <f t="shared" si="313"/>
        <v>0</v>
      </c>
      <c r="K1074" s="60">
        <f t="shared" si="314"/>
        <v>0</v>
      </c>
      <c r="L1074" s="61"/>
      <c r="M1074" s="59">
        <f t="shared" si="307"/>
        <v>0</v>
      </c>
      <c r="N1074" s="60">
        <f t="shared" si="308"/>
        <v>0</v>
      </c>
      <c r="O1074" s="81" t="e">
        <f t="shared" si="309"/>
        <v>#DIV/0!</v>
      </c>
      <c r="P1074" s="61"/>
      <c r="Q1074" s="60">
        <f t="shared" si="310"/>
        <v>0</v>
      </c>
      <c r="R1074" s="60">
        <f t="shared" si="311"/>
        <v>0</v>
      </c>
      <c r="S1074" s="75" t="str">
        <f t="shared" si="312"/>
        <v>1</v>
      </c>
      <c r="T1074" s="51" t="s">
        <v>59</v>
      </c>
      <c r="U1074" s="51"/>
      <c r="V1074" s="51"/>
    </row>
    <row r="1075" spans="1:22" ht="20">
      <c r="A1075" s="49"/>
      <c r="B1075" s="52"/>
      <c r="C1075" s="53"/>
      <c r="D1075" s="54"/>
      <c r="E1075" s="54"/>
      <c r="F1075" s="55"/>
      <c r="G1075" s="56"/>
      <c r="H1075" s="57"/>
      <c r="I1075" s="58"/>
      <c r="J1075" s="59">
        <f t="shared" si="313"/>
        <v>0</v>
      </c>
      <c r="K1075" s="60">
        <f t="shared" si="314"/>
        <v>0</v>
      </c>
      <c r="L1075" s="61"/>
      <c r="M1075" s="59">
        <f t="shared" si="307"/>
        <v>0</v>
      </c>
      <c r="N1075" s="60">
        <f t="shared" si="308"/>
        <v>0</v>
      </c>
      <c r="O1075" s="81" t="e">
        <f t="shared" si="309"/>
        <v>#DIV/0!</v>
      </c>
      <c r="P1075" s="61"/>
      <c r="Q1075" s="60">
        <f t="shared" si="310"/>
        <v>0</v>
      </c>
      <c r="R1075" s="60">
        <f t="shared" si="311"/>
        <v>0</v>
      </c>
      <c r="S1075" s="75" t="str">
        <f t="shared" si="312"/>
        <v>1</v>
      </c>
      <c r="T1075" s="51" t="s">
        <v>59</v>
      </c>
      <c r="U1075" s="51"/>
      <c r="V1075" s="51"/>
    </row>
    <row r="1076" spans="1:22" ht="20">
      <c r="A1076" s="49"/>
      <c r="B1076" s="52"/>
      <c r="C1076" s="53"/>
      <c r="D1076" s="54"/>
      <c r="E1076" s="54"/>
      <c r="F1076" s="55"/>
      <c r="G1076" s="56"/>
      <c r="H1076" s="57"/>
      <c r="I1076" s="58"/>
      <c r="J1076" s="59">
        <f t="shared" si="313"/>
        <v>0</v>
      </c>
      <c r="K1076" s="60">
        <f t="shared" si="314"/>
        <v>0</v>
      </c>
      <c r="L1076" s="61"/>
      <c r="M1076" s="59">
        <f t="shared" si="307"/>
        <v>0</v>
      </c>
      <c r="N1076" s="60">
        <f t="shared" si="308"/>
        <v>0</v>
      </c>
      <c r="O1076" s="81" t="e">
        <f t="shared" si="309"/>
        <v>#DIV/0!</v>
      </c>
      <c r="P1076" s="61"/>
      <c r="Q1076" s="60">
        <f t="shared" si="310"/>
        <v>0</v>
      </c>
      <c r="R1076" s="60">
        <f t="shared" si="311"/>
        <v>0</v>
      </c>
      <c r="S1076" s="75" t="str">
        <f t="shared" si="312"/>
        <v>1</v>
      </c>
      <c r="T1076" s="51" t="s">
        <v>59</v>
      </c>
      <c r="U1076" s="51"/>
      <c r="V1076" s="51"/>
    </row>
    <row r="1077" spans="1:22" ht="20">
      <c r="A1077" s="49"/>
      <c r="B1077" s="52"/>
      <c r="C1077" s="53"/>
      <c r="D1077" s="54"/>
      <c r="E1077" s="54"/>
      <c r="F1077" s="55"/>
      <c r="G1077" s="56"/>
      <c r="H1077" s="57"/>
      <c r="I1077" s="58"/>
      <c r="J1077" s="59">
        <f t="shared" si="313"/>
        <v>0</v>
      </c>
      <c r="K1077" s="60">
        <f t="shared" si="314"/>
        <v>0</v>
      </c>
      <c r="L1077" s="61"/>
      <c r="M1077" s="59">
        <f t="shared" si="307"/>
        <v>0</v>
      </c>
      <c r="N1077" s="60">
        <f t="shared" si="308"/>
        <v>0</v>
      </c>
      <c r="O1077" s="81" t="e">
        <f t="shared" si="309"/>
        <v>#DIV/0!</v>
      </c>
      <c r="P1077" s="61"/>
      <c r="Q1077" s="60">
        <f t="shared" si="310"/>
        <v>0</v>
      </c>
      <c r="R1077" s="60">
        <f t="shared" si="311"/>
        <v>0</v>
      </c>
      <c r="S1077" s="75" t="str">
        <f t="shared" si="312"/>
        <v>1</v>
      </c>
      <c r="T1077" s="51" t="s">
        <v>59</v>
      </c>
      <c r="U1077" s="51"/>
      <c r="V1077" s="51"/>
    </row>
    <row r="1078" spans="1:22" ht="20">
      <c r="A1078" s="49"/>
      <c r="B1078" s="52"/>
      <c r="C1078" s="53"/>
      <c r="D1078" s="54"/>
      <c r="E1078" s="54"/>
      <c r="F1078" s="55"/>
      <c r="G1078" s="56"/>
      <c r="H1078" s="57"/>
      <c r="I1078" s="58"/>
      <c r="J1078" s="59">
        <f t="shared" si="313"/>
        <v>0</v>
      </c>
      <c r="K1078" s="60">
        <f t="shared" si="314"/>
        <v>0</v>
      </c>
      <c r="L1078" s="61"/>
      <c r="M1078" s="59">
        <f t="shared" si="307"/>
        <v>0</v>
      </c>
      <c r="N1078" s="60">
        <f t="shared" si="308"/>
        <v>0</v>
      </c>
      <c r="O1078" s="81" t="e">
        <f t="shared" si="309"/>
        <v>#DIV/0!</v>
      </c>
      <c r="P1078" s="61"/>
      <c r="Q1078" s="60">
        <f t="shared" si="310"/>
        <v>0</v>
      </c>
      <c r="R1078" s="60">
        <f t="shared" si="311"/>
        <v>0</v>
      </c>
      <c r="S1078" s="75" t="str">
        <f t="shared" si="312"/>
        <v>1</v>
      </c>
      <c r="T1078" s="51" t="s">
        <v>59</v>
      </c>
      <c r="U1078" s="51"/>
      <c r="V1078" s="51"/>
    </row>
    <row r="1079" spans="1:22" ht="20">
      <c r="A1079" s="49"/>
      <c r="B1079" s="52"/>
      <c r="C1079" s="53"/>
      <c r="D1079" s="54"/>
      <c r="E1079" s="54"/>
      <c r="F1079" s="55"/>
      <c r="G1079" s="56"/>
      <c r="H1079" s="57"/>
      <c r="I1079" s="58"/>
      <c r="J1079" s="59">
        <f t="shared" si="313"/>
        <v>0</v>
      </c>
      <c r="K1079" s="60">
        <f t="shared" si="314"/>
        <v>0</v>
      </c>
      <c r="L1079" s="61"/>
      <c r="M1079" s="59">
        <f t="shared" si="307"/>
        <v>0</v>
      </c>
      <c r="N1079" s="60">
        <f t="shared" si="308"/>
        <v>0</v>
      </c>
      <c r="O1079" s="81" t="e">
        <f t="shared" si="309"/>
        <v>#DIV/0!</v>
      </c>
      <c r="P1079" s="61"/>
      <c r="Q1079" s="60">
        <f t="shared" si="310"/>
        <v>0</v>
      </c>
      <c r="R1079" s="60">
        <f t="shared" si="311"/>
        <v>0</v>
      </c>
      <c r="S1079" s="75" t="str">
        <f t="shared" si="312"/>
        <v>1</v>
      </c>
      <c r="T1079" s="51" t="s">
        <v>59</v>
      </c>
      <c r="U1079" s="51"/>
      <c r="V1079" s="51"/>
    </row>
    <row r="1080" spans="1:22" ht="20">
      <c r="A1080" s="49"/>
      <c r="B1080" s="52"/>
      <c r="C1080" s="53"/>
      <c r="D1080" s="54"/>
      <c r="E1080" s="54"/>
      <c r="F1080" s="55"/>
      <c r="G1080" s="56"/>
      <c r="H1080" s="57"/>
      <c r="I1080" s="58"/>
      <c r="J1080" s="59">
        <f t="shared" si="313"/>
        <v>0</v>
      </c>
      <c r="K1080" s="60">
        <f t="shared" si="314"/>
        <v>0</v>
      </c>
      <c r="L1080" s="61"/>
      <c r="M1080" s="59">
        <f t="shared" ref="M1080:M1143" si="315">L1080*H1080</f>
        <v>0</v>
      </c>
      <c r="N1080" s="60">
        <f t="shared" ref="N1080:N1143" si="316">(L1080-J1080)*H1080</f>
        <v>0</v>
      </c>
      <c r="O1080" s="81" t="e">
        <f t="shared" ref="O1080:O1143" si="317">(L1080-J1080)/J1080</f>
        <v>#DIV/0!</v>
      </c>
      <c r="P1080" s="61"/>
      <c r="Q1080" s="60">
        <f t="shared" si="310"/>
        <v>0</v>
      </c>
      <c r="R1080" s="60">
        <f t="shared" si="311"/>
        <v>0</v>
      </c>
      <c r="S1080" s="75" t="str">
        <f t="shared" si="312"/>
        <v>1</v>
      </c>
      <c r="T1080" s="51" t="s">
        <v>59</v>
      </c>
      <c r="U1080" s="51"/>
      <c r="V1080" s="51"/>
    </row>
    <row r="1081" spans="1:22" ht="20">
      <c r="A1081" s="49"/>
      <c r="B1081" s="52"/>
      <c r="C1081" s="53"/>
      <c r="D1081" s="54"/>
      <c r="E1081" s="54"/>
      <c r="F1081" s="55"/>
      <c r="G1081" s="56"/>
      <c r="H1081" s="57"/>
      <c r="I1081" s="58"/>
      <c r="J1081" s="59">
        <f t="shared" si="313"/>
        <v>0</v>
      </c>
      <c r="K1081" s="60">
        <f t="shared" si="314"/>
        <v>0</v>
      </c>
      <c r="L1081" s="61"/>
      <c r="M1081" s="59">
        <f t="shared" si="315"/>
        <v>0</v>
      </c>
      <c r="N1081" s="60">
        <f t="shared" si="316"/>
        <v>0</v>
      </c>
      <c r="O1081" s="81" t="e">
        <f t="shared" si="317"/>
        <v>#DIV/0!</v>
      </c>
      <c r="P1081" s="61"/>
      <c r="Q1081" s="60">
        <f t="shared" si="310"/>
        <v>0</v>
      </c>
      <c r="R1081" s="60">
        <f t="shared" si="311"/>
        <v>0</v>
      </c>
      <c r="S1081" s="75" t="str">
        <f t="shared" si="312"/>
        <v>1</v>
      </c>
      <c r="T1081" s="51" t="s">
        <v>59</v>
      </c>
      <c r="U1081" s="51"/>
      <c r="V1081" s="51"/>
    </row>
    <row r="1082" spans="1:22" ht="20">
      <c r="A1082" s="49"/>
      <c r="B1082" s="52"/>
      <c r="C1082" s="53"/>
      <c r="D1082" s="54"/>
      <c r="E1082" s="54"/>
      <c r="F1082" s="55"/>
      <c r="G1082" s="56"/>
      <c r="H1082" s="57"/>
      <c r="I1082" s="58"/>
      <c r="J1082" s="59">
        <f t="shared" si="313"/>
        <v>0</v>
      </c>
      <c r="K1082" s="60">
        <f t="shared" si="314"/>
        <v>0</v>
      </c>
      <c r="L1082" s="61"/>
      <c r="M1082" s="59">
        <f t="shared" si="315"/>
        <v>0</v>
      </c>
      <c r="N1082" s="60">
        <f t="shared" si="316"/>
        <v>0</v>
      </c>
      <c r="O1082" s="81" t="e">
        <f t="shared" si="317"/>
        <v>#DIV/0!</v>
      </c>
      <c r="P1082" s="61"/>
      <c r="Q1082" s="60">
        <f t="shared" ref="Q1082:Q1145" si="318">L1082*H1082-P1082</f>
        <v>0</v>
      </c>
      <c r="R1082" s="60">
        <f t="shared" si="311"/>
        <v>0</v>
      </c>
      <c r="S1082" s="75" t="str">
        <f t="shared" si="312"/>
        <v>1</v>
      </c>
      <c r="T1082" s="51" t="s">
        <v>59</v>
      </c>
      <c r="U1082" s="51"/>
      <c r="V1082" s="51"/>
    </row>
    <row r="1083" spans="1:22" ht="20">
      <c r="A1083" s="49"/>
      <c r="B1083" s="52"/>
      <c r="C1083" s="53"/>
      <c r="D1083" s="54"/>
      <c r="E1083" s="54"/>
      <c r="F1083" s="55"/>
      <c r="G1083" s="56"/>
      <c r="H1083" s="57"/>
      <c r="I1083" s="58"/>
      <c r="J1083" s="59">
        <f t="shared" si="313"/>
        <v>0</v>
      </c>
      <c r="K1083" s="60">
        <f t="shared" si="314"/>
        <v>0</v>
      </c>
      <c r="L1083" s="61"/>
      <c r="M1083" s="59">
        <f t="shared" si="315"/>
        <v>0</v>
      </c>
      <c r="N1083" s="60">
        <f t="shared" si="316"/>
        <v>0</v>
      </c>
      <c r="O1083" s="81" t="e">
        <f t="shared" si="317"/>
        <v>#DIV/0!</v>
      </c>
      <c r="P1083" s="61"/>
      <c r="Q1083" s="60">
        <f t="shared" si="318"/>
        <v>0</v>
      </c>
      <c r="R1083" s="60">
        <f t="shared" si="311"/>
        <v>0</v>
      </c>
      <c r="S1083" s="75" t="str">
        <f t="shared" si="312"/>
        <v>1</v>
      </c>
      <c r="T1083" s="51" t="s">
        <v>59</v>
      </c>
      <c r="U1083" s="51"/>
      <c r="V1083" s="51"/>
    </row>
    <row r="1084" spans="1:22" ht="20">
      <c r="A1084" s="49"/>
      <c r="B1084" s="52"/>
      <c r="C1084" s="53"/>
      <c r="D1084" s="54"/>
      <c r="E1084" s="54"/>
      <c r="F1084" s="55"/>
      <c r="G1084" s="56"/>
      <c r="H1084" s="57"/>
      <c r="I1084" s="58"/>
      <c r="J1084" s="59">
        <f t="shared" si="313"/>
        <v>0</v>
      </c>
      <c r="K1084" s="60">
        <f t="shared" si="314"/>
        <v>0</v>
      </c>
      <c r="L1084" s="61"/>
      <c r="M1084" s="59">
        <f t="shared" si="315"/>
        <v>0</v>
      </c>
      <c r="N1084" s="60">
        <f t="shared" si="316"/>
        <v>0</v>
      </c>
      <c r="O1084" s="81" t="e">
        <f t="shared" si="317"/>
        <v>#DIV/0!</v>
      </c>
      <c r="P1084" s="61"/>
      <c r="Q1084" s="60">
        <f t="shared" si="318"/>
        <v>0</v>
      </c>
      <c r="R1084" s="60">
        <f t="shared" si="311"/>
        <v>0</v>
      </c>
      <c r="S1084" s="75" t="str">
        <f t="shared" si="312"/>
        <v>1</v>
      </c>
      <c r="T1084" s="51" t="s">
        <v>59</v>
      </c>
      <c r="U1084" s="51"/>
      <c r="V1084" s="51"/>
    </row>
    <row r="1085" spans="1:22" ht="20">
      <c r="A1085" s="49"/>
      <c r="B1085" s="52"/>
      <c r="C1085" s="53"/>
      <c r="D1085" s="54"/>
      <c r="E1085" s="54"/>
      <c r="F1085" s="55"/>
      <c r="G1085" s="56"/>
      <c r="H1085" s="57"/>
      <c r="I1085" s="58"/>
      <c r="J1085" s="59">
        <f t="shared" si="313"/>
        <v>0</v>
      </c>
      <c r="K1085" s="60">
        <f t="shared" si="314"/>
        <v>0</v>
      </c>
      <c r="L1085" s="61"/>
      <c r="M1085" s="59">
        <f t="shared" si="315"/>
        <v>0</v>
      </c>
      <c r="N1085" s="60">
        <f t="shared" si="316"/>
        <v>0</v>
      </c>
      <c r="O1085" s="81" t="e">
        <f t="shared" si="317"/>
        <v>#DIV/0!</v>
      </c>
      <c r="P1085" s="61"/>
      <c r="Q1085" s="60">
        <f t="shared" si="318"/>
        <v>0</v>
      </c>
      <c r="R1085" s="60">
        <f t="shared" si="311"/>
        <v>0</v>
      </c>
      <c r="S1085" s="75" t="str">
        <f t="shared" si="312"/>
        <v>1</v>
      </c>
      <c r="T1085" s="51" t="s">
        <v>59</v>
      </c>
      <c r="U1085" s="51"/>
      <c r="V1085" s="51"/>
    </row>
    <row r="1086" spans="1:22" ht="20">
      <c r="A1086" s="49"/>
      <c r="B1086" s="52"/>
      <c r="C1086" s="53"/>
      <c r="D1086" s="54"/>
      <c r="E1086" s="54"/>
      <c r="F1086" s="55"/>
      <c r="G1086" s="56"/>
      <c r="H1086" s="57"/>
      <c r="I1086" s="58"/>
      <c r="J1086" s="59">
        <f t="shared" si="313"/>
        <v>0</v>
      </c>
      <c r="K1086" s="60">
        <f t="shared" si="314"/>
        <v>0</v>
      </c>
      <c r="L1086" s="61"/>
      <c r="M1086" s="59">
        <f t="shared" si="315"/>
        <v>0</v>
      </c>
      <c r="N1086" s="60">
        <f t="shared" si="316"/>
        <v>0</v>
      </c>
      <c r="O1086" s="81" t="e">
        <f t="shared" si="317"/>
        <v>#DIV/0!</v>
      </c>
      <c r="P1086" s="61"/>
      <c r="Q1086" s="60">
        <f t="shared" si="318"/>
        <v>0</v>
      </c>
      <c r="R1086" s="60">
        <f t="shared" si="311"/>
        <v>0</v>
      </c>
      <c r="S1086" s="75" t="str">
        <f t="shared" si="312"/>
        <v>1</v>
      </c>
      <c r="T1086" s="51" t="s">
        <v>59</v>
      </c>
      <c r="U1086" s="51"/>
      <c r="V1086" s="51"/>
    </row>
    <row r="1087" spans="1:22" ht="20">
      <c r="A1087" s="49"/>
      <c r="B1087" s="52"/>
      <c r="C1087" s="53"/>
      <c r="D1087" s="54"/>
      <c r="E1087" s="54"/>
      <c r="F1087" s="55"/>
      <c r="G1087" s="56"/>
      <c r="H1087" s="57"/>
      <c r="I1087" s="58"/>
      <c r="J1087" s="59">
        <f t="shared" si="313"/>
        <v>0</v>
      </c>
      <c r="K1087" s="60">
        <f t="shared" si="314"/>
        <v>0</v>
      </c>
      <c r="L1087" s="61"/>
      <c r="M1087" s="59">
        <f t="shared" si="315"/>
        <v>0</v>
      </c>
      <c r="N1087" s="60">
        <f t="shared" si="316"/>
        <v>0</v>
      </c>
      <c r="O1087" s="81" t="e">
        <f t="shared" si="317"/>
        <v>#DIV/0!</v>
      </c>
      <c r="P1087" s="61"/>
      <c r="Q1087" s="60">
        <f t="shared" si="318"/>
        <v>0</v>
      </c>
      <c r="R1087" s="60">
        <f t="shared" si="311"/>
        <v>0</v>
      </c>
      <c r="S1087" s="75" t="str">
        <f t="shared" si="312"/>
        <v>1</v>
      </c>
      <c r="T1087" s="51" t="s">
        <v>59</v>
      </c>
      <c r="U1087" s="51"/>
      <c r="V1087" s="51"/>
    </row>
    <row r="1088" spans="1:22" ht="20">
      <c r="A1088" s="49"/>
      <c r="B1088" s="52"/>
      <c r="C1088" s="53"/>
      <c r="D1088" s="54"/>
      <c r="E1088" s="54"/>
      <c r="F1088" s="55"/>
      <c r="G1088" s="56"/>
      <c r="H1088" s="57"/>
      <c r="I1088" s="58"/>
      <c r="J1088" s="59">
        <f t="shared" si="313"/>
        <v>0</v>
      </c>
      <c r="K1088" s="60">
        <f t="shared" si="314"/>
        <v>0</v>
      </c>
      <c r="L1088" s="61"/>
      <c r="M1088" s="59">
        <f t="shared" si="315"/>
        <v>0</v>
      </c>
      <c r="N1088" s="60">
        <f t="shared" si="316"/>
        <v>0</v>
      </c>
      <c r="O1088" s="81" t="e">
        <f t="shared" si="317"/>
        <v>#DIV/0!</v>
      </c>
      <c r="P1088" s="61"/>
      <c r="Q1088" s="60">
        <f t="shared" si="318"/>
        <v>0</v>
      </c>
      <c r="R1088" s="60">
        <f t="shared" si="311"/>
        <v>0</v>
      </c>
      <c r="S1088" s="75" t="str">
        <f t="shared" si="312"/>
        <v>1</v>
      </c>
      <c r="T1088" s="51" t="s">
        <v>59</v>
      </c>
      <c r="U1088" s="51"/>
      <c r="V1088" s="51"/>
    </row>
    <row r="1089" spans="1:22" ht="20">
      <c r="A1089" s="49"/>
      <c r="B1089" s="52"/>
      <c r="C1089" s="53"/>
      <c r="D1089" s="54"/>
      <c r="E1089" s="54"/>
      <c r="F1089" s="55"/>
      <c r="G1089" s="56"/>
      <c r="H1089" s="57"/>
      <c r="I1089" s="58"/>
      <c r="J1089" s="59">
        <f t="shared" si="313"/>
        <v>0</v>
      </c>
      <c r="K1089" s="60">
        <f t="shared" si="314"/>
        <v>0</v>
      </c>
      <c r="L1089" s="61"/>
      <c r="M1089" s="59">
        <f t="shared" si="315"/>
        <v>0</v>
      </c>
      <c r="N1089" s="60">
        <f t="shared" si="316"/>
        <v>0</v>
      </c>
      <c r="O1089" s="81" t="e">
        <f t="shared" si="317"/>
        <v>#DIV/0!</v>
      </c>
      <c r="P1089" s="61"/>
      <c r="Q1089" s="60">
        <f t="shared" si="318"/>
        <v>0</v>
      </c>
      <c r="R1089" s="60">
        <f t="shared" si="311"/>
        <v>0</v>
      </c>
      <c r="S1089" s="75" t="str">
        <f t="shared" si="312"/>
        <v>1</v>
      </c>
      <c r="T1089" s="51" t="s">
        <v>59</v>
      </c>
      <c r="U1089" s="51"/>
      <c r="V1089" s="51"/>
    </row>
    <row r="1090" spans="1:22" ht="20">
      <c r="A1090" s="49"/>
      <c r="B1090" s="52"/>
      <c r="C1090" s="53"/>
      <c r="D1090" s="54"/>
      <c r="E1090" s="54"/>
      <c r="F1090" s="55"/>
      <c r="G1090" s="56"/>
      <c r="H1090" s="57"/>
      <c r="I1090" s="58"/>
      <c r="J1090" s="59">
        <f t="shared" si="313"/>
        <v>0</v>
      </c>
      <c r="K1090" s="60">
        <f t="shared" si="314"/>
        <v>0</v>
      </c>
      <c r="L1090" s="61"/>
      <c r="M1090" s="59">
        <f t="shared" si="315"/>
        <v>0</v>
      </c>
      <c r="N1090" s="60">
        <f t="shared" si="316"/>
        <v>0</v>
      </c>
      <c r="O1090" s="81" t="e">
        <f t="shared" si="317"/>
        <v>#DIV/0!</v>
      </c>
      <c r="P1090" s="61"/>
      <c r="Q1090" s="60">
        <f t="shared" si="318"/>
        <v>0</v>
      </c>
      <c r="R1090" s="60">
        <f t="shared" ref="R1090:R1153" si="319">N1090</f>
        <v>0</v>
      </c>
      <c r="S1090" s="75" t="str">
        <f t="shared" ref="S1090:S1153" si="320">IF(Q1090&lt;&gt;0,"0","1")</f>
        <v>1</v>
      </c>
      <c r="T1090" s="51" t="s">
        <v>59</v>
      </c>
      <c r="U1090" s="51"/>
      <c r="V1090" s="51"/>
    </row>
    <row r="1091" spans="1:22" ht="20">
      <c r="A1091" s="49"/>
      <c r="B1091" s="52"/>
      <c r="C1091" s="53"/>
      <c r="D1091" s="54"/>
      <c r="E1091" s="54"/>
      <c r="F1091" s="55"/>
      <c r="G1091" s="56"/>
      <c r="H1091" s="57"/>
      <c r="I1091" s="58"/>
      <c r="J1091" s="59">
        <f t="shared" si="313"/>
        <v>0</v>
      </c>
      <c r="K1091" s="60">
        <f t="shared" si="314"/>
        <v>0</v>
      </c>
      <c r="L1091" s="61"/>
      <c r="M1091" s="59">
        <f t="shared" si="315"/>
        <v>0</v>
      </c>
      <c r="N1091" s="60">
        <f t="shared" si="316"/>
        <v>0</v>
      </c>
      <c r="O1091" s="81" t="e">
        <f t="shared" si="317"/>
        <v>#DIV/0!</v>
      </c>
      <c r="P1091" s="61"/>
      <c r="Q1091" s="60">
        <f t="shared" si="318"/>
        <v>0</v>
      </c>
      <c r="R1091" s="60">
        <f t="shared" si="319"/>
        <v>0</v>
      </c>
      <c r="S1091" s="75" t="str">
        <f t="shared" si="320"/>
        <v>1</v>
      </c>
      <c r="T1091" s="51" t="s">
        <v>59</v>
      </c>
      <c r="U1091" s="51"/>
      <c r="V1091" s="51"/>
    </row>
    <row r="1092" spans="1:22" ht="20">
      <c r="A1092" s="49"/>
      <c r="B1092" s="52"/>
      <c r="C1092" s="53"/>
      <c r="D1092" s="54"/>
      <c r="E1092" s="54"/>
      <c r="F1092" s="55"/>
      <c r="G1092" s="56"/>
      <c r="H1092" s="57"/>
      <c r="I1092" s="58"/>
      <c r="J1092" s="59">
        <f t="shared" si="313"/>
        <v>0</v>
      </c>
      <c r="K1092" s="60">
        <f t="shared" si="314"/>
        <v>0</v>
      </c>
      <c r="L1092" s="61"/>
      <c r="M1092" s="59">
        <f t="shared" si="315"/>
        <v>0</v>
      </c>
      <c r="N1092" s="60">
        <f t="shared" si="316"/>
        <v>0</v>
      </c>
      <c r="O1092" s="81" t="e">
        <f t="shared" si="317"/>
        <v>#DIV/0!</v>
      </c>
      <c r="P1092" s="61"/>
      <c r="Q1092" s="60">
        <f t="shared" si="318"/>
        <v>0</v>
      </c>
      <c r="R1092" s="60">
        <f t="shared" si="319"/>
        <v>0</v>
      </c>
      <c r="S1092" s="75" t="str">
        <f t="shared" si="320"/>
        <v>1</v>
      </c>
      <c r="T1092" s="51" t="s">
        <v>59</v>
      </c>
      <c r="U1092" s="51"/>
      <c r="V1092" s="51"/>
    </row>
    <row r="1093" spans="1:22" ht="20">
      <c r="A1093" s="49"/>
      <c r="B1093" s="52"/>
      <c r="C1093" s="53"/>
      <c r="D1093" s="54"/>
      <c r="E1093" s="54"/>
      <c r="F1093" s="55"/>
      <c r="G1093" s="56"/>
      <c r="H1093" s="57"/>
      <c r="I1093" s="58"/>
      <c r="J1093" s="59">
        <f t="shared" ref="J1093:J1156" si="321">G1093*I1093</f>
        <v>0</v>
      </c>
      <c r="K1093" s="60">
        <f t="shared" si="314"/>
        <v>0</v>
      </c>
      <c r="L1093" s="61"/>
      <c r="M1093" s="59">
        <f t="shared" si="315"/>
        <v>0</v>
      </c>
      <c r="N1093" s="60">
        <f t="shared" si="316"/>
        <v>0</v>
      </c>
      <c r="O1093" s="81" t="e">
        <f t="shared" si="317"/>
        <v>#DIV/0!</v>
      </c>
      <c r="P1093" s="61"/>
      <c r="Q1093" s="60">
        <f t="shared" si="318"/>
        <v>0</v>
      </c>
      <c r="R1093" s="60">
        <f t="shared" si="319"/>
        <v>0</v>
      </c>
      <c r="S1093" s="75" t="str">
        <f t="shared" si="320"/>
        <v>1</v>
      </c>
      <c r="T1093" s="51" t="s">
        <v>59</v>
      </c>
      <c r="U1093" s="51"/>
      <c r="V1093" s="51"/>
    </row>
    <row r="1094" spans="1:22" ht="20">
      <c r="A1094" s="49"/>
      <c r="B1094" s="52"/>
      <c r="C1094" s="53"/>
      <c r="D1094" s="54"/>
      <c r="E1094" s="54"/>
      <c r="F1094" s="55"/>
      <c r="G1094" s="56"/>
      <c r="H1094" s="57"/>
      <c r="I1094" s="58"/>
      <c r="J1094" s="59">
        <f t="shared" si="321"/>
        <v>0</v>
      </c>
      <c r="K1094" s="60">
        <f t="shared" si="314"/>
        <v>0</v>
      </c>
      <c r="L1094" s="61"/>
      <c r="M1094" s="59">
        <f t="shared" si="315"/>
        <v>0</v>
      </c>
      <c r="N1094" s="60">
        <f t="shared" si="316"/>
        <v>0</v>
      </c>
      <c r="O1094" s="81" t="e">
        <f t="shared" si="317"/>
        <v>#DIV/0!</v>
      </c>
      <c r="P1094" s="61"/>
      <c r="Q1094" s="60">
        <f t="shared" si="318"/>
        <v>0</v>
      </c>
      <c r="R1094" s="60">
        <f t="shared" si="319"/>
        <v>0</v>
      </c>
      <c r="S1094" s="75" t="str">
        <f t="shared" si="320"/>
        <v>1</v>
      </c>
      <c r="T1094" s="51" t="s">
        <v>59</v>
      </c>
      <c r="U1094" s="51"/>
      <c r="V1094" s="51"/>
    </row>
    <row r="1095" spans="1:22" ht="20">
      <c r="A1095" s="49"/>
      <c r="B1095" s="52"/>
      <c r="C1095" s="53"/>
      <c r="D1095" s="54"/>
      <c r="E1095" s="54"/>
      <c r="F1095" s="55"/>
      <c r="G1095" s="56"/>
      <c r="H1095" s="57"/>
      <c r="I1095" s="58"/>
      <c r="J1095" s="59">
        <f t="shared" si="321"/>
        <v>0</v>
      </c>
      <c r="K1095" s="60">
        <f t="shared" si="314"/>
        <v>0</v>
      </c>
      <c r="L1095" s="61"/>
      <c r="M1095" s="59">
        <f t="shared" si="315"/>
        <v>0</v>
      </c>
      <c r="N1095" s="60">
        <f t="shared" si="316"/>
        <v>0</v>
      </c>
      <c r="O1095" s="81" t="e">
        <f t="shared" si="317"/>
        <v>#DIV/0!</v>
      </c>
      <c r="P1095" s="61"/>
      <c r="Q1095" s="60">
        <f t="shared" si="318"/>
        <v>0</v>
      </c>
      <c r="R1095" s="60">
        <f t="shared" si="319"/>
        <v>0</v>
      </c>
      <c r="S1095" s="75" t="str">
        <f t="shared" si="320"/>
        <v>1</v>
      </c>
      <c r="T1095" s="51" t="s">
        <v>59</v>
      </c>
      <c r="U1095" s="51"/>
      <c r="V1095" s="51"/>
    </row>
    <row r="1096" spans="1:22" ht="20">
      <c r="A1096" s="49"/>
      <c r="B1096" s="52"/>
      <c r="C1096" s="53"/>
      <c r="D1096" s="54"/>
      <c r="E1096" s="54"/>
      <c r="F1096" s="55"/>
      <c r="G1096" s="56"/>
      <c r="H1096" s="57"/>
      <c r="I1096" s="58"/>
      <c r="J1096" s="59">
        <f t="shared" si="321"/>
        <v>0</v>
      </c>
      <c r="K1096" s="60">
        <f t="shared" si="314"/>
        <v>0</v>
      </c>
      <c r="L1096" s="61"/>
      <c r="M1096" s="59">
        <f t="shared" si="315"/>
        <v>0</v>
      </c>
      <c r="N1096" s="60">
        <f t="shared" si="316"/>
        <v>0</v>
      </c>
      <c r="O1096" s="81" t="e">
        <f t="shared" si="317"/>
        <v>#DIV/0!</v>
      </c>
      <c r="P1096" s="61"/>
      <c r="Q1096" s="60">
        <f t="shared" si="318"/>
        <v>0</v>
      </c>
      <c r="R1096" s="60">
        <f t="shared" si="319"/>
        <v>0</v>
      </c>
      <c r="S1096" s="75" t="str">
        <f t="shared" si="320"/>
        <v>1</v>
      </c>
      <c r="T1096" s="51" t="s">
        <v>59</v>
      </c>
      <c r="U1096" s="51"/>
      <c r="V1096" s="51"/>
    </row>
    <row r="1097" spans="1:22" ht="20">
      <c r="A1097" s="49"/>
      <c r="B1097" s="52"/>
      <c r="C1097" s="53"/>
      <c r="D1097" s="54"/>
      <c r="E1097" s="54"/>
      <c r="F1097" s="55"/>
      <c r="G1097" s="56"/>
      <c r="H1097" s="57"/>
      <c r="I1097" s="58"/>
      <c r="J1097" s="59">
        <f t="shared" si="321"/>
        <v>0</v>
      </c>
      <c r="K1097" s="60">
        <f t="shared" si="314"/>
        <v>0</v>
      </c>
      <c r="L1097" s="61"/>
      <c r="M1097" s="59">
        <f t="shared" si="315"/>
        <v>0</v>
      </c>
      <c r="N1097" s="60">
        <f t="shared" si="316"/>
        <v>0</v>
      </c>
      <c r="O1097" s="81" t="e">
        <f t="shared" si="317"/>
        <v>#DIV/0!</v>
      </c>
      <c r="P1097" s="61"/>
      <c r="Q1097" s="60">
        <f t="shared" si="318"/>
        <v>0</v>
      </c>
      <c r="R1097" s="60">
        <f t="shared" si="319"/>
        <v>0</v>
      </c>
      <c r="S1097" s="75" t="str">
        <f t="shared" si="320"/>
        <v>1</v>
      </c>
      <c r="T1097" s="51" t="s">
        <v>59</v>
      </c>
      <c r="U1097" s="51"/>
      <c r="V1097" s="51"/>
    </row>
    <row r="1098" spans="1:22" ht="20">
      <c r="A1098" s="49"/>
      <c r="B1098" s="52"/>
      <c r="C1098" s="53"/>
      <c r="D1098" s="54"/>
      <c r="E1098" s="54"/>
      <c r="F1098" s="55"/>
      <c r="G1098" s="56"/>
      <c r="H1098" s="57"/>
      <c r="I1098" s="58"/>
      <c r="J1098" s="59">
        <f t="shared" si="321"/>
        <v>0</v>
      </c>
      <c r="K1098" s="60">
        <f t="shared" si="314"/>
        <v>0</v>
      </c>
      <c r="L1098" s="61"/>
      <c r="M1098" s="59">
        <f t="shared" si="315"/>
        <v>0</v>
      </c>
      <c r="N1098" s="60">
        <f t="shared" si="316"/>
        <v>0</v>
      </c>
      <c r="O1098" s="81" t="e">
        <f t="shared" si="317"/>
        <v>#DIV/0!</v>
      </c>
      <c r="P1098" s="61"/>
      <c r="Q1098" s="60">
        <f t="shared" si="318"/>
        <v>0</v>
      </c>
      <c r="R1098" s="60">
        <f t="shared" si="319"/>
        <v>0</v>
      </c>
      <c r="S1098" s="75" t="str">
        <f t="shared" si="320"/>
        <v>1</v>
      </c>
      <c r="T1098" s="51" t="s">
        <v>59</v>
      </c>
      <c r="U1098" s="51"/>
      <c r="V1098" s="51"/>
    </row>
    <row r="1099" spans="1:22" ht="20">
      <c r="A1099" s="49"/>
      <c r="B1099" s="52"/>
      <c r="C1099" s="53"/>
      <c r="D1099" s="54"/>
      <c r="E1099" s="54"/>
      <c r="F1099" s="55"/>
      <c r="G1099" s="56"/>
      <c r="H1099" s="57"/>
      <c r="I1099" s="58"/>
      <c r="J1099" s="59">
        <f t="shared" si="321"/>
        <v>0</v>
      </c>
      <c r="K1099" s="60">
        <f t="shared" si="314"/>
        <v>0</v>
      </c>
      <c r="L1099" s="61"/>
      <c r="M1099" s="59">
        <f t="shared" si="315"/>
        <v>0</v>
      </c>
      <c r="N1099" s="60">
        <f t="shared" si="316"/>
        <v>0</v>
      </c>
      <c r="O1099" s="81" t="e">
        <f t="shared" si="317"/>
        <v>#DIV/0!</v>
      </c>
      <c r="P1099" s="61"/>
      <c r="Q1099" s="60">
        <f t="shared" si="318"/>
        <v>0</v>
      </c>
      <c r="R1099" s="60">
        <f t="shared" si="319"/>
        <v>0</v>
      </c>
      <c r="S1099" s="75" t="str">
        <f t="shared" si="320"/>
        <v>1</v>
      </c>
      <c r="T1099" s="51" t="s">
        <v>59</v>
      </c>
      <c r="U1099" s="51"/>
      <c r="V1099" s="51"/>
    </row>
    <row r="1100" spans="1:22" ht="20">
      <c r="A1100" s="49"/>
      <c r="B1100" s="52"/>
      <c r="C1100" s="53"/>
      <c r="D1100" s="54"/>
      <c r="E1100" s="54"/>
      <c r="F1100" s="55"/>
      <c r="G1100" s="56"/>
      <c r="H1100" s="57"/>
      <c r="I1100" s="58"/>
      <c r="J1100" s="59">
        <f t="shared" si="321"/>
        <v>0</v>
      </c>
      <c r="K1100" s="60">
        <f t="shared" si="314"/>
        <v>0</v>
      </c>
      <c r="L1100" s="61"/>
      <c r="M1100" s="59">
        <f t="shared" si="315"/>
        <v>0</v>
      </c>
      <c r="N1100" s="60">
        <f t="shared" si="316"/>
        <v>0</v>
      </c>
      <c r="O1100" s="81" t="e">
        <f t="shared" si="317"/>
        <v>#DIV/0!</v>
      </c>
      <c r="P1100" s="61"/>
      <c r="Q1100" s="60">
        <f t="shared" si="318"/>
        <v>0</v>
      </c>
      <c r="R1100" s="60">
        <f t="shared" si="319"/>
        <v>0</v>
      </c>
      <c r="S1100" s="75" t="str">
        <f t="shared" si="320"/>
        <v>1</v>
      </c>
      <c r="T1100" s="51" t="s">
        <v>59</v>
      </c>
      <c r="U1100" s="51"/>
      <c r="V1100" s="51"/>
    </row>
    <row r="1101" spans="1:22" ht="20">
      <c r="A1101" s="49"/>
      <c r="B1101" s="52"/>
      <c r="C1101" s="53"/>
      <c r="D1101" s="54"/>
      <c r="E1101" s="54"/>
      <c r="F1101" s="55"/>
      <c r="G1101" s="56"/>
      <c r="H1101" s="57"/>
      <c r="I1101" s="58"/>
      <c r="J1101" s="59">
        <f t="shared" si="321"/>
        <v>0</v>
      </c>
      <c r="K1101" s="60">
        <f t="shared" si="314"/>
        <v>0</v>
      </c>
      <c r="L1101" s="61"/>
      <c r="M1101" s="59">
        <f t="shared" si="315"/>
        <v>0</v>
      </c>
      <c r="N1101" s="60">
        <f t="shared" si="316"/>
        <v>0</v>
      </c>
      <c r="O1101" s="81" t="e">
        <f t="shared" si="317"/>
        <v>#DIV/0!</v>
      </c>
      <c r="P1101" s="61"/>
      <c r="Q1101" s="60">
        <f t="shared" si="318"/>
        <v>0</v>
      </c>
      <c r="R1101" s="60">
        <f t="shared" si="319"/>
        <v>0</v>
      </c>
      <c r="S1101" s="75" t="str">
        <f t="shared" si="320"/>
        <v>1</v>
      </c>
      <c r="T1101" s="51" t="s">
        <v>59</v>
      </c>
      <c r="U1101" s="51"/>
      <c r="V1101" s="51"/>
    </row>
    <row r="1102" spans="1:22" ht="20">
      <c r="A1102" s="49"/>
      <c r="B1102" s="52"/>
      <c r="C1102" s="53"/>
      <c r="D1102" s="54"/>
      <c r="E1102" s="54"/>
      <c r="F1102" s="55"/>
      <c r="G1102" s="56"/>
      <c r="H1102" s="57"/>
      <c r="I1102" s="58"/>
      <c r="J1102" s="59">
        <f t="shared" si="321"/>
        <v>0</v>
      </c>
      <c r="K1102" s="60">
        <f t="shared" si="314"/>
        <v>0</v>
      </c>
      <c r="L1102" s="61"/>
      <c r="M1102" s="59">
        <f t="shared" si="315"/>
        <v>0</v>
      </c>
      <c r="N1102" s="60">
        <f t="shared" si="316"/>
        <v>0</v>
      </c>
      <c r="O1102" s="81" t="e">
        <f t="shared" si="317"/>
        <v>#DIV/0!</v>
      </c>
      <c r="P1102" s="61"/>
      <c r="Q1102" s="60">
        <f t="shared" si="318"/>
        <v>0</v>
      </c>
      <c r="R1102" s="60">
        <f t="shared" si="319"/>
        <v>0</v>
      </c>
      <c r="S1102" s="75" t="str">
        <f t="shared" si="320"/>
        <v>1</v>
      </c>
      <c r="T1102" s="51" t="s">
        <v>59</v>
      </c>
      <c r="U1102" s="51"/>
      <c r="V1102" s="51"/>
    </row>
    <row r="1103" spans="1:22" ht="20">
      <c r="A1103" s="49"/>
      <c r="B1103" s="52"/>
      <c r="C1103" s="53"/>
      <c r="D1103" s="54"/>
      <c r="E1103" s="54"/>
      <c r="F1103" s="55"/>
      <c r="G1103" s="56"/>
      <c r="H1103" s="57"/>
      <c r="I1103" s="58"/>
      <c r="J1103" s="59">
        <f t="shared" si="321"/>
        <v>0</v>
      </c>
      <c r="K1103" s="60">
        <f t="shared" si="314"/>
        <v>0</v>
      </c>
      <c r="L1103" s="61"/>
      <c r="M1103" s="59">
        <f t="shared" si="315"/>
        <v>0</v>
      </c>
      <c r="N1103" s="60">
        <f t="shared" si="316"/>
        <v>0</v>
      </c>
      <c r="O1103" s="81" t="e">
        <f t="shared" si="317"/>
        <v>#DIV/0!</v>
      </c>
      <c r="P1103" s="61"/>
      <c r="Q1103" s="60">
        <f t="shared" si="318"/>
        <v>0</v>
      </c>
      <c r="R1103" s="60">
        <f t="shared" si="319"/>
        <v>0</v>
      </c>
      <c r="S1103" s="75" t="str">
        <f t="shared" si="320"/>
        <v>1</v>
      </c>
      <c r="T1103" s="51" t="s">
        <v>59</v>
      </c>
      <c r="U1103" s="51"/>
      <c r="V1103" s="51"/>
    </row>
    <row r="1104" spans="1:22" ht="20">
      <c r="A1104" s="49"/>
      <c r="B1104" s="52"/>
      <c r="C1104" s="53"/>
      <c r="D1104" s="54"/>
      <c r="E1104" s="54"/>
      <c r="F1104" s="55"/>
      <c r="G1104" s="56"/>
      <c r="H1104" s="57"/>
      <c r="I1104" s="58"/>
      <c r="J1104" s="59">
        <f t="shared" si="321"/>
        <v>0</v>
      </c>
      <c r="K1104" s="60">
        <f t="shared" si="314"/>
        <v>0</v>
      </c>
      <c r="L1104" s="61"/>
      <c r="M1104" s="59">
        <f t="shared" si="315"/>
        <v>0</v>
      </c>
      <c r="N1104" s="60">
        <f t="shared" si="316"/>
        <v>0</v>
      </c>
      <c r="O1104" s="81" t="e">
        <f t="shared" si="317"/>
        <v>#DIV/0!</v>
      </c>
      <c r="P1104" s="61"/>
      <c r="Q1104" s="60">
        <f t="shared" si="318"/>
        <v>0</v>
      </c>
      <c r="R1104" s="60">
        <f t="shared" si="319"/>
        <v>0</v>
      </c>
      <c r="S1104" s="75" t="str">
        <f t="shared" si="320"/>
        <v>1</v>
      </c>
      <c r="T1104" s="51" t="s">
        <v>59</v>
      </c>
      <c r="U1104" s="51"/>
      <c r="V1104" s="51"/>
    </row>
    <row r="1105" spans="1:22" ht="20">
      <c r="A1105" s="49"/>
      <c r="B1105" s="52"/>
      <c r="C1105" s="53"/>
      <c r="D1105" s="54"/>
      <c r="E1105" s="54"/>
      <c r="F1105" s="55"/>
      <c r="G1105" s="56"/>
      <c r="H1105" s="57"/>
      <c r="I1105" s="58"/>
      <c r="J1105" s="59">
        <f t="shared" si="321"/>
        <v>0</v>
      </c>
      <c r="K1105" s="60">
        <f t="shared" si="314"/>
        <v>0</v>
      </c>
      <c r="L1105" s="61"/>
      <c r="M1105" s="59">
        <f t="shared" si="315"/>
        <v>0</v>
      </c>
      <c r="N1105" s="60">
        <f t="shared" si="316"/>
        <v>0</v>
      </c>
      <c r="O1105" s="81" t="e">
        <f t="shared" si="317"/>
        <v>#DIV/0!</v>
      </c>
      <c r="P1105" s="61"/>
      <c r="Q1105" s="60">
        <f t="shared" si="318"/>
        <v>0</v>
      </c>
      <c r="R1105" s="60">
        <f t="shared" si="319"/>
        <v>0</v>
      </c>
      <c r="S1105" s="75" t="str">
        <f t="shared" si="320"/>
        <v>1</v>
      </c>
      <c r="T1105" s="51" t="s">
        <v>59</v>
      </c>
      <c r="U1105" s="51"/>
      <c r="V1105" s="51"/>
    </row>
    <row r="1106" spans="1:22" ht="20">
      <c r="A1106" s="49"/>
      <c r="B1106" s="52"/>
      <c r="C1106" s="53"/>
      <c r="D1106" s="54"/>
      <c r="E1106" s="54"/>
      <c r="F1106" s="55"/>
      <c r="G1106" s="56"/>
      <c r="H1106" s="57"/>
      <c r="I1106" s="58"/>
      <c r="J1106" s="59">
        <f t="shared" si="321"/>
        <v>0</v>
      </c>
      <c r="K1106" s="60">
        <f t="shared" si="314"/>
        <v>0</v>
      </c>
      <c r="L1106" s="61"/>
      <c r="M1106" s="59">
        <f t="shared" si="315"/>
        <v>0</v>
      </c>
      <c r="N1106" s="60">
        <f t="shared" si="316"/>
        <v>0</v>
      </c>
      <c r="O1106" s="81" t="e">
        <f t="shared" si="317"/>
        <v>#DIV/0!</v>
      </c>
      <c r="P1106" s="61"/>
      <c r="Q1106" s="60">
        <f t="shared" si="318"/>
        <v>0</v>
      </c>
      <c r="R1106" s="60">
        <f t="shared" si="319"/>
        <v>0</v>
      </c>
      <c r="S1106" s="75" t="str">
        <f t="shared" si="320"/>
        <v>1</v>
      </c>
      <c r="T1106" s="51" t="s">
        <v>59</v>
      </c>
      <c r="U1106" s="51"/>
      <c r="V1106" s="51"/>
    </row>
    <row r="1107" spans="1:22" ht="20">
      <c r="A1107" s="49"/>
      <c r="B1107" s="52"/>
      <c r="C1107" s="53"/>
      <c r="D1107" s="54"/>
      <c r="E1107" s="54"/>
      <c r="F1107" s="55"/>
      <c r="G1107" s="56"/>
      <c r="H1107" s="57"/>
      <c r="I1107" s="58"/>
      <c r="J1107" s="59">
        <f t="shared" si="321"/>
        <v>0</v>
      </c>
      <c r="K1107" s="60">
        <f t="shared" si="314"/>
        <v>0</v>
      </c>
      <c r="L1107" s="61"/>
      <c r="M1107" s="59">
        <f t="shared" si="315"/>
        <v>0</v>
      </c>
      <c r="N1107" s="60">
        <f t="shared" si="316"/>
        <v>0</v>
      </c>
      <c r="O1107" s="81" t="e">
        <f t="shared" si="317"/>
        <v>#DIV/0!</v>
      </c>
      <c r="P1107" s="61"/>
      <c r="Q1107" s="60">
        <f t="shared" si="318"/>
        <v>0</v>
      </c>
      <c r="R1107" s="60">
        <f t="shared" si="319"/>
        <v>0</v>
      </c>
      <c r="S1107" s="75" t="str">
        <f t="shared" si="320"/>
        <v>1</v>
      </c>
      <c r="T1107" s="51" t="s">
        <v>59</v>
      </c>
      <c r="U1107" s="51"/>
      <c r="V1107" s="51"/>
    </row>
    <row r="1108" spans="1:22" ht="20">
      <c r="A1108" s="49"/>
      <c r="B1108" s="52"/>
      <c r="C1108" s="53"/>
      <c r="D1108" s="54"/>
      <c r="E1108" s="54"/>
      <c r="F1108" s="55"/>
      <c r="G1108" s="56"/>
      <c r="H1108" s="57"/>
      <c r="I1108" s="58"/>
      <c r="J1108" s="59">
        <f t="shared" si="321"/>
        <v>0</v>
      </c>
      <c r="K1108" s="60">
        <f t="shared" si="314"/>
        <v>0</v>
      </c>
      <c r="L1108" s="61"/>
      <c r="M1108" s="59">
        <f t="shared" si="315"/>
        <v>0</v>
      </c>
      <c r="N1108" s="60">
        <f t="shared" si="316"/>
        <v>0</v>
      </c>
      <c r="O1108" s="81" t="e">
        <f t="shared" si="317"/>
        <v>#DIV/0!</v>
      </c>
      <c r="P1108" s="61"/>
      <c r="Q1108" s="60">
        <f t="shared" si="318"/>
        <v>0</v>
      </c>
      <c r="R1108" s="60">
        <f t="shared" si="319"/>
        <v>0</v>
      </c>
      <c r="S1108" s="75" t="str">
        <f t="shared" si="320"/>
        <v>1</v>
      </c>
      <c r="T1108" s="51" t="s">
        <v>59</v>
      </c>
      <c r="U1108" s="51"/>
      <c r="V1108" s="51"/>
    </row>
    <row r="1109" spans="1:22" ht="20">
      <c r="A1109" s="49"/>
      <c r="B1109" s="52"/>
      <c r="C1109" s="53"/>
      <c r="D1109" s="54"/>
      <c r="E1109" s="54"/>
      <c r="F1109" s="55"/>
      <c r="G1109" s="56"/>
      <c r="H1109" s="57"/>
      <c r="I1109" s="58"/>
      <c r="J1109" s="59">
        <f t="shared" si="321"/>
        <v>0</v>
      </c>
      <c r="K1109" s="60">
        <f t="shared" si="314"/>
        <v>0</v>
      </c>
      <c r="L1109" s="61"/>
      <c r="M1109" s="59">
        <f t="shared" si="315"/>
        <v>0</v>
      </c>
      <c r="N1109" s="60">
        <f t="shared" si="316"/>
        <v>0</v>
      </c>
      <c r="O1109" s="81" t="e">
        <f t="shared" si="317"/>
        <v>#DIV/0!</v>
      </c>
      <c r="P1109" s="61"/>
      <c r="Q1109" s="60">
        <f t="shared" si="318"/>
        <v>0</v>
      </c>
      <c r="R1109" s="60">
        <f t="shared" si="319"/>
        <v>0</v>
      </c>
      <c r="S1109" s="75" t="str">
        <f t="shared" si="320"/>
        <v>1</v>
      </c>
      <c r="T1109" s="51" t="s">
        <v>59</v>
      </c>
      <c r="U1109" s="51"/>
      <c r="V1109" s="51"/>
    </row>
    <row r="1110" spans="1:22" ht="20">
      <c r="A1110" s="49"/>
      <c r="B1110" s="52"/>
      <c r="C1110" s="53"/>
      <c r="D1110" s="54"/>
      <c r="E1110" s="54"/>
      <c r="F1110" s="55"/>
      <c r="G1110" s="56"/>
      <c r="H1110" s="57"/>
      <c r="I1110" s="58"/>
      <c r="J1110" s="59">
        <f t="shared" si="321"/>
        <v>0</v>
      </c>
      <c r="K1110" s="60">
        <f t="shared" si="314"/>
        <v>0</v>
      </c>
      <c r="L1110" s="61"/>
      <c r="M1110" s="59">
        <f t="shared" si="315"/>
        <v>0</v>
      </c>
      <c r="N1110" s="60">
        <f t="shared" si="316"/>
        <v>0</v>
      </c>
      <c r="O1110" s="81" t="e">
        <f t="shared" si="317"/>
        <v>#DIV/0!</v>
      </c>
      <c r="P1110" s="61"/>
      <c r="Q1110" s="60">
        <f t="shared" si="318"/>
        <v>0</v>
      </c>
      <c r="R1110" s="60">
        <f t="shared" si="319"/>
        <v>0</v>
      </c>
      <c r="S1110" s="75" t="str">
        <f t="shared" si="320"/>
        <v>1</v>
      </c>
      <c r="T1110" s="51" t="s">
        <v>59</v>
      </c>
      <c r="U1110" s="51"/>
      <c r="V1110" s="51"/>
    </row>
    <row r="1111" spans="1:22" ht="20">
      <c r="A1111" s="49"/>
      <c r="B1111" s="52"/>
      <c r="C1111" s="53"/>
      <c r="D1111" s="54"/>
      <c r="E1111" s="54"/>
      <c r="F1111" s="55"/>
      <c r="G1111" s="56"/>
      <c r="H1111" s="57"/>
      <c r="I1111" s="58"/>
      <c r="J1111" s="59">
        <f t="shared" si="321"/>
        <v>0</v>
      </c>
      <c r="K1111" s="60">
        <f t="shared" ref="K1111:K1174" si="322">J1111*H1111</f>
        <v>0</v>
      </c>
      <c r="L1111" s="61"/>
      <c r="M1111" s="59">
        <f t="shared" si="315"/>
        <v>0</v>
      </c>
      <c r="N1111" s="60">
        <f t="shared" si="316"/>
        <v>0</v>
      </c>
      <c r="O1111" s="81" t="e">
        <f t="shared" si="317"/>
        <v>#DIV/0!</v>
      </c>
      <c r="P1111" s="61"/>
      <c r="Q1111" s="60">
        <f t="shared" si="318"/>
        <v>0</v>
      </c>
      <c r="R1111" s="60">
        <f t="shared" si="319"/>
        <v>0</v>
      </c>
      <c r="S1111" s="75" t="str">
        <f t="shared" si="320"/>
        <v>1</v>
      </c>
      <c r="T1111" s="51" t="s">
        <v>59</v>
      </c>
      <c r="U1111" s="51"/>
      <c r="V1111" s="51"/>
    </row>
    <row r="1112" spans="1:22" ht="20">
      <c r="A1112" s="49"/>
      <c r="B1112" s="52"/>
      <c r="C1112" s="53"/>
      <c r="D1112" s="54"/>
      <c r="E1112" s="54"/>
      <c r="F1112" s="55"/>
      <c r="G1112" s="56"/>
      <c r="H1112" s="57"/>
      <c r="I1112" s="58"/>
      <c r="J1112" s="59">
        <f t="shared" si="321"/>
        <v>0</v>
      </c>
      <c r="K1112" s="60">
        <f t="shared" si="322"/>
        <v>0</v>
      </c>
      <c r="L1112" s="61"/>
      <c r="M1112" s="59">
        <f t="shared" si="315"/>
        <v>0</v>
      </c>
      <c r="N1112" s="60">
        <f t="shared" si="316"/>
        <v>0</v>
      </c>
      <c r="O1112" s="81" t="e">
        <f t="shared" si="317"/>
        <v>#DIV/0!</v>
      </c>
      <c r="P1112" s="61"/>
      <c r="Q1112" s="60">
        <f t="shared" si="318"/>
        <v>0</v>
      </c>
      <c r="R1112" s="60">
        <f t="shared" si="319"/>
        <v>0</v>
      </c>
      <c r="S1112" s="75" t="str">
        <f t="shared" si="320"/>
        <v>1</v>
      </c>
      <c r="T1112" s="51" t="s">
        <v>59</v>
      </c>
      <c r="U1112" s="51"/>
      <c r="V1112" s="51"/>
    </row>
    <row r="1113" spans="1:22" ht="20">
      <c r="A1113" s="49"/>
      <c r="B1113" s="52"/>
      <c r="C1113" s="53"/>
      <c r="D1113" s="54"/>
      <c r="E1113" s="54"/>
      <c r="F1113" s="55"/>
      <c r="G1113" s="56"/>
      <c r="H1113" s="57"/>
      <c r="I1113" s="58"/>
      <c r="J1113" s="59">
        <f t="shared" si="321"/>
        <v>0</v>
      </c>
      <c r="K1113" s="60">
        <f t="shared" si="322"/>
        <v>0</v>
      </c>
      <c r="L1113" s="61"/>
      <c r="M1113" s="59">
        <f t="shared" si="315"/>
        <v>0</v>
      </c>
      <c r="N1113" s="60">
        <f t="shared" si="316"/>
        <v>0</v>
      </c>
      <c r="O1113" s="81" t="e">
        <f t="shared" si="317"/>
        <v>#DIV/0!</v>
      </c>
      <c r="P1113" s="61"/>
      <c r="Q1113" s="60">
        <f t="shared" si="318"/>
        <v>0</v>
      </c>
      <c r="R1113" s="60">
        <f t="shared" si="319"/>
        <v>0</v>
      </c>
      <c r="S1113" s="75" t="str">
        <f t="shared" si="320"/>
        <v>1</v>
      </c>
      <c r="T1113" s="51" t="s">
        <v>59</v>
      </c>
      <c r="U1113" s="51"/>
      <c r="V1113" s="51"/>
    </row>
    <row r="1114" spans="1:22" ht="20">
      <c r="A1114" s="49"/>
      <c r="B1114" s="52"/>
      <c r="C1114" s="53"/>
      <c r="D1114" s="54"/>
      <c r="E1114" s="54"/>
      <c r="F1114" s="55"/>
      <c r="G1114" s="56"/>
      <c r="H1114" s="57"/>
      <c r="I1114" s="58"/>
      <c r="J1114" s="59">
        <f t="shared" si="321"/>
        <v>0</v>
      </c>
      <c r="K1114" s="60">
        <f t="shared" si="322"/>
        <v>0</v>
      </c>
      <c r="L1114" s="61"/>
      <c r="M1114" s="59">
        <f t="shared" si="315"/>
        <v>0</v>
      </c>
      <c r="N1114" s="60">
        <f t="shared" si="316"/>
        <v>0</v>
      </c>
      <c r="O1114" s="81" t="e">
        <f t="shared" si="317"/>
        <v>#DIV/0!</v>
      </c>
      <c r="P1114" s="61"/>
      <c r="Q1114" s="60">
        <f t="shared" si="318"/>
        <v>0</v>
      </c>
      <c r="R1114" s="60">
        <f t="shared" si="319"/>
        <v>0</v>
      </c>
      <c r="S1114" s="75" t="str">
        <f t="shared" si="320"/>
        <v>1</v>
      </c>
      <c r="T1114" s="51" t="s">
        <v>59</v>
      </c>
      <c r="U1114" s="51"/>
      <c r="V1114" s="51"/>
    </row>
    <row r="1115" spans="1:22" ht="20">
      <c r="A1115" s="49"/>
      <c r="B1115" s="52"/>
      <c r="C1115" s="53"/>
      <c r="D1115" s="54"/>
      <c r="E1115" s="54"/>
      <c r="F1115" s="55"/>
      <c r="G1115" s="56"/>
      <c r="H1115" s="57"/>
      <c r="I1115" s="58"/>
      <c r="J1115" s="59">
        <f t="shared" si="321"/>
        <v>0</v>
      </c>
      <c r="K1115" s="60">
        <f t="shared" si="322"/>
        <v>0</v>
      </c>
      <c r="L1115" s="61"/>
      <c r="M1115" s="59">
        <f t="shared" si="315"/>
        <v>0</v>
      </c>
      <c r="N1115" s="60">
        <f t="shared" si="316"/>
        <v>0</v>
      </c>
      <c r="O1115" s="81" t="e">
        <f t="shared" si="317"/>
        <v>#DIV/0!</v>
      </c>
      <c r="P1115" s="61"/>
      <c r="Q1115" s="60">
        <f t="shared" si="318"/>
        <v>0</v>
      </c>
      <c r="R1115" s="60">
        <f t="shared" si="319"/>
        <v>0</v>
      </c>
      <c r="S1115" s="75" t="str">
        <f t="shared" si="320"/>
        <v>1</v>
      </c>
      <c r="T1115" s="51" t="s">
        <v>59</v>
      </c>
      <c r="U1115" s="51"/>
      <c r="V1115" s="51"/>
    </row>
    <row r="1116" spans="1:22" ht="20">
      <c r="A1116" s="49"/>
      <c r="B1116" s="52"/>
      <c r="C1116" s="53"/>
      <c r="D1116" s="54"/>
      <c r="E1116" s="54"/>
      <c r="F1116" s="55"/>
      <c r="G1116" s="56"/>
      <c r="H1116" s="57"/>
      <c r="I1116" s="58"/>
      <c r="J1116" s="59">
        <f t="shared" si="321"/>
        <v>0</v>
      </c>
      <c r="K1116" s="60">
        <f t="shared" si="322"/>
        <v>0</v>
      </c>
      <c r="L1116" s="61"/>
      <c r="M1116" s="59">
        <f t="shared" si="315"/>
        <v>0</v>
      </c>
      <c r="N1116" s="60">
        <f t="shared" si="316"/>
        <v>0</v>
      </c>
      <c r="O1116" s="81" t="e">
        <f t="shared" si="317"/>
        <v>#DIV/0!</v>
      </c>
      <c r="P1116" s="61"/>
      <c r="Q1116" s="60">
        <f t="shared" si="318"/>
        <v>0</v>
      </c>
      <c r="R1116" s="60">
        <f t="shared" si="319"/>
        <v>0</v>
      </c>
      <c r="S1116" s="75" t="str">
        <f t="shared" si="320"/>
        <v>1</v>
      </c>
      <c r="T1116" s="51" t="s">
        <v>59</v>
      </c>
      <c r="U1116" s="51"/>
      <c r="V1116" s="51"/>
    </row>
    <row r="1117" spans="1:22" ht="20">
      <c r="A1117" s="49"/>
      <c r="B1117" s="52"/>
      <c r="C1117" s="53"/>
      <c r="D1117" s="54"/>
      <c r="E1117" s="54"/>
      <c r="F1117" s="55"/>
      <c r="G1117" s="56"/>
      <c r="H1117" s="57"/>
      <c r="I1117" s="58"/>
      <c r="J1117" s="59">
        <f t="shared" si="321"/>
        <v>0</v>
      </c>
      <c r="K1117" s="60">
        <f t="shared" si="322"/>
        <v>0</v>
      </c>
      <c r="L1117" s="61"/>
      <c r="M1117" s="59">
        <f t="shared" si="315"/>
        <v>0</v>
      </c>
      <c r="N1117" s="60">
        <f t="shared" si="316"/>
        <v>0</v>
      </c>
      <c r="O1117" s="81" t="e">
        <f t="shared" si="317"/>
        <v>#DIV/0!</v>
      </c>
      <c r="P1117" s="61"/>
      <c r="Q1117" s="60">
        <f t="shared" si="318"/>
        <v>0</v>
      </c>
      <c r="R1117" s="60">
        <f t="shared" si="319"/>
        <v>0</v>
      </c>
      <c r="S1117" s="75" t="str">
        <f t="shared" si="320"/>
        <v>1</v>
      </c>
      <c r="T1117" s="51" t="s">
        <v>59</v>
      </c>
      <c r="U1117" s="51"/>
      <c r="V1117" s="51"/>
    </row>
    <row r="1118" spans="1:22" ht="20">
      <c r="A1118" s="49"/>
      <c r="B1118" s="52"/>
      <c r="C1118" s="53"/>
      <c r="D1118" s="54"/>
      <c r="E1118" s="54"/>
      <c r="F1118" s="55"/>
      <c r="G1118" s="56"/>
      <c r="H1118" s="57"/>
      <c r="I1118" s="58"/>
      <c r="J1118" s="59">
        <f t="shared" si="321"/>
        <v>0</v>
      </c>
      <c r="K1118" s="60">
        <f t="shared" si="322"/>
        <v>0</v>
      </c>
      <c r="L1118" s="61"/>
      <c r="M1118" s="59">
        <f t="shared" si="315"/>
        <v>0</v>
      </c>
      <c r="N1118" s="60">
        <f t="shared" si="316"/>
        <v>0</v>
      </c>
      <c r="O1118" s="81" t="e">
        <f t="shared" si="317"/>
        <v>#DIV/0!</v>
      </c>
      <c r="P1118" s="61"/>
      <c r="Q1118" s="60">
        <f t="shared" si="318"/>
        <v>0</v>
      </c>
      <c r="R1118" s="60">
        <f t="shared" si="319"/>
        <v>0</v>
      </c>
      <c r="S1118" s="75" t="str">
        <f t="shared" si="320"/>
        <v>1</v>
      </c>
      <c r="T1118" s="51" t="s">
        <v>59</v>
      </c>
      <c r="U1118" s="51"/>
      <c r="V1118" s="51"/>
    </row>
    <row r="1119" spans="1:22" ht="20">
      <c r="A1119" s="49"/>
      <c r="B1119" s="52"/>
      <c r="C1119" s="53"/>
      <c r="D1119" s="54"/>
      <c r="E1119" s="54"/>
      <c r="F1119" s="55"/>
      <c r="G1119" s="56"/>
      <c r="H1119" s="57"/>
      <c r="I1119" s="58"/>
      <c r="J1119" s="59">
        <f t="shared" si="321"/>
        <v>0</v>
      </c>
      <c r="K1119" s="60">
        <f t="shared" si="322"/>
        <v>0</v>
      </c>
      <c r="L1119" s="61"/>
      <c r="M1119" s="59">
        <f t="shared" si="315"/>
        <v>0</v>
      </c>
      <c r="N1119" s="60">
        <f t="shared" si="316"/>
        <v>0</v>
      </c>
      <c r="O1119" s="81" t="e">
        <f t="shared" si="317"/>
        <v>#DIV/0!</v>
      </c>
      <c r="P1119" s="61"/>
      <c r="Q1119" s="60">
        <f t="shared" si="318"/>
        <v>0</v>
      </c>
      <c r="R1119" s="60">
        <f t="shared" si="319"/>
        <v>0</v>
      </c>
      <c r="S1119" s="75" t="str">
        <f t="shared" si="320"/>
        <v>1</v>
      </c>
      <c r="T1119" s="51" t="s">
        <v>59</v>
      </c>
      <c r="U1119" s="51"/>
      <c r="V1119" s="51"/>
    </row>
    <row r="1120" spans="1:22" ht="20">
      <c r="A1120" s="49"/>
      <c r="B1120" s="52"/>
      <c r="C1120" s="53"/>
      <c r="D1120" s="54"/>
      <c r="E1120" s="54"/>
      <c r="F1120" s="55"/>
      <c r="G1120" s="56"/>
      <c r="H1120" s="57"/>
      <c r="I1120" s="58"/>
      <c r="J1120" s="59">
        <f t="shared" si="321"/>
        <v>0</v>
      </c>
      <c r="K1120" s="60">
        <f t="shared" si="322"/>
        <v>0</v>
      </c>
      <c r="L1120" s="61"/>
      <c r="M1120" s="59">
        <f t="shared" si="315"/>
        <v>0</v>
      </c>
      <c r="N1120" s="60">
        <f t="shared" si="316"/>
        <v>0</v>
      </c>
      <c r="O1120" s="81" t="e">
        <f t="shared" si="317"/>
        <v>#DIV/0!</v>
      </c>
      <c r="P1120" s="61"/>
      <c r="Q1120" s="60">
        <f t="shared" si="318"/>
        <v>0</v>
      </c>
      <c r="R1120" s="60">
        <f t="shared" si="319"/>
        <v>0</v>
      </c>
      <c r="S1120" s="75" t="str">
        <f t="shared" si="320"/>
        <v>1</v>
      </c>
      <c r="T1120" s="51" t="s">
        <v>59</v>
      </c>
      <c r="U1120" s="51"/>
      <c r="V1120" s="51"/>
    </row>
    <row r="1121" spans="1:22" ht="20">
      <c r="A1121" s="49"/>
      <c r="B1121" s="52"/>
      <c r="C1121" s="53"/>
      <c r="D1121" s="54"/>
      <c r="E1121" s="54"/>
      <c r="F1121" s="55"/>
      <c r="G1121" s="56"/>
      <c r="H1121" s="57"/>
      <c r="I1121" s="58"/>
      <c r="J1121" s="59">
        <f t="shared" si="321"/>
        <v>0</v>
      </c>
      <c r="K1121" s="60">
        <f t="shared" si="322"/>
        <v>0</v>
      </c>
      <c r="L1121" s="61"/>
      <c r="M1121" s="59">
        <f t="shared" si="315"/>
        <v>0</v>
      </c>
      <c r="N1121" s="60">
        <f t="shared" si="316"/>
        <v>0</v>
      </c>
      <c r="O1121" s="81" t="e">
        <f t="shared" si="317"/>
        <v>#DIV/0!</v>
      </c>
      <c r="P1121" s="61"/>
      <c r="Q1121" s="60">
        <f t="shared" si="318"/>
        <v>0</v>
      </c>
      <c r="R1121" s="60">
        <f t="shared" si="319"/>
        <v>0</v>
      </c>
      <c r="S1121" s="75" t="str">
        <f t="shared" si="320"/>
        <v>1</v>
      </c>
      <c r="T1121" s="51" t="s">
        <v>59</v>
      </c>
      <c r="U1121" s="51"/>
      <c r="V1121" s="51"/>
    </row>
    <row r="1122" spans="1:22" ht="20">
      <c r="A1122" s="49"/>
      <c r="B1122" s="52"/>
      <c r="C1122" s="53"/>
      <c r="D1122" s="54"/>
      <c r="E1122" s="54"/>
      <c r="F1122" s="55"/>
      <c r="G1122" s="56"/>
      <c r="H1122" s="57"/>
      <c r="I1122" s="58"/>
      <c r="J1122" s="59">
        <f t="shared" si="321"/>
        <v>0</v>
      </c>
      <c r="K1122" s="60">
        <f t="shared" si="322"/>
        <v>0</v>
      </c>
      <c r="L1122" s="61"/>
      <c r="M1122" s="59">
        <f t="shared" si="315"/>
        <v>0</v>
      </c>
      <c r="N1122" s="60">
        <f t="shared" si="316"/>
        <v>0</v>
      </c>
      <c r="O1122" s="81" t="e">
        <f t="shared" si="317"/>
        <v>#DIV/0!</v>
      </c>
      <c r="P1122" s="61"/>
      <c r="Q1122" s="60">
        <f t="shared" si="318"/>
        <v>0</v>
      </c>
      <c r="R1122" s="60">
        <f t="shared" si="319"/>
        <v>0</v>
      </c>
      <c r="S1122" s="75" t="str">
        <f t="shared" si="320"/>
        <v>1</v>
      </c>
      <c r="T1122" s="51" t="s">
        <v>59</v>
      </c>
      <c r="U1122" s="51"/>
      <c r="V1122" s="51"/>
    </row>
    <row r="1123" spans="1:22" ht="20">
      <c r="A1123" s="49"/>
      <c r="B1123" s="52"/>
      <c r="C1123" s="53"/>
      <c r="D1123" s="54"/>
      <c r="E1123" s="54"/>
      <c r="F1123" s="55"/>
      <c r="G1123" s="56"/>
      <c r="H1123" s="57"/>
      <c r="I1123" s="58"/>
      <c r="J1123" s="59">
        <f t="shared" si="321"/>
        <v>0</v>
      </c>
      <c r="K1123" s="60">
        <f t="shared" si="322"/>
        <v>0</v>
      </c>
      <c r="L1123" s="61"/>
      <c r="M1123" s="59">
        <f t="shared" si="315"/>
        <v>0</v>
      </c>
      <c r="N1123" s="60">
        <f t="shared" si="316"/>
        <v>0</v>
      </c>
      <c r="O1123" s="81" t="e">
        <f t="shared" si="317"/>
        <v>#DIV/0!</v>
      </c>
      <c r="P1123" s="61"/>
      <c r="Q1123" s="60">
        <f t="shared" si="318"/>
        <v>0</v>
      </c>
      <c r="R1123" s="60">
        <f t="shared" si="319"/>
        <v>0</v>
      </c>
      <c r="S1123" s="75" t="str">
        <f t="shared" si="320"/>
        <v>1</v>
      </c>
      <c r="T1123" s="51" t="s">
        <v>59</v>
      </c>
      <c r="U1123" s="51"/>
      <c r="V1123" s="51"/>
    </row>
    <row r="1124" spans="1:22" ht="20">
      <c r="A1124" s="49"/>
      <c r="B1124" s="52"/>
      <c r="C1124" s="53"/>
      <c r="D1124" s="54"/>
      <c r="E1124" s="54"/>
      <c r="F1124" s="55"/>
      <c r="G1124" s="56"/>
      <c r="H1124" s="57"/>
      <c r="I1124" s="58"/>
      <c r="J1124" s="59">
        <f t="shared" si="321"/>
        <v>0</v>
      </c>
      <c r="K1124" s="60">
        <f t="shared" si="322"/>
        <v>0</v>
      </c>
      <c r="L1124" s="61"/>
      <c r="M1124" s="59">
        <f t="shared" si="315"/>
        <v>0</v>
      </c>
      <c r="N1124" s="60">
        <f t="shared" si="316"/>
        <v>0</v>
      </c>
      <c r="O1124" s="81" t="e">
        <f t="shared" si="317"/>
        <v>#DIV/0!</v>
      </c>
      <c r="P1124" s="61"/>
      <c r="Q1124" s="60">
        <f t="shared" si="318"/>
        <v>0</v>
      </c>
      <c r="R1124" s="60">
        <f t="shared" si="319"/>
        <v>0</v>
      </c>
      <c r="S1124" s="75" t="str">
        <f t="shared" si="320"/>
        <v>1</v>
      </c>
      <c r="T1124" s="51" t="s">
        <v>59</v>
      </c>
      <c r="U1124" s="51"/>
      <c r="V1124" s="51"/>
    </row>
    <row r="1125" spans="1:22" ht="20">
      <c r="A1125" s="49"/>
      <c r="B1125" s="52"/>
      <c r="C1125" s="53"/>
      <c r="D1125" s="54"/>
      <c r="E1125" s="54"/>
      <c r="F1125" s="55"/>
      <c r="G1125" s="56"/>
      <c r="H1125" s="57"/>
      <c r="I1125" s="58"/>
      <c r="J1125" s="59">
        <f t="shared" si="321"/>
        <v>0</v>
      </c>
      <c r="K1125" s="60">
        <f t="shared" si="322"/>
        <v>0</v>
      </c>
      <c r="L1125" s="61"/>
      <c r="M1125" s="59">
        <f t="shared" si="315"/>
        <v>0</v>
      </c>
      <c r="N1125" s="60">
        <f t="shared" si="316"/>
        <v>0</v>
      </c>
      <c r="O1125" s="81" t="e">
        <f t="shared" si="317"/>
        <v>#DIV/0!</v>
      </c>
      <c r="P1125" s="61"/>
      <c r="Q1125" s="60">
        <f t="shared" si="318"/>
        <v>0</v>
      </c>
      <c r="R1125" s="60">
        <f t="shared" si="319"/>
        <v>0</v>
      </c>
      <c r="S1125" s="75" t="str">
        <f t="shared" si="320"/>
        <v>1</v>
      </c>
      <c r="T1125" s="51" t="s">
        <v>59</v>
      </c>
      <c r="U1125" s="51"/>
      <c r="V1125" s="51"/>
    </row>
    <row r="1126" spans="1:22" ht="20">
      <c r="A1126" s="49"/>
      <c r="B1126" s="52"/>
      <c r="C1126" s="53"/>
      <c r="D1126" s="54"/>
      <c r="E1126" s="54"/>
      <c r="F1126" s="55"/>
      <c r="G1126" s="56"/>
      <c r="H1126" s="57"/>
      <c r="I1126" s="58"/>
      <c r="J1126" s="59">
        <f t="shared" si="321"/>
        <v>0</v>
      </c>
      <c r="K1126" s="60">
        <f t="shared" si="322"/>
        <v>0</v>
      </c>
      <c r="L1126" s="61"/>
      <c r="M1126" s="59">
        <f t="shared" si="315"/>
        <v>0</v>
      </c>
      <c r="N1126" s="60">
        <f t="shared" si="316"/>
        <v>0</v>
      </c>
      <c r="O1126" s="81" t="e">
        <f t="shared" si="317"/>
        <v>#DIV/0!</v>
      </c>
      <c r="P1126" s="61"/>
      <c r="Q1126" s="60">
        <f t="shared" si="318"/>
        <v>0</v>
      </c>
      <c r="R1126" s="60">
        <f t="shared" si="319"/>
        <v>0</v>
      </c>
      <c r="S1126" s="75" t="str">
        <f t="shared" si="320"/>
        <v>1</v>
      </c>
      <c r="T1126" s="51" t="s">
        <v>59</v>
      </c>
      <c r="U1126" s="51"/>
      <c r="V1126" s="51"/>
    </row>
    <row r="1127" spans="1:22" ht="20">
      <c r="A1127" s="49"/>
      <c r="B1127" s="52"/>
      <c r="C1127" s="53"/>
      <c r="D1127" s="54"/>
      <c r="E1127" s="54"/>
      <c r="F1127" s="55"/>
      <c r="G1127" s="56"/>
      <c r="H1127" s="57"/>
      <c r="I1127" s="58"/>
      <c r="J1127" s="59">
        <f t="shared" si="321"/>
        <v>0</v>
      </c>
      <c r="K1127" s="60">
        <f t="shared" si="322"/>
        <v>0</v>
      </c>
      <c r="L1127" s="61"/>
      <c r="M1127" s="59">
        <f t="shared" si="315"/>
        <v>0</v>
      </c>
      <c r="N1127" s="60">
        <f t="shared" si="316"/>
        <v>0</v>
      </c>
      <c r="O1127" s="81" t="e">
        <f t="shared" si="317"/>
        <v>#DIV/0!</v>
      </c>
      <c r="P1127" s="61"/>
      <c r="Q1127" s="60">
        <f t="shared" si="318"/>
        <v>0</v>
      </c>
      <c r="R1127" s="60">
        <f t="shared" si="319"/>
        <v>0</v>
      </c>
      <c r="S1127" s="75" t="str">
        <f t="shared" si="320"/>
        <v>1</v>
      </c>
      <c r="T1127" s="51" t="s">
        <v>59</v>
      </c>
      <c r="U1127" s="51"/>
      <c r="V1127" s="51"/>
    </row>
    <row r="1128" spans="1:22" ht="20">
      <c r="A1128" s="49"/>
      <c r="B1128" s="52"/>
      <c r="C1128" s="53"/>
      <c r="D1128" s="54"/>
      <c r="E1128" s="54"/>
      <c r="F1128" s="55"/>
      <c r="G1128" s="56"/>
      <c r="H1128" s="57"/>
      <c r="I1128" s="58"/>
      <c r="J1128" s="59">
        <f t="shared" si="321"/>
        <v>0</v>
      </c>
      <c r="K1128" s="60">
        <f t="shared" si="322"/>
        <v>0</v>
      </c>
      <c r="L1128" s="61"/>
      <c r="M1128" s="59">
        <f t="shared" si="315"/>
        <v>0</v>
      </c>
      <c r="N1128" s="60">
        <f t="shared" si="316"/>
        <v>0</v>
      </c>
      <c r="O1128" s="81" t="e">
        <f t="shared" si="317"/>
        <v>#DIV/0!</v>
      </c>
      <c r="P1128" s="61"/>
      <c r="Q1128" s="60">
        <f t="shared" si="318"/>
        <v>0</v>
      </c>
      <c r="R1128" s="60">
        <f t="shared" si="319"/>
        <v>0</v>
      </c>
      <c r="S1128" s="75" t="str">
        <f t="shared" si="320"/>
        <v>1</v>
      </c>
      <c r="T1128" s="51" t="s">
        <v>59</v>
      </c>
      <c r="U1128" s="51"/>
      <c r="V1128" s="51"/>
    </row>
    <row r="1129" spans="1:22" ht="20">
      <c r="A1129" s="49"/>
      <c r="B1129" s="52"/>
      <c r="C1129" s="53"/>
      <c r="D1129" s="54"/>
      <c r="E1129" s="54"/>
      <c r="F1129" s="55"/>
      <c r="G1129" s="56"/>
      <c r="H1129" s="57"/>
      <c r="I1129" s="58"/>
      <c r="J1129" s="59">
        <f t="shared" si="321"/>
        <v>0</v>
      </c>
      <c r="K1129" s="60">
        <f t="shared" si="322"/>
        <v>0</v>
      </c>
      <c r="L1129" s="61"/>
      <c r="M1129" s="59">
        <f t="shared" si="315"/>
        <v>0</v>
      </c>
      <c r="N1129" s="60">
        <f t="shared" si="316"/>
        <v>0</v>
      </c>
      <c r="O1129" s="81" t="e">
        <f t="shared" si="317"/>
        <v>#DIV/0!</v>
      </c>
      <c r="P1129" s="61"/>
      <c r="Q1129" s="60">
        <f t="shared" si="318"/>
        <v>0</v>
      </c>
      <c r="R1129" s="60">
        <f t="shared" si="319"/>
        <v>0</v>
      </c>
      <c r="S1129" s="75" t="str">
        <f t="shared" si="320"/>
        <v>1</v>
      </c>
      <c r="T1129" s="51" t="s">
        <v>59</v>
      </c>
      <c r="U1129" s="51"/>
      <c r="V1129" s="51"/>
    </row>
    <row r="1130" spans="1:22" ht="20">
      <c r="A1130" s="49"/>
      <c r="B1130" s="52"/>
      <c r="C1130" s="53"/>
      <c r="D1130" s="54"/>
      <c r="E1130" s="54"/>
      <c r="F1130" s="55"/>
      <c r="G1130" s="56"/>
      <c r="H1130" s="57"/>
      <c r="I1130" s="58"/>
      <c r="J1130" s="59">
        <f t="shared" si="321"/>
        <v>0</v>
      </c>
      <c r="K1130" s="60">
        <f t="shared" si="322"/>
        <v>0</v>
      </c>
      <c r="L1130" s="61"/>
      <c r="M1130" s="59">
        <f t="shared" si="315"/>
        <v>0</v>
      </c>
      <c r="N1130" s="60">
        <f t="shared" si="316"/>
        <v>0</v>
      </c>
      <c r="O1130" s="81" t="e">
        <f t="shared" si="317"/>
        <v>#DIV/0!</v>
      </c>
      <c r="P1130" s="61"/>
      <c r="Q1130" s="60">
        <f t="shared" si="318"/>
        <v>0</v>
      </c>
      <c r="R1130" s="60">
        <f t="shared" si="319"/>
        <v>0</v>
      </c>
      <c r="S1130" s="75" t="str">
        <f t="shared" si="320"/>
        <v>1</v>
      </c>
      <c r="T1130" s="51" t="s">
        <v>59</v>
      </c>
      <c r="U1130" s="51"/>
      <c r="V1130" s="51"/>
    </row>
    <row r="1131" spans="1:22" ht="20">
      <c r="A1131" s="49"/>
      <c r="B1131" s="52"/>
      <c r="C1131" s="53"/>
      <c r="D1131" s="54"/>
      <c r="E1131" s="54"/>
      <c r="F1131" s="55"/>
      <c r="G1131" s="56"/>
      <c r="H1131" s="57"/>
      <c r="I1131" s="58"/>
      <c r="J1131" s="59">
        <f t="shared" si="321"/>
        <v>0</v>
      </c>
      <c r="K1131" s="60">
        <f t="shared" si="322"/>
        <v>0</v>
      </c>
      <c r="L1131" s="61"/>
      <c r="M1131" s="59">
        <f t="shared" si="315"/>
        <v>0</v>
      </c>
      <c r="N1131" s="60">
        <f t="shared" si="316"/>
        <v>0</v>
      </c>
      <c r="O1131" s="81" t="e">
        <f t="shared" si="317"/>
        <v>#DIV/0!</v>
      </c>
      <c r="P1131" s="61"/>
      <c r="Q1131" s="60">
        <f t="shared" si="318"/>
        <v>0</v>
      </c>
      <c r="R1131" s="60">
        <f t="shared" si="319"/>
        <v>0</v>
      </c>
      <c r="S1131" s="75" t="str">
        <f t="shared" si="320"/>
        <v>1</v>
      </c>
      <c r="T1131" s="51" t="s">
        <v>59</v>
      </c>
      <c r="U1131" s="51"/>
      <c r="V1131" s="51"/>
    </row>
    <row r="1132" spans="1:22" ht="20">
      <c r="A1132" s="49"/>
      <c r="B1132" s="52"/>
      <c r="C1132" s="53"/>
      <c r="D1132" s="54"/>
      <c r="E1132" s="54"/>
      <c r="F1132" s="55"/>
      <c r="G1132" s="56"/>
      <c r="H1132" s="57"/>
      <c r="I1132" s="58"/>
      <c r="J1132" s="59">
        <f t="shared" si="321"/>
        <v>0</v>
      </c>
      <c r="K1132" s="60">
        <f t="shared" si="322"/>
        <v>0</v>
      </c>
      <c r="L1132" s="61"/>
      <c r="M1132" s="59">
        <f t="shared" si="315"/>
        <v>0</v>
      </c>
      <c r="N1132" s="60">
        <f t="shared" si="316"/>
        <v>0</v>
      </c>
      <c r="O1132" s="81" t="e">
        <f t="shared" si="317"/>
        <v>#DIV/0!</v>
      </c>
      <c r="P1132" s="61"/>
      <c r="Q1132" s="60">
        <f t="shared" si="318"/>
        <v>0</v>
      </c>
      <c r="R1132" s="60">
        <f t="shared" si="319"/>
        <v>0</v>
      </c>
      <c r="S1132" s="75" t="str">
        <f t="shared" si="320"/>
        <v>1</v>
      </c>
      <c r="T1132" s="51" t="s">
        <v>59</v>
      </c>
      <c r="U1132" s="51"/>
      <c r="V1132" s="51"/>
    </row>
    <row r="1133" spans="1:22" ht="20">
      <c r="A1133" s="49"/>
      <c r="B1133" s="52"/>
      <c r="C1133" s="53"/>
      <c r="D1133" s="54"/>
      <c r="E1133" s="54"/>
      <c r="F1133" s="55"/>
      <c r="G1133" s="56"/>
      <c r="H1133" s="57"/>
      <c r="I1133" s="58"/>
      <c r="J1133" s="59">
        <f t="shared" si="321"/>
        <v>0</v>
      </c>
      <c r="K1133" s="60">
        <f t="shared" si="322"/>
        <v>0</v>
      </c>
      <c r="L1133" s="61"/>
      <c r="M1133" s="59">
        <f t="shared" si="315"/>
        <v>0</v>
      </c>
      <c r="N1133" s="60">
        <f t="shared" si="316"/>
        <v>0</v>
      </c>
      <c r="O1133" s="81" t="e">
        <f t="shared" si="317"/>
        <v>#DIV/0!</v>
      </c>
      <c r="P1133" s="61"/>
      <c r="Q1133" s="60">
        <f t="shared" si="318"/>
        <v>0</v>
      </c>
      <c r="R1133" s="60">
        <f t="shared" si="319"/>
        <v>0</v>
      </c>
      <c r="S1133" s="75" t="str">
        <f t="shared" si="320"/>
        <v>1</v>
      </c>
      <c r="T1133" s="51" t="s">
        <v>59</v>
      </c>
      <c r="U1133" s="51"/>
      <c r="V1133" s="51"/>
    </row>
    <row r="1134" spans="1:22" ht="20">
      <c r="A1134" s="49"/>
      <c r="B1134" s="52"/>
      <c r="C1134" s="53"/>
      <c r="D1134" s="54"/>
      <c r="E1134" s="54"/>
      <c r="F1134" s="55"/>
      <c r="G1134" s="56"/>
      <c r="H1134" s="57"/>
      <c r="I1134" s="58"/>
      <c r="J1134" s="59">
        <f t="shared" si="321"/>
        <v>0</v>
      </c>
      <c r="K1134" s="60">
        <f t="shared" si="322"/>
        <v>0</v>
      </c>
      <c r="L1134" s="61"/>
      <c r="M1134" s="59">
        <f t="shared" si="315"/>
        <v>0</v>
      </c>
      <c r="N1134" s="60">
        <f t="shared" si="316"/>
        <v>0</v>
      </c>
      <c r="O1134" s="81" t="e">
        <f t="shared" si="317"/>
        <v>#DIV/0!</v>
      </c>
      <c r="P1134" s="61"/>
      <c r="Q1134" s="60">
        <f t="shared" si="318"/>
        <v>0</v>
      </c>
      <c r="R1134" s="60">
        <f t="shared" si="319"/>
        <v>0</v>
      </c>
      <c r="S1134" s="75" t="str">
        <f t="shared" si="320"/>
        <v>1</v>
      </c>
      <c r="T1134" s="51" t="s">
        <v>59</v>
      </c>
      <c r="U1134" s="51"/>
      <c r="V1134" s="51"/>
    </row>
    <row r="1135" spans="1:22" ht="20">
      <c r="A1135" s="49"/>
      <c r="B1135" s="52"/>
      <c r="C1135" s="53"/>
      <c r="D1135" s="54"/>
      <c r="E1135" s="54"/>
      <c r="F1135" s="55"/>
      <c r="G1135" s="56"/>
      <c r="H1135" s="57"/>
      <c r="I1135" s="58"/>
      <c r="J1135" s="59">
        <f t="shared" si="321"/>
        <v>0</v>
      </c>
      <c r="K1135" s="60">
        <f t="shared" si="322"/>
        <v>0</v>
      </c>
      <c r="L1135" s="61"/>
      <c r="M1135" s="59">
        <f t="shared" si="315"/>
        <v>0</v>
      </c>
      <c r="N1135" s="60">
        <f t="shared" si="316"/>
        <v>0</v>
      </c>
      <c r="O1135" s="81" t="e">
        <f t="shared" si="317"/>
        <v>#DIV/0!</v>
      </c>
      <c r="P1135" s="61"/>
      <c r="Q1135" s="60">
        <f t="shared" si="318"/>
        <v>0</v>
      </c>
      <c r="R1135" s="60">
        <f t="shared" si="319"/>
        <v>0</v>
      </c>
      <c r="S1135" s="75" t="str">
        <f t="shared" si="320"/>
        <v>1</v>
      </c>
      <c r="T1135" s="51" t="s">
        <v>59</v>
      </c>
      <c r="U1135" s="51"/>
      <c r="V1135" s="51"/>
    </row>
    <row r="1136" spans="1:22" ht="20">
      <c r="A1136" s="49"/>
      <c r="B1136" s="52"/>
      <c r="C1136" s="53"/>
      <c r="D1136" s="54"/>
      <c r="E1136" s="54"/>
      <c r="F1136" s="55"/>
      <c r="G1136" s="56"/>
      <c r="H1136" s="57"/>
      <c r="I1136" s="58"/>
      <c r="J1136" s="59">
        <f t="shared" si="321"/>
        <v>0</v>
      </c>
      <c r="K1136" s="60">
        <f t="shared" si="322"/>
        <v>0</v>
      </c>
      <c r="L1136" s="61"/>
      <c r="M1136" s="59">
        <f t="shared" si="315"/>
        <v>0</v>
      </c>
      <c r="N1136" s="60">
        <f t="shared" si="316"/>
        <v>0</v>
      </c>
      <c r="O1136" s="81" t="e">
        <f t="shared" si="317"/>
        <v>#DIV/0!</v>
      </c>
      <c r="P1136" s="61"/>
      <c r="Q1136" s="60">
        <f t="shared" si="318"/>
        <v>0</v>
      </c>
      <c r="R1136" s="60">
        <f t="shared" si="319"/>
        <v>0</v>
      </c>
      <c r="S1136" s="75" t="str">
        <f t="shared" si="320"/>
        <v>1</v>
      </c>
      <c r="T1136" s="51" t="s">
        <v>59</v>
      </c>
      <c r="U1136" s="51"/>
      <c r="V1136" s="51"/>
    </row>
    <row r="1137" spans="1:22" ht="20">
      <c r="A1137" s="49"/>
      <c r="B1137" s="52"/>
      <c r="C1137" s="53"/>
      <c r="D1137" s="54"/>
      <c r="E1137" s="54"/>
      <c r="F1137" s="55"/>
      <c r="G1137" s="56"/>
      <c r="H1137" s="57"/>
      <c r="I1137" s="58"/>
      <c r="J1137" s="59">
        <f t="shared" si="321"/>
        <v>0</v>
      </c>
      <c r="K1137" s="60">
        <f t="shared" si="322"/>
        <v>0</v>
      </c>
      <c r="L1137" s="61"/>
      <c r="M1137" s="59">
        <f t="shared" si="315"/>
        <v>0</v>
      </c>
      <c r="N1137" s="60">
        <f t="shared" si="316"/>
        <v>0</v>
      </c>
      <c r="O1137" s="81" t="e">
        <f t="shared" si="317"/>
        <v>#DIV/0!</v>
      </c>
      <c r="P1137" s="61"/>
      <c r="Q1137" s="60">
        <f t="shared" si="318"/>
        <v>0</v>
      </c>
      <c r="R1137" s="60">
        <f t="shared" si="319"/>
        <v>0</v>
      </c>
      <c r="S1137" s="75" t="str">
        <f t="shared" si="320"/>
        <v>1</v>
      </c>
      <c r="T1137" s="51" t="s">
        <v>59</v>
      </c>
      <c r="U1137" s="51"/>
      <c r="V1137" s="51"/>
    </row>
    <row r="1138" spans="1:22" ht="20">
      <c r="A1138" s="49"/>
      <c r="B1138" s="52"/>
      <c r="C1138" s="53"/>
      <c r="D1138" s="54"/>
      <c r="E1138" s="54"/>
      <c r="F1138" s="55"/>
      <c r="G1138" s="56"/>
      <c r="H1138" s="57"/>
      <c r="I1138" s="58"/>
      <c r="J1138" s="59">
        <f t="shared" si="321"/>
        <v>0</v>
      </c>
      <c r="K1138" s="60">
        <f t="shared" si="322"/>
        <v>0</v>
      </c>
      <c r="L1138" s="61"/>
      <c r="M1138" s="59">
        <f t="shared" si="315"/>
        <v>0</v>
      </c>
      <c r="N1138" s="60">
        <f t="shared" si="316"/>
        <v>0</v>
      </c>
      <c r="O1138" s="81" t="e">
        <f t="shared" si="317"/>
        <v>#DIV/0!</v>
      </c>
      <c r="P1138" s="61"/>
      <c r="Q1138" s="60">
        <f t="shared" si="318"/>
        <v>0</v>
      </c>
      <c r="R1138" s="60">
        <f t="shared" si="319"/>
        <v>0</v>
      </c>
      <c r="S1138" s="75" t="str">
        <f t="shared" si="320"/>
        <v>1</v>
      </c>
      <c r="T1138" s="51" t="s">
        <v>59</v>
      </c>
      <c r="U1138" s="51"/>
      <c r="V1138" s="51"/>
    </row>
    <row r="1139" spans="1:22" ht="20">
      <c r="A1139" s="49"/>
      <c r="B1139" s="52"/>
      <c r="C1139" s="53"/>
      <c r="D1139" s="54"/>
      <c r="E1139" s="54"/>
      <c r="F1139" s="55"/>
      <c r="G1139" s="56"/>
      <c r="H1139" s="57"/>
      <c r="I1139" s="58"/>
      <c r="J1139" s="59">
        <f t="shared" si="321"/>
        <v>0</v>
      </c>
      <c r="K1139" s="60">
        <f t="shared" si="322"/>
        <v>0</v>
      </c>
      <c r="L1139" s="61"/>
      <c r="M1139" s="59">
        <f t="shared" si="315"/>
        <v>0</v>
      </c>
      <c r="N1139" s="60">
        <f t="shared" si="316"/>
        <v>0</v>
      </c>
      <c r="O1139" s="81" t="e">
        <f t="shared" si="317"/>
        <v>#DIV/0!</v>
      </c>
      <c r="P1139" s="61"/>
      <c r="Q1139" s="60">
        <f t="shared" si="318"/>
        <v>0</v>
      </c>
      <c r="R1139" s="60">
        <f t="shared" si="319"/>
        <v>0</v>
      </c>
      <c r="S1139" s="75" t="str">
        <f t="shared" si="320"/>
        <v>1</v>
      </c>
      <c r="T1139" s="51" t="s">
        <v>59</v>
      </c>
      <c r="U1139" s="51"/>
      <c r="V1139" s="51"/>
    </row>
    <row r="1140" spans="1:22" ht="20">
      <c r="A1140" s="49"/>
      <c r="B1140" s="52"/>
      <c r="C1140" s="53"/>
      <c r="D1140" s="54"/>
      <c r="E1140" s="54"/>
      <c r="F1140" s="55"/>
      <c r="G1140" s="56"/>
      <c r="H1140" s="57"/>
      <c r="I1140" s="58"/>
      <c r="J1140" s="59">
        <f t="shared" si="321"/>
        <v>0</v>
      </c>
      <c r="K1140" s="60">
        <f t="shared" si="322"/>
        <v>0</v>
      </c>
      <c r="L1140" s="61"/>
      <c r="M1140" s="59">
        <f t="shared" si="315"/>
        <v>0</v>
      </c>
      <c r="N1140" s="60">
        <f t="shared" si="316"/>
        <v>0</v>
      </c>
      <c r="O1140" s="81" t="e">
        <f t="shared" si="317"/>
        <v>#DIV/0!</v>
      </c>
      <c r="P1140" s="61"/>
      <c r="Q1140" s="60">
        <f t="shared" si="318"/>
        <v>0</v>
      </c>
      <c r="R1140" s="60">
        <f t="shared" si="319"/>
        <v>0</v>
      </c>
      <c r="S1140" s="75" t="str">
        <f t="shared" si="320"/>
        <v>1</v>
      </c>
      <c r="T1140" s="51" t="s">
        <v>59</v>
      </c>
      <c r="U1140" s="51"/>
      <c r="V1140" s="51"/>
    </row>
    <row r="1141" spans="1:22" ht="20">
      <c r="A1141" s="49"/>
      <c r="B1141" s="52"/>
      <c r="C1141" s="53"/>
      <c r="D1141" s="54"/>
      <c r="E1141" s="54"/>
      <c r="F1141" s="55"/>
      <c r="G1141" s="56"/>
      <c r="H1141" s="57"/>
      <c r="I1141" s="58"/>
      <c r="J1141" s="59">
        <f t="shared" si="321"/>
        <v>0</v>
      </c>
      <c r="K1141" s="60">
        <f t="shared" si="322"/>
        <v>0</v>
      </c>
      <c r="L1141" s="61"/>
      <c r="M1141" s="59">
        <f t="shared" si="315"/>
        <v>0</v>
      </c>
      <c r="N1141" s="60">
        <f t="shared" si="316"/>
        <v>0</v>
      </c>
      <c r="O1141" s="81" t="e">
        <f t="shared" si="317"/>
        <v>#DIV/0!</v>
      </c>
      <c r="P1141" s="61"/>
      <c r="Q1141" s="60">
        <f t="shared" si="318"/>
        <v>0</v>
      </c>
      <c r="R1141" s="60">
        <f t="shared" si="319"/>
        <v>0</v>
      </c>
      <c r="S1141" s="75" t="str">
        <f t="shared" si="320"/>
        <v>1</v>
      </c>
      <c r="T1141" s="51" t="s">
        <v>59</v>
      </c>
      <c r="U1141" s="51"/>
      <c r="V1141" s="51"/>
    </row>
    <row r="1142" spans="1:22" ht="20">
      <c r="A1142" s="49"/>
      <c r="B1142" s="52"/>
      <c r="C1142" s="53"/>
      <c r="D1142" s="54"/>
      <c r="E1142" s="54"/>
      <c r="F1142" s="55"/>
      <c r="G1142" s="56"/>
      <c r="H1142" s="57"/>
      <c r="I1142" s="58"/>
      <c r="J1142" s="59">
        <f t="shared" si="321"/>
        <v>0</v>
      </c>
      <c r="K1142" s="60">
        <f t="shared" si="322"/>
        <v>0</v>
      </c>
      <c r="L1142" s="61"/>
      <c r="M1142" s="59">
        <f t="shared" si="315"/>
        <v>0</v>
      </c>
      <c r="N1142" s="60">
        <f t="shared" si="316"/>
        <v>0</v>
      </c>
      <c r="O1142" s="81" t="e">
        <f t="shared" si="317"/>
        <v>#DIV/0!</v>
      </c>
      <c r="P1142" s="61"/>
      <c r="Q1142" s="60">
        <f t="shared" si="318"/>
        <v>0</v>
      </c>
      <c r="R1142" s="60">
        <f t="shared" si="319"/>
        <v>0</v>
      </c>
      <c r="S1142" s="75" t="str">
        <f t="shared" si="320"/>
        <v>1</v>
      </c>
      <c r="T1142" s="51" t="s">
        <v>59</v>
      </c>
      <c r="U1142" s="51"/>
      <c r="V1142" s="51"/>
    </row>
    <row r="1143" spans="1:22" ht="20">
      <c r="A1143" s="49"/>
      <c r="B1143" s="52"/>
      <c r="C1143" s="53"/>
      <c r="D1143" s="54"/>
      <c r="E1143" s="54"/>
      <c r="F1143" s="55"/>
      <c r="G1143" s="56"/>
      <c r="H1143" s="57"/>
      <c r="I1143" s="58"/>
      <c r="J1143" s="59">
        <f t="shared" si="321"/>
        <v>0</v>
      </c>
      <c r="K1143" s="60">
        <f t="shared" si="322"/>
        <v>0</v>
      </c>
      <c r="L1143" s="61"/>
      <c r="M1143" s="59">
        <f t="shared" si="315"/>
        <v>0</v>
      </c>
      <c r="N1143" s="60">
        <f t="shared" si="316"/>
        <v>0</v>
      </c>
      <c r="O1143" s="81" t="e">
        <f t="shared" si="317"/>
        <v>#DIV/0!</v>
      </c>
      <c r="P1143" s="61"/>
      <c r="Q1143" s="60">
        <f t="shared" si="318"/>
        <v>0</v>
      </c>
      <c r="R1143" s="60">
        <f t="shared" si="319"/>
        <v>0</v>
      </c>
      <c r="S1143" s="75" t="str">
        <f t="shared" si="320"/>
        <v>1</v>
      </c>
      <c r="T1143" s="51" t="s">
        <v>59</v>
      </c>
      <c r="U1143" s="51"/>
      <c r="V1143" s="51"/>
    </row>
    <row r="1144" spans="1:22" ht="20">
      <c r="A1144" s="49"/>
      <c r="B1144" s="52"/>
      <c r="C1144" s="53"/>
      <c r="D1144" s="54"/>
      <c r="E1144" s="54"/>
      <c r="F1144" s="55"/>
      <c r="G1144" s="56"/>
      <c r="H1144" s="57"/>
      <c r="I1144" s="58"/>
      <c r="J1144" s="59">
        <f t="shared" si="321"/>
        <v>0</v>
      </c>
      <c r="K1144" s="60">
        <f t="shared" si="322"/>
        <v>0</v>
      </c>
      <c r="L1144" s="61"/>
      <c r="M1144" s="59">
        <f t="shared" ref="M1144:M1207" si="323">L1144*H1144</f>
        <v>0</v>
      </c>
      <c r="N1144" s="60">
        <f t="shared" ref="N1144:N1207" si="324">(L1144-J1144)*H1144</f>
        <v>0</v>
      </c>
      <c r="O1144" s="81" t="e">
        <f t="shared" ref="O1144:O1207" si="325">(L1144-J1144)/J1144</f>
        <v>#DIV/0!</v>
      </c>
      <c r="P1144" s="61"/>
      <c r="Q1144" s="60">
        <f t="shared" si="318"/>
        <v>0</v>
      </c>
      <c r="R1144" s="60">
        <f t="shared" si="319"/>
        <v>0</v>
      </c>
      <c r="S1144" s="75" t="str">
        <f t="shared" si="320"/>
        <v>1</v>
      </c>
      <c r="T1144" s="51" t="s">
        <v>59</v>
      </c>
      <c r="U1144" s="51"/>
      <c r="V1144" s="51"/>
    </row>
    <row r="1145" spans="1:22" ht="20">
      <c r="A1145" s="49"/>
      <c r="B1145" s="52"/>
      <c r="C1145" s="53"/>
      <c r="D1145" s="54"/>
      <c r="E1145" s="54"/>
      <c r="F1145" s="55"/>
      <c r="G1145" s="56"/>
      <c r="H1145" s="57"/>
      <c r="I1145" s="58"/>
      <c r="J1145" s="59">
        <f t="shared" si="321"/>
        <v>0</v>
      </c>
      <c r="K1145" s="60">
        <f t="shared" si="322"/>
        <v>0</v>
      </c>
      <c r="L1145" s="61"/>
      <c r="M1145" s="59">
        <f t="shared" si="323"/>
        <v>0</v>
      </c>
      <c r="N1145" s="60">
        <f t="shared" si="324"/>
        <v>0</v>
      </c>
      <c r="O1145" s="81" t="e">
        <f t="shared" si="325"/>
        <v>#DIV/0!</v>
      </c>
      <c r="P1145" s="61"/>
      <c r="Q1145" s="60">
        <f t="shared" si="318"/>
        <v>0</v>
      </c>
      <c r="R1145" s="60">
        <f t="shared" si="319"/>
        <v>0</v>
      </c>
      <c r="S1145" s="75" t="str">
        <f t="shared" si="320"/>
        <v>1</v>
      </c>
      <c r="T1145" s="51" t="s">
        <v>59</v>
      </c>
      <c r="U1145" s="51"/>
      <c r="V1145" s="51"/>
    </row>
    <row r="1146" spans="1:22" ht="20">
      <c r="A1146" s="49"/>
      <c r="B1146" s="52"/>
      <c r="C1146" s="53"/>
      <c r="D1146" s="54"/>
      <c r="E1146" s="54"/>
      <c r="F1146" s="55"/>
      <c r="G1146" s="56"/>
      <c r="H1146" s="57"/>
      <c r="I1146" s="58"/>
      <c r="J1146" s="59">
        <f t="shared" si="321"/>
        <v>0</v>
      </c>
      <c r="K1146" s="60">
        <f t="shared" si="322"/>
        <v>0</v>
      </c>
      <c r="L1146" s="61"/>
      <c r="M1146" s="59">
        <f t="shared" si="323"/>
        <v>0</v>
      </c>
      <c r="N1146" s="60">
        <f t="shared" si="324"/>
        <v>0</v>
      </c>
      <c r="O1146" s="81" t="e">
        <f t="shared" si="325"/>
        <v>#DIV/0!</v>
      </c>
      <c r="P1146" s="61"/>
      <c r="Q1146" s="60">
        <f t="shared" ref="Q1146:Q1209" si="326">L1146*H1146-P1146</f>
        <v>0</v>
      </c>
      <c r="R1146" s="60">
        <f t="shared" si="319"/>
        <v>0</v>
      </c>
      <c r="S1146" s="75" t="str">
        <f t="shared" si="320"/>
        <v>1</v>
      </c>
      <c r="T1146" s="51" t="s">
        <v>59</v>
      </c>
      <c r="U1146" s="51"/>
      <c r="V1146" s="51"/>
    </row>
    <row r="1147" spans="1:22" ht="20">
      <c r="A1147" s="49"/>
      <c r="B1147" s="52"/>
      <c r="C1147" s="53"/>
      <c r="D1147" s="54"/>
      <c r="E1147" s="54"/>
      <c r="F1147" s="55"/>
      <c r="G1147" s="56"/>
      <c r="H1147" s="57"/>
      <c r="I1147" s="58"/>
      <c r="J1147" s="59">
        <f t="shared" si="321"/>
        <v>0</v>
      </c>
      <c r="K1147" s="60">
        <f t="shared" si="322"/>
        <v>0</v>
      </c>
      <c r="L1147" s="61"/>
      <c r="M1147" s="59">
        <f t="shared" si="323"/>
        <v>0</v>
      </c>
      <c r="N1147" s="60">
        <f t="shared" si="324"/>
        <v>0</v>
      </c>
      <c r="O1147" s="81" t="e">
        <f t="shared" si="325"/>
        <v>#DIV/0!</v>
      </c>
      <c r="P1147" s="61"/>
      <c r="Q1147" s="60">
        <f t="shared" si="326"/>
        <v>0</v>
      </c>
      <c r="R1147" s="60">
        <f t="shared" si="319"/>
        <v>0</v>
      </c>
      <c r="S1147" s="75" t="str">
        <f t="shared" si="320"/>
        <v>1</v>
      </c>
      <c r="T1147" s="51" t="s">
        <v>59</v>
      </c>
      <c r="U1147" s="51"/>
      <c r="V1147" s="51"/>
    </row>
    <row r="1148" spans="1:22" ht="20">
      <c r="A1148" s="49"/>
      <c r="B1148" s="52"/>
      <c r="C1148" s="53"/>
      <c r="D1148" s="54"/>
      <c r="E1148" s="54"/>
      <c r="F1148" s="55"/>
      <c r="G1148" s="56"/>
      <c r="H1148" s="57"/>
      <c r="I1148" s="58"/>
      <c r="J1148" s="59">
        <f t="shared" si="321"/>
        <v>0</v>
      </c>
      <c r="K1148" s="60">
        <f t="shared" si="322"/>
        <v>0</v>
      </c>
      <c r="L1148" s="61"/>
      <c r="M1148" s="59">
        <f t="shared" si="323"/>
        <v>0</v>
      </c>
      <c r="N1148" s="60">
        <f t="shared" si="324"/>
        <v>0</v>
      </c>
      <c r="O1148" s="81" t="e">
        <f t="shared" si="325"/>
        <v>#DIV/0!</v>
      </c>
      <c r="P1148" s="61"/>
      <c r="Q1148" s="60">
        <f t="shared" si="326"/>
        <v>0</v>
      </c>
      <c r="R1148" s="60">
        <f t="shared" si="319"/>
        <v>0</v>
      </c>
      <c r="S1148" s="75" t="str">
        <f t="shared" si="320"/>
        <v>1</v>
      </c>
      <c r="T1148" s="51" t="s">
        <v>59</v>
      </c>
      <c r="U1148" s="51"/>
      <c r="V1148" s="51"/>
    </row>
    <row r="1149" spans="1:22" ht="20">
      <c r="A1149" s="49"/>
      <c r="B1149" s="52"/>
      <c r="C1149" s="53"/>
      <c r="D1149" s="54"/>
      <c r="E1149" s="54"/>
      <c r="F1149" s="55"/>
      <c r="G1149" s="56"/>
      <c r="H1149" s="57"/>
      <c r="I1149" s="58"/>
      <c r="J1149" s="59">
        <f t="shared" si="321"/>
        <v>0</v>
      </c>
      <c r="K1149" s="60">
        <f t="shared" si="322"/>
        <v>0</v>
      </c>
      <c r="L1149" s="61"/>
      <c r="M1149" s="59">
        <f t="shared" si="323"/>
        <v>0</v>
      </c>
      <c r="N1149" s="60">
        <f t="shared" si="324"/>
        <v>0</v>
      </c>
      <c r="O1149" s="81" t="e">
        <f t="shared" si="325"/>
        <v>#DIV/0!</v>
      </c>
      <c r="P1149" s="61"/>
      <c r="Q1149" s="60">
        <f t="shared" si="326"/>
        <v>0</v>
      </c>
      <c r="R1149" s="60">
        <f t="shared" si="319"/>
        <v>0</v>
      </c>
      <c r="S1149" s="75" t="str">
        <f t="shared" si="320"/>
        <v>1</v>
      </c>
      <c r="T1149" s="51" t="s">
        <v>59</v>
      </c>
      <c r="U1149" s="51"/>
      <c r="V1149" s="51"/>
    </row>
    <row r="1150" spans="1:22" ht="20">
      <c r="A1150" s="49"/>
      <c r="B1150" s="52"/>
      <c r="C1150" s="53"/>
      <c r="D1150" s="54"/>
      <c r="E1150" s="54"/>
      <c r="F1150" s="55"/>
      <c r="G1150" s="56"/>
      <c r="H1150" s="57"/>
      <c r="I1150" s="58"/>
      <c r="J1150" s="59">
        <f t="shared" si="321"/>
        <v>0</v>
      </c>
      <c r="K1150" s="60">
        <f t="shared" si="322"/>
        <v>0</v>
      </c>
      <c r="L1150" s="61"/>
      <c r="M1150" s="59">
        <f t="shared" si="323"/>
        <v>0</v>
      </c>
      <c r="N1150" s="60">
        <f t="shared" si="324"/>
        <v>0</v>
      </c>
      <c r="O1150" s="81" t="e">
        <f t="shared" si="325"/>
        <v>#DIV/0!</v>
      </c>
      <c r="P1150" s="61"/>
      <c r="Q1150" s="60">
        <f t="shared" si="326"/>
        <v>0</v>
      </c>
      <c r="R1150" s="60">
        <f t="shared" si="319"/>
        <v>0</v>
      </c>
      <c r="S1150" s="75" t="str">
        <f t="shared" si="320"/>
        <v>1</v>
      </c>
      <c r="T1150" s="51" t="s">
        <v>59</v>
      </c>
      <c r="U1150" s="51"/>
      <c r="V1150" s="51"/>
    </row>
    <row r="1151" spans="1:22" ht="20">
      <c r="A1151" s="49"/>
      <c r="B1151" s="52"/>
      <c r="C1151" s="53"/>
      <c r="D1151" s="54"/>
      <c r="E1151" s="54"/>
      <c r="F1151" s="55"/>
      <c r="G1151" s="56"/>
      <c r="H1151" s="57"/>
      <c r="I1151" s="58"/>
      <c r="J1151" s="59">
        <f t="shared" si="321"/>
        <v>0</v>
      </c>
      <c r="K1151" s="60">
        <f t="shared" si="322"/>
        <v>0</v>
      </c>
      <c r="L1151" s="61"/>
      <c r="M1151" s="59">
        <f t="shared" si="323"/>
        <v>0</v>
      </c>
      <c r="N1151" s="60">
        <f t="shared" si="324"/>
        <v>0</v>
      </c>
      <c r="O1151" s="81" t="e">
        <f t="shared" si="325"/>
        <v>#DIV/0!</v>
      </c>
      <c r="P1151" s="61"/>
      <c r="Q1151" s="60">
        <f t="shared" si="326"/>
        <v>0</v>
      </c>
      <c r="R1151" s="60">
        <f t="shared" si="319"/>
        <v>0</v>
      </c>
      <c r="S1151" s="75" t="str">
        <f t="shared" si="320"/>
        <v>1</v>
      </c>
      <c r="T1151" s="51" t="s">
        <v>59</v>
      </c>
      <c r="U1151" s="51"/>
      <c r="V1151" s="51"/>
    </row>
    <row r="1152" spans="1:22" ht="20">
      <c r="A1152" s="49"/>
      <c r="B1152" s="52"/>
      <c r="C1152" s="53"/>
      <c r="D1152" s="54"/>
      <c r="E1152" s="54"/>
      <c r="F1152" s="55"/>
      <c r="G1152" s="56"/>
      <c r="H1152" s="57"/>
      <c r="I1152" s="58"/>
      <c r="J1152" s="59">
        <f t="shared" si="321"/>
        <v>0</v>
      </c>
      <c r="K1152" s="60">
        <f t="shared" si="322"/>
        <v>0</v>
      </c>
      <c r="L1152" s="61"/>
      <c r="M1152" s="59">
        <f t="shared" si="323"/>
        <v>0</v>
      </c>
      <c r="N1152" s="60">
        <f t="shared" si="324"/>
        <v>0</v>
      </c>
      <c r="O1152" s="81" t="e">
        <f t="shared" si="325"/>
        <v>#DIV/0!</v>
      </c>
      <c r="P1152" s="61"/>
      <c r="Q1152" s="60">
        <f t="shared" si="326"/>
        <v>0</v>
      </c>
      <c r="R1152" s="60">
        <f t="shared" si="319"/>
        <v>0</v>
      </c>
      <c r="S1152" s="75" t="str">
        <f t="shared" si="320"/>
        <v>1</v>
      </c>
      <c r="T1152" s="51" t="s">
        <v>59</v>
      </c>
      <c r="U1152" s="51"/>
      <c r="V1152" s="51"/>
    </row>
    <row r="1153" spans="1:22" ht="20">
      <c r="A1153" s="49"/>
      <c r="B1153" s="52"/>
      <c r="C1153" s="53"/>
      <c r="D1153" s="54"/>
      <c r="E1153" s="54"/>
      <c r="F1153" s="55"/>
      <c r="G1153" s="56"/>
      <c r="H1153" s="57"/>
      <c r="I1153" s="58"/>
      <c r="J1153" s="59">
        <f t="shared" si="321"/>
        <v>0</v>
      </c>
      <c r="K1153" s="60">
        <f t="shared" si="322"/>
        <v>0</v>
      </c>
      <c r="L1153" s="61"/>
      <c r="M1153" s="59">
        <f t="shared" si="323"/>
        <v>0</v>
      </c>
      <c r="N1153" s="60">
        <f t="shared" si="324"/>
        <v>0</v>
      </c>
      <c r="O1153" s="81" t="e">
        <f t="shared" si="325"/>
        <v>#DIV/0!</v>
      </c>
      <c r="P1153" s="61"/>
      <c r="Q1153" s="60">
        <f t="shared" si="326"/>
        <v>0</v>
      </c>
      <c r="R1153" s="60">
        <f t="shared" si="319"/>
        <v>0</v>
      </c>
      <c r="S1153" s="75" t="str">
        <f t="shared" si="320"/>
        <v>1</v>
      </c>
      <c r="T1153" s="51" t="s">
        <v>59</v>
      </c>
      <c r="U1153" s="51"/>
      <c r="V1153" s="51"/>
    </row>
    <row r="1154" spans="1:22" ht="20">
      <c r="A1154" s="49"/>
      <c r="B1154" s="52"/>
      <c r="C1154" s="53"/>
      <c r="D1154" s="54"/>
      <c r="E1154" s="54"/>
      <c r="F1154" s="55"/>
      <c r="G1154" s="56"/>
      <c r="H1154" s="57"/>
      <c r="I1154" s="58"/>
      <c r="J1154" s="59">
        <f t="shared" si="321"/>
        <v>0</v>
      </c>
      <c r="K1154" s="60">
        <f t="shared" si="322"/>
        <v>0</v>
      </c>
      <c r="L1154" s="61"/>
      <c r="M1154" s="59">
        <f t="shared" si="323"/>
        <v>0</v>
      </c>
      <c r="N1154" s="60">
        <f t="shared" si="324"/>
        <v>0</v>
      </c>
      <c r="O1154" s="81" t="e">
        <f t="shared" si="325"/>
        <v>#DIV/0!</v>
      </c>
      <c r="P1154" s="61"/>
      <c r="Q1154" s="60">
        <f t="shared" si="326"/>
        <v>0</v>
      </c>
      <c r="R1154" s="60">
        <f t="shared" ref="R1154:R1217" si="327">N1154</f>
        <v>0</v>
      </c>
      <c r="S1154" s="75" t="str">
        <f t="shared" ref="S1154:S1217" si="328">IF(Q1154&lt;&gt;0,"0","1")</f>
        <v>1</v>
      </c>
      <c r="T1154" s="51" t="s">
        <v>59</v>
      </c>
      <c r="U1154" s="51"/>
      <c r="V1154" s="51"/>
    </row>
    <row r="1155" spans="1:22" ht="20">
      <c r="A1155" s="49"/>
      <c r="B1155" s="52"/>
      <c r="C1155" s="53"/>
      <c r="D1155" s="54"/>
      <c r="E1155" s="54"/>
      <c r="F1155" s="55"/>
      <c r="G1155" s="56"/>
      <c r="H1155" s="57"/>
      <c r="I1155" s="58"/>
      <c r="J1155" s="59">
        <f t="shared" si="321"/>
        <v>0</v>
      </c>
      <c r="K1155" s="60">
        <f t="shared" si="322"/>
        <v>0</v>
      </c>
      <c r="L1155" s="61"/>
      <c r="M1155" s="59">
        <f t="shared" si="323"/>
        <v>0</v>
      </c>
      <c r="N1155" s="60">
        <f t="shared" si="324"/>
        <v>0</v>
      </c>
      <c r="O1155" s="81" t="e">
        <f t="shared" si="325"/>
        <v>#DIV/0!</v>
      </c>
      <c r="P1155" s="61"/>
      <c r="Q1155" s="60">
        <f t="shared" si="326"/>
        <v>0</v>
      </c>
      <c r="R1155" s="60">
        <f t="shared" si="327"/>
        <v>0</v>
      </c>
      <c r="S1155" s="75" t="str">
        <f t="shared" si="328"/>
        <v>1</v>
      </c>
      <c r="T1155" s="51" t="s">
        <v>59</v>
      </c>
      <c r="U1155" s="51"/>
      <c r="V1155" s="51"/>
    </row>
    <row r="1156" spans="1:22" ht="20">
      <c r="A1156" s="49"/>
      <c r="B1156" s="52"/>
      <c r="C1156" s="53"/>
      <c r="D1156" s="54"/>
      <c r="E1156" s="54"/>
      <c r="F1156" s="55"/>
      <c r="G1156" s="56"/>
      <c r="H1156" s="57"/>
      <c r="I1156" s="58"/>
      <c r="J1156" s="59">
        <f t="shared" si="321"/>
        <v>0</v>
      </c>
      <c r="K1156" s="60">
        <f t="shared" si="322"/>
        <v>0</v>
      </c>
      <c r="L1156" s="61"/>
      <c r="M1156" s="59">
        <f t="shared" si="323"/>
        <v>0</v>
      </c>
      <c r="N1156" s="60">
        <f t="shared" si="324"/>
        <v>0</v>
      </c>
      <c r="O1156" s="81" t="e">
        <f t="shared" si="325"/>
        <v>#DIV/0!</v>
      </c>
      <c r="P1156" s="61"/>
      <c r="Q1156" s="60">
        <f t="shared" si="326"/>
        <v>0</v>
      </c>
      <c r="R1156" s="60">
        <f t="shared" si="327"/>
        <v>0</v>
      </c>
      <c r="S1156" s="75" t="str">
        <f t="shared" si="328"/>
        <v>1</v>
      </c>
      <c r="T1156" s="51" t="s">
        <v>59</v>
      </c>
      <c r="U1156" s="51"/>
      <c r="V1156" s="51"/>
    </row>
    <row r="1157" spans="1:22" ht="20">
      <c r="A1157" s="49"/>
      <c r="B1157" s="52"/>
      <c r="C1157" s="53"/>
      <c r="D1157" s="54"/>
      <c r="E1157" s="54"/>
      <c r="F1157" s="55"/>
      <c r="G1157" s="56"/>
      <c r="H1157" s="57"/>
      <c r="I1157" s="58"/>
      <c r="J1157" s="59">
        <f t="shared" ref="J1157:J1220" si="329">G1157*I1157</f>
        <v>0</v>
      </c>
      <c r="K1157" s="60">
        <f t="shared" si="322"/>
        <v>0</v>
      </c>
      <c r="L1157" s="61"/>
      <c r="M1157" s="59">
        <f t="shared" si="323"/>
        <v>0</v>
      </c>
      <c r="N1157" s="60">
        <f t="shared" si="324"/>
        <v>0</v>
      </c>
      <c r="O1157" s="81" t="e">
        <f t="shared" si="325"/>
        <v>#DIV/0!</v>
      </c>
      <c r="P1157" s="61"/>
      <c r="Q1157" s="60">
        <f t="shared" si="326"/>
        <v>0</v>
      </c>
      <c r="R1157" s="60">
        <f t="shared" si="327"/>
        <v>0</v>
      </c>
      <c r="S1157" s="75" t="str">
        <f t="shared" si="328"/>
        <v>1</v>
      </c>
      <c r="T1157" s="51" t="s">
        <v>59</v>
      </c>
      <c r="U1157" s="51"/>
      <c r="V1157" s="51"/>
    </row>
    <row r="1158" spans="1:22" ht="20">
      <c r="A1158" s="49"/>
      <c r="B1158" s="52"/>
      <c r="C1158" s="53"/>
      <c r="D1158" s="54"/>
      <c r="E1158" s="54"/>
      <c r="F1158" s="55"/>
      <c r="G1158" s="56"/>
      <c r="H1158" s="57"/>
      <c r="I1158" s="58"/>
      <c r="J1158" s="59">
        <f t="shared" si="329"/>
        <v>0</v>
      </c>
      <c r="K1158" s="60">
        <f t="shared" si="322"/>
        <v>0</v>
      </c>
      <c r="L1158" s="61"/>
      <c r="M1158" s="59">
        <f t="shared" si="323"/>
        <v>0</v>
      </c>
      <c r="N1158" s="60">
        <f t="shared" si="324"/>
        <v>0</v>
      </c>
      <c r="O1158" s="81" t="e">
        <f t="shared" si="325"/>
        <v>#DIV/0!</v>
      </c>
      <c r="P1158" s="61"/>
      <c r="Q1158" s="60">
        <f t="shared" si="326"/>
        <v>0</v>
      </c>
      <c r="R1158" s="60">
        <f t="shared" si="327"/>
        <v>0</v>
      </c>
      <c r="S1158" s="75" t="str">
        <f t="shared" si="328"/>
        <v>1</v>
      </c>
      <c r="T1158" s="51" t="s">
        <v>59</v>
      </c>
      <c r="U1158" s="51"/>
      <c r="V1158" s="51"/>
    </row>
    <row r="1159" spans="1:22" ht="20">
      <c r="A1159" s="49"/>
      <c r="B1159" s="52"/>
      <c r="C1159" s="53"/>
      <c r="D1159" s="54"/>
      <c r="E1159" s="54"/>
      <c r="F1159" s="55"/>
      <c r="G1159" s="56"/>
      <c r="H1159" s="57"/>
      <c r="I1159" s="58"/>
      <c r="J1159" s="59">
        <f t="shared" si="329"/>
        <v>0</v>
      </c>
      <c r="K1159" s="60">
        <f t="shared" si="322"/>
        <v>0</v>
      </c>
      <c r="L1159" s="61"/>
      <c r="M1159" s="59">
        <f t="shared" si="323"/>
        <v>0</v>
      </c>
      <c r="N1159" s="60">
        <f t="shared" si="324"/>
        <v>0</v>
      </c>
      <c r="O1159" s="81" t="e">
        <f t="shared" si="325"/>
        <v>#DIV/0!</v>
      </c>
      <c r="P1159" s="61"/>
      <c r="Q1159" s="60">
        <f t="shared" si="326"/>
        <v>0</v>
      </c>
      <c r="R1159" s="60">
        <f t="shared" si="327"/>
        <v>0</v>
      </c>
      <c r="S1159" s="75" t="str">
        <f t="shared" si="328"/>
        <v>1</v>
      </c>
      <c r="T1159" s="51" t="s">
        <v>59</v>
      </c>
      <c r="U1159" s="51"/>
      <c r="V1159" s="51"/>
    </row>
    <row r="1160" spans="1:22" ht="20">
      <c r="A1160" s="49"/>
      <c r="B1160" s="52"/>
      <c r="C1160" s="53"/>
      <c r="D1160" s="54"/>
      <c r="E1160" s="54"/>
      <c r="F1160" s="55"/>
      <c r="G1160" s="56"/>
      <c r="H1160" s="57"/>
      <c r="I1160" s="58"/>
      <c r="J1160" s="59">
        <f t="shared" si="329"/>
        <v>0</v>
      </c>
      <c r="K1160" s="60">
        <f t="shared" si="322"/>
        <v>0</v>
      </c>
      <c r="L1160" s="61"/>
      <c r="M1160" s="59">
        <f t="shared" si="323"/>
        <v>0</v>
      </c>
      <c r="N1160" s="60">
        <f t="shared" si="324"/>
        <v>0</v>
      </c>
      <c r="O1160" s="81" t="e">
        <f t="shared" si="325"/>
        <v>#DIV/0!</v>
      </c>
      <c r="P1160" s="61"/>
      <c r="Q1160" s="60">
        <f t="shared" si="326"/>
        <v>0</v>
      </c>
      <c r="R1160" s="60">
        <f t="shared" si="327"/>
        <v>0</v>
      </c>
      <c r="S1160" s="75" t="str">
        <f t="shared" si="328"/>
        <v>1</v>
      </c>
      <c r="T1160" s="51" t="s">
        <v>59</v>
      </c>
      <c r="U1160" s="51"/>
      <c r="V1160" s="51"/>
    </row>
    <row r="1161" spans="1:22" ht="20">
      <c r="A1161" s="49"/>
      <c r="B1161" s="52"/>
      <c r="C1161" s="53"/>
      <c r="D1161" s="54"/>
      <c r="E1161" s="54"/>
      <c r="F1161" s="55"/>
      <c r="G1161" s="56"/>
      <c r="H1161" s="57"/>
      <c r="I1161" s="58"/>
      <c r="J1161" s="59">
        <f t="shared" si="329"/>
        <v>0</v>
      </c>
      <c r="K1161" s="60">
        <f t="shared" si="322"/>
        <v>0</v>
      </c>
      <c r="L1161" s="61"/>
      <c r="M1161" s="59">
        <f t="shared" si="323"/>
        <v>0</v>
      </c>
      <c r="N1161" s="60">
        <f t="shared" si="324"/>
        <v>0</v>
      </c>
      <c r="O1161" s="81" t="e">
        <f t="shared" si="325"/>
        <v>#DIV/0!</v>
      </c>
      <c r="P1161" s="61"/>
      <c r="Q1161" s="60">
        <f t="shared" si="326"/>
        <v>0</v>
      </c>
      <c r="R1161" s="60">
        <f t="shared" si="327"/>
        <v>0</v>
      </c>
      <c r="S1161" s="75" t="str">
        <f t="shared" si="328"/>
        <v>1</v>
      </c>
      <c r="T1161" s="51" t="s">
        <v>59</v>
      </c>
      <c r="U1161" s="51"/>
      <c r="V1161" s="51"/>
    </row>
    <row r="1162" spans="1:22" ht="20">
      <c r="A1162" s="49"/>
      <c r="B1162" s="52"/>
      <c r="C1162" s="53"/>
      <c r="D1162" s="54"/>
      <c r="E1162" s="54"/>
      <c r="F1162" s="55"/>
      <c r="G1162" s="56"/>
      <c r="H1162" s="57"/>
      <c r="I1162" s="58"/>
      <c r="J1162" s="59">
        <f t="shared" si="329"/>
        <v>0</v>
      </c>
      <c r="K1162" s="60">
        <f t="shared" si="322"/>
        <v>0</v>
      </c>
      <c r="L1162" s="61"/>
      <c r="M1162" s="59">
        <f t="shared" si="323"/>
        <v>0</v>
      </c>
      <c r="N1162" s="60">
        <f t="shared" si="324"/>
        <v>0</v>
      </c>
      <c r="O1162" s="81" t="e">
        <f t="shared" si="325"/>
        <v>#DIV/0!</v>
      </c>
      <c r="P1162" s="61"/>
      <c r="Q1162" s="60">
        <f t="shared" si="326"/>
        <v>0</v>
      </c>
      <c r="R1162" s="60">
        <f t="shared" si="327"/>
        <v>0</v>
      </c>
      <c r="S1162" s="75" t="str">
        <f t="shared" si="328"/>
        <v>1</v>
      </c>
      <c r="T1162" s="51" t="s">
        <v>59</v>
      </c>
      <c r="U1162" s="51"/>
      <c r="V1162" s="51"/>
    </row>
    <row r="1163" spans="1:22" ht="20">
      <c r="A1163" s="49"/>
      <c r="B1163" s="52"/>
      <c r="C1163" s="53"/>
      <c r="D1163" s="54"/>
      <c r="E1163" s="54"/>
      <c r="F1163" s="55"/>
      <c r="G1163" s="56"/>
      <c r="H1163" s="57"/>
      <c r="I1163" s="58"/>
      <c r="J1163" s="59">
        <f t="shared" si="329"/>
        <v>0</v>
      </c>
      <c r="K1163" s="60">
        <f t="shared" si="322"/>
        <v>0</v>
      </c>
      <c r="L1163" s="61"/>
      <c r="M1163" s="59">
        <f t="shared" si="323"/>
        <v>0</v>
      </c>
      <c r="N1163" s="60">
        <f t="shared" si="324"/>
        <v>0</v>
      </c>
      <c r="O1163" s="81" t="e">
        <f t="shared" si="325"/>
        <v>#DIV/0!</v>
      </c>
      <c r="P1163" s="61"/>
      <c r="Q1163" s="60">
        <f t="shared" si="326"/>
        <v>0</v>
      </c>
      <c r="R1163" s="60">
        <f t="shared" si="327"/>
        <v>0</v>
      </c>
      <c r="S1163" s="75" t="str">
        <f t="shared" si="328"/>
        <v>1</v>
      </c>
      <c r="T1163" s="51" t="s">
        <v>59</v>
      </c>
      <c r="U1163" s="51"/>
      <c r="V1163" s="51"/>
    </row>
    <row r="1164" spans="1:22" ht="20">
      <c r="A1164" s="49"/>
      <c r="B1164" s="52"/>
      <c r="C1164" s="53"/>
      <c r="D1164" s="54"/>
      <c r="E1164" s="54"/>
      <c r="F1164" s="55"/>
      <c r="G1164" s="56"/>
      <c r="H1164" s="57"/>
      <c r="I1164" s="58"/>
      <c r="J1164" s="59">
        <f t="shared" si="329"/>
        <v>0</v>
      </c>
      <c r="K1164" s="60">
        <f t="shared" si="322"/>
        <v>0</v>
      </c>
      <c r="L1164" s="61"/>
      <c r="M1164" s="59">
        <f t="shared" si="323"/>
        <v>0</v>
      </c>
      <c r="N1164" s="60">
        <f t="shared" si="324"/>
        <v>0</v>
      </c>
      <c r="O1164" s="81" t="e">
        <f t="shared" si="325"/>
        <v>#DIV/0!</v>
      </c>
      <c r="P1164" s="61"/>
      <c r="Q1164" s="60">
        <f t="shared" si="326"/>
        <v>0</v>
      </c>
      <c r="R1164" s="60">
        <f t="shared" si="327"/>
        <v>0</v>
      </c>
      <c r="S1164" s="75" t="str">
        <f t="shared" si="328"/>
        <v>1</v>
      </c>
      <c r="T1164" s="51" t="s">
        <v>59</v>
      </c>
      <c r="U1164" s="51"/>
      <c r="V1164" s="51"/>
    </row>
    <row r="1165" spans="1:22" ht="20">
      <c r="A1165" s="49"/>
      <c r="B1165" s="52"/>
      <c r="C1165" s="53"/>
      <c r="D1165" s="54"/>
      <c r="E1165" s="54"/>
      <c r="F1165" s="55"/>
      <c r="G1165" s="56"/>
      <c r="H1165" s="57"/>
      <c r="I1165" s="58"/>
      <c r="J1165" s="59">
        <f t="shared" si="329"/>
        <v>0</v>
      </c>
      <c r="K1165" s="60">
        <f t="shared" si="322"/>
        <v>0</v>
      </c>
      <c r="L1165" s="61"/>
      <c r="M1165" s="59">
        <f t="shared" si="323"/>
        <v>0</v>
      </c>
      <c r="N1165" s="60">
        <f t="shared" si="324"/>
        <v>0</v>
      </c>
      <c r="O1165" s="81" t="e">
        <f t="shared" si="325"/>
        <v>#DIV/0!</v>
      </c>
      <c r="P1165" s="61"/>
      <c r="Q1165" s="60">
        <f t="shared" si="326"/>
        <v>0</v>
      </c>
      <c r="R1165" s="60">
        <f t="shared" si="327"/>
        <v>0</v>
      </c>
      <c r="S1165" s="75" t="str">
        <f t="shared" si="328"/>
        <v>1</v>
      </c>
      <c r="T1165" s="51" t="s">
        <v>59</v>
      </c>
      <c r="U1165" s="51"/>
      <c r="V1165" s="51"/>
    </row>
    <row r="1166" spans="1:22" ht="20">
      <c r="A1166" s="49"/>
      <c r="B1166" s="52"/>
      <c r="C1166" s="53"/>
      <c r="D1166" s="54"/>
      <c r="E1166" s="54"/>
      <c r="F1166" s="55"/>
      <c r="G1166" s="56"/>
      <c r="H1166" s="57"/>
      <c r="I1166" s="58"/>
      <c r="J1166" s="59">
        <f t="shared" si="329"/>
        <v>0</v>
      </c>
      <c r="K1166" s="60">
        <f t="shared" si="322"/>
        <v>0</v>
      </c>
      <c r="L1166" s="61"/>
      <c r="M1166" s="59">
        <f t="shared" si="323"/>
        <v>0</v>
      </c>
      <c r="N1166" s="60">
        <f t="shared" si="324"/>
        <v>0</v>
      </c>
      <c r="O1166" s="81" t="e">
        <f t="shared" si="325"/>
        <v>#DIV/0!</v>
      </c>
      <c r="P1166" s="61"/>
      <c r="Q1166" s="60">
        <f t="shared" si="326"/>
        <v>0</v>
      </c>
      <c r="R1166" s="60">
        <f t="shared" si="327"/>
        <v>0</v>
      </c>
      <c r="S1166" s="75" t="str">
        <f t="shared" si="328"/>
        <v>1</v>
      </c>
      <c r="T1166" s="51" t="s">
        <v>59</v>
      </c>
      <c r="U1166" s="51"/>
      <c r="V1166" s="51"/>
    </row>
    <row r="1167" spans="1:22" ht="20">
      <c r="A1167" s="49"/>
      <c r="B1167" s="52"/>
      <c r="C1167" s="53"/>
      <c r="D1167" s="54"/>
      <c r="E1167" s="54"/>
      <c r="F1167" s="55"/>
      <c r="G1167" s="56"/>
      <c r="H1167" s="57"/>
      <c r="I1167" s="58"/>
      <c r="J1167" s="59">
        <f t="shared" si="329"/>
        <v>0</v>
      </c>
      <c r="K1167" s="60">
        <f t="shared" si="322"/>
        <v>0</v>
      </c>
      <c r="L1167" s="61"/>
      <c r="M1167" s="59">
        <f t="shared" si="323"/>
        <v>0</v>
      </c>
      <c r="N1167" s="60">
        <f t="shared" si="324"/>
        <v>0</v>
      </c>
      <c r="O1167" s="81" t="e">
        <f t="shared" si="325"/>
        <v>#DIV/0!</v>
      </c>
      <c r="P1167" s="61"/>
      <c r="Q1167" s="60">
        <f t="shared" si="326"/>
        <v>0</v>
      </c>
      <c r="R1167" s="60">
        <f t="shared" si="327"/>
        <v>0</v>
      </c>
      <c r="S1167" s="75" t="str">
        <f t="shared" si="328"/>
        <v>1</v>
      </c>
      <c r="T1167" s="51" t="s">
        <v>59</v>
      </c>
      <c r="U1167" s="51"/>
      <c r="V1167" s="51"/>
    </row>
    <row r="1168" spans="1:22" ht="20">
      <c r="A1168" s="49"/>
      <c r="B1168" s="52"/>
      <c r="C1168" s="53"/>
      <c r="D1168" s="54"/>
      <c r="E1168" s="54"/>
      <c r="F1168" s="55"/>
      <c r="G1168" s="56"/>
      <c r="H1168" s="57"/>
      <c r="I1168" s="58"/>
      <c r="J1168" s="59">
        <f t="shared" si="329"/>
        <v>0</v>
      </c>
      <c r="K1168" s="60">
        <f t="shared" si="322"/>
        <v>0</v>
      </c>
      <c r="L1168" s="61"/>
      <c r="M1168" s="59">
        <f t="shared" si="323"/>
        <v>0</v>
      </c>
      <c r="N1168" s="60">
        <f t="shared" si="324"/>
        <v>0</v>
      </c>
      <c r="O1168" s="81" t="e">
        <f t="shared" si="325"/>
        <v>#DIV/0!</v>
      </c>
      <c r="P1168" s="61"/>
      <c r="Q1168" s="60">
        <f t="shared" si="326"/>
        <v>0</v>
      </c>
      <c r="R1168" s="60">
        <f t="shared" si="327"/>
        <v>0</v>
      </c>
      <c r="S1168" s="75" t="str">
        <f t="shared" si="328"/>
        <v>1</v>
      </c>
      <c r="T1168" s="51" t="s">
        <v>59</v>
      </c>
      <c r="U1168" s="51"/>
      <c r="V1168" s="51"/>
    </row>
    <row r="1169" spans="1:22" ht="20">
      <c r="A1169" s="49"/>
      <c r="B1169" s="52"/>
      <c r="C1169" s="53"/>
      <c r="D1169" s="54"/>
      <c r="E1169" s="54"/>
      <c r="F1169" s="55"/>
      <c r="G1169" s="56"/>
      <c r="H1169" s="57"/>
      <c r="I1169" s="58"/>
      <c r="J1169" s="59">
        <f t="shared" si="329"/>
        <v>0</v>
      </c>
      <c r="K1169" s="60">
        <f t="shared" si="322"/>
        <v>0</v>
      </c>
      <c r="L1169" s="61"/>
      <c r="M1169" s="59">
        <f t="shared" si="323"/>
        <v>0</v>
      </c>
      <c r="N1169" s="60">
        <f t="shared" si="324"/>
        <v>0</v>
      </c>
      <c r="O1169" s="81" t="e">
        <f t="shared" si="325"/>
        <v>#DIV/0!</v>
      </c>
      <c r="P1169" s="61"/>
      <c r="Q1169" s="60">
        <f t="shared" si="326"/>
        <v>0</v>
      </c>
      <c r="R1169" s="60">
        <f t="shared" si="327"/>
        <v>0</v>
      </c>
      <c r="S1169" s="75" t="str">
        <f t="shared" si="328"/>
        <v>1</v>
      </c>
      <c r="T1169" s="51" t="s">
        <v>59</v>
      </c>
      <c r="U1169" s="51"/>
      <c r="V1169" s="51"/>
    </row>
    <row r="1170" spans="1:22" ht="20">
      <c r="A1170" s="49"/>
      <c r="B1170" s="52"/>
      <c r="C1170" s="53"/>
      <c r="D1170" s="54"/>
      <c r="E1170" s="54"/>
      <c r="F1170" s="55"/>
      <c r="G1170" s="56"/>
      <c r="H1170" s="57"/>
      <c r="I1170" s="58"/>
      <c r="J1170" s="59">
        <f t="shared" si="329"/>
        <v>0</v>
      </c>
      <c r="K1170" s="60">
        <f t="shared" si="322"/>
        <v>0</v>
      </c>
      <c r="L1170" s="61"/>
      <c r="M1170" s="59">
        <f t="shared" si="323"/>
        <v>0</v>
      </c>
      <c r="N1170" s="60">
        <f t="shared" si="324"/>
        <v>0</v>
      </c>
      <c r="O1170" s="81" t="e">
        <f t="shared" si="325"/>
        <v>#DIV/0!</v>
      </c>
      <c r="P1170" s="61"/>
      <c r="Q1170" s="60">
        <f t="shared" si="326"/>
        <v>0</v>
      </c>
      <c r="R1170" s="60">
        <f t="shared" si="327"/>
        <v>0</v>
      </c>
      <c r="S1170" s="75" t="str">
        <f t="shared" si="328"/>
        <v>1</v>
      </c>
      <c r="T1170" s="51" t="s">
        <v>59</v>
      </c>
      <c r="U1170" s="51"/>
      <c r="V1170" s="51"/>
    </row>
    <row r="1171" spans="1:22" ht="20">
      <c r="A1171" s="49"/>
      <c r="B1171" s="52"/>
      <c r="C1171" s="53"/>
      <c r="D1171" s="54"/>
      <c r="E1171" s="54"/>
      <c r="F1171" s="55"/>
      <c r="G1171" s="56"/>
      <c r="H1171" s="57"/>
      <c r="I1171" s="58"/>
      <c r="J1171" s="59">
        <f t="shared" si="329"/>
        <v>0</v>
      </c>
      <c r="K1171" s="60">
        <f t="shared" si="322"/>
        <v>0</v>
      </c>
      <c r="L1171" s="61"/>
      <c r="M1171" s="59">
        <f t="shared" si="323"/>
        <v>0</v>
      </c>
      <c r="N1171" s="60">
        <f t="shared" si="324"/>
        <v>0</v>
      </c>
      <c r="O1171" s="81" t="e">
        <f t="shared" si="325"/>
        <v>#DIV/0!</v>
      </c>
      <c r="P1171" s="61"/>
      <c r="Q1171" s="60">
        <f t="shared" si="326"/>
        <v>0</v>
      </c>
      <c r="R1171" s="60">
        <f t="shared" si="327"/>
        <v>0</v>
      </c>
      <c r="S1171" s="75" t="str">
        <f t="shared" si="328"/>
        <v>1</v>
      </c>
      <c r="T1171" s="51" t="s">
        <v>59</v>
      </c>
      <c r="U1171" s="51"/>
      <c r="V1171" s="51"/>
    </row>
    <row r="1172" spans="1:22" ht="20">
      <c r="A1172" s="49"/>
      <c r="B1172" s="52"/>
      <c r="C1172" s="53"/>
      <c r="D1172" s="54"/>
      <c r="E1172" s="54"/>
      <c r="F1172" s="55"/>
      <c r="G1172" s="56"/>
      <c r="H1172" s="57"/>
      <c r="I1172" s="58"/>
      <c r="J1172" s="59">
        <f t="shared" si="329"/>
        <v>0</v>
      </c>
      <c r="K1172" s="60">
        <f t="shared" si="322"/>
        <v>0</v>
      </c>
      <c r="L1172" s="61"/>
      <c r="M1172" s="59">
        <f t="shared" si="323"/>
        <v>0</v>
      </c>
      <c r="N1172" s="60">
        <f t="shared" si="324"/>
        <v>0</v>
      </c>
      <c r="O1172" s="81" t="e">
        <f t="shared" si="325"/>
        <v>#DIV/0!</v>
      </c>
      <c r="P1172" s="61"/>
      <c r="Q1172" s="60">
        <f t="shared" si="326"/>
        <v>0</v>
      </c>
      <c r="R1172" s="60">
        <f t="shared" si="327"/>
        <v>0</v>
      </c>
      <c r="S1172" s="75" t="str">
        <f t="shared" si="328"/>
        <v>1</v>
      </c>
      <c r="T1172" s="51" t="s">
        <v>59</v>
      </c>
      <c r="U1172" s="51"/>
      <c r="V1172" s="51"/>
    </row>
    <row r="1173" spans="1:22" ht="20">
      <c r="A1173" s="49"/>
      <c r="B1173" s="52"/>
      <c r="C1173" s="53"/>
      <c r="D1173" s="54"/>
      <c r="E1173" s="54"/>
      <c r="F1173" s="55"/>
      <c r="G1173" s="56"/>
      <c r="H1173" s="57"/>
      <c r="I1173" s="58"/>
      <c r="J1173" s="59">
        <f t="shared" si="329"/>
        <v>0</v>
      </c>
      <c r="K1173" s="60">
        <f t="shared" si="322"/>
        <v>0</v>
      </c>
      <c r="L1173" s="61"/>
      <c r="M1173" s="59">
        <f t="shared" si="323"/>
        <v>0</v>
      </c>
      <c r="N1173" s="60">
        <f t="shared" si="324"/>
        <v>0</v>
      </c>
      <c r="O1173" s="81" t="e">
        <f t="shared" si="325"/>
        <v>#DIV/0!</v>
      </c>
      <c r="P1173" s="61"/>
      <c r="Q1173" s="60">
        <f t="shared" si="326"/>
        <v>0</v>
      </c>
      <c r="R1173" s="60">
        <f t="shared" si="327"/>
        <v>0</v>
      </c>
      <c r="S1173" s="75" t="str">
        <f t="shared" si="328"/>
        <v>1</v>
      </c>
      <c r="T1173" s="51" t="s">
        <v>59</v>
      </c>
      <c r="U1173" s="51"/>
      <c r="V1173" s="51"/>
    </row>
    <row r="1174" spans="1:22" ht="20">
      <c r="A1174" s="49"/>
      <c r="B1174" s="52"/>
      <c r="C1174" s="53"/>
      <c r="D1174" s="54"/>
      <c r="E1174" s="54"/>
      <c r="F1174" s="55"/>
      <c r="G1174" s="56"/>
      <c r="H1174" s="57"/>
      <c r="I1174" s="58"/>
      <c r="J1174" s="59">
        <f t="shared" si="329"/>
        <v>0</v>
      </c>
      <c r="K1174" s="60">
        <f t="shared" si="322"/>
        <v>0</v>
      </c>
      <c r="L1174" s="61"/>
      <c r="M1174" s="59">
        <f t="shared" si="323"/>
        <v>0</v>
      </c>
      <c r="N1174" s="60">
        <f t="shared" si="324"/>
        <v>0</v>
      </c>
      <c r="O1174" s="81" t="e">
        <f t="shared" si="325"/>
        <v>#DIV/0!</v>
      </c>
      <c r="P1174" s="61"/>
      <c r="Q1174" s="60">
        <f t="shared" si="326"/>
        <v>0</v>
      </c>
      <c r="R1174" s="60">
        <f t="shared" si="327"/>
        <v>0</v>
      </c>
      <c r="S1174" s="75" t="str">
        <f t="shared" si="328"/>
        <v>1</v>
      </c>
      <c r="T1174" s="51" t="s">
        <v>59</v>
      </c>
      <c r="U1174" s="51"/>
      <c r="V1174" s="51"/>
    </row>
    <row r="1175" spans="1:22" ht="20">
      <c r="A1175" s="49"/>
      <c r="B1175" s="52"/>
      <c r="C1175" s="53"/>
      <c r="D1175" s="54"/>
      <c r="E1175" s="54"/>
      <c r="F1175" s="55"/>
      <c r="G1175" s="56"/>
      <c r="H1175" s="57"/>
      <c r="I1175" s="58"/>
      <c r="J1175" s="59">
        <f t="shared" si="329"/>
        <v>0</v>
      </c>
      <c r="K1175" s="60">
        <f t="shared" ref="K1175:K1238" si="330">J1175*H1175</f>
        <v>0</v>
      </c>
      <c r="L1175" s="61"/>
      <c r="M1175" s="59">
        <f t="shared" si="323"/>
        <v>0</v>
      </c>
      <c r="N1175" s="60">
        <f t="shared" si="324"/>
        <v>0</v>
      </c>
      <c r="O1175" s="81" t="e">
        <f t="shared" si="325"/>
        <v>#DIV/0!</v>
      </c>
      <c r="P1175" s="61"/>
      <c r="Q1175" s="60">
        <f t="shared" si="326"/>
        <v>0</v>
      </c>
      <c r="R1175" s="60">
        <f t="shared" si="327"/>
        <v>0</v>
      </c>
      <c r="S1175" s="75" t="str">
        <f t="shared" si="328"/>
        <v>1</v>
      </c>
      <c r="T1175" s="51" t="s">
        <v>59</v>
      </c>
      <c r="U1175" s="51"/>
      <c r="V1175" s="51"/>
    </row>
    <row r="1176" spans="1:22" ht="20">
      <c r="A1176" s="49"/>
      <c r="B1176" s="52"/>
      <c r="C1176" s="53"/>
      <c r="D1176" s="54"/>
      <c r="E1176" s="54"/>
      <c r="F1176" s="55"/>
      <c r="G1176" s="56"/>
      <c r="H1176" s="57"/>
      <c r="I1176" s="58"/>
      <c r="J1176" s="59">
        <f t="shared" si="329"/>
        <v>0</v>
      </c>
      <c r="K1176" s="60">
        <f t="shared" si="330"/>
        <v>0</v>
      </c>
      <c r="L1176" s="61"/>
      <c r="M1176" s="59">
        <f t="shared" si="323"/>
        <v>0</v>
      </c>
      <c r="N1176" s="60">
        <f t="shared" si="324"/>
        <v>0</v>
      </c>
      <c r="O1176" s="81" t="e">
        <f t="shared" si="325"/>
        <v>#DIV/0!</v>
      </c>
      <c r="P1176" s="61"/>
      <c r="Q1176" s="60">
        <f t="shared" si="326"/>
        <v>0</v>
      </c>
      <c r="R1176" s="60">
        <f t="shared" si="327"/>
        <v>0</v>
      </c>
      <c r="S1176" s="75" t="str">
        <f t="shared" si="328"/>
        <v>1</v>
      </c>
      <c r="T1176" s="51" t="s">
        <v>59</v>
      </c>
      <c r="U1176" s="51"/>
      <c r="V1176" s="51"/>
    </row>
    <row r="1177" spans="1:22" ht="20">
      <c r="A1177" s="49"/>
      <c r="B1177" s="52"/>
      <c r="C1177" s="53"/>
      <c r="D1177" s="54"/>
      <c r="E1177" s="54"/>
      <c r="F1177" s="55"/>
      <c r="G1177" s="56"/>
      <c r="H1177" s="57"/>
      <c r="I1177" s="58"/>
      <c r="J1177" s="59">
        <f t="shared" si="329"/>
        <v>0</v>
      </c>
      <c r="K1177" s="60">
        <f t="shared" si="330"/>
        <v>0</v>
      </c>
      <c r="L1177" s="61"/>
      <c r="M1177" s="59">
        <f t="shared" si="323"/>
        <v>0</v>
      </c>
      <c r="N1177" s="60">
        <f t="shared" si="324"/>
        <v>0</v>
      </c>
      <c r="O1177" s="81" t="e">
        <f t="shared" si="325"/>
        <v>#DIV/0!</v>
      </c>
      <c r="P1177" s="61"/>
      <c r="Q1177" s="60">
        <f t="shared" si="326"/>
        <v>0</v>
      </c>
      <c r="R1177" s="60">
        <f t="shared" si="327"/>
        <v>0</v>
      </c>
      <c r="S1177" s="75" t="str">
        <f t="shared" si="328"/>
        <v>1</v>
      </c>
      <c r="T1177" s="51" t="s">
        <v>59</v>
      </c>
      <c r="U1177" s="51"/>
      <c r="V1177" s="51"/>
    </row>
    <row r="1178" spans="1:22" ht="20">
      <c r="A1178" s="49"/>
      <c r="B1178" s="52"/>
      <c r="C1178" s="53"/>
      <c r="D1178" s="54"/>
      <c r="E1178" s="54"/>
      <c r="F1178" s="55"/>
      <c r="G1178" s="56"/>
      <c r="H1178" s="57"/>
      <c r="I1178" s="58"/>
      <c r="J1178" s="59">
        <f t="shared" si="329"/>
        <v>0</v>
      </c>
      <c r="K1178" s="60">
        <f t="shared" si="330"/>
        <v>0</v>
      </c>
      <c r="L1178" s="61"/>
      <c r="M1178" s="59">
        <f t="shared" si="323"/>
        <v>0</v>
      </c>
      <c r="N1178" s="60">
        <f t="shared" si="324"/>
        <v>0</v>
      </c>
      <c r="O1178" s="81" t="e">
        <f t="shared" si="325"/>
        <v>#DIV/0!</v>
      </c>
      <c r="P1178" s="61"/>
      <c r="Q1178" s="60">
        <f t="shared" si="326"/>
        <v>0</v>
      </c>
      <c r="R1178" s="60">
        <f t="shared" si="327"/>
        <v>0</v>
      </c>
      <c r="S1178" s="75" t="str">
        <f t="shared" si="328"/>
        <v>1</v>
      </c>
      <c r="T1178" s="51" t="s">
        <v>59</v>
      </c>
      <c r="U1178" s="51"/>
      <c r="V1178" s="51"/>
    </row>
    <row r="1179" spans="1:22" ht="20">
      <c r="A1179" s="49"/>
      <c r="B1179" s="52"/>
      <c r="C1179" s="53"/>
      <c r="D1179" s="54"/>
      <c r="E1179" s="54"/>
      <c r="F1179" s="55"/>
      <c r="G1179" s="56"/>
      <c r="H1179" s="57"/>
      <c r="I1179" s="58"/>
      <c r="J1179" s="59">
        <f t="shared" si="329"/>
        <v>0</v>
      </c>
      <c r="K1179" s="60">
        <f t="shared" si="330"/>
        <v>0</v>
      </c>
      <c r="L1179" s="61"/>
      <c r="M1179" s="59">
        <f t="shared" si="323"/>
        <v>0</v>
      </c>
      <c r="N1179" s="60">
        <f t="shared" si="324"/>
        <v>0</v>
      </c>
      <c r="O1179" s="81" t="e">
        <f t="shared" si="325"/>
        <v>#DIV/0!</v>
      </c>
      <c r="P1179" s="61"/>
      <c r="Q1179" s="60">
        <f t="shared" si="326"/>
        <v>0</v>
      </c>
      <c r="R1179" s="60">
        <f t="shared" si="327"/>
        <v>0</v>
      </c>
      <c r="S1179" s="75" t="str">
        <f t="shared" si="328"/>
        <v>1</v>
      </c>
      <c r="T1179" s="51" t="s">
        <v>59</v>
      </c>
      <c r="U1179" s="51"/>
      <c r="V1179" s="51"/>
    </row>
    <row r="1180" spans="1:22" ht="20">
      <c r="A1180" s="49"/>
      <c r="B1180" s="52"/>
      <c r="C1180" s="53"/>
      <c r="D1180" s="54"/>
      <c r="E1180" s="54"/>
      <c r="F1180" s="55"/>
      <c r="G1180" s="56"/>
      <c r="H1180" s="57"/>
      <c r="I1180" s="58"/>
      <c r="J1180" s="59">
        <f t="shared" si="329"/>
        <v>0</v>
      </c>
      <c r="K1180" s="60">
        <f t="shared" si="330"/>
        <v>0</v>
      </c>
      <c r="L1180" s="61"/>
      <c r="M1180" s="59">
        <f t="shared" si="323"/>
        <v>0</v>
      </c>
      <c r="N1180" s="60">
        <f t="shared" si="324"/>
        <v>0</v>
      </c>
      <c r="O1180" s="81" t="e">
        <f t="shared" si="325"/>
        <v>#DIV/0!</v>
      </c>
      <c r="P1180" s="61"/>
      <c r="Q1180" s="60">
        <f t="shared" si="326"/>
        <v>0</v>
      </c>
      <c r="R1180" s="60">
        <f t="shared" si="327"/>
        <v>0</v>
      </c>
      <c r="S1180" s="75" t="str">
        <f t="shared" si="328"/>
        <v>1</v>
      </c>
      <c r="T1180" s="51" t="s">
        <v>59</v>
      </c>
      <c r="U1180" s="51"/>
      <c r="V1180" s="51"/>
    </row>
    <row r="1181" spans="1:22" ht="20">
      <c r="A1181" s="49"/>
      <c r="B1181" s="52"/>
      <c r="C1181" s="53"/>
      <c r="D1181" s="54"/>
      <c r="E1181" s="54"/>
      <c r="F1181" s="55"/>
      <c r="G1181" s="56"/>
      <c r="H1181" s="57"/>
      <c r="I1181" s="58"/>
      <c r="J1181" s="59">
        <f t="shared" si="329"/>
        <v>0</v>
      </c>
      <c r="K1181" s="60">
        <f t="shared" si="330"/>
        <v>0</v>
      </c>
      <c r="L1181" s="61"/>
      <c r="M1181" s="59">
        <f t="shared" si="323"/>
        <v>0</v>
      </c>
      <c r="N1181" s="60">
        <f t="shared" si="324"/>
        <v>0</v>
      </c>
      <c r="O1181" s="81" t="e">
        <f t="shared" si="325"/>
        <v>#DIV/0!</v>
      </c>
      <c r="P1181" s="61"/>
      <c r="Q1181" s="60">
        <f t="shared" si="326"/>
        <v>0</v>
      </c>
      <c r="R1181" s="60">
        <f t="shared" si="327"/>
        <v>0</v>
      </c>
      <c r="S1181" s="75" t="str">
        <f t="shared" si="328"/>
        <v>1</v>
      </c>
      <c r="T1181" s="51" t="s">
        <v>59</v>
      </c>
      <c r="U1181" s="51"/>
      <c r="V1181" s="51"/>
    </row>
    <row r="1182" spans="1:22" ht="20">
      <c r="A1182" s="49"/>
      <c r="B1182" s="52"/>
      <c r="C1182" s="53"/>
      <c r="D1182" s="54"/>
      <c r="E1182" s="54"/>
      <c r="F1182" s="55"/>
      <c r="G1182" s="56"/>
      <c r="H1182" s="57"/>
      <c r="I1182" s="58"/>
      <c r="J1182" s="59">
        <f t="shared" si="329"/>
        <v>0</v>
      </c>
      <c r="K1182" s="60">
        <f t="shared" si="330"/>
        <v>0</v>
      </c>
      <c r="L1182" s="61"/>
      <c r="M1182" s="59">
        <f t="shared" si="323"/>
        <v>0</v>
      </c>
      <c r="N1182" s="60">
        <f t="shared" si="324"/>
        <v>0</v>
      </c>
      <c r="O1182" s="81" t="e">
        <f t="shared" si="325"/>
        <v>#DIV/0!</v>
      </c>
      <c r="P1182" s="61"/>
      <c r="Q1182" s="60">
        <f t="shared" si="326"/>
        <v>0</v>
      </c>
      <c r="R1182" s="60">
        <f t="shared" si="327"/>
        <v>0</v>
      </c>
      <c r="S1182" s="75" t="str">
        <f t="shared" si="328"/>
        <v>1</v>
      </c>
      <c r="T1182" s="51" t="s">
        <v>59</v>
      </c>
      <c r="U1182" s="51"/>
      <c r="V1182" s="51"/>
    </row>
    <row r="1183" spans="1:22" ht="20">
      <c r="A1183" s="49"/>
      <c r="B1183" s="52"/>
      <c r="C1183" s="53"/>
      <c r="D1183" s="54"/>
      <c r="E1183" s="54"/>
      <c r="F1183" s="55"/>
      <c r="G1183" s="56"/>
      <c r="H1183" s="57"/>
      <c r="I1183" s="58"/>
      <c r="J1183" s="59">
        <f t="shared" si="329"/>
        <v>0</v>
      </c>
      <c r="K1183" s="60">
        <f t="shared" si="330"/>
        <v>0</v>
      </c>
      <c r="L1183" s="61"/>
      <c r="M1183" s="59">
        <f t="shared" si="323"/>
        <v>0</v>
      </c>
      <c r="N1183" s="60">
        <f t="shared" si="324"/>
        <v>0</v>
      </c>
      <c r="O1183" s="81" t="e">
        <f t="shared" si="325"/>
        <v>#DIV/0!</v>
      </c>
      <c r="P1183" s="61"/>
      <c r="Q1183" s="60">
        <f t="shared" si="326"/>
        <v>0</v>
      </c>
      <c r="R1183" s="60">
        <f t="shared" si="327"/>
        <v>0</v>
      </c>
      <c r="S1183" s="75" t="str">
        <f t="shared" si="328"/>
        <v>1</v>
      </c>
      <c r="T1183" s="51" t="s">
        <v>59</v>
      </c>
      <c r="U1183" s="51"/>
      <c r="V1183" s="51"/>
    </row>
    <row r="1184" spans="1:22" ht="20">
      <c r="A1184" s="49"/>
      <c r="B1184" s="52"/>
      <c r="C1184" s="53"/>
      <c r="D1184" s="54"/>
      <c r="E1184" s="54"/>
      <c r="F1184" s="55"/>
      <c r="G1184" s="56"/>
      <c r="H1184" s="57"/>
      <c r="I1184" s="58"/>
      <c r="J1184" s="59">
        <f t="shared" si="329"/>
        <v>0</v>
      </c>
      <c r="K1184" s="60">
        <f t="shared" si="330"/>
        <v>0</v>
      </c>
      <c r="L1184" s="61"/>
      <c r="M1184" s="59">
        <f t="shared" si="323"/>
        <v>0</v>
      </c>
      <c r="N1184" s="60">
        <f t="shared" si="324"/>
        <v>0</v>
      </c>
      <c r="O1184" s="81" t="e">
        <f t="shared" si="325"/>
        <v>#DIV/0!</v>
      </c>
      <c r="P1184" s="61"/>
      <c r="Q1184" s="60">
        <f t="shared" si="326"/>
        <v>0</v>
      </c>
      <c r="R1184" s="60">
        <f t="shared" si="327"/>
        <v>0</v>
      </c>
      <c r="S1184" s="75" t="str">
        <f t="shared" si="328"/>
        <v>1</v>
      </c>
      <c r="T1184" s="51" t="s">
        <v>59</v>
      </c>
      <c r="U1184" s="51"/>
      <c r="V1184" s="51"/>
    </row>
    <row r="1185" spans="1:22" ht="20">
      <c r="A1185" s="49"/>
      <c r="B1185" s="52"/>
      <c r="C1185" s="53"/>
      <c r="D1185" s="54"/>
      <c r="E1185" s="54"/>
      <c r="F1185" s="55"/>
      <c r="G1185" s="56"/>
      <c r="H1185" s="57"/>
      <c r="I1185" s="58"/>
      <c r="J1185" s="59">
        <f t="shared" si="329"/>
        <v>0</v>
      </c>
      <c r="K1185" s="60">
        <f t="shared" si="330"/>
        <v>0</v>
      </c>
      <c r="L1185" s="61"/>
      <c r="M1185" s="59">
        <f t="shared" si="323"/>
        <v>0</v>
      </c>
      <c r="N1185" s="60">
        <f t="shared" si="324"/>
        <v>0</v>
      </c>
      <c r="O1185" s="81" t="e">
        <f t="shared" si="325"/>
        <v>#DIV/0!</v>
      </c>
      <c r="P1185" s="61"/>
      <c r="Q1185" s="60">
        <f t="shared" si="326"/>
        <v>0</v>
      </c>
      <c r="R1185" s="60">
        <f t="shared" si="327"/>
        <v>0</v>
      </c>
      <c r="S1185" s="75" t="str">
        <f t="shared" si="328"/>
        <v>1</v>
      </c>
      <c r="T1185" s="51" t="s">
        <v>59</v>
      </c>
      <c r="U1185" s="51"/>
      <c r="V1185" s="51"/>
    </row>
    <row r="1186" spans="1:22" ht="20">
      <c r="A1186" s="49"/>
      <c r="B1186" s="52"/>
      <c r="C1186" s="53"/>
      <c r="D1186" s="54"/>
      <c r="E1186" s="54"/>
      <c r="F1186" s="55"/>
      <c r="G1186" s="56"/>
      <c r="H1186" s="57"/>
      <c r="I1186" s="58"/>
      <c r="J1186" s="59">
        <f t="shared" si="329"/>
        <v>0</v>
      </c>
      <c r="K1186" s="60">
        <f t="shared" si="330"/>
        <v>0</v>
      </c>
      <c r="L1186" s="61"/>
      <c r="M1186" s="59">
        <f t="shared" si="323"/>
        <v>0</v>
      </c>
      <c r="N1186" s="60">
        <f t="shared" si="324"/>
        <v>0</v>
      </c>
      <c r="O1186" s="81" t="e">
        <f t="shared" si="325"/>
        <v>#DIV/0!</v>
      </c>
      <c r="P1186" s="61"/>
      <c r="Q1186" s="60">
        <f t="shared" si="326"/>
        <v>0</v>
      </c>
      <c r="R1186" s="60">
        <f t="shared" si="327"/>
        <v>0</v>
      </c>
      <c r="S1186" s="75" t="str">
        <f t="shared" si="328"/>
        <v>1</v>
      </c>
      <c r="T1186" s="51" t="s">
        <v>59</v>
      </c>
      <c r="U1186" s="51"/>
      <c r="V1186" s="51"/>
    </row>
    <row r="1187" spans="1:22" ht="20">
      <c r="A1187" s="49"/>
      <c r="B1187" s="52"/>
      <c r="C1187" s="53"/>
      <c r="D1187" s="54"/>
      <c r="E1187" s="54"/>
      <c r="F1187" s="55"/>
      <c r="G1187" s="56"/>
      <c r="H1187" s="57"/>
      <c r="I1187" s="58"/>
      <c r="J1187" s="59">
        <f t="shared" si="329"/>
        <v>0</v>
      </c>
      <c r="K1187" s="60">
        <f t="shared" si="330"/>
        <v>0</v>
      </c>
      <c r="L1187" s="61"/>
      <c r="M1187" s="59">
        <f t="shared" si="323"/>
        <v>0</v>
      </c>
      <c r="N1187" s="60">
        <f t="shared" si="324"/>
        <v>0</v>
      </c>
      <c r="O1187" s="81" t="e">
        <f t="shared" si="325"/>
        <v>#DIV/0!</v>
      </c>
      <c r="P1187" s="61"/>
      <c r="Q1187" s="60">
        <f t="shared" si="326"/>
        <v>0</v>
      </c>
      <c r="R1187" s="60">
        <f t="shared" si="327"/>
        <v>0</v>
      </c>
      <c r="S1187" s="75" t="str">
        <f t="shared" si="328"/>
        <v>1</v>
      </c>
      <c r="T1187" s="51" t="s">
        <v>59</v>
      </c>
      <c r="U1187" s="51"/>
      <c r="V1187" s="51"/>
    </row>
    <row r="1188" spans="1:22" ht="20">
      <c r="A1188" s="49"/>
      <c r="B1188" s="52"/>
      <c r="C1188" s="53"/>
      <c r="D1188" s="54"/>
      <c r="E1188" s="54"/>
      <c r="F1188" s="55"/>
      <c r="G1188" s="56"/>
      <c r="H1188" s="57"/>
      <c r="I1188" s="58"/>
      <c r="J1188" s="59">
        <f t="shared" si="329"/>
        <v>0</v>
      </c>
      <c r="K1188" s="60">
        <f t="shared" si="330"/>
        <v>0</v>
      </c>
      <c r="L1188" s="61"/>
      <c r="M1188" s="59">
        <f t="shared" si="323"/>
        <v>0</v>
      </c>
      <c r="N1188" s="60">
        <f t="shared" si="324"/>
        <v>0</v>
      </c>
      <c r="O1188" s="81" t="e">
        <f t="shared" si="325"/>
        <v>#DIV/0!</v>
      </c>
      <c r="P1188" s="61"/>
      <c r="Q1188" s="60">
        <f t="shared" si="326"/>
        <v>0</v>
      </c>
      <c r="R1188" s="60">
        <f t="shared" si="327"/>
        <v>0</v>
      </c>
      <c r="S1188" s="75" t="str">
        <f t="shared" si="328"/>
        <v>1</v>
      </c>
      <c r="T1188" s="51" t="s">
        <v>59</v>
      </c>
      <c r="U1188" s="51"/>
      <c r="V1188" s="51"/>
    </row>
    <row r="1189" spans="1:22" ht="20">
      <c r="A1189" s="49"/>
      <c r="B1189" s="52"/>
      <c r="C1189" s="53"/>
      <c r="D1189" s="54"/>
      <c r="E1189" s="54"/>
      <c r="F1189" s="55"/>
      <c r="G1189" s="56"/>
      <c r="H1189" s="57"/>
      <c r="I1189" s="58"/>
      <c r="J1189" s="59">
        <f t="shared" si="329"/>
        <v>0</v>
      </c>
      <c r="K1189" s="60">
        <f t="shared" si="330"/>
        <v>0</v>
      </c>
      <c r="L1189" s="61"/>
      <c r="M1189" s="59">
        <f t="shared" si="323"/>
        <v>0</v>
      </c>
      <c r="N1189" s="60">
        <f t="shared" si="324"/>
        <v>0</v>
      </c>
      <c r="O1189" s="81" t="e">
        <f t="shared" si="325"/>
        <v>#DIV/0!</v>
      </c>
      <c r="P1189" s="61"/>
      <c r="Q1189" s="60">
        <f t="shared" si="326"/>
        <v>0</v>
      </c>
      <c r="R1189" s="60">
        <f t="shared" si="327"/>
        <v>0</v>
      </c>
      <c r="S1189" s="75" t="str">
        <f t="shared" si="328"/>
        <v>1</v>
      </c>
      <c r="T1189" s="51" t="s">
        <v>59</v>
      </c>
      <c r="U1189" s="51"/>
      <c r="V1189" s="51"/>
    </row>
    <row r="1190" spans="1:22" ht="20">
      <c r="A1190" s="49"/>
      <c r="B1190" s="52"/>
      <c r="C1190" s="53"/>
      <c r="D1190" s="54"/>
      <c r="E1190" s="54"/>
      <c r="F1190" s="55"/>
      <c r="G1190" s="56"/>
      <c r="H1190" s="57"/>
      <c r="I1190" s="58"/>
      <c r="J1190" s="59">
        <f t="shared" si="329"/>
        <v>0</v>
      </c>
      <c r="K1190" s="60">
        <f t="shared" si="330"/>
        <v>0</v>
      </c>
      <c r="L1190" s="61"/>
      <c r="M1190" s="59">
        <f t="shared" si="323"/>
        <v>0</v>
      </c>
      <c r="N1190" s="60">
        <f t="shared" si="324"/>
        <v>0</v>
      </c>
      <c r="O1190" s="81" t="e">
        <f t="shared" si="325"/>
        <v>#DIV/0!</v>
      </c>
      <c r="P1190" s="61"/>
      <c r="Q1190" s="60">
        <f t="shared" si="326"/>
        <v>0</v>
      </c>
      <c r="R1190" s="60">
        <f t="shared" si="327"/>
        <v>0</v>
      </c>
      <c r="S1190" s="75" t="str">
        <f t="shared" si="328"/>
        <v>1</v>
      </c>
      <c r="T1190" s="51" t="s">
        <v>59</v>
      </c>
      <c r="U1190" s="51"/>
      <c r="V1190" s="51"/>
    </row>
    <row r="1191" spans="1:22" ht="20">
      <c r="A1191" s="49"/>
      <c r="B1191" s="52"/>
      <c r="C1191" s="53"/>
      <c r="D1191" s="54"/>
      <c r="E1191" s="54"/>
      <c r="F1191" s="55"/>
      <c r="G1191" s="56"/>
      <c r="H1191" s="57"/>
      <c r="I1191" s="58"/>
      <c r="J1191" s="59">
        <f t="shared" si="329"/>
        <v>0</v>
      </c>
      <c r="K1191" s="60">
        <f t="shared" si="330"/>
        <v>0</v>
      </c>
      <c r="L1191" s="61"/>
      <c r="M1191" s="59">
        <f t="shared" si="323"/>
        <v>0</v>
      </c>
      <c r="N1191" s="60">
        <f t="shared" si="324"/>
        <v>0</v>
      </c>
      <c r="O1191" s="81" t="e">
        <f t="shared" si="325"/>
        <v>#DIV/0!</v>
      </c>
      <c r="P1191" s="61"/>
      <c r="Q1191" s="60">
        <f t="shared" si="326"/>
        <v>0</v>
      </c>
      <c r="R1191" s="60">
        <f t="shared" si="327"/>
        <v>0</v>
      </c>
      <c r="S1191" s="75" t="str">
        <f t="shared" si="328"/>
        <v>1</v>
      </c>
      <c r="T1191" s="51" t="s">
        <v>59</v>
      </c>
      <c r="U1191" s="51"/>
      <c r="V1191" s="51"/>
    </row>
    <row r="1192" spans="1:22" ht="20">
      <c r="A1192" s="49"/>
      <c r="B1192" s="52"/>
      <c r="C1192" s="53"/>
      <c r="D1192" s="54"/>
      <c r="E1192" s="54"/>
      <c r="F1192" s="55"/>
      <c r="G1192" s="56"/>
      <c r="H1192" s="57"/>
      <c r="I1192" s="58"/>
      <c r="J1192" s="59">
        <f t="shared" si="329"/>
        <v>0</v>
      </c>
      <c r="K1192" s="60">
        <f t="shared" si="330"/>
        <v>0</v>
      </c>
      <c r="L1192" s="61"/>
      <c r="M1192" s="59">
        <f t="shared" si="323"/>
        <v>0</v>
      </c>
      <c r="N1192" s="60">
        <f t="shared" si="324"/>
        <v>0</v>
      </c>
      <c r="O1192" s="81" t="e">
        <f t="shared" si="325"/>
        <v>#DIV/0!</v>
      </c>
      <c r="P1192" s="61"/>
      <c r="Q1192" s="60">
        <f t="shared" si="326"/>
        <v>0</v>
      </c>
      <c r="R1192" s="60">
        <f t="shared" si="327"/>
        <v>0</v>
      </c>
      <c r="S1192" s="75" t="str">
        <f t="shared" si="328"/>
        <v>1</v>
      </c>
      <c r="T1192" s="51" t="s">
        <v>59</v>
      </c>
      <c r="U1192" s="51"/>
      <c r="V1192" s="51"/>
    </row>
    <row r="1193" spans="1:22" ht="20">
      <c r="A1193" s="49"/>
      <c r="B1193" s="52"/>
      <c r="C1193" s="53"/>
      <c r="D1193" s="54"/>
      <c r="E1193" s="54"/>
      <c r="F1193" s="55"/>
      <c r="G1193" s="56"/>
      <c r="H1193" s="57"/>
      <c r="I1193" s="58"/>
      <c r="J1193" s="59">
        <f t="shared" si="329"/>
        <v>0</v>
      </c>
      <c r="K1193" s="60">
        <f t="shared" si="330"/>
        <v>0</v>
      </c>
      <c r="L1193" s="61"/>
      <c r="M1193" s="59">
        <f t="shared" si="323"/>
        <v>0</v>
      </c>
      <c r="N1193" s="60">
        <f t="shared" si="324"/>
        <v>0</v>
      </c>
      <c r="O1193" s="81" t="e">
        <f t="shared" si="325"/>
        <v>#DIV/0!</v>
      </c>
      <c r="P1193" s="61"/>
      <c r="Q1193" s="60">
        <f t="shared" si="326"/>
        <v>0</v>
      </c>
      <c r="R1193" s="60">
        <f t="shared" si="327"/>
        <v>0</v>
      </c>
      <c r="S1193" s="75" t="str">
        <f t="shared" si="328"/>
        <v>1</v>
      </c>
      <c r="T1193" s="51" t="s">
        <v>59</v>
      </c>
      <c r="U1193" s="51"/>
      <c r="V1193" s="51"/>
    </row>
    <row r="1194" spans="1:22" ht="20">
      <c r="A1194" s="49"/>
      <c r="B1194" s="52"/>
      <c r="C1194" s="53"/>
      <c r="D1194" s="54"/>
      <c r="E1194" s="54"/>
      <c r="F1194" s="55"/>
      <c r="G1194" s="56"/>
      <c r="H1194" s="57"/>
      <c r="I1194" s="58"/>
      <c r="J1194" s="59">
        <f t="shared" si="329"/>
        <v>0</v>
      </c>
      <c r="K1194" s="60">
        <f t="shared" si="330"/>
        <v>0</v>
      </c>
      <c r="L1194" s="61"/>
      <c r="M1194" s="59">
        <f t="shared" si="323"/>
        <v>0</v>
      </c>
      <c r="N1194" s="60">
        <f t="shared" si="324"/>
        <v>0</v>
      </c>
      <c r="O1194" s="81" t="e">
        <f t="shared" si="325"/>
        <v>#DIV/0!</v>
      </c>
      <c r="P1194" s="61"/>
      <c r="Q1194" s="60">
        <f t="shared" si="326"/>
        <v>0</v>
      </c>
      <c r="R1194" s="60">
        <f t="shared" si="327"/>
        <v>0</v>
      </c>
      <c r="S1194" s="75" t="str">
        <f t="shared" si="328"/>
        <v>1</v>
      </c>
      <c r="T1194" s="51" t="s">
        <v>59</v>
      </c>
      <c r="U1194" s="51"/>
      <c r="V1194" s="51"/>
    </row>
    <row r="1195" spans="1:22" ht="20">
      <c r="A1195" s="49"/>
      <c r="B1195" s="52"/>
      <c r="C1195" s="53"/>
      <c r="D1195" s="54"/>
      <c r="E1195" s="54"/>
      <c r="F1195" s="55"/>
      <c r="G1195" s="56"/>
      <c r="H1195" s="57"/>
      <c r="I1195" s="58"/>
      <c r="J1195" s="59">
        <f t="shared" si="329"/>
        <v>0</v>
      </c>
      <c r="K1195" s="60">
        <f t="shared" si="330"/>
        <v>0</v>
      </c>
      <c r="L1195" s="61"/>
      <c r="M1195" s="59">
        <f t="shared" si="323"/>
        <v>0</v>
      </c>
      <c r="N1195" s="60">
        <f t="shared" si="324"/>
        <v>0</v>
      </c>
      <c r="O1195" s="81" t="e">
        <f t="shared" si="325"/>
        <v>#DIV/0!</v>
      </c>
      <c r="P1195" s="61"/>
      <c r="Q1195" s="60">
        <f t="shared" si="326"/>
        <v>0</v>
      </c>
      <c r="R1195" s="60">
        <f t="shared" si="327"/>
        <v>0</v>
      </c>
      <c r="S1195" s="75" t="str">
        <f t="shared" si="328"/>
        <v>1</v>
      </c>
      <c r="T1195" s="51" t="s">
        <v>59</v>
      </c>
      <c r="U1195" s="51"/>
      <c r="V1195" s="51"/>
    </row>
    <row r="1196" spans="1:22" ht="20">
      <c r="A1196" s="49"/>
      <c r="B1196" s="52"/>
      <c r="C1196" s="53"/>
      <c r="D1196" s="54"/>
      <c r="E1196" s="54"/>
      <c r="F1196" s="55"/>
      <c r="G1196" s="56"/>
      <c r="H1196" s="57"/>
      <c r="I1196" s="58"/>
      <c r="J1196" s="59">
        <f t="shared" si="329"/>
        <v>0</v>
      </c>
      <c r="K1196" s="60">
        <f t="shared" si="330"/>
        <v>0</v>
      </c>
      <c r="L1196" s="61"/>
      <c r="M1196" s="59">
        <f t="shared" si="323"/>
        <v>0</v>
      </c>
      <c r="N1196" s="60">
        <f t="shared" si="324"/>
        <v>0</v>
      </c>
      <c r="O1196" s="81" t="e">
        <f t="shared" si="325"/>
        <v>#DIV/0!</v>
      </c>
      <c r="P1196" s="61"/>
      <c r="Q1196" s="60">
        <f t="shared" si="326"/>
        <v>0</v>
      </c>
      <c r="R1196" s="60">
        <f t="shared" si="327"/>
        <v>0</v>
      </c>
      <c r="S1196" s="75" t="str">
        <f t="shared" si="328"/>
        <v>1</v>
      </c>
      <c r="T1196" s="51" t="s">
        <v>59</v>
      </c>
      <c r="U1196" s="51"/>
      <c r="V1196" s="51"/>
    </row>
    <row r="1197" spans="1:22" ht="20">
      <c r="A1197" s="49"/>
      <c r="B1197" s="52"/>
      <c r="C1197" s="53"/>
      <c r="D1197" s="54"/>
      <c r="E1197" s="54"/>
      <c r="F1197" s="55"/>
      <c r="G1197" s="56"/>
      <c r="H1197" s="57"/>
      <c r="I1197" s="58"/>
      <c r="J1197" s="59">
        <f t="shared" si="329"/>
        <v>0</v>
      </c>
      <c r="K1197" s="60">
        <f t="shared" si="330"/>
        <v>0</v>
      </c>
      <c r="L1197" s="61"/>
      <c r="M1197" s="59">
        <f t="shared" si="323"/>
        <v>0</v>
      </c>
      <c r="N1197" s="60">
        <f t="shared" si="324"/>
        <v>0</v>
      </c>
      <c r="O1197" s="81" t="e">
        <f t="shared" si="325"/>
        <v>#DIV/0!</v>
      </c>
      <c r="P1197" s="61"/>
      <c r="Q1197" s="60">
        <f t="shared" si="326"/>
        <v>0</v>
      </c>
      <c r="R1197" s="60">
        <f t="shared" si="327"/>
        <v>0</v>
      </c>
      <c r="S1197" s="75" t="str">
        <f t="shared" si="328"/>
        <v>1</v>
      </c>
      <c r="T1197" s="51" t="s">
        <v>59</v>
      </c>
      <c r="U1197" s="51"/>
      <c r="V1197" s="51"/>
    </row>
    <row r="1198" spans="1:22" ht="20">
      <c r="A1198" s="49"/>
      <c r="B1198" s="52"/>
      <c r="C1198" s="53"/>
      <c r="D1198" s="54"/>
      <c r="E1198" s="54"/>
      <c r="F1198" s="55"/>
      <c r="G1198" s="56"/>
      <c r="H1198" s="57"/>
      <c r="I1198" s="58"/>
      <c r="J1198" s="59">
        <f t="shared" si="329"/>
        <v>0</v>
      </c>
      <c r="K1198" s="60">
        <f t="shared" si="330"/>
        <v>0</v>
      </c>
      <c r="L1198" s="61"/>
      <c r="M1198" s="59">
        <f t="shared" si="323"/>
        <v>0</v>
      </c>
      <c r="N1198" s="60">
        <f t="shared" si="324"/>
        <v>0</v>
      </c>
      <c r="O1198" s="81" t="e">
        <f t="shared" si="325"/>
        <v>#DIV/0!</v>
      </c>
      <c r="P1198" s="61"/>
      <c r="Q1198" s="60">
        <f t="shared" si="326"/>
        <v>0</v>
      </c>
      <c r="R1198" s="60">
        <f t="shared" si="327"/>
        <v>0</v>
      </c>
      <c r="S1198" s="75" t="str">
        <f t="shared" si="328"/>
        <v>1</v>
      </c>
      <c r="T1198" s="51" t="s">
        <v>59</v>
      </c>
      <c r="U1198" s="51"/>
      <c r="V1198" s="51"/>
    </row>
    <row r="1199" spans="1:22" ht="20">
      <c r="A1199" s="49"/>
      <c r="B1199" s="52"/>
      <c r="C1199" s="53"/>
      <c r="D1199" s="54"/>
      <c r="E1199" s="54"/>
      <c r="F1199" s="55"/>
      <c r="G1199" s="56"/>
      <c r="H1199" s="57"/>
      <c r="I1199" s="58"/>
      <c r="J1199" s="59">
        <f t="shared" si="329"/>
        <v>0</v>
      </c>
      <c r="K1199" s="60">
        <f t="shared" si="330"/>
        <v>0</v>
      </c>
      <c r="L1199" s="61"/>
      <c r="M1199" s="59">
        <f t="shared" si="323"/>
        <v>0</v>
      </c>
      <c r="N1199" s="60">
        <f t="shared" si="324"/>
        <v>0</v>
      </c>
      <c r="O1199" s="81" t="e">
        <f t="shared" si="325"/>
        <v>#DIV/0!</v>
      </c>
      <c r="P1199" s="61"/>
      <c r="Q1199" s="60">
        <f t="shared" si="326"/>
        <v>0</v>
      </c>
      <c r="R1199" s="60">
        <f t="shared" si="327"/>
        <v>0</v>
      </c>
      <c r="S1199" s="75" t="str">
        <f t="shared" si="328"/>
        <v>1</v>
      </c>
      <c r="T1199" s="51" t="s">
        <v>59</v>
      </c>
      <c r="U1199" s="51"/>
      <c r="V1199" s="51"/>
    </row>
    <row r="1200" spans="1:22" ht="20">
      <c r="A1200" s="49"/>
      <c r="B1200" s="52"/>
      <c r="C1200" s="53"/>
      <c r="D1200" s="54"/>
      <c r="E1200" s="54"/>
      <c r="F1200" s="55"/>
      <c r="G1200" s="56"/>
      <c r="H1200" s="57"/>
      <c r="I1200" s="58"/>
      <c r="J1200" s="59">
        <f t="shared" si="329"/>
        <v>0</v>
      </c>
      <c r="K1200" s="60">
        <f t="shared" si="330"/>
        <v>0</v>
      </c>
      <c r="L1200" s="61"/>
      <c r="M1200" s="59">
        <f t="shared" si="323"/>
        <v>0</v>
      </c>
      <c r="N1200" s="60">
        <f t="shared" si="324"/>
        <v>0</v>
      </c>
      <c r="O1200" s="81" t="e">
        <f t="shared" si="325"/>
        <v>#DIV/0!</v>
      </c>
      <c r="P1200" s="61"/>
      <c r="Q1200" s="60">
        <f t="shared" si="326"/>
        <v>0</v>
      </c>
      <c r="R1200" s="60">
        <f t="shared" si="327"/>
        <v>0</v>
      </c>
      <c r="S1200" s="75" t="str">
        <f t="shared" si="328"/>
        <v>1</v>
      </c>
      <c r="T1200" s="51" t="s">
        <v>59</v>
      </c>
      <c r="U1200" s="51"/>
      <c r="V1200" s="51"/>
    </row>
    <row r="1201" spans="1:22" ht="20">
      <c r="A1201" s="49"/>
      <c r="B1201" s="52"/>
      <c r="C1201" s="53"/>
      <c r="D1201" s="54"/>
      <c r="E1201" s="54"/>
      <c r="F1201" s="55"/>
      <c r="G1201" s="56"/>
      <c r="H1201" s="57"/>
      <c r="I1201" s="58"/>
      <c r="J1201" s="59">
        <f t="shared" si="329"/>
        <v>0</v>
      </c>
      <c r="K1201" s="60">
        <f t="shared" si="330"/>
        <v>0</v>
      </c>
      <c r="L1201" s="61"/>
      <c r="M1201" s="59">
        <f t="shared" si="323"/>
        <v>0</v>
      </c>
      <c r="N1201" s="60">
        <f t="shared" si="324"/>
        <v>0</v>
      </c>
      <c r="O1201" s="81" t="e">
        <f t="shared" si="325"/>
        <v>#DIV/0!</v>
      </c>
      <c r="P1201" s="61"/>
      <c r="Q1201" s="60">
        <f t="shared" si="326"/>
        <v>0</v>
      </c>
      <c r="R1201" s="60">
        <f t="shared" si="327"/>
        <v>0</v>
      </c>
      <c r="S1201" s="75" t="str">
        <f t="shared" si="328"/>
        <v>1</v>
      </c>
      <c r="T1201" s="51" t="s">
        <v>59</v>
      </c>
      <c r="U1201" s="51"/>
      <c r="V1201" s="51"/>
    </row>
    <row r="1202" spans="1:22" ht="20">
      <c r="A1202" s="49"/>
      <c r="B1202" s="52"/>
      <c r="C1202" s="53"/>
      <c r="D1202" s="54"/>
      <c r="E1202" s="54"/>
      <c r="F1202" s="55"/>
      <c r="G1202" s="56"/>
      <c r="H1202" s="57"/>
      <c r="I1202" s="58"/>
      <c r="J1202" s="59">
        <f t="shared" si="329"/>
        <v>0</v>
      </c>
      <c r="K1202" s="60">
        <f t="shared" si="330"/>
        <v>0</v>
      </c>
      <c r="L1202" s="61"/>
      <c r="M1202" s="59">
        <f t="shared" si="323"/>
        <v>0</v>
      </c>
      <c r="N1202" s="60">
        <f t="shared" si="324"/>
        <v>0</v>
      </c>
      <c r="O1202" s="81" t="e">
        <f t="shared" si="325"/>
        <v>#DIV/0!</v>
      </c>
      <c r="P1202" s="61"/>
      <c r="Q1202" s="60">
        <f t="shared" si="326"/>
        <v>0</v>
      </c>
      <c r="R1202" s="60">
        <f t="shared" si="327"/>
        <v>0</v>
      </c>
      <c r="S1202" s="75" t="str">
        <f t="shared" si="328"/>
        <v>1</v>
      </c>
      <c r="T1202" s="51" t="s">
        <v>59</v>
      </c>
      <c r="U1202" s="51"/>
      <c r="V1202" s="51"/>
    </row>
    <row r="1203" spans="1:22" ht="20">
      <c r="A1203" s="49"/>
      <c r="B1203" s="52"/>
      <c r="C1203" s="53"/>
      <c r="D1203" s="54"/>
      <c r="E1203" s="54"/>
      <c r="F1203" s="55"/>
      <c r="G1203" s="56"/>
      <c r="H1203" s="57"/>
      <c r="I1203" s="58"/>
      <c r="J1203" s="59">
        <f t="shared" si="329"/>
        <v>0</v>
      </c>
      <c r="K1203" s="60">
        <f t="shared" si="330"/>
        <v>0</v>
      </c>
      <c r="L1203" s="61"/>
      <c r="M1203" s="59">
        <f t="shared" si="323"/>
        <v>0</v>
      </c>
      <c r="N1203" s="60">
        <f t="shared" si="324"/>
        <v>0</v>
      </c>
      <c r="O1203" s="81" t="e">
        <f t="shared" si="325"/>
        <v>#DIV/0!</v>
      </c>
      <c r="P1203" s="61"/>
      <c r="Q1203" s="60">
        <f t="shared" si="326"/>
        <v>0</v>
      </c>
      <c r="R1203" s="60">
        <f t="shared" si="327"/>
        <v>0</v>
      </c>
      <c r="S1203" s="75" t="str">
        <f t="shared" si="328"/>
        <v>1</v>
      </c>
      <c r="T1203" s="51" t="s">
        <v>59</v>
      </c>
      <c r="U1203" s="51"/>
      <c r="V1203" s="51"/>
    </row>
    <row r="1204" spans="1:22" ht="20">
      <c r="A1204" s="49"/>
      <c r="B1204" s="52"/>
      <c r="C1204" s="53"/>
      <c r="D1204" s="54"/>
      <c r="E1204" s="54"/>
      <c r="F1204" s="55"/>
      <c r="G1204" s="56"/>
      <c r="H1204" s="57"/>
      <c r="I1204" s="58"/>
      <c r="J1204" s="59">
        <f t="shared" si="329"/>
        <v>0</v>
      </c>
      <c r="K1204" s="60">
        <f t="shared" si="330"/>
        <v>0</v>
      </c>
      <c r="L1204" s="61"/>
      <c r="M1204" s="59">
        <f t="shared" si="323"/>
        <v>0</v>
      </c>
      <c r="N1204" s="60">
        <f t="shared" si="324"/>
        <v>0</v>
      </c>
      <c r="O1204" s="81" t="e">
        <f t="shared" si="325"/>
        <v>#DIV/0!</v>
      </c>
      <c r="P1204" s="61"/>
      <c r="Q1204" s="60">
        <f t="shared" si="326"/>
        <v>0</v>
      </c>
      <c r="R1204" s="60">
        <f t="shared" si="327"/>
        <v>0</v>
      </c>
      <c r="S1204" s="75" t="str">
        <f t="shared" si="328"/>
        <v>1</v>
      </c>
      <c r="T1204" s="51" t="s">
        <v>59</v>
      </c>
      <c r="U1204" s="51"/>
      <c r="V1204" s="51"/>
    </row>
    <row r="1205" spans="1:22" ht="20">
      <c r="A1205" s="49"/>
      <c r="B1205" s="52"/>
      <c r="C1205" s="53"/>
      <c r="D1205" s="54"/>
      <c r="E1205" s="54"/>
      <c r="F1205" s="55"/>
      <c r="G1205" s="56"/>
      <c r="H1205" s="57"/>
      <c r="I1205" s="58"/>
      <c r="J1205" s="59">
        <f t="shared" si="329"/>
        <v>0</v>
      </c>
      <c r="K1205" s="60">
        <f t="shared" si="330"/>
        <v>0</v>
      </c>
      <c r="L1205" s="61"/>
      <c r="M1205" s="59">
        <f t="shared" si="323"/>
        <v>0</v>
      </c>
      <c r="N1205" s="60">
        <f t="shared" si="324"/>
        <v>0</v>
      </c>
      <c r="O1205" s="81" t="e">
        <f t="shared" si="325"/>
        <v>#DIV/0!</v>
      </c>
      <c r="P1205" s="61"/>
      <c r="Q1205" s="60">
        <f t="shared" si="326"/>
        <v>0</v>
      </c>
      <c r="R1205" s="60">
        <f t="shared" si="327"/>
        <v>0</v>
      </c>
      <c r="S1205" s="75" t="str">
        <f t="shared" si="328"/>
        <v>1</v>
      </c>
      <c r="T1205" s="51" t="s">
        <v>59</v>
      </c>
      <c r="U1205" s="51"/>
      <c r="V1205" s="51"/>
    </row>
    <row r="1206" spans="1:22" ht="20">
      <c r="A1206" s="49"/>
      <c r="B1206" s="52"/>
      <c r="C1206" s="53"/>
      <c r="D1206" s="54"/>
      <c r="E1206" s="54"/>
      <c r="F1206" s="55"/>
      <c r="G1206" s="56"/>
      <c r="H1206" s="57"/>
      <c r="I1206" s="58"/>
      <c r="J1206" s="59">
        <f t="shared" si="329"/>
        <v>0</v>
      </c>
      <c r="K1206" s="60">
        <f t="shared" si="330"/>
        <v>0</v>
      </c>
      <c r="L1206" s="61"/>
      <c r="M1206" s="59">
        <f t="shared" si="323"/>
        <v>0</v>
      </c>
      <c r="N1206" s="60">
        <f t="shared" si="324"/>
        <v>0</v>
      </c>
      <c r="O1206" s="81" t="e">
        <f t="shared" si="325"/>
        <v>#DIV/0!</v>
      </c>
      <c r="P1206" s="61"/>
      <c r="Q1206" s="60">
        <f t="shared" si="326"/>
        <v>0</v>
      </c>
      <c r="R1206" s="60">
        <f t="shared" si="327"/>
        <v>0</v>
      </c>
      <c r="S1206" s="75" t="str">
        <f t="shared" si="328"/>
        <v>1</v>
      </c>
      <c r="T1206" s="51" t="s">
        <v>59</v>
      </c>
      <c r="U1206" s="51"/>
      <c r="V1206" s="51"/>
    </row>
    <row r="1207" spans="1:22" ht="20">
      <c r="A1207" s="49"/>
      <c r="B1207" s="52"/>
      <c r="C1207" s="53"/>
      <c r="D1207" s="54"/>
      <c r="E1207" s="54"/>
      <c r="F1207" s="55"/>
      <c r="G1207" s="56"/>
      <c r="H1207" s="57"/>
      <c r="I1207" s="58"/>
      <c r="J1207" s="59">
        <f t="shared" si="329"/>
        <v>0</v>
      </c>
      <c r="K1207" s="60">
        <f t="shared" si="330"/>
        <v>0</v>
      </c>
      <c r="L1207" s="61"/>
      <c r="M1207" s="59">
        <f t="shared" si="323"/>
        <v>0</v>
      </c>
      <c r="N1207" s="60">
        <f t="shared" si="324"/>
        <v>0</v>
      </c>
      <c r="O1207" s="81" t="e">
        <f t="shared" si="325"/>
        <v>#DIV/0!</v>
      </c>
      <c r="P1207" s="61"/>
      <c r="Q1207" s="60">
        <f t="shared" si="326"/>
        <v>0</v>
      </c>
      <c r="R1207" s="60">
        <f t="shared" si="327"/>
        <v>0</v>
      </c>
      <c r="S1207" s="75" t="str">
        <f t="shared" si="328"/>
        <v>1</v>
      </c>
      <c r="T1207" s="51" t="s">
        <v>59</v>
      </c>
      <c r="U1207" s="51"/>
      <c r="V1207" s="51"/>
    </row>
    <row r="1208" spans="1:22" ht="20">
      <c r="A1208" s="49"/>
      <c r="B1208" s="52"/>
      <c r="C1208" s="53"/>
      <c r="D1208" s="54"/>
      <c r="E1208" s="54"/>
      <c r="F1208" s="55"/>
      <c r="G1208" s="56"/>
      <c r="H1208" s="57"/>
      <c r="I1208" s="58"/>
      <c r="J1208" s="59">
        <f t="shared" si="329"/>
        <v>0</v>
      </c>
      <c r="K1208" s="60">
        <f t="shared" si="330"/>
        <v>0</v>
      </c>
      <c r="L1208" s="61"/>
      <c r="M1208" s="59">
        <f t="shared" ref="M1208:M1271" si="331">L1208*H1208</f>
        <v>0</v>
      </c>
      <c r="N1208" s="60">
        <f t="shared" ref="N1208:N1271" si="332">(L1208-J1208)*H1208</f>
        <v>0</v>
      </c>
      <c r="O1208" s="81" t="e">
        <f t="shared" ref="O1208:O1271" si="333">(L1208-J1208)/J1208</f>
        <v>#DIV/0!</v>
      </c>
      <c r="P1208" s="61"/>
      <c r="Q1208" s="60">
        <f t="shared" si="326"/>
        <v>0</v>
      </c>
      <c r="R1208" s="60">
        <f t="shared" si="327"/>
        <v>0</v>
      </c>
      <c r="S1208" s="75" t="str">
        <f t="shared" si="328"/>
        <v>1</v>
      </c>
      <c r="T1208" s="51" t="s">
        <v>59</v>
      </c>
      <c r="U1208" s="51"/>
      <c r="V1208" s="51"/>
    </row>
    <row r="1209" spans="1:22" ht="20">
      <c r="A1209" s="49"/>
      <c r="B1209" s="52"/>
      <c r="C1209" s="53"/>
      <c r="D1209" s="54"/>
      <c r="E1209" s="54"/>
      <c r="F1209" s="55"/>
      <c r="G1209" s="56"/>
      <c r="H1209" s="57"/>
      <c r="I1209" s="58"/>
      <c r="J1209" s="59">
        <f t="shared" si="329"/>
        <v>0</v>
      </c>
      <c r="K1209" s="60">
        <f t="shared" si="330"/>
        <v>0</v>
      </c>
      <c r="L1209" s="61"/>
      <c r="M1209" s="59">
        <f t="shared" si="331"/>
        <v>0</v>
      </c>
      <c r="N1209" s="60">
        <f t="shared" si="332"/>
        <v>0</v>
      </c>
      <c r="O1209" s="81" t="e">
        <f t="shared" si="333"/>
        <v>#DIV/0!</v>
      </c>
      <c r="P1209" s="61"/>
      <c r="Q1209" s="60">
        <f t="shared" si="326"/>
        <v>0</v>
      </c>
      <c r="R1209" s="60">
        <f t="shared" si="327"/>
        <v>0</v>
      </c>
      <c r="S1209" s="75" t="str">
        <f t="shared" si="328"/>
        <v>1</v>
      </c>
      <c r="T1209" s="51" t="s">
        <v>59</v>
      </c>
      <c r="U1209" s="51"/>
      <c r="V1209" s="51"/>
    </row>
    <row r="1210" spans="1:22" ht="20">
      <c r="A1210" s="49"/>
      <c r="B1210" s="52"/>
      <c r="C1210" s="53"/>
      <c r="D1210" s="54"/>
      <c r="E1210" s="54"/>
      <c r="F1210" s="55"/>
      <c r="G1210" s="56"/>
      <c r="H1210" s="57"/>
      <c r="I1210" s="58"/>
      <c r="J1210" s="59">
        <f t="shared" si="329"/>
        <v>0</v>
      </c>
      <c r="K1210" s="60">
        <f t="shared" si="330"/>
        <v>0</v>
      </c>
      <c r="L1210" s="61"/>
      <c r="M1210" s="59">
        <f t="shared" si="331"/>
        <v>0</v>
      </c>
      <c r="N1210" s="60">
        <f t="shared" si="332"/>
        <v>0</v>
      </c>
      <c r="O1210" s="81" t="e">
        <f t="shared" si="333"/>
        <v>#DIV/0!</v>
      </c>
      <c r="P1210" s="61"/>
      <c r="Q1210" s="60">
        <f t="shared" ref="Q1210:Q1273" si="334">L1210*H1210-P1210</f>
        <v>0</v>
      </c>
      <c r="R1210" s="60">
        <f t="shared" si="327"/>
        <v>0</v>
      </c>
      <c r="S1210" s="75" t="str">
        <f t="shared" si="328"/>
        <v>1</v>
      </c>
      <c r="T1210" s="51" t="s">
        <v>59</v>
      </c>
      <c r="U1210" s="51"/>
      <c r="V1210" s="51"/>
    </row>
    <row r="1211" spans="1:22" ht="20">
      <c r="A1211" s="49"/>
      <c r="B1211" s="52"/>
      <c r="C1211" s="53"/>
      <c r="D1211" s="54"/>
      <c r="E1211" s="54"/>
      <c r="F1211" s="55"/>
      <c r="G1211" s="56"/>
      <c r="H1211" s="57"/>
      <c r="I1211" s="58"/>
      <c r="J1211" s="59">
        <f t="shared" si="329"/>
        <v>0</v>
      </c>
      <c r="K1211" s="60">
        <f t="shared" si="330"/>
        <v>0</v>
      </c>
      <c r="L1211" s="61"/>
      <c r="M1211" s="59">
        <f t="shared" si="331"/>
        <v>0</v>
      </c>
      <c r="N1211" s="60">
        <f t="shared" si="332"/>
        <v>0</v>
      </c>
      <c r="O1211" s="81" t="e">
        <f t="shared" si="333"/>
        <v>#DIV/0!</v>
      </c>
      <c r="P1211" s="61"/>
      <c r="Q1211" s="60">
        <f t="shared" si="334"/>
        <v>0</v>
      </c>
      <c r="R1211" s="60">
        <f t="shared" si="327"/>
        <v>0</v>
      </c>
      <c r="S1211" s="75" t="str">
        <f t="shared" si="328"/>
        <v>1</v>
      </c>
      <c r="T1211" s="51" t="s">
        <v>59</v>
      </c>
      <c r="U1211" s="51"/>
      <c r="V1211" s="51"/>
    </row>
    <row r="1212" spans="1:22" ht="20">
      <c r="A1212" s="49"/>
      <c r="B1212" s="52"/>
      <c r="C1212" s="53"/>
      <c r="D1212" s="54"/>
      <c r="E1212" s="54"/>
      <c r="F1212" s="55"/>
      <c r="G1212" s="56"/>
      <c r="H1212" s="57"/>
      <c r="I1212" s="58"/>
      <c r="J1212" s="59">
        <f t="shared" si="329"/>
        <v>0</v>
      </c>
      <c r="K1212" s="60">
        <f t="shared" si="330"/>
        <v>0</v>
      </c>
      <c r="L1212" s="61"/>
      <c r="M1212" s="59">
        <f t="shared" si="331"/>
        <v>0</v>
      </c>
      <c r="N1212" s="60">
        <f t="shared" si="332"/>
        <v>0</v>
      </c>
      <c r="O1212" s="81" t="e">
        <f t="shared" si="333"/>
        <v>#DIV/0!</v>
      </c>
      <c r="P1212" s="61"/>
      <c r="Q1212" s="60">
        <f t="shared" si="334"/>
        <v>0</v>
      </c>
      <c r="R1212" s="60">
        <f t="shared" si="327"/>
        <v>0</v>
      </c>
      <c r="S1212" s="75" t="str">
        <f t="shared" si="328"/>
        <v>1</v>
      </c>
      <c r="T1212" s="51" t="s">
        <v>59</v>
      </c>
      <c r="U1212" s="51"/>
      <c r="V1212" s="51"/>
    </row>
    <row r="1213" spans="1:22" ht="20">
      <c r="A1213" s="49"/>
      <c r="B1213" s="52"/>
      <c r="C1213" s="53"/>
      <c r="D1213" s="54"/>
      <c r="E1213" s="54"/>
      <c r="F1213" s="55"/>
      <c r="G1213" s="56"/>
      <c r="H1213" s="57"/>
      <c r="I1213" s="58"/>
      <c r="J1213" s="59">
        <f t="shared" si="329"/>
        <v>0</v>
      </c>
      <c r="K1213" s="60">
        <f t="shared" si="330"/>
        <v>0</v>
      </c>
      <c r="L1213" s="61"/>
      <c r="M1213" s="59">
        <f t="shared" si="331"/>
        <v>0</v>
      </c>
      <c r="N1213" s="60">
        <f t="shared" si="332"/>
        <v>0</v>
      </c>
      <c r="O1213" s="81" t="e">
        <f t="shared" si="333"/>
        <v>#DIV/0!</v>
      </c>
      <c r="P1213" s="61"/>
      <c r="Q1213" s="60">
        <f t="shared" si="334"/>
        <v>0</v>
      </c>
      <c r="R1213" s="60">
        <f t="shared" si="327"/>
        <v>0</v>
      </c>
      <c r="S1213" s="75" t="str">
        <f t="shared" si="328"/>
        <v>1</v>
      </c>
      <c r="T1213" s="51" t="s">
        <v>59</v>
      </c>
      <c r="U1213" s="51"/>
      <c r="V1213" s="51"/>
    </row>
    <row r="1214" spans="1:22" ht="20">
      <c r="A1214" s="49"/>
      <c r="B1214" s="52"/>
      <c r="C1214" s="53"/>
      <c r="D1214" s="54"/>
      <c r="E1214" s="54"/>
      <c r="F1214" s="55"/>
      <c r="G1214" s="56"/>
      <c r="H1214" s="57"/>
      <c r="I1214" s="58"/>
      <c r="J1214" s="59">
        <f t="shared" si="329"/>
        <v>0</v>
      </c>
      <c r="K1214" s="60">
        <f t="shared" si="330"/>
        <v>0</v>
      </c>
      <c r="L1214" s="61"/>
      <c r="M1214" s="59">
        <f t="shared" si="331"/>
        <v>0</v>
      </c>
      <c r="N1214" s="60">
        <f t="shared" si="332"/>
        <v>0</v>
      </c>
      <c r="O1214" s="81" t="e">
        <f t="shared" si="333"/>
        <v>#DIV/0!</v>
      </c>
      <c r="P1214" s="61"/>
      <c r="Q1214" s="60">
        <f t="shared" si="334"/>
        <v>0</v>
      </c>
      <c r="R1214" s="60">
        <f t="shared" si="327"/>
        <v>0</v>
      </c>
      <c r="S1214" s="75" t="str">
        <f t="shared" si="328"/>
        <v>1</v>
      </c>
      <c r="T1214" s="51" t="s">
        <v>59</v>
      </c>
      <c r="U1214" s="51"/>
      <c r="V1214" s="51"/>
    </row>
    <row r="1215" spans="1:22" ht="20">
      <c r="A1215" s="49"/>
      <c r="B1215" s="52"/>
      <c r="C1215" s="53"/>
      <c r="D1215" s="54"/>
      <c r="E1215" s="54"/>
      <c r="F1215" s="55"/>
      <c r="G1215" s="56"/>
      <c r="H1215" s="57"/>
      <c r="I1215" s="58"/>
      <c r="J1215" s="59">
        <f t="shared" si="329"/>
        <v>0</v>
      </c>
      <c r="K1215" s="60">
        <f t="shared" si="330"/>
        <v>0</v>
      </c>
      <c r="L1215" s="61"/>
      <c r="M1215" s="59">
        <f t="shared" si="331"/>
        <v>0</v>
      </c>
      <c r="N1215" s="60">
        <f t="shared" si="332"/>
        <v>0</v>
      </c>
      <c r="O1215" s="81" t="e">
        <f t="shared" si="333"/>
        <v>#DIV/0!</v>
      </c>
      <c r="P1215" s="61"/>
      <c r="Q1215" s="60">
        <f t="shared" si="334"/>
        <v>0</v>
      </c>
      <c r="R1215" s="60">
        <f t="shared" si="327"/>
        <v>0</v>
      </c>
      <c r="S1215" s="75" t="str">
        <f t="shared" si="328"/>
        <v>1</v>
      </c>
      <c r="T1215" s="51" t="s">
        <v>59</v>
      </c>
      <c r="U1215" s="51"/>
      <c r="V1215" s="51"/>
    </row>
    <row r="1216" spans="1:22" ht="20">
      <c r="A1216" s="49"/>
      <c r="B1216" s="52"/>
      <c r="C1216" s="53"/>
      <c r="D1216" s="54"/>
      <c r="E1216" s="54"/>
      <c r="F1216" s="55"/>
      <c r="G1216" s="56"/>
      <c r="H1216" s="57"/>
      <c r="I1216" s="58"/>
      <c r="J1216" s="59">
        <f t="shared" si="329"/>
        <v>0</v>
      </c>
      <c r="K1216" s="60">
        <f t="shared" si="330"/>
        <v>0</v>
      </c>
      <c r="L1216" s="61"/>
      <c r="M1216" s="59">
        <f t="shared" si="331"/>
        <v>0</v>
      </c>
      <c r="N1216" s="60">
        <f t="shared" si="332"/>
        <v>0</v>
      </c>
      <c r="O1216" s="81" t="e">
        <f t="shared" si="333"/>
        <v>#DIV/0!</v>
      </c>
      <c r="P1216" s="61"/>
      <c r="Q1216" s="60">
        <f t="shared" si="334"/>
        <v>0</v>
      </c>
      <c r="R1216" s="60">
        <f t="shared" si="327"/>
        <v>0</v>
      </c>
      <c r="S1216" s="75" t="str">
        <f t="shared" si="328"/>
        <v>1</v>
      </c>
      <c r="T1216" s="51" t="s">
        <v>59</v>
      </c>
      <c r="U1216" s="51"/>
      <c r="V1216" s="51"/>
    </row>
    <row r="1217" spans="1:22" ht="20">
      <c r="A1217" s="49"/>
      <c r="B1217" s="52"/>
      <c r="C1217" s="53"/>
      <c r="D1217" s="54"/>
      <c r="E1217" s="54"/>
      <c r="F1217" s="55"/>
      <c r="G1217" s="56"/>
      <c r="H1217" s="57"/>
      <c r="I1217" s="58"/>
      <c r="J1217" s="59">
        <f t="shared" si="329"/>
        <v>0</v>
      </c>
      <c r="K1217" s="60">
        <f t="shared" si="330"/>
        <v>0</v>
      </c>
      <c r="L1217" s="61"/>
      <c r="M1217" s="59">
        <f t="shared" si="331"/>
        <v>0</v>
      </c>
      <c r="N1217" s="60">
        <f t="shared" si="332"/>
        <v>0</v>
      </c>
      <c r="O1217" s="81" t="e">
        <f t="shared" si="333"/>
        <v>#DIV/0!</v>
      </c>
      <c r="P1217" s="61"/>
      <c r="Q1217" s="60">
        <f t="shared" si="334"/>
        <v>0</v>
      </c>
      <c r="R1217" s="60">
        <f t="shared" si="327"/>
        <v>0</v>
      </c>
      <c r="S1217" s="75" t="str">
        <f t="shared" si="328"/>
        <v>1</v>
      </c>
      <c r="T1217" s="51" t="s">
        <v>59</v>
      </c>
      <c r="U1217" s="51"/>
      <c r="V1217" s="51"/>
    </row>
    <row r="1218" spans="1:22" ht="20">
      <c r="A1218" s="49"/>
      <c r="B1218" s="52"/>
      <c r="C1218" s="53"/>
      <c r="D1218" s="54"/>
      <c r="E1218" s="54"/>
      <c r="F1218" s="55"/>
      <c r="G1218" s="56"/>
      <c r="H1218" s="57"/>
      <c r="I1218" s="58"/>
      <c r="J1218" s="59">
        <f t="shared" si="329"/>
        <v>0</v>
      </c>
      <c r="K1218" s="60">
        <f t="shared" si="330"/>
        <v>0</v>
      </c>
      <c r="L1218" s="61"/>
      <c r="M1218" s="59">
        <f t="shared" si="331"/>
        <v>0</v>
      </c>
      <c r="N1218" s="60">
        <f t="shared" si="332"/>
        <v>0</v>
      </c>
      <c r="O1218" s="81" t="e">
        <f t="shared" si="333"/>
        <v>#DIV/0!</v>
      </c>
      <c r="P1218" s="61"/>
      <c r="Q1218" s="60">
        <f t="shared" si="334"/>
        <v>0</v>
      </c>
      <c r="R1218" s="60">
        <f t="shared" ref="R1218:R1281" si="335">N1218</f>
        <v>0</v>
      </c>
      <c r="S1218" s="75" t="str">
        <f t="shared" ref="S1218:S1281" si="336">IF(Q1218&lt;&gt;0,"0","1")</f>
        <v>1</v>
      </c>
      <c r="T1218" s="51" t="s">
        <v>59</v>
      </c>
      <c r="U1218" s="51"/>
      <c r="V1218" s="51"/>
    </row>
    <row r="1219" spans="1:22" ht="20">
      <c r="A1219" s="49"/>
      <c r="B1219" s="52"/>
      <c r="C1219" s="53"/>
      <c r="D1219" s="54"/>
      <c r="E1219" s="54"/>
      <c r="F1219" s="55"/>
      <c r="G1219" s="56"/>
      <c r="H1219" s="57"/>
      <c r="I1219" s="58"/>
      <c r="J1219" s="59">
        <f t="shared" si="329"/>
        <v>0</v>
      </c>
      <c r="K1219" s="60">
        <f t="shared" si="330"/>
        <v>0</v>
      </c>
      <c r="L1219" s="61"/>
      <c r="M1219" s="59">
        <f t="shared" si="331"/>
        <v>0</v>
      </c>
      <c r="N1219" s="60">
        <f t="shared" si="332"/>
        <v>0</v>
      </c>
      <c r="O1219" s="81" t="e">
        <f t="shared" si="333"/>
        <v>#DIV/0!</v>
      </c>
      <c r="P1219" s="61"/>
      <c r="Q1219" s="60">
        <f t="shared" si="334"/>
        <v>0</v>
      </c>
      <c r="R1219" s="60">
        <f t="shared" si="335"/>
        <v>0</v>
      </c>
      <c r="S1219" s="75" t="str">
        <f t="shared" si="336"/>
        <v>1</v>
      </c>
      <c r="T1219" s="51" t="s">
        <v>59</v>
      </c>
      <c r="U1219" s="51"/>
      <c r="V1219" s="51"/>
    </row>
    <row r="1220" spans="1:22" ht="20">
      <c r="A1220" s="49"/>
      <c r="B1220" s="52"/>
      <c r="C1220" s="53"/>
      <c r="D1220" s="54"/>
      <c r="E1220" s="54"/>
      <c r="F1220" s="55"/>
      <c r="G1220" s="56"/>
      <c r="H1220" s="57"/>
      <c r="I1220" s="58"/>
      <c r="J1220" s="59">
        <f t="shared" si="329"/>
        <v>0</v>
      </c>
      <c r="K1220" s="60">
        <f t="shared" si="330"/>
        <v>0</v>
      </c>
      <c r="L1220" s="61"/>
      <c r="M1220" s="59">
        <f t="shared" si="331"/>
        <v>0</v>
      </c>
      <c r="N1220" s="60">
        <f t="shared" si="332"/>
        <v>0</v>
      </c>
      <c r="O1220" s="81" t="e">
        <f t="shared" si="333"/>
        <v>#DIV/0!</v>
      </c>
      <c r="P1220" s="61"/>
      <c r="Q1220" s="60">
        <f t="shared" si="334"/>
        <v>0</v>
      </c>
      <c r="R1220" s="60">
        <f t="shared" si="335"/>
        <v>0</v>
      </c>
      <c r="S1220" s="75" t="str">
        <f t="shared" si="336"/>
        <v>1</v>
      </c>
      <c r="T1220" s="51" t="s">
        <v>59</v>
      </c>
      <c r="U1220" s="51"/>
      <c r="V1220" s="51"/>
    </row>
    <row r="1221" spans="1:22" ht="20">
      <c r="A1221" s="49"/>
      <c r="B1221" s="52"/>
      <c r="C1221" s="53"/>
      <c r="D1221" s="54"/>
      <c r="E1221" s="54"/>
      <c r="F1221" s="55"/>
      <c r="G1221" s="56"/>
      <c r="H1221" s="57"/>
      <c r="I1221" s="58"/>
      <c r="J1221" s="59">
        <f t="shared" ref="J1221:J1284" si="337">G1221*I1221</f>
        <v>0</v>
      </c>
      <c r="K1221" s="60">
        <f t="shared" si="330"/>
        <v>0</v>
      </c>
      <c r="L1221" s="61"/>
      <c r="M1221" s="59">
        <f t="shared" si="331"/>
        <v>0</v>
      </c>
      <c r="N1221" s="60">
        <f t="shared" si="332"/>
        <v>0</v>
      </c>
      <c r="O1221" s="81" t="e">
        <f t="shared" si="333"/>
        <v>#DIV/0!</v>
      </c>
      <c r="P1221" s="61"/>
      <c r="Q1221" s="60">
        <f t="shared" si="334"/>
        <v>0</v>
      </c>
      <c r="R1221" s="60">
        <f t="shared" si="335"/>
        <v>0</v>
      </c>
      <c r="S1221" s="75" t="str">
        <f t="shared" si="336"/>
        <v>1</v>
      </c>
      <c r="T1221" s="51" t="s">
        <v>59</v>
      </c>
      <c r="U1221" s="51"/>
      <c r="V1221" s="51"/>
    </row>
    <row r="1222" spans="1:22" ht="20">
      <c r="A1222" s="49"/>
      <c r="B1222" s="52"/>
      <c r="C1222" s="53"/>
      <c r="D1222" s="54"/>
      <c r="E1222" s="54"/>
      <c r="F1222" s="55"/>
      <c r="G1222" s="56"/>
      <c r="H1222" s="57"/>
      <c r="I1222" s="58"/>
      <c r="J1222" s="59">
        <f t="shared" si="337"/>
        <v>0</v>
      </c>
      <c r="K1222" s="60">
        <f t="shared" si="330"/>
        <v>0</v>
      </c>
      <c r="L1222" s="61"/>
      <c r="M1222" s="59">
        <f t="shared" si="331"/>
        <v>0</v>
      </c>
      <c r="N1222" s="60">
        <f t="shared" si="332"/>
        <v>0</v>
      </c>
      <c r="O1222" s="81" t="e">
        <f t="shared" si="333"/>
        <v>#DIV/0!</v>
      </c>
      <c r="P1222" s="61"/>
      <c r="Q1222" s="60">
        <f t="shared" si="334"/>
        <v>0</v>
      </c>
      <c r="R1222" s="60">
        <f t="shared" si="335"/>
        <v>0</v>
      </c>
      <c r="S1222" s="75" t="str">
        <f t="shared" si="336"/>
        <v>1</v>
      </c>
      <c r="T1222" s="51" t="s">
        <v>59</v>
      </c>
      <c r="U1222" s="51"/>
      <c r="V1222" s="51"/>
    </row>
    <row r="1223" spans="1:22" ht="20">
      <c r="A1223" s="49"/>
      <c r="B1223" s="52"/>
      <c r="C1223" s="53"/>
      <c r="D1223" s="54"/>
      <c r="E1223" s="54"/>
      <c r="F1223" s="55"/>
      <c r="G1223" s="56"/>
      <c r="H1223" s="57"/>
      <c r="I1223" s="58"/>
      <c r="J1223" s="59">
        <f t="shared" si="337"/>
        <v>0</v>
      </c>
      <c r="K1223" s="60">
        <f t="shared" si="330"/>
        <v>0</v>
      </c>
      <c r="L1223" s="61"/>
      <c r="M1223" s="59">
        <f t="shared" si="331"/>
        <v>0</v>
      </c>
      <c r="N1223" s="60">
        <f t="shared" si="332"/>
        <v>0</v>
      </c>
      <c r="O1223" s="81" t="e">
        <f t="shared" si="333"/>
        <v>#DIV/0!</v>
      </c>
      <c r="P1223" s="61"/>
      <c r="Q1223" s="60">
        <f t="shared" si="334"/>
        <v>0</v>
      </c>
      <c r="R1223" s="60">
        <f t="shared" si="335"/>
        <v>0</v>
      </c>
      <c r="S1223" s="75" t="str">
        <f t="shared" si="336"/>
        <v>1</v>
      </c>
      <c r="T1223" s="51" t="s">
        <v>59</v>
      </c>
      <c r="U1223" s="51"/>
      <c r="V1223" s="51"/>
    </row>
    <row r="1224" spans="1:22" ht="20">
      <c r="A1224" s="49"/>
      <c r="B1224" s="52"/>
      <c r="C1224" s="53"/>
      <c r="D1224" s="54"/>
      <c r="E1224" s="54"/>
      <c r="F1224" s="55"/>
      <c r="G1224" s="56"/>
      <c r="H1224" s="57"/>
      <c r="I1224" s="58"/>
      <c r="J1224" s="59">
        <f t="shared" si="337"/>
        <v>0</v>
      </c>
      <c r="K1224" s="60">
        <f t="shared" si="330"/>
        <v>0</v>
      </c>
      <c r="L1224" s="61"/>
      <c r="M1224" s="59">
        <f t="shared" si="331"/>
        <v>0</v>
      </c>
      <c r="N1224" s="60">
        <f t="shared" si="332"/>
        <v>0</v>
      </c>
      <c r="O1224" s="81" t="e">
        <f t="shared" si="333"/>
        <v>#DIV/0!</v>
      </c>
      <c r="P1224" s="61"/>
      <c r="Q1224" s="60">
        <f t="shared" si="334"/>
        <v>0</v>
      </c>
      <c r="R1224" s="60">
        <f t="shared" si="335"/>
        <v>0</v>
      </c>
      <c r="S1224" s="75" t="str">
        <f t="shared" si="336"/>
        <v>1</v>
      </c>
      <c r="T1224" s="51" t="s">
        <v>59</v>
      </c>
      <c r="U1224" s="51"/>
      <c r="V1224" s="51"/>
    </row>
    <row r="1225" spans="1:22" ht="20">
      <c r="A1225" s="49"/>
      <c r="B1225" s="52"/>
      <c r="C1225" s="53"/>
      <c r="D1225" s="54"/>
      <c r="E1225" s="54"/>
      <c r="F1225" s="55"/>
      <c r="G1225" s="56"/>
      <c r="H1225" s="57"/>
      <c r="I1225" s="58"/>
      <c r="J1225" s="59">
        <f t="shared" si="337"/>
        <v>0</v>
      </c>
      <c r="K1225" s="60">
        <f t="shared" si="330"/>
        <v>0</v>
      </c>
      <c r="L1225" s="61"/>
      <c r="M1225" s="59">
        <f t="shared" si="331"/>
        <v>0</v>
      </c>
      <c r="N1225" s="60">
        <f t="shared" si="332"/>
        <v>0</v>
      </c>
      <c r="O1225" s="81" t="e">
        <f t="shared" si="333"/>
        <v>#DIV/0!</v>
      </c>
      <c r="P1225" s="61"/>
      <c r="Q1225" s="60">
        <f t="shared" si="334"/>
        <v>0</v>
      </c>
      <c r="R1225" s="60">
        <f t="shared" si="335"/>
        <v>0</v>
      </c>
      <c r="S1225" s="75" t="str">
        <f t="shared" si="336"/>
        <v>1</v>
      </c>
      <c r="T1225" s="51" t="s">
        <v>59</v>
      </c>
      <c r="U1225" s="51"/>
      <c r="V1225" s="51"/>
    </row>
    <row r="1226" spans="1:22" ht="20">
      <c r="A1226" s="49"/>
      <c r="B1226" s="52"/>
      <c r="C1226" s="53"/>
      <c r="D1226" s="54"/>
      <c r="E1226" s="54"/>
      <c r="F1226" s="55"/>
      <c r="G1226" s="56"/>
      <c r="H1226" s="57"/>
      <c r="I1226" s="58"/>
      <c r="J1226" s="59">
        <f t="shared" si="337"/>
        <v>0</v>
      </c>
      <c r="K1226" s="60">
        <f t="shared" si="330"/>
        <v>0</v>
      </c>
      <c r="L1226" s="61"/>
      <c r="M1226" s="59">
        <f t="shared" si="331"/>
        <v>0</v>
      </c>
      <c r="N1226" s="60">
        <f t="shared" si="332"/>
        <v>0</v>
      </c>
      <c r="O1226" s="81" t="e">
        <f t="shared" si="333"/>
        <v>#DIV/0!</v>
      </c>
      <c r="P1226" s="61"/>
      <c r="Q1226" s="60">
        <f t="shared" si="334"/>
        <v>0</v>
      </c>
      <c r="R1226" s="60">
        <f t="shared" si="335"/>
        <v>0</v>
      </c>
      <c r="S1226" s="75" t="str">
        <f t="shared" si="336"/>
        <v>1</v>
      </c>
      <c r="T1226" s="51" t="s">
        <v>59</v>
      </c>
      <c r="U1226" s="51"/>
      <c r="V1226" s="51"/>
    </row>
    <row r="1227" spans="1:22" ht="20">
      <c r="A1227" s="49"/>
      <c r="B1227" s="52"/>
      <c r="C1227" s="53"/>
      <c r="D1227" s="54"/>
      <c r="E1227" s="54"/>
      <c r="F1227" s="55"/>
      <c r="G1227" s="56"/>
      <c r="H1227" s="57"/>
      <c r="I1227" s="58"/>
      <c r="J1227" s="59">
        <f t="shared" si="337"/>
        <v>0</v>
      </c>
      <c r="K1227" s="60">
        <f t="shared" si="330"/>
        <v>0</v>
      </c>
      <c r="L1227" s="61"/>
      <c r="M1227" s="59">
        <f t="shared" si="331"/>
        <v>0</v>
      </c>
      <c r="N1227" s="60">
        <f t="shared" si="332"/>
        <v>0</v>
      </c>
      <c r="O1227" s="81" t="e">
        <f t="shared" si="333"/>
        <v>#DIV/0!</v>
      </c>
      <c r="P1227" s="61"/>
      <c r="Q1227" s="60">
        <f t="shared" si="334"/>
        <v>0</v>
      </c>
      <c r="R1227" s="60">
        <f t="shared" si="335"/>
        <v>0</v>
      </c>
      <c r="S1227" s="75" t="str">
        <f t="shared" si="336"/>
        <v>1</v>
      </c>
      <c r="T1227" s="51" t="s">
        <v>59</v>
      </c>
      <c r="U1227" s="51"/>
      <c r="V1227" s="51"/>
    </row>
    <row r="1228" spans="1:22" ht="20">
      <c r="A1228" s="49"/>
      <c r="B1228" s="52"/>
      <c r="C1228" s="53"/>
      <c r="D1228" s="54"/>
      <c r="E1228" s="54"/>
      <c r="F1228" s="55"/>
      <c r="G1228" s="56"/>
      <c r="H1228" s="57"/>
      <c r="I1228" s="58"/>
      <c r="J1228" s="59">
        <f t="shared" si="337"/>
        <v>0</v>
      </c>
      <c r="K1228" s="60">
        <f t="shared" si="330"/>
        <v>0</v>
      </c>
      <c r="L1228" s="61"/>
      <c r="M1228" s="59">
        <f t="shared" si="331"/>
        <v>0</v>
      </c>
      <c r="N1228" s="60">
        <f t="shared" si="332"/>
        <v>0</v>
      </c>
      <c r="O1228" s="81" t="e">
        <f t="shared" si="333"/>
        <v>#DIV/0!</v>
      </c>
      <c r="P1228" s="61"/>
      <c r="Q1228" s="60">
        <f t="shared" si="334"/>
        <v>0</v>
      </c>
      <c r="R1228" s="60">
        <f t="shared" si="335"/>
        <v>0</v>
      </c>
      <c r="S1228" s="75" t="str">
        <f t="shared" si="336"/>
        <v>1</v>
      </c>
      <c r="T1228" s="51" t="s">
        <v>59</v>
      </c>
      <c r="U1228" s="51"/>
      <c r="V1228" s="51"/>
    </row>
    <row r="1229" spans="1:22" ht="20">
      <c r="A1229" s="49"/>
      <c r="B1229" s="52"/>
      <c r="C1229" s="53"/>
      <c r="D1229" s="54"/>
      <c r="E1229" s="54"/>
      <c r="F1229" s="55"/>
      <c r="G1229" s="56"/>
      <c r="H1229" s="57"/>
      <c r="I1229" s="58"/>
      <c r="J1229" s="59">
        <f t="shared" si="337"/>
        <v>0</v>
      </c>
      <c r="K1229" s="60">
        <f t="shared" si="330"/>
        <v>0</v>
      </c>
      <c r="L1229" s="61"/>
      <c r="M1229" s="59">
        <f t="shared" si="331"/>
        <v>0</v>
      </c>
      <c r="N1229" s="60">
        <f t="shared" si="332"/>
        <v>0</v>
      </c>
      <c r="O1229" s="81" t="e">
        <f t="shared" si="333"/>
        <v>#DIV/0!</v>
      </c>
      <c r="P1229" s="61"/>
      <c r="Q1229" s="60">
        <f t="shared" si="334"/>
        <v>0</v>
      </c>
      <c r="R1229" s="60">
        <f t="shared" si="335"/>
        <v>0</v>
      </c>
      <c r="S1229" s="75" t="str">
        <f t="shared" si="336"/>
        <v>1</v>
      </c>
      <c r="T1229" s="51" t="s">
        <v>59</v>
      </c>
      <c r="U1229" s="51"/>
      <c r="V1229" s="51"/>
    </row>
    <row r="1230" spans="1:22" ht="20">
      <c r="A1230" s="49"/>
      <c r="B1230" s="52"/>
      <c r="C1230" s="53"/>
      <c r="D1230" s="54"/>
      <c r="E1230" s="54"/>
      <c r="F1230" s="55"/>
      <c r="G1230" s="56"/>
      <c r="H1230" s="57"/>
      <c r="I1230" s="58"/>
      <c r="J1230" s="59">
        <f t="shared" si="337"/>
        <v>0</v>
      </c>
      <c r="K1230" s="60">
        <f t="shared" si="330"/>
        <v>0</v>
      </c>
      <c r="L1230" s="61"/>
      <c r="M1230" s="59">
        <f t="shared" si="331"/>
        <v>0</v>
      </c>
      <c r="N1230" s="60">
        <f t="shared" si="332"/>
        <v>0</v>
      </c>
      <c r="O1230" s="81" t="e">
        <f t="shared" si="333"/>
        <v>#DIV/0!</v>
      </c>
      <c r="P1230" s="61"/>
      <c r="Q1230" s="60">
        <f t="shared" si="334"/>
        <v>0</v>
      </c>
      <c r="R1230" s="60">
        <f t="shared" si="335"/>
        <v>0</v>
      </c>
      <c r="S1230" s="75" t="str">
        <f t="shared" si="336"/>
        <v>1</v>
      </c>
      <c r="T1230" s="51" t="s">
        <v>59</v>
      </c>
      <c r="U1230" s="51"/>
      <c r="V1230" s="51"/>
    </row>
    <row r="1231" spans="1:22" ht="20">
      <c r="A1231" s="49"/>
      <c r="B1231" s="52"/>
      <c r="C1231" s="53"/>
      <c r="D1231" s="54"/>
      <c r="E1231" s="54"/>
      <c r="F1231" s="55"/>
      <c r="G1231" s="56"/>
      <c r="H1231" s="57"/>
      <c r="I1231" s="58"/>
      <c r="J1231" s="59">
        <f t="shared" si="337"/>
        <v>0</v>
      </c>
      <c r="K1231" s="60">
        <f t="shared" si="330"/>
        <v>0</v>
      </c>
      <c r="L1231" s="61"/>
      <c r="M1231" s="59">
        <f t="shared" si="331"/>
        <v>0</v>
      </c>
      <c r="N1231" s="60">
        <f t="shared" si="332"/>
        <v>0</v>
      </c>
      <c r="O1231" s="81" t="e">
        <f t="shared" si="333"/>
        <v>#DIV/0!</v>
      </c>
      <c r="P1231" s="61"/>
      <c r="Q1231" s="60">
        <f t="shared" si="334"/>
        <v>0</v>
      </c>
      <c r="R1231" s="60">
        <f t="shared" si="335"/>
        <v>0</v>
      </c>
      <c r="S1231" s="75" t="str">
        <f t="shared" si="336"/>
        <v>1</v>
      </c>
      <c r="T1231" s="51" t="s">
        <v>59</v>
      </c>
      <c r="U1231" s="51"/>
      <c r="V1231" s="51"/>
    </row>
    <row r="1232" spans="1:22" ht="20">
      <c r="A1232" s="49"/>
      <c r="B1232" s="52"/>
      <c r="C1232" s="53"/>
      <c r="D1232" s="54"/>
      <c r="E1232" s="54"/>
      <c r="F1232" s="55"/>
      <c r="G1232" s="56"/>
      <c r="H1232" s="57"/>
      <c r="I1232" s="58"/>
      <c r="J1232" s="59">
        <f t="shared" si="337"/>
        <v>0</v>
      </c>
      <c r="K1232" s="60">
        <f t="shared" si="330"/>
        <v>0</v>
      </c>
      <c r="L1232" s="61"/>
      <c r="M1232" s="59">
        <f t="shared" si="331"/>
        <v>0</v>
      </c>
      <c r="N1232" s="60">
        <f t="shared" si="332"/>
        <v>0</v>
      </c>
      <c r="O1232" s="81" t="e">
        <f t="shared" si="333"/>
        <v>#DIV/0!</v>
      </c>
      <c r="P1232" s="61"/>
      <c r="Q1232" s="60">
        <f t="shared" si="334"/>
        <v>0</v>
      </c>
      <c r="R1232" s="60">
        <f t="shared" si="335"/>
        <v>0</v>
      </c>
      <c r="S1232" s="75" t="str">
        <f t="shared" si="336"/>
        <v>1</v>
      </c>
      <c r="T1232" s="51" t="s">
        <v>59</v>
      </c>
      <c r="U1232" s="51"/>
      <c r="V1232" s="51"/>
    </row>
    <row r="1233" spans="1:22" ht="20">
      <c r="A1233" s="49"/>
      <c r="B1233" s="52"/>
      <c r="C1233" s="53"/>
      <c r="D1233" s="54"/>
      <c r="E1233" s="54"/>
      <c r="F1233" s="55"/>
      <c r="G1233" s="56"/>
      <c r="H1233" s="57"/>
      <c r="I1233" s="58"/>
      <c r="J1233" s="59">
        <f t="shared" si="337"/>
        <v>0</v>
      </c>
      <c r="K1233" s="60">
        <f t="shared" si="330"/>
        <v>0</v>
      </c>
      <c r="L1233" s="61"/>
      <c r="M1233" s="59">
        <f t="shared" si="331"/>
        <v>0</v>
      </c>
      <c r="N1233" s="60">
        <f t="shared" si="332"/>
        <v>0</v>
      </c>
      <c r="O1233" s="81" t="e">
        <f t="shared" si="333"/>
        <v>#DIV/0!</v>
      </c>
      <c r="P1233" s="61"/>
      <c r="Q1233" s="60">
        <f t="shared" si="334"/>
        <v>0</v>
      </c>
      <c r="R1233" s="60">
        <f t="shared" si="335"/>
        <v>0</v>
      </c>
      <c r="S1233" s="75" t="str">
        <f t="shared" si="336"/>
        <v>1</v>
      </c>
      <c r="T1233" s="51" t="s">
        <v>59</v>
      </c>
      <c r="U1233" s="51"/>
      <c r="V1233" s="51"/>
    </row>
    <row r="1234" spans="1:22" ht="20">
      <c r="A1234" s="49"/>
      <c r="B1234" s="52"/>
      <c r="C1234" s="53"/>
      <c r="D1234" s="54"/>
      <c r="E1234" s="54"/>
      <c r="F1234" s="55"/>
      <c r="G1234" s="56"/>
      <c r="H1234" s="57"/>
      <c r="I1234" s="58"/>
      <c r="J1234" s="59">
        <f t="shared" si="337"/>
        <v>0</v>
      </c>
      <c r="K1234" s="60">
        <f t="shared" si="330"/>
        <v>0</v>
      </c>
      <c r="L1234" s="61"/>
      <c r="M1234" s="59">
        <f t="shared" si="331"/>
        <v>0</v>
      </c>
      <c r="N1234" s="60">
        <f t="shared" si="332"/>
        <v>0</v>
      </c>
      <c r="O1234" s="81" t="e">
        <f t="shared" si="333"/>
        <v>#DIV/0!</v>
      </c>
      <c r="P1234" s="61"/>
      <c r="Q1234" s="60">
        <f t="shared" si="334"/>
        <v>0</v>
      </c>
      <c r="R1234" s="60">
        <f t="shared" si="335"/>
        <v>0</v>
      </c>
      <c r="S1234" s="75" t="str">
        <f t="shared" si="336"/>
        <v>1</v>
      </c>
      <c r="T1234" s="51" t="s">
        <v>59</v>
      </c>
      <c r="U1234" s="51"/>
      <c r="V1234" s="51"/>
    </row>
    <row r="1235" spans="1:22" ht="20">
      <c r="A1235" s="49"/>
      <c r="B1235" s="52"/>
      <c r="C1235" s="53"/>
      <c r="D1235" s="54"/>
      <c r="E1235" s="54"/>
      <c r="F1235" s="55"/>
      <c r="G1235" s="56"/>
      <c r="H1235" s="57"/>
      <c r="I1235" s="58"/>
      <c r="J1235" s="59">
        <f t="shared" si="337"/>
        <v>0</v>
      </c>
      <c r="K1235" s="60">
        <f t="shared" si="330"/>
        <v>0</v>
      </c>
      <c r="L1235" s="61"/>
      <c r="M1235" s="59">
        <f t="shared" si="331"/>
        <v>0</v>
      </c>
      <c r="N1235" s="60">
        <f t="shared" si="332"/>
        <v>0</v>
      </c>
      <c r="O1235" s="81" t="e">
        <f t="shared" si="333"/>
        <v>#DIV/0!</v>
      </c>
      <c r="P1235" s="61"/>
      <c r="Q1235" s="60">
        <f t="shared" si="334"/>
        <v>0</v>
      </c>
      <c r="R1235" s="60">
        <f t="shared" si="335"/>
        <v>0</v>
      </c>
      <c r="S1235" s="75" t="str">
        <f t="shared" si="336"/>
        <v>1</v>
      </c>
      <c r="T1235" s="51" t="s">
        <v>59</v>
      </c>
      <c r="U1235" s="51"/>
      <c r="V1235" s="51"/>
    </row>
    <row r="1236" spans="1:22" ht="20">
      <c r="A1236" s="49"/>
      <c r="B1236" s="52"/>
      <c r="C1236" s="53"/>
      <c r="D1236" s="54"/>
      <c r="E1236" s="54"/>
      <c r="F1236" s="55"/>
      <c r="G1236" s="56"/>
      <c r="H1236" s="57"/>
      <c r="I1236" s="58"/>
      <c r="J1236" s="59">
        <f t="shared" si="337"/>
        <v>0</v>
      </c>
      <c r="K1236" s="60">
        <f t="shared" si="330"/>
        <v>0</v>
      </c>
      <c r="L1236" s="61"/>
      <c r="M1236" s="59">
        <f t="shared" si="331"/>
        <v>0</v>
      </c>
      <c r="N1236" s="60">
        <f t="shared" si="332"/>
        <v>0</v>
      </c>
      <c r="O1236" s="81" t="e">
        <f t="shared" si="333"/>
        <v>#DIV/0!</v>
      </c>
      <c r="P1236" s="61"/>
      <c r="Q1236" s="60">
        <f t="shared" si="334"/>
        <v>0</v>
      </c>
      <c r="R1236" s="60">
        <f t="shared" si="335"/>
        <v>0</v>
      </c>
      <c r="S1236" s="75" t="str">
        <f t="shared" si="336"/>
        <v>1</v>
      </c>
      <c r="T1236" s="51" t="s">
        <v>59</v>
      </c>
      <c r="U1236" s="51"/>
      <c r="V1236" s="51"/>
    </row>
    <row r="1237" spans="1:22" ht="20">
      <c r="A1237" s="49"/>
      <c r="B1237" s="52"/>
      <c r="C1237" s="53"/>
      <c r="D1237" s="54"/>
      <c r="E1237" s="54"/>
      <c r="F1237" s="55"/>
      <c r="G1237" s="56"/>
      <c r="H1237" s="57"/>
      <c r="I1237" s="58"/>
      <c r="J1237" s="59">
        <f t="shared" si="337"/>
        <v>0</v>
      </c>
      <c r="K1237" s="60">
        <f t="shared" si="330"/>
        <v>0</v>
      </c>
      <c r="L1237" s="61"/>
      <c r="M1237" s="59">
        <f t="shared" si="331"/>
        <v>0</v>
      </c>
      <c r="N1237" s="60">
        <f t="shared" si="332"/>
        <v>0</v>
      </c>
      <c r="O1237" s="81" t="e">
        <f t="shared" si="333"/>
        <v>#DIV/0!</v>
      </c>
      <c r="P1237" s="61"/>
      <c r="Q1237" s="60">
        <f t="shared" si="334"/>
        <v>0</v>
      </c>
      <c r="R1237" s="60">
        <f t="shared" si="335"/>
        <v>0</v>
      </c>
      <c r="S1237" s="75" t="str">
        <f t="shared" si="336"/>
        <v>1</v>
      </c>
      <c r="T1237" s="51" t="s">
        <v>59</v>
      </c>
      <c r="U1237" s="51"/>
      <c r="V1237" s="51"/>
    </row>
    <row r="1238" spans="1:22" ht="20">
      <c r="A1238" s="49"/>
      <c r="B1238" s="52"/>
      <c r="C1238" s="53"/>
      <c r="D1238" s="54"/>
      <c r="E1238" s="54"/>
      <c r="F1238" s="55"/>
      <c r="G1238" s="56"/>
      <c r="H1238" s="57"/>
      <c r="I1238" s="58"/>
      <c r="J1238" s="59">
        <f t="shared" si="337"/>
        <v>0</v>
      </c>
      <c r="K1238" s="60">
        <f t="shared" si="330"/>
        <v>0</v>
      </c>
      <c r="L1238" s="61"/>
      <c r="M1238" s="59">
        <f t="shared" si="331"/>
        <v>0</v>
      </c>
      <c r="N1238" s="60">
        <f t="shared" si="332"/>
        <v>0</v>
      </c>
      <c r="O1238" s="81" t="e">
        <f t="shared" si="333"/>
        <v>#DIV/0!</v>
      </c>
      <c r="P1238" s="61"/>
      <c r="Q1238" s="60">
        <f t="shared" si="334"/>
        <v>0</v>
      </c>
      <c r="R1238" s="60">
        <f t="shared" si="335"/>
        <v>0</v>
      </c>
      <c r="S1238" s="75" t="str">
        <f t="shared" si="336"/>
        <v>1</v>
      </c>
      <c r="T1238" s="51" t="s">
        <v>59</v>
      </c>
      <c r="U1238" s="51"/>
      <c r="V1238" s="51"/>
    </row>
    <row r="1239" spans="1:22" ht="20">
      <c r="A1239" s="49"/>
      <c r="B1239" s="52"/>
      <c r="C1239" s="53"/>
      <c r="D1239" s="54"/>
      <c r="E1239" s="54"/>
      <c r="F1239" s="55"/>
      <c r="G1239" s="56"/>
      <c r="H1239" s="57"/>
      <c r="I1239" s="58"/>
      <c r="J1239" s="59">
        <f t="shared" si="337"/>
        <v>0</v>
      </c>
      <c r="K1239" s="60">
        <f t="shared" ref="K1239:K1302" si="338">J1239*H1239</f>
        <v>0</v>
      </c>
      <c r="L1239" s="61"/>
      <c r="M1239" s="59">
        <f t="shared" si="331"/>
        <v>0</v>
      </c>
      <c r="N1239" s="60">
        <f t="shared" si="332"/>
        <v>0</v>
      </c>
      <c r="O1239" s="81" t="e">
        <f t="shared" si="333"/>
        <v>#DIV/0!</v>
      </c>
      <c r="P1239" s="61"/>
      <c r="Q1239" s="60">
        <f t="shared" si="334"/>
        <v>0</v>
      </c>
      <c r="R1239" s="60">
        <f t="shared" si="335"/>
        <v>0</v>
      </c>
      <c r="S1239" s="75" t="str">
        <f t="shared" si="336"/>
        <v>1</v>
      </c>
      <c r="T1239" s="51" t="s">
        <v>59</v>
      </c>
      <c r="U1239" s="51"/>
      <c r="V1239" s="51"/>
    </row>
    <row r="1240" spans="1:22" ht="20">
      <c r="A1240" s="49"/>
      <c r="B1240" s="52"/>
      <c r="C1240" s="53"/>
      <c r="D1240" s="54"/>
      <c r="E1240" s="54"/>
      <c r="F1240" s="55"/>
      <c r="G1240" s="56"/>
      <c r="H1240" s="57"/>
      <c r="I1240" s="58"/>
      <c r="J1240" s="59">
        <f t="shared" si="337"/>
        <v>0</v>
      </c>
      <c r="K1240" s="60">
        <f t="shared" si="338"/>
        <v>0</v>
      </c>
      <c r="L1240" s="61"/>
      <c r="M1240" s="59">
        <f t="shared" si="331"/>
        <v>0</v>
      </c>
      <c r="N1240" s="60">
        <f t="shared" si="332"/>
        <v>0</v>
      </c>
      <c r="O1240" s="81" t="e">
        <f t="shared" si="333"/>
        <v>#DIV/0!</v>
      </c>
      <c r="P1240" s="61"/>
      <c r="Q1240" s="60">
        <f t="shared" si="334"/>
        <v>0</v>
      </c>
      <c r="R1240" s="60">
        <f t="shared" si="335"/>
        <v>0</v>
      </c>
      <c r="S1240" s="75" t="str">
        <f t="shared" si="336"/>
        <v>1</v>
      </c>
      <c r="T1240" s="51" t="s">
        <v>59</v>
      </c>
      <c r="U1240" s="51"/>
      <c r="V1240" s="51"/>
    </row>
    <row r="1241" spans="1:22" ht="20">
      <c r="A1241" s="49"/>
      <c r="B1241" s="52"/>
      <c r="C1241" s="53"/>
      <c r="D1241" s="54"/>
      <c r="E1241" s="54"/>
      <c r="F1241" s="55"/>
      <c r="G1241" s="56"/>
      <c r="H1241" s="57"/>
      <c r="I1241" s="58"/>
      <c r="J1241" s="59">
        <f t="shared" si="337"/>
        <v>0</v>
      </c>
      <c r="K1241" s="60">
        <f t="shared" si="338"/>
        <v>0</v>
      </c>
      <c r="L1241" s="61"/>
      <c r="M1241" s="59">
        <f t="shared" si="331"/>
        <v>0</v>
      </c>
      <c r="N1241" s="60">
        <f t="shared" si="332"/>
        <v>0</v>
      </c>
      <c r="O1241" s="81" t="e">
        <f t="shared" si="333"/>
        <v>#DIV/0!</v>
      </c>
      <c r="P1241" s="61"/>
      <c r="Q1241" s="60">
        <f t="shared" si="334"/>
        <v>0</v>
      </c>
      <c r="R1241" s="60">
        <f t="shared" si="335"/>
        <v>0</v>
      </c>
      <c r="S1241" s="75" t="str">
        <f t="shared" si="336"/>
        <v>1</v>
      </c>
      <c r="T1241" s="51" t="s">
        <v>59</v>
      </c>
      <c r="U1241" s="51"/>
      <c r="V1241" s="51"/>
    </row>
    <row r="1242" spans="1:22" ht="20">
      <c r="A1242" s="49"/>
      <c r="B1242" s="52"/>
      <c r="C1242" s="53"/>
      <c r="D1242" s="54"/>
      <c r="E1242" s="54"/>
      <c r="F1242" s="55"/>
      <c r="G1242" s="56"/>
      <c r="H1242" s="57"/>
      <c r="I1242" s="58"/>
      <c r="J1242" s="59">
        <f t="shared" si="337"/>
        <v>0</v>
      </c>
      <c r="K1242" s="60">
        <f t="shared" si="338"/>
        <v>0</v>
      </c>
      <c r="L1242" s="61"/>
      <c r="M1242" s="59">
        <f t="shared" si="331"/>
        <v>0</v>
      </c>
      <c r="N1242" s="60">
        <f t="shared" si="332"/>
        <v>0</v>
      </c>
      <c r="O1242" s="81" t="e">
        <f t="shared" si="333"/>
        <v>#DIV/0!</v>
      </c>
      <c r="P1242" s="61"/>
      <c r="Q1242" s="60">
        <f t="shared" si="334"/>
        <v>0</v>
      </c>
      <c r="R1242" s="60">
        <f t="shared" si="335"/>
        <v>0</v>
      </c>
      <c r="S1242" s="75" t="str">
        <f t="shared" si="336"/>
        <v>1</v>
      </c>
      <c r="T1242" s="51" t="s">
        <v>59</v>
      </c>
      <c r="U1242" s="51"/>
      <c r="V1242" s="51"/>
    </row>
    <row r="1243" spans="1:22" ht="20">
      <c r="A1243" s="49"/>
      <c r="B1243" s="52"/>
      <c r="C1243" s="53"/>
      <c r="D1243" s="54"/>
      <c r="E1243" s="54"/>
      <c r="F1243" s="55"/>
      <c r="G1243" s="56"/>
      <c r="H1243" s="57"/>
      <c r="I1243" s="58"/>
      <c r="J1243" s="59">
        <f t="shared" si="337"/>
        <v>0</v>
      </c>
      <c r="K1243" s="60">
        <f t="shared" si="338"/>
        <v>0</v>
      </c>
      <c r="L1243" s="61"/>
      <c r="M1243" s="59">
        <f t="shared" si="331"/>
        <v>0</v>
      </c>
      <c r="N1243" s="60">
        <f t="shared" si="332"/>
        <v>0</v>
      </c>
      <c r="O1243" s="81" t="e">
        <f t="shared" si="333"/>
        <v>#DIV/0!</v>
      </c>
      <c r="P1243" s="61"/>
      <c r="Q1243" s="60">
        <f t="shared" si="334"/>
        <v>0</v>
      </c>
      <c r="R1243" s="60">
        <f t="shared" si="335"/>
        <v>0</v>
      </c>
      <c r="S1243" s="75" t="str">
        <f t="shared" si="336"/>
        <v>1</v>
      </c>
      <c r="T1243" s="51" t="s">
        <v>59</v>
      </c>
      <c r="U1243" s="51"/>
      <c r="V1243" s="51"/>
    </row>
    <row r="1244" spans="1:22" ht="20">
      <c r="A1244" s="49"/>
      <c r="B1244" s="52"/>
      <c r="C1244" s="53"/>
      <c r="D1244" s="54"/>
      <c r="E1244" s="54"/>
      <c r="F1244" s="55"/>
      <c r="G1244" s="56"/>
      <c r="H1244" s="57"/>
      <c r="I1244" s="58"/>
      <c r="J1244" s="59">
        <f t="shared" si="337"/>
        <v>0</v>
      </c>
      <c r="K1244" s="60">
        <f t="shared" si="338"/>
        <v>0</v>
      </c>
      <c r="L1244" s="61"/>
      <c r="M1244" s="59">
        <f t="shared" si="331"/>
        <v>0</v>
      </c>
      <c r="N1244" s="60">
        <f t="shared" si="332"/>
        <v>0</v>
      </c>
      <c r="O1244" s="81" t="e">
        <f t="shared" si="333"/>
        <v>#DIV/0!</v>
      </c>
      <c r="P1244" s="61"/>
      <c r="Q1244" s="60">
        <f t="shared" si="334"/>
        <v>0</v>
      </c>
      <c r="R1244" s="60">
        <f t="shared" si="335"/>
        <v>0</v>
      </c>
      <c r="S1244" s="75" t="str">
        <f t="shared" si="336"/>
        <v>1</v>
      </c>
      <c r="T1244" s="51" t="s">
        <v>59</v>
      </c>
      <c r="U1244" s="51"/>
      <c r="V1244" s="51"/>
    </row>
    <row r="1245" spans="1:22" ht="20">
      <c r="A1245" s="49"/>
      <c r="B1245" s="52"/>
      <c r="C1245" s="53"/>
      <c r="D1245" s="54"/>
      <c r="E1245" s="54"/>
      <c r="F1245" s="55"/>
      <c r="G1245" s="56"/>
      <c r="H1245" s="57"/>
      <c r="I1245" s="58"/>
      <c r="J1245" s="59">
        <f t="shared" si="337"/>
        <v>0</v>
      </c>
      <c r="K1245" s="60">
        <f t="shared" si="338"/>
        <v>0</v>
      </c>
      <c r="L1245" s="61"/>
      <c r="M1245" s="59">
        <f t="shared" si="331"/>
        <v>0</v>
      </c>
      <c r="N1245" s="60">
        <f t="shared" si="332"/>
        <v>0</v>
      </c>
      <c r="O1245" s="81" t="e">
        <f t="shared" si="333"/>
        <v>#DIV/0!</v>
      </c>
      <c r="P1245" s="61"/>
      <c r="Q1245" s="60">
        <f t="shared" si="334"/>
        <v>0</v>
      </c>
      <c r="R1245" s="60">
        <f t="shared" si="335"/>
        <v>0</v>
      </c>
      <c r="S1245" s="75" t="str">
        <f t="shared" si="336"/>
        <v>1</v>
      </c>
      <c r="T1245" s="51" t="s">
        <v>59</v>
      </c>
      <c r="U1245" s="51"/>
      <c r="V1245" s="51"/>
    </row>
    <row r="1246" spans="1:22" ht="20">
      <c r="A1246" s="49"/>
      <c r="B1246" s="52"/>
      <c r="C1246" s="53"/>
      <c r="D1246" s="54"/>
      <c r="E1246" s="54"/>
      <c r="F1246" s="55"/>
      <c r="G1246" s="56"/>
      <c r="H1246" s="57"/>
      <c r="I1246" s="58"/>
      <c r="J1246" s="59">
        <f t="shared" si="337"/>
        <v>0</v>
      </c>
      <c r="K1246" s="60">
        <f t="shared" si="338"/>
        <v>0</v>
      </c>
      <c r="L1246" s="61"/>
      <c r="M1246" s="59">
        <f t="shared" si="331"/>
        <v>0</v>
      </c>
      <c r="N1246" s="60">
        <f t="shared" si="332"/>
        <v>0</v>
      </c>
      <c r="O1246" s="81" t="e">
        <f t="shared" si="333"/>
        <v>#DIV/0!</v>
      </c>
      <c r="P1246" s="61"/>
      <c r="Q1246" s="60">
        <f t="shared" si="334"/>
        <v>0</v>
      </c>
      <c r="R1246" s="60">
        <f t="shared" si="335"/>
        <v>0</v>
      </c>
      <c r="S1246" s="75" t="str">
        <f t="shared" si="336"/>
        <v>1</v>
      </c>
      <c r="T1246" s="51" t="s">
        <v>59</v>
      </c>
      <c r="U1246" s="51"/>
      <c r="V1246" s="51"/>
    </row>
    <row r="1247" spans="1:22" ht="20">
      <c r="A1247" s="49"/>
      <c r="B1247" s="52"/>
      <c r="C1247" s="53"/>
      <c r="D1247" s="54"/>
      <c r="E1247" s="54"/>
      <c r="F1247" s="55"/>
      <c r="G1247" s="56"/>
      <c r="H1247" s="57"/>
      <c r="I1247" s="58"/>
      <c r="J1247" s="59">
        <f t="shared" si="337"/>
        <v>0</v>
      </c>
      <c r="K1247" s="60">
        <f t="shared" si="338"/>
        <v>0</v>
      </c>
      <c r="L1247" s="61"/>
      <c r="M1247" s="59">
        <f t="shared" si="331"/>
        <v>0</v>
      </c>
      <c r="N1247" s="60">
        <f t="shared" si="332"/>
        <v>0</v>
      </c>
      <c r="O1247" s="81" t="e">
        <f t="shared" si="333"/>
        <v>#DIV/0!</v>
      </c>
      <c r="P1247" s="61"/>
      <c r="Q1247" s="60">
        <f t="shared" si="334"/>
        <v>0</v>
      </c>
      <c r="R1247" s="60">
        <f t="shared" si="335"/>
        <v>0</v>
      </c>
      <c r="S1247" s="75" t="str">
        <f t="shared" si="336"/>
        <v>1</v>
      </c>
      <c r="T1247" s="51" t="s">
        <v>59</v>
      </c>
      <c r="U1247" s="51"/>
      <c r="V1247" s="51"/>
    </row>
    <row r="1248" spans="1:22" ht="20">
      <c r="A1248" s="49"/>
      <c r="B1248" s="52"/>
      <c r="C1248" s="53"/>
      <c r="D1248" s="54"/>
      <c r="E1248" s="54"/>
      <c r="F1248" s="55"/>
      <c r="G1248" s="56"/>
      <c r="H1248" s="57"/>
      <c r="I1248" s="58"/>
      <c r="J1248" s="59">
        <f t="shared" si="337"/>
        <v>0</v>
      </c>
      <c r="K1248" s="60">
        <f t="shared" si="338"/>
        <v>0</v>
      </c>
      <c r="L1248" s="61"/>
      <c r="M1248" s="59">
        <f t="shared" si="331"/>
        <v>0</v>
      </c>
      <c r="N1248" s="60">
        <f t="shared" si="332"/>
        <v>0</v>
      </c>
      <c r="O1248" s="81" t="e">
        <f t="shared" si="333"/>
        <v>#DIV/0!</v>
      </c>
      <c r="P1248" s="61"/>
      <c r="Q1248" s="60">
        <f t="shared" si="334"/>
        <v>0</v>
      </c>
      <c r="R1248" s="60">
        <f t="shared" si="335"/>
        <v>0</v>
      </c>
      <c r="S1248" s="75" t="str">
        <f t="shared" si="336"/>
        <v>1</v>
      </c>
      <c r="T1248" s="51" t="s">
        <v>59</v>
      </c>
      <c r="U1248" s="51"/>
      <c r="V1248" s="51"/>
    </row>
    <row r="1249" spans="1:22" ht="20">
      <c r="A1249" s="49"/>
      <c r="B1249" s="52"/>
      <c r="C1249" s="53"/>
      <c r="D1249" s="54"/>
      <c r="E1249" s="54"/>
      <c r="F1249" s="55"/>
      <c r="G1249" s="56"/>
      <c r="H1249" s="57"/>
      <c r="I1249" s="58"/>
      <c r="J1249" s="59">
        <f t="shared" si="337"/>
        <v>0</v>
      </c>
      <c r="K1249" s="60">
        <f t="shared" si="338"/>
        <v>0</v>
      </c>
      <c r="L1249" s="61"/>
      <c r="M1249" s="59">
        <f t="shared" si="331"/>
        <v>0</v>
      </c>
      <c r="N1249" s="60">
        <f t="shared" si="332"/>
        <v>0</v>
      </c>
      <c r="O1249" s="81" t="e">
        <f t="shared" si="333"/>
        <v>#DIV/0!</v>
      </c>
      <c r="P1249" s="61"/>
      <c r="Q1249" s="60">
        <f t="shared" si="334"/>
        <v>0</v>
      </c>
      <c r="R1249" s="60">
        <f t="shared" si="335"/>
        <v>0</v>
      </c>
      <c r="S1249" s="75" t="str">
        <f t="shared" si="336"/>
        <v>1</v>
      </c>
      <c r="T1249" s="51" t="s">
        <v>59</v>
      </c>
      <c r="U1249" s="51"/>
      <c r="V1249" s="51"/>
    </row>
    <row r="1250" spans="1:22" ht="20">
      <c r="A1250" s="49"/>
      <c r="B1250" s="52"/>
      <c r="C1250" s="53"/>
      <c r="D1250" s="54"/>
      <c r="E1250" s="54"/>
      <c r="F1250" s="55"/>
      <c r="G1250" s="56"/>
      <c r="H1250" s="57"/>
      <c r="I1250" s="58"/>
      <c r="J1250" s="59">
        <f t="shared" si="337"/>
        <v>0</v>
      </c>
      <c r="K1250" s="60">
        <f t="shared" si="338"/>
        <v>0</v>
      </c>
      <c r="L1250" s="61"/>
      <c r="M1250" s="59">
        <f t="shared" si="331"/>
        <v>0</v>
      </c>
      <c r="N1250" s="60">
        <f t="shared" si="332"/>
        <v>0</v>
      </c>
      <c r="O1250" s="81" t="e">
        <f t="shared" si="333"/>
        <v>#DIV/0!</v>
      </c>
      <c r="P1250" s="61"/>
      <c r="Q1250" s="60">
        <f t="shared" si="334"/>
        <v>0</v>
      </c>
      <c r="R1250" s="60">
        <f t="shared" si="335"/>
        <v>0</v>
      </c>
      <c r="S1250" s="75" t="str">
        <f t="shared" si="336"/>
        <v>1</v>
      </c>
      <c r="T1250" s="51" t="s">
        <v>59</v>
      </c>
      <c r="U1250" s="51"/>
      <c r="V1250" s="51"/>
    </row>
    <row r="1251" spans="1:22" ht="20">
      <c r="A1251" s="49"/>
      <c r="B1251" s="52"/>
      <c r="C1251" s="53"/>
      <c r="D1251" s="54"/>
      <c r="E1251" s="54"/>
      <c r="F1251" s="55"/>
      <c r="G1251" s="56"/>
      <c r="H1251" s="57"/>
      <c r="I1251" s="58"/>
      <c r="J1251" s="59">
        <f t="shared" si="337"/>
        <v>0</v>
      </c>
      <c r="K1251" s="60">
        <f t="shared" si="338"/>
        <v>0</v>
      </c>
      <c r="L1251" s="61"/>
      <c r="M1251" s="59">
        <f t="shared" si="331"/>
        <v>0</v>
      </c>
      <c r="N1251" s="60">
        <f t="shared" si="332"/>
        <v>0</v>
      </c>
      <c r="O1251" s="81" t="e">
        <f t="shared" si="333"/>
        <v>#DIV/0!</v>
      </c>
      <c r="P1251" s="61"/>
      <c r="Q1251" s="60">
        <f t="shared" si="334"/>
        <v>0</v>
      </c>
      <c r="R1251" s="60">
        <f t="shared" si="335"/>
        <v>0</v>
      </c>
      <c r="S1251" s="75" t="str">
        <f t="shared" si="336"/>
        <v>1</v>
      </c>
      <c r="T1251" s="51" t="s">
        <v>59</v>
      </c>
      <c r="U1251" s="51"/>
      <c r="V1251" s="51"/>
    </row>
    <row r="1252" spans="1:22" ht="20">
      <c r="A1252" s="49"/>
      <c r="B1252" s="52"/>
      <c r="C1252" s="53"/>
      <c r="D1252" s="54"/>
      <c r="E1252" s="54"/>
      <c r="F1252" s="55"/>
      <c r="G1252" s="56"/>
      <c r="H1252" s="57"/>
      <c r="I1252" s="58"/>
      <c r="J1252" s="59">
        <f t="shared" si="337"/>
        <v>0</v>
      </c>
      <c r="K1252" s="60">
        <f t="shared" si="338"/>
        <v>0</v>
      </c>
      <c r="L1252" s="61"/>
      <c r="M1252" s="59">
        <f t="shared" si="331"/>
        <v>0</v>
      </c>
      <c r="N1252" s="60">
        <f t="shared" si="332"/>
        <v>0</v>
      </c>
      <c r="O1252" s="81" t="e">
        <f t="shared" si="333"/>
        <v>#DIV/0!</v>
      </c>
      <c r="P1252" s="61"/>
      <c r="Q1252" s="60">
        <f t="shared" si="334"/>
        <v>0</v>
      </c>
      <c r="R1252" s="60">
        <f t="shared" si="335"/>
        <v>0</v>
      </c>
      <c r="S1252" s="75" t="str">
        <f t="shared" si="336"/>
        <v>1</v>
      </c>
      <c r="T1252" s="51" t="s">
        <v>59</v>
      </c>
      <c r="U1252" s="51"/>
      <c r="V1252" s="51"/>
    </row>
    <row r="1253" spans="1:22" ht="20">
      <c r="A1253" s="49"/>
      <c r="B1253" s="52"/>
      <c r="C1253" s="53"/>
      <c r="D1253" s="54"/>
      <c r="E1253" s="54"/>
      <c r="F1253" s="55"/>
      <c r="G1253" s="56"/>
      <c r="H1253" s="57"/>
      <c r="I1253" s="58"/>
      <c r="J1253" s="59">
        <f t="shared" si="337"/>
        <v>0</v>
      </c>
      <c r="K1253" s="60">
        <f t="shared" si="338"/>
        <v>0</v>
      </c>
      <c r="L1253" s="61"/>
      <c r="M1253" s="59">
        <f t="shared" si="331"/>
        <v>0</v>
      </c>
      <c r="N1253" s="60">
        <f t="shared" si="332"/>
        <v>0</v>
      </c>
      <c r="O1253" s="81" t="e">
        <f t="shared" si="333"/>
        <v>#DIV/0!</v>
      </c>
      <c r="P1253" s="61"/>
      <c r="Q1253" s="60">
        <f t="shared" si="334"/>
        <v>0</v>
      </c>
      <c r="R1253" s="60">
        <f t="shared" si="335"/>
        <v>0</v>
      </c>
      <c r="S1253" s="75" t="str">
        <f t="shared" si="336"/>
        <v>1</v>
      </c>
      <c r="T1253" s="51" t="s">
        <v>59</v>
      </c>
      <c r="U1253" s="51"/>
      <c r="V1253" s="51"/>
    </row>
    <row r="1254" spans="1:22" ht="20">
      <c r="A1254" s="49"/>
      <c r="B1254" s="52"/>
      <c r="C1254" s="53"/>
      <c r="D1254" s="54"/>
      <c r="E1254" s="54"/>
      <c r="F1254" s="55"/>
      <c r="G1254" s="56"/>
      <c r="H1254" s="57"/>
      <c r="I1254" s="58"/>
      <c r="J1254" s="59">
        <f t="shared" si="337"/>
        <v>0</v>
      </c>
      <c r="K1254" s="60">
        <f t="shared" si="338"/>
        <v>0</v>
      </c>
      <c r="L1254" s="61"/>
      <c r="M1254" s="59">
        <f t="shared" si="331"/>
        <v>0</v>
      </c>
      <c r="N1254" s="60">
        <f t="shared" si="332"/>
        <v>0</v>
      </c>
      <c r="O1254" s="81" t="e">
        <f t="shared" si="333"/>
        <v>#DIV/0!</v>
      </c>
      <c r="P1254" s="61"/>
      <c r="Q1254" s="60">
        <f t="shared" si="334"/>
        <v>0</v>
      </c>
      <c r="R1254" s="60">
        <f t="shared" si="335"/>
        <v>0</v>
      </c>
      <c r="S1254" s="75" t="str">
        <f t="shared" si="336"/>
        <v>1</v>
      </c>
      <c r="T1254" s="51" t="s">
        <v>59</v>
      </c>
      <c r="U1254" s="51"/>
      <c r="V1254" s="51"/>
    </row>
    <row r="1255" spans="1:22" ht="20">
      <c r="A1255" s="49"/>
      <c r="B1255" s="52"/>
      <c r="C1255" s="53"/>
      <c r="D1255" s="54"/>
      <c r="E1255" s="54"/>
      <c r="F1255" s="55"/>
      <c r="G1255" s="56"/>
      <c r="H1255" s="57"/>
      <c r="I1255" s="58"/>
      <c r="J1255" s="59">
        <f t="shared" si="337"/>
        <v>0</v>
      </c>
      <c r="K1255" s="60">
        <f t="shared" si="338"/>
        <v>0</v>
      </c>
      <c r="L1255" s="61"/>
      <c r="M1255" s="59">
        <f t="shared" si="331"/>
        <v>0</v>
      </c>
      <c r="N1255" s="60">
        <f t="shared" si="332"/>
        <v>0</v>
      </c>
      <c r="O1255" s="81" t="e">
        <f t="shared" si="333"/>
        <v>#DIV/0!</v>
      </c>
      <c r="P1255" s="61"/>
      <c r="Q1255" s="60">
        <f t="shared" si="334"/>
        <v>0</v>
      </c>
      <c r="R1255" s="60">
        <f t="shared" si="335"/>
        <v>0</v>
      </c>
      <c r="S1255" s="75" t="str">
        <f t="shared" si="336"/>
        <v>1</v>
      </c>
      <c r="T1255" s="51" t="s">
        <v>59</v>
      </c>
      <c r="U1255" s="51"/>
      <c r="V1255" s="51"/>
    </row>
    <row r="1256" spans="1:22" ht="20">
      <c r="A1256" s="49"/>
      <c r="B1256" s="52"/>
      <c r="C1256" s="53"/>
      <c r="D1256" s="54"/>
      <c r="E1256" s="54"/>
      <c r="F1256" s="55"/>
      <c r="G1256" s="56"/>
      <c r="H1256" s="57"/>
      <c r="I1256" s="58"/>
      <c r="J1256" s="59">
        <f t="shared" si="337"/>
        <v>0</v>
      </c>
      <c r="K1256" s="60">
        <f t="shared" si="338"/>
        <v>0</v>
      </c>
      <c r="L1256" s="61"/>
      <c r="M1256" s="59">
        <f t="shared" si="331"/>
        <v>0</v>
      </c>
      <c r="N1256" s="60">
        <f t="shared" si="332"/>
        <v>0</v>
      </c>
      <c r="O1256" s="81" t="e">
        <f t="shared" si="333"/>
        <v>#DIV/0!</v>
      </c>
      <c r="P1256" s="61"/>
      <c r="Q1256" s="60">
        <f t="shared" si="334"/>
        <v>0</v>
      </c>
      <c r="R1256" s="60">
        <f t="shared" si="335"/>
        <v>0</v>
      </c>
      <c r="S1256" s="75" t="str">
        <f t="shared" si="336"/>
        <v>1</v>
      </c>
      <c r="T1256" s="51" t="s">
        <v>59</v>
      </c>
      <c r="U1256" s="51"/>
      <c r="V1256" s="51"/>
    </row>
    <row r="1257" spans="1:22" ht="20">
      <c r="A1257" s="49"/>
      <c r="B1257" s="52"/>
      <c r="C1257" s="53"/>
      <c r="D1257" s="54"/>
      <c r="E1257" s="54"/>
      <c r="F1257" s="55"/>
      <c r="G1257" s="56"/>
      <c r="H1257" s="57"/>
      <c r="I1257" s="58"/>
      <c r="J1257" s="59">
        <f t="shared" si="337"/>
        <v>0</v>
      </c>
      <c r="K1257" s="60">
        <f t="shared" si="338"/>
        <v>0</v>
      </c>
      <c r="L1257" s="61"/>
      <c r="M1257" s="59">
        <f t="shared" si="331"/>
        <v>0</v>
      </c>
      <c r="N1257" s="60">
        <f t="shared" si="332"/>
        <v>0</v>
      </c>
      <c r="O1257" s="81" t="e">
        <f t="shared" si="333"/>
        <v>#DIV/0!</v>
      </c>
      <c r="P1257" s="61"/>
      <c r="Q1257" s="60">
        <f t="shared" si="334"/>
        <v>0</v>
      </c>
      <c r="R1257" s="60">
        <f t="shared" si="335"/>
        <v>0</v>
      </c>
      <c r="S1257" s="75" t="str">
        <f t="shared" si="336"/>
        <v>1</v>
      </c>
      <c r="T1257" s="51" t="s">
        <v>59</v>
      </c>
      <c r="U1257" s="51"/>
      <c r="V1257" s="51"/>
    </row>
    <row r="1258" spans="1:22" ht="20">
      <c r="A1258" s="49"/>
      <c r="B1258" s="52"/>
      <c r="C1258" s="53"/>
      <c r="D1258" s="54"/>
      <c r="E1258" s="54"/>
      <c r="F1258" s="55"/>
      <c r="G1258" s="56"/>
      <c r="H1258" s="57"/>
      <c r="I1258" s="58"/>
      <c r="J1258" s="59">
        <f t="shared" si="337"/>
        <v>0</v>
      </c>
      <c r="K1258" s="60">
        <f t="shared" si="338"/>
        <v>0</v>
      </c>
      <c r="L1258" s="61"/>
      <c r="M1258" s="59">
        <f t="shared" si="331"/>
        <v>0</v>
      </c>
      <c r="N1258" s="60">
        <f t="shared" si="332"/>
        <v>0</v>
      </c>
      <c r="O1258" s="81" t="e">
        <f t="shared" si="333"/>
        <v>#DIV/0!</v>
      </c>
      <c r="P1258" s="61"/>
      <c r="Q1258" s="60">
        <f t="shared" si="334"/>
        <v>0</v>
      </c>
      <c r="R1258" s="60">
        <f t="shared" si="335"/>
        <v>0</v>
      </c>
      <c r="S1258" s="75" t="str">
        <f t="shared" si="336"/>
        <v>1</v>
      </c>
      <c r="T1258" s="51" t="s">
        <v>59</v>
      </c>
      <c r="U1258" s="51"/>
      <c r="V1258" s="51"/>
    </row>
    <row r="1259" spans="1:22" ht="20">
      <c r="A1259" s="49"/>
      <c r="B1259" s="52"/>
      <c r="C1259" s="53"/>
      <c r="D1259" s="54"/>
      <c r="E1259" s="54"/>
      <c r="F1259" s="55"/>
      <c r="G1259" s="56"/>
      <c r="H1259" s="57"/>
      <c r="I1259" s="58"/>
      <c r="J1259" s="59">
        <f t="shared" si="337"/>
        <v>0</v>
      </c>
      <c r="K1259" s="60">
        <f t="shared" si="338"/>
        <v>0</v>
      </c>
      <c r="L1259" s="61"/>
      <c r="M1259" s="59">
        <f t="shared" si="331"/>
        <v>0</v>
      </c>
      <c r="N1259" s="60">
        <f t="shared" si="332"/>
        <v>0</v>
      </c>
      <c r="O1259" s="81" t="e">
        <f t="shared" si="333"/>
        <v>#DIV/0!</v>
      </c>
      <c r="P1259" s="61"/>
      <c r="Q1259" s="60">
        <f t="shared" si="334"/>
        <v>0</v>
      </c>
      <c r="R1259" s="60">
        <f t="shared" si="335"/>
        <v>0</v>
      </c>
      <c r="S1259" s="75" t="str">
        <f t="shared" si="336"/>
        <v>1</v>
      </c>
      <c r="T1259" s="51" t="s">
        <v>59</v>
      </c>
      <c r="U1259" s="51"/>
      <c r="V1259" s="51"/>
    </row>
    <row r="1260" spans="1:22" ht="20">
      <c r="A1260" s="49"/>
      <c r="B1260" s="52"/>
      <c r="C1260" s="53"/>
      <c r="D1260" s="54"/>
      <c r="E1260" s="54"/>
      <c r="F1260" s="55"/>
      <c r="G1260" s="56"/>
      <c r="H1260" s="57"/>
      <c r="I1260" s="58"/>
      <c r="J1260" s="59">
        <f t="shared" si="337"/>
        <v>0</v>
      </c>
      <c r="K1260" s="60">
        <f t="shared" si="338"/>
        <v>0</v>
      </c>
      <c r="L1260" s="61"/>
      <c r="M1260" s="59">
        <f t="shared" si="331"/>
        <v>0</v>
      </c>
      <c r="N1260" s="60">
        <f t="shared" si="332"/>
        <v>0</v>
      </c>
      <c r="O1260" s="81" t="e">
        <f t="shared" si="333"/>
        <v>#DIV/0!</v>
      </c>
      <c r="P1260" s="61"/>
      <c r="Q1260" s="60">
        <f t="shared" si="334"/>
        <v>0</v>
      </c>
      <c r="R1260" s="60">
        <f t="shared" si="335"/>
        <v>0</v>
      </c>
      <c r="S1260" s="75" t="str">
        <f t="shared" si="336"/>
        <v>1</v>
      </c>
      <c r="T1260" s="51" t="s">
        <v>59</v>
      </c>
      <c r="U1260" s="51"/>
      <c r="V1260" s="51"/>
    </row>
    <row r="1261" spans="1:22" ht="20">
      <c r="A1261" s="49"/>
      <c r="B1261" s="52"/>
      <c r="C1261" s="53"/>
      <c r="D1261" s="54"/>
      <c r="E1261" s="54"/>
      <c r="F1261" s="55"/>
      <c r="G1261" s="56"/>
      <c r="H1261" s="57"/>
      <c r="I1261" s="58"/>
      <c r="J1261" s="59">
        <f t="shared" si="337"/>
        <v>0</v>
      </c>
      <c r="K1261" s="60">
        <f t="shared" si="338"/>
        <v>0</v>
      </c>
      <c r="L1261" s="61"/>
      <c r="M1261" s="59">
        <f t="shared" si="331"/>
        <v>0</v>
      </c>
      <c r="N1261" s="60">
        <f t="shared" si="332"/>
        <v>0</v>
      </c>
      <c r="O1261" s="81" t="e">
        <f t="shared" si="333"/>
        <v>#DIV/0!</v>
      </c>
      <c r="P1261" s="61"/>
      <c r="Q1261" s="60">
        <f t="shared" si="334"/>
        <v>0</v>
      </c>
      <c r="R1261" s="60">
        <f t="shared" si="335"/>
        <v>0</v>
      </c>
      <c r="S1261" s="75" t="str">
        <f t="shared" si="336"/>
        <v>1</v>
      </c>
      <c r="T1261" s="51" t="s">
        <v>59</v>
      </c>
      <c r="U1261" s="51"/>
      <c r="V1261" s="51"/>
    </row>
    <row r="1262" spans="1:22" ht="20">
      <c r="A1262" s="49"/>
      <c r="B1262" s="52"/>
      <c r="C1262" s="53"/>
      <c r="D1262" s="54"/>
      <c r="E1262" s="54"/>
      <c r="F1262" s="55"/>
      <c r="G1262" s="56"/>
      <c r="H1262" s="57"/>
      <c r="I1262" s="58"/>
      <c r="J1262" s="59">
        <f t="shared" si="337"/>
        <v>0</v>
      </c>
      <c r="K1262" s="60">
        <f t="shared" si="338"/>
        <v>0</v>
      </c>
      <c r="L1262" s="61"/>
      <c r="M1262" s="59">
        <f t="shared" si="331"/>
        <v>0</v>
      </c>
      <c r="N1262" s="60">
        <f t="shared" si="332"/>
        <v>0</v>
      </c>
      <c r="O1262" s="81" t="e">
        <f t="shared" si="333"/>
        <v>#DIV/0!</v>
      </c>
      <c r="P1262" s="61"/>
      <c r="Q1262" s="60">
        <f t="shared" si="334"/>
        <v>0</v>
      </c>
      <c r="R1262" s="60">
        <f t="shared" si="335"/>
        <v>0</v>
      </c>
      <c r="S1262" s="75" t="str">
        <f t="shared" si="336"/>
        <v>1</v>
      </c>
      <c r="T1262" s="51" t="s">
        <v>59</v>
      </c>
      <c r="U1262" s="51"/>
      <c r="V1262" s="51"/>
    </row>
    <row r="1263" spans="1:22" ht="20">
      <c r="A1263" s="49"/>
      <c r="B1263" s="52"/>
      <c r="C1263" s="53"/>
      <c r="D1263" s="54"/>
      <c r="E1263" s="54"/>
      <c r="F1263" s="55"/>
      <c r="G1263" s="56"/>
      <c r="H1263" s="57"/>
      <c r="I1263" s="58"/>
      <c r="J1263" s="59">
        <f t="shared" si="337"/>
        <v>0</v>
      </c>
      <c r="K1263" s="60">
        <f t="shared" si="338"/>
        <v>0</v>
      </c>
      <c r="L1263" s="61"/>
      <c r="M1263" s="59">
        <f t="shared" si="331"/>
        <v>0</v>
      </c>
      <c r="N1263" s="60">
        <f t="shared" si="332"/>
        <v>0</v>
      </c>
      <c r="O1263" s="81" t="e">
        <f t="shared" si="333"/>
        <v>#DIV/0!</v>
      </c>
      <c r="P1263" s="61"/>
      <c r="Q1263" s="60">
        <f t="shared" si="334"/>
        <v>0</v>
      </c>
      <c r="R1263" s="60">
        <f t="shared" si="335"/>
        <v>0</v>
      </c>
      <c r="S1263" s="75" t="str">
        <f t="shared" si="336"/>
        <v>1</v>
      </c>
      <c r="T1263" s="51" t="s">
        <v>59</v>
      </c>
      <c r="U1263" s="51"/>
      <c r="V1263" s="51"/>
    </row>
    <row r="1264" spans="1:22" ht="20">
      <c r="A1264" s="49"/>
      <c r="B1264" s="52"/>
      <c r="C1264" s="53"/>
      <c r="D1264" s="54"/>
      <c r="E1264" s="54"/>
      <c r="F1264" s="55"/>
      <c r="G1264" s="56"/>
      <c r="H1264" s="57"/>
      <c r="I1264" s="58"/>
      <c r="J1264" s="59">
        <f t="shared" si="337"/>
        <v>0</v>
      </c>
      <c r="K1264" s="60">
        <f t="shared" si="338"/>
        <v>0</v>
      </c>
      <c r="L1264" s="61"/>
      <c r="M1264" s="59">
        <f t="shared" si="331"/>
        <v>0</v>
      </c>
      <c r="N1264" s="60">
        <f t="shared" si="332"/>
        <v>0</v>
      </c>
      <c r="O1264" s="81" t="e">
        <f t="shared" si="333"/>
        <v>#DIV/0!</v>
      </c>
      <c r="P1264" s="61"/>
      <c r="Q1264" s="60">
        <f t="shared" si="334"/>
        <v>0</v>
      </c>
      <c r="R1264" s="60">
        <f t="shared" si="335"/>
        <v>0</v>
      </c>
      <c r="S1264" s="75" t="str">
        <f t="shared" si="336"/>
        <v>1</v>
      </c>
      <c r="T1264" s="51" t="s">
        <v>59</v>
      </c>
      <c r="U1264" s="51"/>
      <c r="V1264" s="51"/>
    </row>
    <row r="1265" spans="1:22" ht="20">
      <c r="A1265" s="49"/>
      <c r="B1265" s="52"/>
      <c r="C1265" s="53"/>
      <c r="D1265" s="54"/>
      <c r="E1265" s="54"/>
      <c r="F1265" s="55"/>
      <c r="G1265" s="56"/>
      <c r="H1265" s="57"/>
      <c r="I1265" s="58"/>
      <c r="J1265" s="59">
        <f t="shared" si="337"/>
        <v>0</v>
      </c>
      <c r="K1265" s="60">
        <f t="shared" si="338"/>
        <v>0</v>
      </c>
      <c r="L1265" s="61"/>
      <c r="M1265" s="59">
        <f t="shared" si="331"/>
        <v>0</v>
      </c>
      <c r="N1265" s="60">
        <f t="shared" si="332"/>
        <v>0</v>
      </c>
      <c r="O1265" s="81" t="e">
        <f t="shared" si="333"/>
        <v>#DIV/0!</v>
      </c>
      <c r="P1265" s="61"/>
      <c r="Q1265" s="60">
        <f t="shared" si="334"/>
        <v>0</v>
      </c>
      <c r="R1265" s="60">
        <f t="shared" si="335"/>
        <v>0</v>
      </c>
      <c r="S1265" s="75" t="str">
        <f t="shared" si="336"/>
        <v>1</v>
      </c>
      <c r="T1265" s="51" t="s">
        <v>59</v>
      </c>
      <c r="U1265" s="51"/>
      <c r="V1265" s="51"/>
    </row>
    <row r="1266" spans="1:22" ht="20">
      <c r="A1266" s="49"/>
      <c r="B1266" s="52"/>
      <c r="C1266" s="53"/>
      <c r="D1266" s="54"/>
      <c r="E1266" s="54"/>
      <c r="F1266" s="55"/>
      <c r="G1266" s="56"/>
      <c r="H1266" s="57"/>
      <c r="I1266" s="58"/>
      <c r="J1266" s="59">
        <f t="shared" si="337"/>
        <v>0</v>
      </c>
      <c r="K1266" s="60">
        <f t="shared" si="338"/>
        <v>0</v>
      </c>
      <c r="L1266" s="61"/>
      <c r="M1266" s="59">
        <f t="shared" si="331"/>
        <v>0</v>
      </c>
      <c r="N1266" s="60">
        <f t="shared" si="332"/>
        <v>0</v>
      </c>
      <c r="O1266" s="81" t="e">
        <f t="shared" si="333"/>
        <v>#DIV/0!</v>
      </c>
      <c r="P1266" s="61"/>
      <c r="Q1266" s="60">
        <f t="shared" si="334"/>
        <v>0</v>
      </c>
      <c r="R1266" s="60">
        <f t="shared" si="335"/>
        <v>0</v>
      </c>
      <c r="S1266" s="75" t="str">
        <f t="shared" si="336"/>
        <v>1</v>
      </c>
      <c r="T1266" s="51" t="s">
        <v>59</v>
      </c>
      <c r="U1266" s="51"/>
      <c r="V1266" s="51"/>
    </row>
    <row r="1267" spans="1:22" ht="20">
      <c r="A1267" s="49"/>
      <c r="B1267" s="52"/>
      <c r="C1267" s="53"/>
      <c r="D1267" s="54"/>
      <c r="E1267" s="54"/>
      <c r="F1267" s="55"/>
      <c r="G1267" s="56"/>
      <c r="H1267" s="57"/>
      <c r="I1267" s="58"/>
      <c r="J1267" s="59">
        <f t="shared" si="337"/>
        <v>0</v>
      </c>
      <c r="K1267" s="60">
        <f t="shared" si="338"/>
        <v>0</v>
      </c>
      <c r="L1267" s="61"/>
      <c r="M1267" s="59">
        <f t="shared" si="331"/>
        <v>0</v>
      </c>
      <c r="N1267" s="60">
        <f t="shared" si="332"/>
        <v>0</v>
      </c>
      <c r="O1267" s="81" t="e">
        <f t="shared" si="333"/>
        <v>#DIV/0!</v>
      </c>
      <c r="P1267" s="61"/>
      <c r="Q1267" s="60">
        <f t="shared" si="334"/>
        <v>0</v>
      </c>
      <c r="R1267" s="60">
        <f t="shared" si="335"/>
        <v>0</v>
      </c>
      <c r="S1267" s="75" t="str">
        <f t="shared" si="336"/>
        <v>1</v>
      </c>
      <c r="T1267" s="51" t="s">
        <v>59</v>
      </c>
      <c r="U1267" s="51"/>
      <c r="V1267" s="51"/>
    </row>
    <row r="1268" spans="1:22" ht="20">
      <c r="A1268" s="49"/>
      <c r="B1268" s="52"/>
      <c r="C1268" s="53"/>
      <c r="D1268" s="54"/>
      <c r="E1268" s="54"/>
      <c r="F1268" s="55"/>
      <c r="G1268" s="56"/>
      <c r="H1268" s="57"/>
      <c r="I1268" s="58"/>
      <c r="J1268" s="59">
        <f t="shared" si="337"/>
        <v>0</v>
      </c>
      <c r="K1268" s="60">
        <f t="shared" si="338"/>
        <v>0</v>
      </c>
      <c r="L1268" s="61"/>
      <c r="M1268" s="59">
        <f t="shared" si="331"/>
        <v>0</v>
      </c>
      <c r="N1268" s="60">
        <f t="shared" si="332"/>
        <v>0</v>
      </c>
      <c r="O1268" s="81" t="e">
        <f t="shared" si="333"/>
        <v>#DIV/0!</v>
      </c>
      <c r="P1268" s="61"/>
      <c r="Q1268" s="60">
        <f t="shared" si="334"/>
        <v>0</v>
      </c>
      <c r="R1268" s="60">
        <f t="shared" si="335"/>
        <v>0</v>
      </c>
      <c r="S1268" s="75" t="str">
        <f t="shared" si="336"/>
        <v>1</v>
      </c>
      <c r="T1268" s="51" t="s">
        <v>59</v>
      </c>
      <c r="U1268" s="51"/>
      <c r="V1268" s="51"/>
    </row>
    <row r="1269" spans="1:22" ht="20">
      <c r="A1269" s="49"/>
      <c r="B1269" s="52"/>
      <c r="C1269" s="53"/>
      <c r="D1269" s="54"/>
      <c r="E1269" s="54"/>
      <c r="F1269" s="55"/>
      <c r="G1269" s="56"/>
      <c r="H1269" s="57"/>
      <c r="I1269" s="58"/>
      <c r="J1269" s="59">
        <f t="shared" si="337"/>
        <v>0</v>
      </c>
      <c r="K1269" s="60">
        <f t="shared" si="338"/>
        <v>0</v>
      </c>
      <c r="L1269" s="61"/>
      <c r="M1269" s="59">
        <f t="shared" si="331"/>
        <v>0</v>
      </c>
      <c r="N1269" s="60">
        <f t="shared" si="332"/>
        <v>0</v>
      </c>
      <c r="O1269" s="81" t="e">
        <f t="shared" si="333"/>
        <v>#DIV/0!</v>
      </c>
      <c r="P1269" s="61"/>
      <c r="Q1269" s="60">
        <f t="shared" si="334"/>
        <v>0</v>
      </c>
      <c r="R1269" s="60">
        <f t="shared" si="335"/>
        <v>0</v>
      </c>
      <c r="S1269" s="75" t="str">
        <f t="shared" si="336"/>
        <v>1</v>
      </c>
      <c r="T1269" s="51" t="s">
        <v>59</v>
      </c>
      <c r="U1269" s="51"/>
      <c r="V1269" s="51"/>
    </row>
    <row r="1270" spans="1:22" ht="20">
      <c r="A1270" s="49"/>
      <c r="B1270" s="52"/>
      <c r="C1270" s="53"/>
      <c r="D1270" s="54"/>
      <c r="E1270" s="54"/>
      <c r="F1270" s="55"/>
      <c r="G1270" s="56"/>
      <c r="H1270" s="57"/>
      <c r="I1270" s="58"/>
      <c r="J1270" s="59">
        <f t="shared" si="337"/>
        <v>0</v>
      </c>
      <c r="K1270" s="60">
        <f t="shared" si="338"/>
        <v>0</v>
      </c>
      <c r="L1270" s="61"/>
      <c r="M1270" s="59">
        <f t="shared" si="331"/>
        <v>0</v>
      </c>
      <c r="N1270" s="60">
        <f t="shared" si="332"/>
        <v>0</v>
      </c>
      <c r="O1270" s="81" t="e">
        <f t="shared" si="333"/>
        <v>#DIV/0!</v>
      </c>
      <c r="P1270" s="61"/>
      <c r="Q1270" s="60">
        <f t="shared" si="334"/>
        <v>0</v>
      </c>
      <c r="R1270" s="60">
        <f t="shared" si="335"/>
        <v>0</v>
      </c>
      <c r="S1270" s="75" t="str">
        <f t="shared" si="336"/>
        <v>1</v>
      </c>
      <c r="T1270" s="51" t="s">
        <v>59</v>
      </c>
      <c r="U1270" s="51"/>
      <c r="V1270" s="51"/>
    </row>
    <row r="1271" spans="1:22" ht="20">
      <c r="A1271" s="49"/>
      <c r="B1271" s="52"/>
      <c r="C1271" s="53"/>
      <c r="D1271" s="54"/>
      <c r="E1271" s="54"/>
      <c r="F1271" s="55"/>
      <c r="G1271" s="56"/>
      <c r="H1271" s="57"/>
      <c r="I1271" s="58"/>
      <c r="J1271" s="59">
        <f t="shared" si="337"/>
        <v>0</v>
      </c>
      <c r="K1271" s="60">
        <f t="shared" si="338"/>
        <v>0</v>
      </c>
      <c r="L1271" s="61"/>
      <c r="M1271" s="59">
        <f t="shared" si="331"/>
        <v>0</v>
      </c>
      <c r="N1271" s="60">
        <f t="shared" si="332"/>
        <v>0</v>
      </c>
      <c r="O1271" s="81" t="e">
        <f t="shared" si="333"/>
        <v>#DIV/0!</v>
      </c>
      <c r="P1271" s="61"/>
      <c r="Q1271" s="60">
        <f t="shared" si="334"/>
        <v>0</v>
      </c>
      <c r="R1271" s="60">
        <f t="shared" si="335"/>
        <v>0</v>
      </c>
      <c r="S1271" s="75" t="str">
        <f t="shared" si="336"/>
        <v>1</v>
      </c>
      <c r="T1271" s="51" t="s">
        <v>59</v>
      </c>
      <c r="U1271" s="51"/>
      <c r="V1271" s="51"/>
    </row>
    <row r="1272" spans="1:22" ht="20">
      <c r="A1272" s="49"/>
      <c r="B1272" s="52"/>
      <c r="C1272" s="53"/>
      <c r="D1272" s="54"/>
      <c r="E1272" s="54"/>
      <c r="F1272" s="55"/>
      <c r="G1272" s="56"/>
      <c r="H1272" s="57"/>
      <c r="I1272" s="58"/>
      <c r="J1272" s="59">
        <f t="shared" si="337"/>
        <v>0</v>
      </c>
      <c r="K1272" s="60">
        <f t="shared" si="338"/>
        <v>0</v>
      </c>
      <c r="L1272" s="61"/>
      <c r="M1272" s="59">
        <f t="shared" ref="M1272:M1335" si="339">L1272*H1272</f>
        <v>0</v>
      </c>
      <c r="N1272" s="60">
        <f t="shared" ref="N1272:N1335" si="340">(L1272-J1272)*H1272</f>
        <v>0</v>
      </c>
      <c r="O1272" s="81" t="e">
        <f t="shared" ref="O1272:O1335" si="341">(L1272-J1272)/J1272</f>
        <v>#DIV/0!</v>
      </c>
      <c r="P1272" s="61"/>
      <c r="Q1272" s="60">
        <f t="shared" si="334"/>
        <v>0</v>
      </c>
      <c r="R1272" s="60">
        <f t="shared" si="335"/>
        <v>0</v>
      </c>
      <c r="S1272" s="75" t="str">
        <f t="shared" si="336"/>
        <v>1</v>
      </c>
      <c r="T1272" s="51" t="s">
        <v>59</v>
      </c>
      <c r="U1272" s="51"/>
      <c r="V1272" s="51"/>
    </row>
    <row r="1273" spans="1:22" ht="20">
      <c r="A1273" s="49"/>
      <c r="B1273" s="52"/>
      <c r="C1273" s="53"/>
      <c r="D1273" s="54"/>
      <c r="E1273" s="54"/>
      <c r="F1273" s="55"/>
      <c r="G1273" s="56"/>
      <c r="H1273" s="57"/>
      <c r="I1273" s="58"/>
      <c r="J1273" s="59">
        <f t="shared" si="337"/>
        <v>0</v>
      </c>
      <c r="K1273" s="60">
        <f t="shared" si="338"/>
        <v>0</v>
      </c>
      <c r="L1273" s="61"/>
      <c r="M1273" s="59">
        <f t="shared" si="339"/>
        <v>0</v>
      </c>
      <c r="N1273" s="60">
        <f t="shared" si="340"/>
        <v>0</v>
      </c>
      <c r="O1273" s="81" t="e">
        <f t="shared" si="341"/>
        <v>#DIV/0!</v>
      </c>
      <c r="P1273" s="61"/>
      <c r="Q1273" s="60">
        <f t="shared" si="334"/>
        <v>0</v>
      </c>
      <c r="R1273" s="60">
        <f t="shared" si="335"/>
        <v>0</v>
      </c>
      <c r="S1273" s="75" t="str">
        <f t="shared" si="336"/>
        <v>1</v>
      </c>
      <c r="T1273" s="51" t="s">
        <v>59</v>
      </c>
      <c r="U1273" s="51"/>
      <c r="V1273" s="51"/>
    </row>
    <row r="1274" spans="1:22" ht="20">
      <c r="A1274" s="49"/>
      <c r="B1274" s="52"/>
      <c r="C1274" s="53"/>
      <c r="D1274" s="54"/>
      <c r="E1274" s="54"/>
      <c r="F1274" s="55"/>
      <c r="G1274" s="56"/>
      <c r="H1274" s="57"/>
      <c r="I1274" s="58"/>
      <c r="J1274" s="59">
        <f t="shared" si="337"/>
        <v>0</v>
      </c>
      <c r="K1274" s="60">
        <f t="shared" si="338"/>
        <v>0</v>
      </c>
      <c r="L1274" s="61"/>
      <c r="M1274" s="59">
        <f t="shared" si="339"/>
        <v>0</v>
      </c>
      <c r="N1274" s="60">
        <f t="shared" si="340"/>
        <v>0</v>
      </c>
      <c r="O1274" s="81" t="e">
        <f t="shared" si="341"/>
        <v>#DIV/0!</v>
      </c>
      <c r="P1274" s="61"/>
      <c r="Q1274" s="60">
        <f t="shared" ref="Q1274:Q1337" si="342">L1274*H1274-P1274</f>
        <v>0</v>
      </c>
      <c r="R1274" s="60">
        <f t="shared" si="335"/>
        <v>0</v>
      </c>
      <c r="S1274" s="75" t="str">
        <f t="shared" si="336"/>
        <v>1</v>
      </c>
      <c r="T1274" s="51" t="s">
        <v>59</v>
      </c>
      <c r="U1274" s="51"/>
      <c r="V1274" s="51"/>
    </row>
    <row r="1275" spans="1:22" ht="20">
      <c r="A1275" s="49"/>
      <c r="B1275" s="52"/>
      <c r="C1275" s="53"/>
      <c r="D1275" s="54"/>
      <c r="E1275" s="54"/>
      <c r="F1275" s="55"/>
      <c r="G1275" s="56"/>
      <c r="H1275" s="57"/>
      <c r="I1275" s="58"/>
      <c r="J1275" s="59">
        <f t="shared" si="337"/>
        <v>0</v>
      </c>
      <c r="K1275" s="60">
        <f t="shared" si="338"/>
        <v>0</v>
      </c>
      <c r="L1275" s="61"/>
      <c r="M1275" s="59">
        <f t="shared" si="339"/>
        <v>0</v>
      </c>
      <c r="N1275" s="60">
        <f t="shared" si="340"/>
        <v>0</v>
      </c>
      <c r="O1275" s="81" t="e">
        <f t="shared" si="341"/>
        <v>#DIV/0!</v>
      </c>
      <c r="P1275" s="61"/>
      <c r="Q1275" s="60">
        <f t="shared" si="342"/>
        <v>0</v>
      </c>
      <c r="R1275" s="60">
        <f t="shared" si="335"/>
        <v>0</v>
      </c>
      <c r="S1275" s="75" t="str">
        <f t="shared" si="336"/>
        <v>1</v>
      </c>
      <c r="T1275" s="51" t="s">
        <v>59</v>
      </c>
      <c r="U1275" s="51"/>
      <c r="V1275" s="51"/>
    </row>
    <row r="1276" spans="1:22" ht="20">
      <c r="A1276" s="49"/>
      <c r="B1276" s="52"/>
      <c r="C1276" s="53"/>
      <c r="D1276" s="54"/>
      <c r="E1276" s="54"/>
      <c r="F1276" s="55"/>
      <c r="G1276" s="56"/>
      <c r="H1276" s="57"/>
      <c r="I1276" s="58"/>
      <c r="J1276" s="59">
        <f t="shared" si="337"/>
        <v>0</v>
      </c>
      <c r="K1276" s="60">
        <f t="shared" si="338"/>
        <v>0</v>
      </c>
      <c r="L1276" s="61"/>
      <c r="M1276" s="59">
        <f t="shared" si="339"/>
        <v>0</v>
      </c>
      <c r="N1276" s="60">
        <f t="shared" si="340"/>
        <v>0</v>
      </c>
      <c r="O1276" s="81" t="e">
        <f t="shared" si="341"/>
        <v>#DIV/0!</v>
      </c>
      <c r="P1276" s="61"/>
      <c r="Q1276" s="60">
        <f t="shared" si="342"/>
        <v>0</v>
      </c>
      <c r="R1276" s="60">
        <f t="shared" si="335"/>
        <v>0</v>
      </c>
      <c r="S1276" s="75" t="str">
        <f t="shared" si="336"/>
        <v>1</v>
      </c>
      <c r="T1276" s="51" t="s">
        <v>59</v>
      </c>
      <c r="U1276" s="51"/>
      <c r="V1276" s="51"/>
    </row>
    <row r="1277" spans="1:22" ht="20">
      <c r="A1277" s="49"/>
      <c r="B1277" s="52"/>
      <c r="C1277" s="53"/>
      <c r="D1277" s="54"/>
      <c r="E1277" s="54"/>
      <c r="F1277" s="55"/>
      <c r="G1277" s="56"/>
      <c r="H1277" s="57"/>
      <c r="I1277" s="58"/>
      <c r="J1277" s="59">
        <f t="shared" si="337"/>
        <v>0</v>
      </c>
      <c r="K1277" s="60">
        <f t="shared" si="338"/>
        <v>0</v>
      </c>
      <c r="L1277" s="61"/>
      <c r="M1277" s="59">
        <f t="shared" si="339"/>
        <v>0</v>
      </c>
      <c r="N1277" s="60">
        <f t="shared" si="340"/>
        <v>0</v>
      </c>
      <c r="O1277" s="81" t="e">
        <f t="shared" si="341"/>
        <v>#DIV/0!</v>
      </c>
      <c r="P1277" s="61"/>
      <c r="Q1277" s="60">
        <f t="shared" si="342"/>
        <v>0</v>
      </c>
      <c r="R1277" s="60">
        <f t="shared" si="335"/>
        <v>0</v>
      </c>
      <c r="S1277" s="75" t="str">
        <f t="shared" si="336"/>
        <v>1</v>
      </c>
      <c r="T1277" s="51" t="s">
        <v>59</v>
      </c>
      <c r="U1277" s="51"/>
      <c r="V1277" s="51"/>
    </row>
    <row r="1278" spans="1:22" ht="20">
      <c r="A1278" s="49"/>
      <c r="B1278" s="52"/>
      <c r="C1278" s="53"/>
      <c r="D1278" s="54"/>
      <c r="E1278" s="54"/>
      <c r="F1278" s="55"/>
      <c r="G1278" s="56"/>
      <c r="H1278" s="57"/>
      <c r="I1278" s="58"/>
      <c r="J1278" s="59">
        <f t="shared" si="337"/>
        <v>0</v>
      </c>
      <c r="K1278" s="60">
        <f t="shared" si="338"/>
        <v>0</v>
      </c>
      <c r="L1278" s="61"/>
      <c r="M1278" s="59">
        <f t="shared" si="339"/>
        <v>0</v>
      </c>
      <c r="N1278" s="60">
        <f t="shared" si="340"/>
        <v>0</v>
      </c>
      <c r="O1278" s="81" t="e">
        <f t="shared" si="341"/>
        <v>#DIV/0!</v>
      </c>
      <c r="P1278" s="61"/>
      <c r="Q1278" s="60">
        <f t="shared" si="342"/>
        <v>0</v>
      </c>
      <c r="R1278" s="60">
        <f t="shared" si="335"/>
        <v>0</v>
      </c>
      <c r="S1278" s="75" t="str">
        <f t="shared" si="336"/>
        <v>1</v>
      </c>
      <c r="T1278" s="51" t="s">
        <v>59</v>
      </c>
      <c r="U1278" s="51"/>
      <c r="V1278" s="51"/>
    </row>
    <row r="1279" spans="1:22" ht="20">
      <c r="A1279" s="49"/>
      <c r="B1279" s="52"/>
      <c r="C1279" s="53"/>
      <c r="D1279" s="54"/>
      <c r="E1279" s="54"/>
      <c r="F1279" s="55"/>
      <c r="G1279" s="56"/>
      <c r="H1279" s="57"/>
      <c r="I1279" s="58"/>
      <c r="J1279" s="59">
        <f t="shared" si="337"/>
        <v>0</v>
      </c>
      <c r="K1279" s="60">
        <f t="shared" si="338"/>
        <v>0</v>
      </c>
      <c r="L1279" s="61"/>
      <c r="M1279" s="59">
        <f t="shared" si="339"/>
        <v>0</v>
      </c>
      <c r="N1279" s="60">
        <f t="shared" si="340"/>
        <v>0</v>
      </c>
      <c r="O1279" s="81" t="e">
        <f t="shared" si="341"/>
        <v>#DIV/0!</v>
      </c>
      <c r="P1279" s="61"/>
      <c r="Q1279" s="60">
        <f t="shared" si="342"/>
        <v>0</v>
      </c>
      <c r="R1279" s="60">
        <f t="shared" si="335"/>
        <v>0</v>
      </c>
      <c r="S1279" s="75" t="str">
        <f t="shared" si="336"/>
        <v>1</v>
      </c>
      <c r="T1279" s="51" t="s">
        <v>59</v>
      </c>
      <c r="U1279" s="51"/>
      <c r="V1279" s="51"/>
    </row>
    <row r="1280" spans="1:22" ht="20">
      <c r="A1280" s="49"/>
      <c r="B1280" s="52"/>
      <c r="C1280" s="53"/>
      <c r="D1280" s="54"/>
      <c r="E1280" s="54"/>
      <c r="F1280" s="55"/>
      <c r="G1280" s="56"/>
      <c r="H1280" s="57"/>
      <c r="I1280" s="58"/>
      <c r="J1280" s="59">
        <f t="shared" si="337"/>
        <v>0</v>
      </c>
      <c r="K1280" s="60">
        <f t="shared" si="338"/>
        <v>0</v>
      </c>
      <c r="L1280" s="61"/>
      <c r="M1280" s="59">
        <f t="shared" si="339"/>
        <v>0</v>
      </c>
      <c r="N1280" s="60">
        <f t="shared" si="340"/>
        <v>0</v>
      </c>
      <c r="O1280" s="81" t="e">
        <f t="shared" si="341"/>
        <v>#DIV/0!</v>
      </c>
      <c r="P1280" s="61"/>
      <c r="Q1280" s="60">
        <f t="shared" si="342"/>
        <v>0</v>
      </c>
      <c r="R1280" s="60">
        <f t="shared" si="335"/>
        <v>0</v>
      </c>
      <c r="S1280" s="75" t="str">
        <f t="shared" si="336"/>
        <v>1</v>
      </c>
      <c r="T1280" s="51" t="s">
        <v>59</v>
      </c>
      <c r="U1280" s="51"/>
      <c r="V1280" s="51"/>
    </row>
    <row r="1281" spans="1:22" ht="20">
      <c r="A1281" s="49"/>
      <c r="B1281" s="52"/>
      <c r="C1281" s="53"/>
      <c r="D1281" s="54"/>
      <c r="E1281" s="54"/>
      <c r="F1281" s="55"/>
      <c r="G1281" s="56"/>
      <c r="H1281" s="57"/>
      <c r="I1281" s="58"/>
      <c r="J1281" s="59">
        <f t="shared" si="337"/>
        <v>0</v>
      </c>
      <c r="K1281" s="60">
        <f t="shared" si="338"/>
        <v>0</v>
      </c>
      <c r="L1281" s="61"/>
      <c r="M1281" s="59">
        <f t="shared" si="339"/>
        <v>0</v>
      </c>
      <c r="N1281" s="60">
        <f t="shared" si="340"/>
        <v>0</v>
      </c>
      <c r="O1281" s="81" t="e">
        <f t="shared" si="341"/>
        <v>#DIV/0!</v>
      </c>
      <c r="P1281" s="61"/>
      <c r="Q1281" s="60">
        <f t="shared" si="342"/>
        <v>0</v>
      </c>
      <c r="R1281" s="60">
        <f t="shared" si="335"/>
        <v>0</v>
      </c>
      <c r="S1281" s="75" t="str">
        <f t="shared" si="336"/>
        <v>1</v>
      </c>
      <c r="T1281" s="51" t="s">
        <v>59</v>
      </c>
      <c r="U1281" s="51"/>
      <c r="V1281" s="51"/>
    </row>
    <row r="1282" spans="1:22" ht="20">
      <c r="A1282" s="49"/>
      <c r="B1282" s="52"/>
      <c r="C1282" s="53"/>
      <c r="D1282" s="54"/>
      <c r="E1282" s="54"/>
      <c r="F1282" s="55"/>
      <c r="G1282" s="56"/>
      <c r="H1282" s="57"/>
      <c r="I1282" s="58"/>
      <c r="J1282" s="59">
        <f t="shared" si="337"/>
        <v>0</v>
      </c>
      <c r="K1282" s="60">
        <f t="shared" si="338"/>
        <v>0</v>
      </c>
      <c r="L1282" s="61"/>
      <c r="M1282" s="59">
        <f t="shared" si="339"/>
        <v>0</v>
      </c>
      <c r="N1282" s="60">
        <f t="shared" si="340"/>
        <v>0</v>
      </c>
      <c r="O1282" s="81" t="e">
        <f t="shared" si="341"/>
        <v>#DIV/0!</v>
      </c>
      <c r="P1282" s="61"/>
      <c r="Q1282" s="60">
        <f t="shared" si="342"/>
        <v>0</v>
      </c>
      <c r="R1282" s="60">
        <f t="shared" ref="R1282:R1345" si="343">N1282</f>
        <v>0</v>
      </c>
      <c r="S1282" s="75" t="str">
        <f t="shared" ref="S1282:S1333" si="344">IF(Q1282&lt;&gt;0,"0","1")</f>
        <v>1</v>
      </c>
      <c r="T1282" s="51" t="s">
        <v>59</v>
      </c>
      <c r="U1282" s="51"/>
      <c r="V1282" s="51"/>
    </row>
    <row r="1283" spans="1:22" ht="20">
      <c r="A1283" s="49"/>
      <c r="B1283" s="52"/>
      <c r="C1283" s="53"/>
      <c r="D1283" s="54"/>
      <c r="E1283" s="54"/>
      <c r="F1283" s="55"/>
      <c r="G1283" s="56"/>
      <c r="H1283" s="57"/>
      <c r="I1283" s="58"/>
      <c r="J1283" s="59">
        <f t="shared" si="337"/>
        <v>0</v>
      </c>
      <c r="K1283" s="60">
        <f t="shared" si="338"/>
        <v>0</v>
      </c>
      <c r="L1283" s="61"/>
      <c r="M1283" s="59">
        <f t="shared" si="339"/>
        <v>0</v>
      </c>
      <c r="N1283" s="60">
        <f t="shared" si="340"/>
        <v>0</v>
      </c>
      <c r="O1283" s="81" t="e">
        <f t="shared" si="341"/>
        <v>#DIV/0!</v>
      </c>
      <c r="P1283" s="61"/>
      <c r="Q1283" s="60">
        <f t="shared" si="342"/>
        <v>0</v>
      </c>
      <c r="R1283" s="60">
        <f t="shared" si="343"/>
        <v>0</v>
      </c>
      <c r="S1283" s="75" t="str">
        <f t="shared" si="344"/>
        <v>1</v>
      </c>
      <c r="T1283" s="51" t="s">
        <v>59</v>
      </c>
      <c r="U1283" s="51"/>
      <c r="V1283" s="51"/>
    </row>
    <row r="1284" spans="1:22" ht="20">
      <c r="A1284" s="49"/>
      <c r="B1284" s="52"/>
      <c r="C1284" s="53"/>
      <c r="D1284" s="54"/>
      <c r="E1284" s="54"/>
      <c r="F1284" s="55"/>
      <c r="G1284" s="56"/>
      <c r="H1284" s="57"/>
      <c r="I1284" s="58"/>
      <c r="J1284" s="59">
        <f t="shared" si="337"/>
        <v>0</v>
      </c>
      <c r="K1284" s="60">
        <f t="shared" si="338"/>
        <v>0</v>
      </c>
      <c r="L1284" s="61"/>
      <c r="M1284" s="59">
        <f t="shared" si="339"/>
        <v>0</v>
      </c>
      <c r="N1284" s="60">
        <f t="shared" si="340"/>
        <v>0</v>
      </c>
      <c r="O1284" s="81" t="e">
        <f t="shared" si="341"/>
        <v>#DIV/0!</v>
      </c>
      <c r="P1284" s="61"/>
      <c r="Q1284" s="60">
        <f t="shared" si="342"/>
        <v>0</v>
      </c>
      <c r="R1284" s="60">
        <f t="shared" si="343"/>
        <v>0</v>
      </c>
      <c r="S1284" s="75" t="str">
        <f t="shared" si="344"/>
        <v>1</v>
      </c>
      <c r="T1284" s="51" t="s">
        <v>59</v>
      </c>
      <c r="U1284" s="51"/>
      <c r="V1284" s="51"/>
    </row>
    <row r="1285" spans="1:22" ht="20">
      <c r="A1285" s="49"/>
      <c r="B1285" s="52"/>
      <c r="C1285" s="53"/>
      <c r="D1285" s="54"/>
      <c r="E1285" s="54"/>
      <c r="F1285" s="55"/>
      <c r="G1285" s="56"/>
      <c r="H1285" s="57"/>
      <c r="I1285" s="58"/>
      <c r="J1285" s="59">
        <f t="shared" ref="J1285:J1348" si="345">G1285*I1285</f>
        <v>0</v>
      </c>
      <c r="K1285" s="60">
        <f t="shared" si="338"/>
        <v>0</v>
      </c>
      <c r="L1285" s="61"/>
      <c r="M1285" s="59">
        <f t="shared" si="339"/>
        <v>0</v>
      </c>
      <c r="N1285" s="60">
        <f t="shared" si="340"/>
        <v>0</v>
      </c>
      <c r="O1285" s="81" t="e">
        <f t="shared" si="341"/>
        <v>#DIV/0!</v>
      </c>
      <c r="P1285" s="61"/>
      <c r="Q1285" s="60">
        <f t="shared" si="342"/>
        <v>0</v>
      </c>
      <c r="R1285" s="60">
        <f t="shared" si="343"/>
        <v>0</v>
      </c>
      <c r="S1285" s="75" t="str">
        <f t="shared" si="344"/>
        <v>1</v>
      </c>
      <c r="T1285" s="51" t="s">
        <v>59</v>
      </c>
      <c r="U1285" s="51"/>
      <c r="V1285" s="51"/>
    </row>
    <row r="1286" spans="1:22" ht="20">
      <c r="A1286" s="49"/>
      <c r="B1286" s="52"/>
      <c r="C1286" s="53"/>
      <c r="D1286" s="54"/>
      <c r="E1286" s="54"/>
      <c r="F1286" s="55"/>
      <c r="G1286" s="56"/>
      <c r="H1286" s="57"/>
      <c r="I1286" s="58"/>
      <c r="J1286" s="59">
        <f t="shared" si="345"/>
        <v>0</v>
      </c>
      <c r="K1286" s="60">
        <f t="shared" si="338"/>
        <v>0</v>
      </c>
      <c r="L1286" s="61"/>
      <c r="M1286" s="59">
        <f t="shared" si="339"/>
        <v>0</v>
      </c>
      <c r="N1286" s="60">
        <f t="shared" si="340"/>
        <v>0</v>
      </c>
      <c r="O1286" s="81" t="e">
        <f t="shared" si="341"/>
        <v>#DIV/0!</v>
      </c>
      <c r="P1286" s="61"/>
      <c r="Q1286" s="60">
        <f t="shared" si="342"/>
        <v>0</v>
      </c>
      <c r="R1286" s="60">
        <f t="shared" si="343"/>
        <v>0</v>
      </c>
      <c r="S1286" s="75" t="str">
        <f t="shared" si="344"/>
        <v>1</v>
      </c>
      <c r="T1286" s="51" t="s">
        <v>59</v>
      </c>
      <c r="U1286" s="51"/>
      <c r="V1286" s="51"/>
    </row>
    <row r="1287" spans="1:22" ht="20">
      <c r="A1287" s="49"/>
      <c r="B1287" s="52"/>
      <c r="C1287" s="53"/>
      <c r="D1287" s="54"/>
      <c r="E1287" s="54"/>
      <c r="F1287" s="55"/>
      <c r="G1287" s="56"/>
      <c r="H1287" s="57"/>
      <c r="I1287" s="58"/>
      <c r="J1287" s="59">
        <f t="shared" si="345"/>
        <v>0</v>
      </c>
      <c r="K1287" s="60">
        <f t="shared" si="338"/>
        <v>0</v>
      </c>
      <c r="L1287" s="61"/>
      <c r="M1287" s="59">
        <f t="shared" si="339"/>
        <v>0</v>
      </c>
      <c r="N1287" s="60">
        <f t="shared" si="340"/>
        <v>0</v>
      </c>
      <c r="O1287" s="81" t="e">
        <f t="shared" si="341"/>
        <v>#DIV/0!</v>
      </c>
      <c r="P1287" s="61"/>
      <c r="Q1287" s="60">
        <f t="shared" si="342"/>
        <v>0</v>
      </c>
      <c r="R1287" s="60">
        <f t="shared" si="343"/>
        <v>0</v>
      </c>
      <c r="S1287" s="75" t="str">
        <f t="shared" si="344"/>
        <v>1</v>
      </c>
      <c r="T1287" s="51" t="s">
        <v>59</v>
      </c>
      <c r="U1287" s="51"/>
      <c r="V1287" s="51"/>
    </row>
    <row r="1288" spans="1:22" ht="20">
      <c r="A1288" s="49"/>
      <c r="B1288" s="52"/>
      <c r="C1288" s="53"/>
      <c r="D1288" s="54"/>
      <c r="E1288" s="54"/>
      <c r="F1288" s="55"/>
      <c r="G1288" s="56"/>
      <c r="H1288" s="57"/>
      <c r="I1288" s="58"/>
      <c r="J1288" s="59">
        <f t="shared" si="345"/>
        <v>0</v>
      </c>
      <c r="K1288" s="60">
        <f t="shared" si="338"/>
        <v>0</v>
      </c>
      <c r="L1288" s="61"/>
      <c r="M1288" s="59">
        <f t="shared" si="339"/>
        <v>0</v>
      </c>
      <c r="N1288" s="60">
        <f t="shared" si="340"/>
        <v>0</v>
      </c>
      <c r="O1288" s="81" t="e">
        <f t="shared" si="341"/>
        <v>#DIV/0!</v>
      </c>
      <c r="P1288" s="61"/>
      <c r="Q1288" s="60">
        <f t="shared" si="342"/>
        <v>0</v>
      </c>
      <c r="R1288" s="60">
        <f t="shared" si="343"/>
        <v>0</v>
      </c>
      <c r="S1288" s="75" t="str">
        <f t="shared" si="344"/>
        <v>1</v>
      </c>
      <c r="T1288" s="51" t="s">
        <v>59</v>
      </c>
      <c r="U1288" s="51"/>
      <c r="V1288" s="51"/>
    </row>
    <row r="1289" spans="1:22" ht="20">
      <c r="A1289" s="49"/>
      <c r="B1289" s="52"/>
      <c r="C1289" s="53"/>
      <c r="D1289" s="54"/>
      <c r="E1289" s="54"/>
      <c r="F1289" s="55"/>
      <c r="G1289" s="56"/>
      <c r="H1289" s="57"/>
      <c r="I1289" s="58"/>
      <c r="J1289" s="59">
        <f t="shared" si="345"/>
        <v>0</v>
      </c>
      <c r="K1289" s="60">
        <f t="shared" si="338"/>
        <v>0</v>
      </c>
      <c r="L1289" s="61"/>
      <c r="M1289" s="59">
        <f t="shared" si="339"/>
        <v>0</v>
      </c>
      <c r="N1289" s="60">
        <f t="shared" si="340"/>
        <v>0</v>
      </c>
      <c r="O1289" s="81" t="e">
        <f t="shared" si="341"/>
        <v>#DIV/0!</v>
      </c>
      <c r="P1289" s="61"/>
      <c r="Q1289" s="60">
        <f t="shared" si="342"/>
        <v>0</v>
      </c>
      <c r="R1289" s="60">
        <f t="shared" si="343"/>
        <v>0</v>
      </c>
      <c r="S1289" s="75" t="str">
        <f t="shared" si="344"/>
        <v>1</v>
      </c>
      <c r="T1289" s="51" t="s">
        <v>59</v>
      </c>
      <c r="U1289" s="51"/>
      <c r="V1289" s="51"/>
    </row>
    <row r="1290" spans="1:22" ht="20">
      <c r="A1290" s="49"/>
      <c r="B1290" s="52"/>
      <c r="C1290" s="53"/>
      <c r="D1290" s="54"/>
      <c r="E1290" s="54"/>
      <c r="F1290" s="55"/>
      <c r="G1290" s="56"/>
      <c r="H1290" s="57"/>
      <c r="I1290" s="58"/>
      <c r="J1290" s="59">
        <f t="shared" si="345"/>
        <v>0</v>
      </c>
      <c r="K1290" s="60">
        <f t="shared" si="338"/>
        <v>0</v>
      </c>
      <c r="L1290" s="61"/>
      <c r="M1290" s="59">
        <f t="shared" si="339"/>
        <v>0</v>
      </c>
      <c r="N1290" s="60">
        <f t="shared" si="340"/>
        <v>0</v>
      </c>
      <c r="O1290" s="81" t="e">
        <f t="shared" si="341"/>
        <v>#DIV/0!</v>
      </c>
      <c r="P1290" s="61"/>
      <c r="Q1290" s="60">
        <f t="shared" si="342"/>
        <v>0</v>
      </c>
      <c r="R1290" s="60">
        <f t="shared" si="343"/>
        <v>0</v>
      </c>
      <c r="S1290" s="75" t="str">
        <f t="shared" si="344"/>
        <v>1</v>
      </c>
      <c r="T1290" s="51" t="s">
        <v>59</v>
      </c>
      <c r="U1290" s="51"/>
      <c r="V1290" s="51"/>
    </row>
    <row r="1291" spans="1:22" ht="20">
      <c r="A1291" s="49"/>
      <c r="B1291" s="52"/>
      <c r="C1291" s="53"/>
      <c r="D1291" s="54"/>
      <c r="E1291" s="54"/>
      <c r="F1291" s="55"/>
      <c r="G1291" s="56"/>
      <c r="H1291" s="57"/>
      <c r="I1291" s="58"/>
      <c r="J1291" s="59">
        <f t="shared" si="345"/>
        <v>0</v>
      </c>
      <c r="K1291" s="60">
        <f t="shared" si="338"/>
        <v>0</v>
      </c>
      <c r="L1291" s="61"/>
      <c r="M1291" s="59">
        <f t="shared" si="339"/>
        <v>0</v>
      </c>
      <c r="N1291" s="60">
        <f t="shared" si="340"/>
        <v>0</v>
      </c>
      <c r="O1291" s="81" t="e">
        <f t="shared" si="341"/>
        <v>#DIV/0!</v>
      </c>
      <c r="P1291" s="61"/>
      <c r="Q1291" s="60">
        <f t="shared" si="342"/>
        <v>0</v>
      </c>
      <c r="R1291" s="60">
        <f t="shared" si="343"/>
        <v>0</v>
      </c>
      <c r="S1291" s="75" t="str">
        <f t="shared" si="344"/>
        <v>1</v>
      </c>
      <c r="T1291" s="51" t="s">
        <v>59</v>
      </c>
      <c r="U1291" s="51"/>
      <c r="V1291" s="51"/>
    </row>
    <row r="1292" spans="1:22" ht="20">
      <c r="A1292" s="49"/>
      <c r="B1292" s="52"/>
      <c r="C1292" s="53"/>
      <c r="D1292" s="54"/>
      <c r="E1292" s="54"/>
      <c r="F1292" s="55"/>
      <c r="G1292" s="56"/>
      <c r="H1292" s="57"/>
      <c r="I1292" s="58"/>
      <c r="J1292" s="59">
        <f t="shared" si="345"/>
        <v>0</v>
      </c>
      <c r="K1292" s="60">
        <f t="shared" si="338"/>
        <v>0</v>
      </c>
      <c r="L1292" s="61"/>
      <c r="M1292" s="59">
        <f t="shared" si="339"/>
        <v>0</v>
      </c>
      <c r="N1292" s="60">
        <f t="shared" si="340"/>
        <v>0</v>
      </c>
      <c r="O1292" s="81" t="e">
        <f t="shared" si="341"/>
        <v>#DIV/0!</v>
      </c>
      <c r="P1292" s="61"/>
      <c r="Q1292" s="60">
        <f t="shared" si="342"/>
        <v>0</v>
      </c>
      <c r="R1292" s="60">
        <f t="shared" si="343"/>
        <v>0</v>
      </c>
      <c r="S1292" s="75" t="str">
        <f t="shared" si="344"/>
        <v>1</v>
      </c>
      <c r="T1292" s="51" t="s">
        <v>59</v>
      </c>
      <c r="U1292" s="51"/>
      <c r="V1292" s="51"/>
    </row>
    <row r="1293" spans="1:22" ht="20">
      <c r="A1293" s="49"/>
      <c r="B1293" s="52"/>
      <c r="C1293" s="53"/>
      <c r="D1293" s="54"/>
      <c r="E1293" s="54"/>
      <c r="F1293" s="55"/>
      <c r="G1293" s="56"/>
      <c r="H1293" s="57"/>
      <c r="I1293" s="58"/>
      <c r="J1293" s="59">
        <f t="shared" si="345"/>
        <v>0</v>
      </c>
      <c r="K1293" s="60">
        <f t="shared" si="338"/>
        <v>0</v>
      </c>
      <c r="L1293" s="61"/>
      <c r="M1293" s="59">
        <f t="shared" si="339"/>
        <v>0</v>
      </c>
      <c r="N1293" s="60">
        <f t="shared" si="340"/>
        <v>0</v>
      </c>
      <c r="O1293" s="81" t="e">
        <f t="shared" si="341"/>
        <v>#DIV/0!</v>
      </c>
      <c r="P1293" s="61"/>
      <c r="Q1293" s="60">
        <f t="shared" si="342"/>
        <v>0</v>
      </c>
      <c r="R1293" s="60">
        <f t="shared" si="343"/>
        <v>0</v>
      </c>
      <c r="S1293" s="75" t="str">
        <f t="shared" si="344"/>
        <v>1</v>
      </c>
      <c r="T1293" s="51" t="s">
        <v>59</v>
      </c>
      <c r="U1293" s="51"/>
      <c r="V1293" s="51"/>
    </row>
    <row r="1294" spans="1:22" ht="20">
      <c r="A1294" s="49"/>
      <c r="B1294" s="52"/>
      <c r="C1294" s="53"/>
      <c r="D1294" s="54"/>
      <c r="E1294" s="54"/>
      <c r="F1294" s="55"/>
      <c r="G1294" s="56"/>
      <c r="H1294" s="57"/>
      <c r="I1294" s="58"/>
      <c r="J1294" s="59">
        <f t="shared" si="345"/>
        <v>0</v>
      </c>
      <c r="K1294" s="60">
        <f t="shared" si="338"/>
        <v>0</v>
      </c>
      <c r="L1294" s="61"/>
      <c r="M1294" s="59">
        <f t="shared" si="339"/>
        <v>0</v>
      </c>
      <c r="N1294" s="60">
        <f t="shared" si="340"/>
        <v>0</v>
      </c>
      <c r="O1294" s="81" t="e">
        <f t="shared" si="341"/>
        <v>#DIV/0!</v>
      </c>
      <c r="P1294" s="61"/>
      <c r="Q1294" s="60">
        <f t="shared" si="342"/>
        <v>0</v>
      </c>
      <c r="R1294" s="60">
        <f t="shared" si="343"/>
        <v>0</v>
      </c>
      <c r="S1294" s="75" t="str">
        <f t="shared" si="344"/>
        <v>1</v>
      </c>
      <c r="T1294" s="51" t="s">
        <v>59</v>
      </c>
      <c r="U1294" s="51"/>
      <c r="V1294" s="51"/>
    </row>
    <row r="1295" spans="1:22" ht="20">
      <c r="A1295" s="49"/>
      <c r="B1295" s="52"/>
      <c r="C1295" s="53"/>
      <c r="D1295" s="54"/>
      <c r="E1295" s="54"/>
      <c r="F1295" s="55"/>
      <c r="G1295" s="56"/>
      <c r="H1295" s="57"/>
      <c r="I1295" s="58"/>
      <c r="J1295" s="59">
        <f t="shared" si="345"/>
        <v>0</v>
      </c>
      <c r="K1295" s="60">
        <f t="shared" si="338"/>
        <v>0</v>
      </c>
      <c r="L1295" s="61"/>
      <c r="M1295" s="59">
        <f t="shared" si="339"/>
        <v>0</v>
      </c>
      <c r="N1295" s="60">
        <f t="shared" si="340"/>
        <v>0</v>
      </c>
      <c r="O1295" s="81" t="e">
        <f t="shared" si="341"/>
        <v>#DIV/0!</v>
      </c>
      <c r="P1295" s="61"/>
      <c r="Q1295" s="60">
        <f t="shared" si="342"/>
        <v>0</v>
      </c>
      <c r="R1295" s="60">
        <f t="shared" si="343"/>
        <v>0</v>
      </c>
      <c r="S1295" s="75" t="str">
        <f t="shared" si="344"/>
        <v>1</v>
      </c>
      <c r="T1295" s="51" t="s">
        <v>59</v>
      </c>
      <c r="U1295" s="51"/>
      <c r="V1295" s="51"/>
    </row>
    <row r="1296" spans="1:22" ht="20">
      <c r="A1296" s="49"/>
      <c r="B1296" s="52"/>
      <c r="C1296" s="53"/>
      <c r="D1296" s="54"/>
      <c r="E1296" s="54"/>
      <c r="F1296" s="55"/>
      <c r="G1296" s="56"/>
      <c r="H1296" s="57"/>
      <c r="I1296" s="58"/>
      <c r="J1296" s="59">
        <f t="shared" si="345"/>
        <v>0</v>
      </c>
      <c r="K1296" s="60">
        <f t="shared" si="338"/>
        <v>0</v>
      </c>
      <c r="L1296" s="61"/>
      <c r="M1296" s="59">
        <f t="shared" si="339"/>
        <v>0</v>
      </c>
      <c r="N1296" s="60">
        <f t="shared" si="340"/>
        <v>0</v>
      </c>
      <c r="O1296" s="81" t="e">
        <f t="shared" si="341"/>
        <v>#DIV/0!</v>
      </c>
      <c r="P1296" s="61"/>
      <c r="Q1296" s="60">
        <f t="shared" si="342"/>
        <v>0</v>
      </c>
      <c r="R1296" s="60">
        <f t="shared" si="343"/>
        <v>0</v>
      </c>
      <c r="S1296" s="75" t="str">
        <f t="shared" si="344"/>
        <v>1</v>
      </c>
      <c r="T1296" s="51" t="s">
        <v>59</v>
      </c>
      <c r="U1296" s="51"/>
      <c r="V1296" s="51"/>
    </row>
    <row r="1297" spans="1:22" ht="20">
      <c r="A1297" s="49"/>
      <c r="B1297" s="52"/>
      <c r="C1297" s="53"/>
      <c r="D1297" s="54"/>
      <c r="E1297" s="54"/>
      <c r="F1297" s="55"/>
      <c r="G1297" s="56"/>
      <c r="H1297" s="57"/>
      <c r="I1297" s="58"/>
      <c r="J1297" s="59">
        <f t="shared" si="345"/>
        <v>0</v>
      </c>
      <c r="K1297" s="60">
        <f t="shared" si="338"/>
        <v>0</v>
      </c>
      <c r="L1297" s="61"/>
      <c r="M1297" s="59">
        <f t="shared" si="339"/>
        <v>0</v>
      </c>
      <c r="N1297" s="60">
        <f t="shared" si="340"/>
        <v>0</v>
      </c>
      <c r="O1297" s="81" t="e">
        <f t="shared" si="341"/>
        <v>#DIV/0!</v>
      </c>
      <c r="P1297" s="61"/>
      <c r="Q1297" s="60">
        <f t="shared" si="342"/>
        <v>0</v>
      </c>
      <c r="R1297" s="60">
        <f t="shared" si="343"/>
        <v>0</v>
      </c>
      <c r="S1297" s="75" t="str">
        <f t="shared" si="344"/>
        <v>1</v>
      </c>
      <c r="T1297" s="51" t="s">
        <v>59</v>
      </c>
      <c r="U1297" s="51"/>
      <c r="V1297" s="51"/>
    </row>
    <row r="1298" spans="1:22" ht="20">
      <c r="A1298" s="49"/>
      <c r="B1298" s="52"/>
      <c r="C1298" s="53"/>
      <c r="D1298" s="54"/>
      <c r="E1298" s="54"/>
      <c r="F1298" s="55"/>
      <c r="G1298" s="56"/>
      <c r="H1298" s="57"/>
      <c r="I1298" s="58"/>
      <c r="J1298" s="59">
        <f t="shared" si="345"/>
        <v>0</v>
      </c>
      <c r="K1298" s="60">
        <f t="shared" si="338"/>
        <v>0</v>
      </c>
      <c r="L1298" s="61"/>
      <c r="M1298" s="59">
        <f t="shared" si="339"/>
        <v>0</v>
      </c>
      <c r="N1298" s="60">
        <f t="shared" si="340"/>
        <v>0</v>
      </c>
      <c r="O1298" s="81" t="e">
        <f t="shared" si="341"/>
        <v>#DIV/0!</v>
      </c>
      <c r="P1298" s="61"/>
      <c r="Q1298" s="60">
        <f t="shared" si="342"/>
        <v>0</v>
      </c>
      <c r="R1298" s="60">
        <f t="shared" si="343"/>
        <v>0</v>
      </c>
      <c r="S1298" s="75" t="str">
        <f t="shared" si="344"/>
        <v>1</v>
      </c>
      <c r="T1298" s="51" t="s">
        <v>59</v>
      </c>
      <c r="U1298" s="51"/>
      <c r="V1298" s="51"/>
    </row>
    <row r="1299" spans="1:22" ht="20">
      <c r="A1299" s="49"/>
      <c r="B1299" s="52"/>
      <c r="C1299" s="53"/>
      <c r="D1299" s="54"/>
      <c r="E1299" s="54"/>
      <c r="F1299" s="55"/>
      <c r="G1299" s="56"/>
      <c r="H1299" s="57"/>
      <c r="I1299" s="58"/>
      <c r="J1299" s="59">
        <f t="shared" si="345"/>
        <v>0</v>
      </c>
      <c r="K1299" s="60">
        <f t="shared" si="338"/>
        <v>0</v>
      </c>
      <c r="L1299" s="61"/>
      <c r="M1299" s="59">
        <f t="shared" si="339"/>
        <v>0</v>
      </c>
      <c r="N1299" s="60">
        <f t="shared" si="340"/>
        <v>0</v>
      </c>
      <c r="O1299" s="81" t="e">
        <f t="shared" si="341"/>
        <v>#DIV/0!</v>
      </c>
      <c r="P1299" s="61"/>
      <c r="Q1299" s="60">
        <f t="shared" si="342"/>
        <v>0</v>
      </c>
      <c r="R1299" s="60">
        <f t="shared" si="343"/>
        <v>0</v>
      </c>
      <c r="S1299" s="75" t="str">
        <f t="shared" si="344"/>
        <v>1</v>
      </c>
      <c r="T1299" s="51" t="s">
        <v>59</v>
      </c>
      <c r="U1299" s="51"/>
      <c r="V1299" s="51"/>
    </row>
    <row r="1300" spans="1:22" ht="20">
      <c r="A1300" s="49"/>
      <c r="B1300" s="52"/>
      <c r="C1300" s="53"/>
      <c r="D1300" s="54"/>
      <c r="E1300" s="54"/>
      <c r="F1300" s="55"/>
      <c r="G1300" s="56"/>
      <c r="H1300" s="57"/>
      <c r="I1300" s="58"/>
      <c r="J1300" s="59">
        <f t="shared" si="345"/>
        <v>0</v>
      </c>
      <c r="K1300" s="60">
        <f t="shared" si="338"/>
        <v>0</v>
      </c>
      <c r="L1300" s="61"/>
      <c r="M1300" s="59">
        <f t="shared" si="339"/>
        <v>0</v>
      </c>
      <c r="N1300" s="60">
        <f t="shared" si="340"/>
        <v>0</v>
      </c>
      <c r="O1300" s="81" t="e">
        <f t="shared" si="341"/>
        <v>#DIV/0!</v>
      </c>
      <c r="P1300" s="61"/>
      <c r="Q1300" s="60">
        <f t="shared" si="342"/>
        <v>0</v>
      </c>
      <c r="R1300" s="60">
        <f t="shared" si="343"/>
        <v>0</v>
      </c>
      <c r="S1300" s="75" t="str">
        <f t="shared" si="344"/>
        <v>1</v>
      </c>
      <c r="T1300" s="51" t="s">
        <v>59</v>
      </c>
      <c r="U1300" s="51"/>
      <c r="V1300" s="51"/>
    </row>
    <row r="1301" spans="1:22" ht="20">
      <c r="A1301" s="49"/>
      <c r="B1301" s="52"/>
      <c r="C1301" s="53"/>
      <c r="D1301" s="54"/>
      <c r="E1301" s="54"/>
      <c r="F1301" s="55"/>
      <c r="G1301" s="56"/>
      <c r="H1301" s="57"/>
      <c r="I1301" s="58"/>
      <c r="J1301" s="59">
        <f t="shared" si="345"/>
        <v>0</v>
      </c>
      <c r="K1301" s="60">
        <f t="shared" si="338"/>
        <v>0</v>
      </c>
      <c r="L1301" s="61"/>
      <c r="M1301" s="59">
        <f t="shared" si="339"/>
        <v>0</v>
      </c>
      <c r="N1301" s="60">
        <f t="shared" si="340"/>
        <v>0</v>
      </c>
      <c r="O1301" s="81" t="e">
        <f t="shared" si="341"/>
        <v>#DIV/0!</v>
      </c>
      <c r="P1301" s="61"/>
      <c r="Q1301" s="60">
        <f t="shared" si="342"/>
        <v>0</v>
      </c>
      <c r="R1301" s="60">
        <f t="shared" si="343"/>
        <v>0</v>
      </c>
      <c r="S1301" s="75" t="str">
        <f t="shared" si="344"/>
        <v>1</v>
      </c>
      <c r="T1301" s="51" t="s">
        <v>59</v>
      </c>
      <c r="U1301" s="51"/>
      <c r="V1301" s="51"/>
    </row>
    <row r="1302" spans="1:22" ht="20">
      <c r="A1302" s="49"/>
      <c r="B1302" s="52"/>
      <c r="C1302" s="53"/>
      <c r="D1302" s="54"/>
      <c r="E1302" s="54"/>
      <c r="F1302" s="55"/>
      <c r="G1302" s="56"/>
      <c r="H1302" s="57"/>
      <c r="I1302" s="58"/>
      <c r="J1302" s="59">
        <f t="shared" si="345"/>
        <v>0</v>
      </c>
      <c r="K1302" s="60">
        <f t="shared" si="338"/>
        <v>0</v>
      </c>
      <c r="L1302" s="61"/>
      <c r="M1302" s="59">
        <f t="shared" si="339"/>
        <v>0</v>
      </c>
      <c r="N1302" s="60">
        <f t="shared" si="340"/>
        <v>0</v>
      </c>
      <c r="O1302" s="81" t="e">
        <f t="shared" si="341"/>
        <v>#DIV/0!</v>
      </c>
      <c r="P1302" s="61"/>
      <c r="Q1302" s="60">
        <f t="shared" si="342"/>
        <v>0</v>
      </c>
      <c r="R1302" s="60">
        <f t="shared" si="343"/>
        <v>0</v>
      </c>
      <c r="S1302" s="75" t="str">
        <f t="shared" si="344"/>
        <v>1</v>
      </c>
      <c r="T1302" s="51" t="s">
        <v>59</v>
      </c>
      <c r="U1302" s="51"/>
      <c r="V1302" s="51"/>
    </row>
    <row r="1303" spans="1:22" ht="20">
      <c r="A1303" s="49"/>
      <c r="B1303" s="52"/>
      <c r="C1303" s="53"/>
      <c r="D1303" s="54"/>
      <c r="E1303" s="54"/>
      <c r="F1303" s="55"/>
      <c r="G1303" s="56"/>
      <c r="H1303" s="57"/>
      <c r="I1303" s="58"/>
      <c r="J1303" s="59">
        <f t="shared" si="345"/>
        <v>0</v>
      </c>
      <c r="K1303" s="60">
        <f t="shared" ref="K1303:K1366" si="346">J1303*H1303</f>
        <v>0</v>
      </c>
      <c r="L1303" s="61"/>
      <c r="M1303" s="59">
        <f t="shared" si="339"/>
        <v>0</v>
      </c>
      <c r="N1303" s="60">
        <f t="shared" si="340"/>
        <v>0</v>
      </c>
      <c r="O1303" s="81" t="e">
        <f t="shared" si="341"/>
        <v>#DIV/0!</v>
      </c>
      <c r="P1303" s="61"/>
      <c r="Q1303" s="60">
        <f t="shared" si="342"/>
        <v>0</v>
      </c>
      <c r="R1303" s="60">
        <f t="shared" si="343"/>
        <v>0</v>
      </c>
      <c r="S1303" s="75" t="str">
        <f t="shared" si="344"/>
        <v>1</v>
      </c>
      <c r="T1303" s="51" t="s">
        <v>59</v>
      </c>
      <c r="U1303" s="51"/>
      <c r="V1303" s="51"/>
    </row>
    <row r="1304" spans="1:22" ht="20">
      <c r="A1304" s="49"/>
      <c r="B1304" s="52"/>
      <c r="C1304" s="53"/>
      <c r="D1304" s="54"/>
      <c r="E1304" s="54"/>
      <c r="F1304" s="55"/>
      <c r="G1304" s="56"/>
      <c r="H1304" s="57"/>
      <c r="I1304" s="58"/>
      <c r="J1304" s="59">
        <f t="shared" si="345"/>
        <v>0</v>
      </c>
      <c r="K1304" s="60">
        <f t="shared" si="346"/>
        <v>0</v>
      </c>
      <c r="L1304" s="61"/>
      <c r="M1304" s="59">
        <f t="shared" si="339"/>
        <v>0</v>
      </c>
      <c r="N1304" s="60">
        <f t="shared" si="340"/>
        <v>0</v>
      </c>
      <c r="O1304" s="81" t="e">
        <f t="shared" si="341"/>
        <v>#DIV/0!</v>
      </c>
      <c r="P1304" s="61"/>
      <c r="Q1304" s="60">
        <f t="shared" si="342"/>
        <v>0</v>
      </c>
      <c r="R1304" s="60">
        <f t="shared" si="343"/>
        <v>0</v>
      </c>
      <c r="S1304" s="75" t="str">
        <f t="shared" si="344"/>
        <v>1</v>
      </c>
      <c r="T1304" s="51" t="s">
        <v>59</v>
      </c>
      <c r="U1304" s="51"/>
      <c r="V1304" s="51"/>
    </row>
    <row r="1305" spans="1:22" ht="20">
      <c r="A1305" s="49"/>
      <c r="B1305" s="52"/>
      <c r="C1305" s="53"/>
      <c r="D1305" s="54"/>
      <c r="E1305" s="54"/>
      <c r="F1305" s="55"/>
      <c r="G1305" s="56"/>
      <c r="H1305" s="57"/>
      <c r="I1305" s="58"/>
      <c r="J1305" s="59">
        <f t="shared" si="345"/>
        <v>0</v>
      </c>
      <c r="K1305" s="60">
        <f t="shared" si="346"/>
        <v>0</v>
      </c>
      <c r="L1305" s="61"/>
      <c r="M1305" s="59">
        <f t="shared" si="339"/>
        <v>0</v>
      </c>
      <c r="N1305" s="60">
        <f t="shared" si="340"/>
        <v>0</v>
      </c>
      <c r="O1305" s="81" t="e">
        <f t="shared" si="341"/>
        <v>#DIV/0!</v>
      </c>
      <c r="P1305" s="61"/>
      <c r="Q1305" s="60">
        <f t="shared" si="342"/>
        <v>0</v>
      </c>
      <c r="R1305" s="60">
        <f t="shared" si="343"/>
        <v>0</v>
      </c>
      <c r="S1305" s="75" t="str">
        <f t="shared" si="344"/>
        <v>1</v>
      </c>
      <c r="T1305" s="51" t="s">
        <v>59</v>
      </c>
      <c r="U1305" s="51"/>
      <c r="V1305" s="51"/>
    </row>
    <row r="1306" spans="1:22" ht="20">
      <c r="A1306" s="49"/>
      <c r="B1306" s="52"/>
      <c r="C1306" s="53"/>
      <c r="D1306" s="54"/>
      <c r="E1306" s="54"/>
      <c r="F1306" s="55"/>
      <c r="G1306" s="56"/>
      <c r="H1306" s="57"/>
      <c r="I1306" s="58"/>
      <c r="J1306" s="59">
        <f t="shared" si="345"/>
        <v>0</v>
      </c>
      <c r="K1306" s="60">
        <f t="shared" si="346"/>
        <v>0</v>
      </c>
      <c r="L1306" s="61"/>
      <c r="M1306" s="59">
        <f t="shared" si="339"/>
        <v>0</v>
      </c>
      <c r="N1306" s="60">
        <f t="shared" si="340"/>
        <v>0</v>
      </c>
      <c r="O1306" s="81" t="e">
        <f t="shared" si="341"/>
        <v>#DIV/0!</v>
      </c>
      <c r="P1306" s="61"/>
      <c r="Q1306" s="60">
        <f t="shared" si="342"/>
        <v>0</v>
      </c>
      <c r="R1306" s="60">
        <f t="shared" si="343"/>
        <v>0</v>
      </c>
      <c r="S1306" s="75" t="str">
        <f t="shared" si="344"/>
        <v>1</v>
      </c>
      <c r="T1306" s="51" t="s">
        <v>59</v>
      </c>
      <c r="U1306" s="51"/>
      <c r="V1306" s="51"/>
    </row>
    <row r="1307" spans="1:22" ht="20">
      <c r="A1307" s="49"/>
      <c r="B1307" s="52"/>
      <c r="C1307" s="53"/>
      <c r="D1307" s="54"/>
      <c r="E1307" s="54"/>
      <c r="F1307" s="55"/>
      <c r="G1307" s="56"/>
      <c r="H1307" s="57"/>
      <c r="I1307" s="58"/>
      <c r="J1307" s="59">
        <f t="shared" si="345"/>
        <v>0</v>
      </c>
      <c r="K1307" s="60">
        <f t="shared" si="346"/>
        <v>0</v>
      </c>
      <c r="L1307" s="61"/>
      <c r="M1307" s="59">
        <f t="shared" si="339"/>
        <v>0</v>
      </c>
      <c r="N1307" s="60">
        <f t="shared" si="340"/>
        <v>0</v>
      </c>
      <c r="O1307" s="81" t="e">
        <f t="shared" si="341"/>
        <v>#DIV/0!</v>
      </c>
      <c r="P1307" s="61"/>
      <c r="Q1307" s="60">
        <f t="shared" si="342"/>
        <v>0</v>
      </c>
      <c r="R1307" s="60">
        <f t="shared" si="343"/>
        <v>0</v>
      </c>
      <c r="S1307" s="75" t="str">
        <f t="shared" si="344"/>
        <v>1</v>
      </c>
      <c r="T1307" s="51" t="s">
        <v>59</v>
      </c>
      <c r="U1307" s="51"/>
      <c r="V1307" s="51"/>
    </row>
    <row r="1308" spans="1:22" ht="20">
      <c r="A1308" s="49"/>
      <c r="B1308" s="52"/>
      <c r="C1308" s="53"/>
      <c r="D1308" s="54"/>
      <c r="E1308" s="54"/>
      <c r="F1308" s="55"/>
      <c r="G1308" s="56"/>
      <c r="H1308" s="57"/>
      <c r="I1308" s="58"/>
      <c r="J1308" s="59">
        <f t="shared" si="345"/>
        <v>0</v>
      </c>
      <c r="K1308" s="60">
        <f t="shared" si="346"/>
        <v>0</v>
      </c>
      <c r="L1308" s="61"/>
      <c r="M1308" s="59">
        <f t="shared" si="339"/>
        <v>0</v>
      </c>
      <c r="N1308" s="60">
        <f t="shared" si="340"/>
        <v>0</v>
      </c>
      <c r="O1308" s="81" t="e">
        <f t="shared" si="341"/>
        <v>#DIV/0!</v>
      </c>
      <c r="P1308" s="61"/>
      <c r="Q1308" s="60">
        <f t="shared" si="342"/>
        <v>0</v>
      </c>
      <c r="R1308" s="60">
        <f t="shared" si="343"/>
        <v>0</v>
      </c>
      <c r="S1308" s="75" t="str">
        <f t="shared" si="344"/>
        <v>1</v>
      </c>
      <c r="T1308" s="51" t="s">
        <v>59</v>
      </c>
      <c r="U1308" s="51"/>
      <c r="V1308" s="51"/>
    </row>
    <row r="1309" spans="1:22" ht="20">
      <c r="A1309" s="49"/>
      <c r="B1309" s="52"/>
      <c r="C1309" s="53"/>
      <c r="D1309" s="54"/>
      <c r="E1309" s="54"/>
      <c r="F1309" s="55"/>
      <c r="G1309" s="56"/>
      <c r="H1309" s="57"/>
      <c r="I1309" s="58"/>
      <c r="J1309" s="59">
        <f t="shared" si="345"/>
        <v>0</v>
      </c>
      <c r="K1309" s="60">
        <f t="shared" si="346"/>
        <v>0</v>
      </c>
      <c r="L1309" s="61"/>
      <c r="M1309" s="59">
        <f t="shared" si="339"/>
        <v>0</v>
      </c>
      <c r="N1309" s="60">
        <f t="shared" si="340"/>
        <v>0</v>
      </c>
      <c r="O1309" s="81" t="e">
        <f t="shared" si="341"/>
        <v>#DIV/0!</v>
      </c>
      <c r="P1309" s="61"/>
      <c r="Q1309" s="60">
        <f t="shared" si="342"/>
        <v>0</v>
      </c>
      <c r="R1309" s="60">
        <f t="shared" si="343"/>
        <v>0</v>
      </c>
      <c r="S1309" s="75" t="str">
        <f t="shared" si="344"/>
        <v>1</v>
      </c>
      <c r="T1309" s="51" t="s">
        <v>59</v>
      </c>
      <c r="U1309" s="51"/>
      <c r="V1309" s="51"/>
    </row>
    <row r="1310" spans="1:22" ht="20">
      <c r="A1310" s="49"/>
      <c r="B1310" s="52"/>
      <c r="C1310" s="53"/>
      <c r="D1310" s="54"/>
      <c r="E1310" s="54"/>
      <c r="F1310" s="55"/>
      <c r="G1310" s="56"/>
      <c r="H1310" s="57"/>
      <c r="I1310" s="58"/>
      <c r="J1310" s="59">
        <f t="shared" si="345"/>
        <v>0</v>
      </c>
      <c r="K1310" s="60">
        <f t="shared" si="346"/>
        <v>0</v>
      </c>
      <c r="L1310" s="61"/>
      <c r="M1310" s="59">
        <f t="shared" si="339"/>
        <v>0</v>
      </c>
      <c r="N1310" s="60">
        <f t="shared" si="340"/>
        <v>0</v>
      </c>
      <c r="O1310" s="81" t="e">
        <f t="shared" si="341"/>
        <v>#DIV/0!</v>
      </c>
      <c r="P1310" s="61"/>
      <c r="Q1310" s="60">
        <f t="shared" si="342"/>
        <v>0</v>
      </c>
      <c r="R1310" s="60">
        <f t="shared" si="343"/>
        <v>0</v>
      </c>
      <c r="S1310" s="75" t="str">
        <f t="shared" si="344"/>
        <v>1</v>
      </c>
      <c r="T1310" s="51" t="s">
        <v>59</v>
      </c>
      <c r="U1310" s="51"/>
      <c r="V1310" s="51"/>
    </row>
    <row r="1311" spans="1:22" ht="20">
      <c r="A1311" s="49"/>
      <c r="B1311" s="52"/>
      <c r="C1311" s="53"/>
      <c r="D1311" s="54"/>
      <c r="E1311" s="54"/>
      <c r="F1311" s="55"/>
      <c r="G1311" s="56"/>
      <c r="H1311" s="57"/>
      <c r="I1311" s="58"/>
      <c r="J1311" s="59">
        <f t="shared" si="345"/>
        <v>0</v>
      </c>
      <c r="K1311" s="60">
        <f t="shared" si="346"/>
        <v>0</v>
      </c>
      <c r="L1311" s="61"/>
      <c r="M1311" s="59">
        <f t="shared" si="339"/>
        <v>0</v>
      </c>
      <c r="N1311" s="60">
        <f t="shared" si="340"/>
        <v>0</v>
      </c>
      <c r="O1311" s="81" t="e">
        <f t="shared" si="341"/>
        <v>#DIV/0!</v>
      </c>
      <c r="P1311" s="61"/>
      <c r="Q1311" s="60">
        <f t="shared" si="342"/>
        <v>0</v>
      </c>
      <c r="R1311" s="60">
        <f t="shared" si="343"/>
        <v>0</v>
      </c>
      <c r="S1311" s="75" t="str">
        <f t="shared" si="344"/>
        <v>1</v>
      </c>
      <c r="T1311" s="51" t="s">
        <v>59</v>
      </c>
      <c r="U1311" s="51"/>
      <c r="V1311" s="51"/>
    </row>
    <row r="1312" spans="1:22" ht="20">
      <c r="A1312" s="49"/>
      <c r="B1312" s="52"/>
      <c r="C1312" s="53"/>
      <c r="D1312" s="54"/>
      <c r="E1312" s="54"/>
      <c r="F1312" s="55"/>
      <c r="G1312" s="56"/>
      <c r="H1312" s="57"/>
      <c r="I1312" s="58"/>
      <c r="J1312" s="59">
        <f t="shared" si="345"/>
        <v>0</v>
      </c>
      <c r="K1312" s="60">
        <f t="shared" si="346"/>
        <v>0</v>
      </c>
      <c r="L1312" s="61"/>
      <c r="M1312" s="59">
        <f t="shared" si="339"/>
        <v>0</v>
      </c>
      <c r="N1312" s="60">
        <f t="shared" si="340"/>
        <v>0</v>
      </c>
      <c r="O1312" s="81" t="e">
        <f t="shared" si="341"/>
        <v>#DIV/0!</v>
      </c>
      <c r="P1312" s="61"/>
      <c r="Q1312" s="60">
        <f t="shared" si="342"/>
        <v>0</v>
      </c>
      <c r="R1312" s="60">
        <f t="shared" si="343"/>
        <v>0</v>
      </c>
      <c r="S1312" s="75" t="str">
        <f t="shared" si="344"/>
        <v>1</v>
      </c>
      <c r="T1312" s="51" t="s">
        <v>59</v>
      </c>
      <c r="U1312" s="51"/>
      <c r="V1312" s="51"/>
    </row>
    <row r="1313" spans="1:22" ht="20">
      <c r="A1313" s="49"/>
      <c r="B1313" s="52"/>
      <c r="C1313" s="53"/>
      <c r="D1313" s="54"/>
      <c r="E1313" s="54"/>
      <c r="F1313" s="55"/>
      <c r="G1313" s="56"/>
      <c r="H1313" s="57"/>
      <c r="I1313" s="58"/>
      <c r="J1313" s="59">
        <f t="shared" si="345"/>
        <v>0</v>
      </c>
      <c r="K1313" s="60">
        <f t="shared" si="346"/>
        <v>0</v>
      </c>
      <c r="L1313" s="61"/>
      <c r="M1313" s="59">
        <f t="shared" si="339"/>
        <v>0</v>
      </c>
      <c r="N1313" s="60">
        <f t="shared" si="340"/>
        <v>0</v>
      </c>
      <c r="O1313" s="81" t="e">
        <f t="shared" si="341"/>
        <v>#DIV/0!</v>
      </c>
      <c r="P1313" s="61"/>
      <c r="Q1313" s="60">
        <f t="shared" si="342"/>
        <v>0</v>
      </c>
      <c r="R1313" s="60">
        <f t="shared" si="343"/>
        <v>0</v>
      </c>
      <c r="S1313" s="75" t="str">
        <f t="shared" si="344"/>
        <v>1</v>
      </c>
      <c r="T1313" s="51" t="s">
        <v>59</v>
      </c>
      <c r="U1313" s="51"/>
      <c r="V1313" s="51"/>
    </row>
    <row r="1314" spans="1:22" ht="20">
      <c r="A1314" s="49"/>
      <c r="B1314" s="52"/>
      <c r="C1314" s="53"/>
      <c r="D1314" s="54"/>
      <c r="E1314" s="54"/>
      <c r="F1314" s="55"/>
      <c r="G1314" s="56"/>
      <c r="H1314" s="57"/>
      <c r="I1314" s="58"/>
      <c r="J1314" s="59">
        <f t="shared" si="345"/>
        <v>0</v>
      </c>
      <c r="K1314" s="60">
        <f t="shared" si="346"/>
        <v>0</v>
      </c>
      <c r="L1314" s="61"/>
      <c r="M1314" s="59">
        <f t="shared" si="339"/>
        <v>0</v>
      </c>
      <c r="N1314" s="60">
        <f t="shared" si="340"/>
        <v>0</v>
      </c>
      <c r="O1314" s="81" t="e">
        <f t="shared" si="341"/>
        <v>#DIV/0!</v>
      </c>
      <c r="P1314" s="61"/>
      <c r="Q1314" s="60">
        <f t="shared" si="342"/>
        <v>0</v>
      </c>
      <c r="R1314" s="60">
        <f t="shared" si="343"/>
        <v>0</v>
      </c>
      <c r="S1314" s="75" t="str">
        <f t="shared" si="344"/>
        <v>1</v>
      </c>
      <c r="T1314" s="51" t="s">
        <v>59</v>
      </c>
      <c r="U1314" s="51"/>
      <c r="V1314" s="51"/>
    </row>
    <row r="1315" spans="1:22" ht="20">
      <c r="A1315" s="49"/>
      <c r="B1315" s="52"/>
      <c r="C1315" s="53"/>
      <c r="D1315" s="54"/>
      <c r="E1315" s="54"/>
      <c r="F1315" s="55"/>
      <c r="G1315" s="56"/>
      <c r="H1315" s="57"/>
      <c r="I1315" s="58"/>
      <c r="J1315" s="59">
        <f t="shared" si="345"/>
        <v>0</v>
      </c>
      <c r="K1315" s="60">
        <f t="shared" si="346"/>
        <v>0</v>
      </c>
      <c r="L1315" s="61"/>
      <c r="M1315" s="59">
        <f t="shared" si="339"/>
        <v>0</v>
      </c>
      <c r="N1315" s="60">
        <f t="shared" si="340"/>
        <v>0</v>
      </c>
      <c r="O1315" s="81" t="e">
        <f t="shared" si="341"/>
        <v>#DIV/0!</v>
      </c>
      <c r="P1315" s="61"/>
      <c r="Q1315" s="60">
        <f t="shared" si="342"/>
        <v>0</v>
      </c>
      <c r="R1315" s="60">
        <f t="shared" si="343"/>
        <v>0</v>
      </c>
      <c r="S1315" s="75" t="str">
        <f t="shared" si="344"/>
        <v>1</v>
      </c>
      <c r="T1315" s="51" t="s">
        <v>59</v>
      </c>
      <c r="U1315" s="51"/>
      <c r="V1315" s="51"/>
    </row>
    <row r="1316" spans="1:22" ht="20">
      <c r="A1316" s="49"/>
      <c r="B1316" s="52"/>
      <c r="C1316" s="53"/>
      <c r="D1316" s="54"/>
      <c r="E1316" s="54"/>
      <c r="F1316" s="55"/>
      <c r="G1316" s="56"/>
      <c r="H1316" s="57"/>
      <c r="I1316" s="58"/>
      <c r="J1316" s="59">
        <f t="shared" si="345"/>
        <v>0</v>
      </c>
      <c r="K1316" s="60">
        <f t="shared" si="346"/>
        <v>0</v>
      </c>
      <c r="L1316" s="61"/>
      <c r="M1316" s="59">
        <f t="shared" si="339"/>
        <v>0</v>
      </c>
      <c r="N1316" s="60">
        <f t="shared" si="340"/>
        <v>0</v>
      </c>
      <c r="O1316" s="81" t="e">
        <f t="shared" si="341"/>
        <v>#DIV/0!</v>
      </c>
      <c r="P1316" s="61"/>
      <c r="Q1316" s="60">
        <f t="shared" si="342"/>
        <v>0</v>
      </c>
      <c r="R1316" s="60">
        <f t="shared" si="343"/>
        <v>0</v>
      </c>
      <c r="S1316" s="75" t="str">
        <f t="shared" si="344"/>
        <v>1</v>
      </c>
      <c r="T1316" s="51" t="s">
        <v>59</v>
      </c>
      <c r="U1316" s="51"/>
      <c r="V1316" s="51"/>
    </row>
    <row r="1317" spans="1:22" ht="20">
      <c r="A1317" s="49"/>
      <c r="B1317" s="52"/>
      <c r="C1317" s="53"/>
      <c r="D1317" s="54"/>
      <c r="E1317" s="54"/>
      <c r="F1317" s="55"/>
      <c r="G1317" s="56"/>
      <c r="H1317" s="57"/>
      <c r="I1317" s="58"/>
      <c r="J1317" s="59">
        <f t="shared" si="345"/>
        <v>0</v>
      </c>
      <c r="K1317" s="60">
        <f t="shared" si="346"/>
        <v>0</v>
      </c>
      <c r="L1317" s="61"/>
      <c r="M1317" s="59">
        <f t="shared" si="339"/>
        <v>0</v>
      </c>
      <c r="N1317" s="60">
        <f t="shared" si="340"/>
        <v>0</v>
      </c>
      <c r="O1317" s="81" t="e">
        <f t="shared" si="341"/>
        <v>#DIV/0!</v>
      </c>
      <c r="P1317" s="61"/>
      <c r="Q1317" s="60">
        <f t="shared" si="342"/>
        <v>0</v>
      </c>
      <c r="R1317" s="60">
        <f t="shared" si="343"/>
        <v>0</v>
      </c>
      <c r="S1317" s="75" t="str">
        <f t="shared" si="344"/>
        <v>1</v>
      </c>
      <c r="T1317" s="51" t="s">
        <v>59</v>
      </c>
      <c r="U1317" s="51"/>
      <c r="V1317" s="51"/>
    </row>
    <row r="1318" spans="1:22" ht="20">
      <c r="A1318" s="49"/>
      <c r="B1318" s="52"/>
      <c r="C1318" s="53"/>
      <c r="D1318" s="54"/>
      <c r="E1318" s="54"/>
      <c r="F1318" s="55"/>
      <c r="G1318" s="56"/>
      <c r="H1318" s="57"/>
      <c r="I1318" s="58"/>
      <c r="J1318" s="59">
        <f t="shared" si="345"/>
        <v>0</v>
      </c>
      <c r="K1318" s="60">
        <f t="shared" si="346"/>
        <v>0</v>
      </c>
      <c r="L1318" s="61"/>
      <c r="M1318" s="59">
        <f t="shared" si="339"/>
        <v>0</v>
      </c>
      <c r="N1318" s="60">
        <f t="shared" si="340"/>
        <v>0</v>
      </c>
      <c r="O1318" s="81" t="e">
        <f t="shared" si="341"/>
        <v>#DIV/0!</v>
      </c>
      <c r="P1318" s="61"/>
      <c r="Q1318" s="60">
        <f t="shared" si="342"/>
        <v>0</v>
      </c>
      <c r="R1318" s="60">
        <f t="shared" si="343"/>
        <v>0</v>
      </c>
      <c r="S1318" s="75" t="str">
        <f t="shared" si="344"/>
        <v>1</v>
      </c>
      <c r="T1318" s="51" t="s">
        <v>59</v>
      </c>
      <c r="U1318" s="51"/>
      <c r="V1318" s="51"/>
    </row>
    <row r="1319" spans="1:22" ht="20">
      <c r="A1319" s="49"/>
      <c r="B1319" s="52"/>
      <c r="C1319" s="53"/>
      <c r="D1319" s="54"/>
      <c r="E1319" s="54"/>
      <c r="F1319" s="55"/>
      <c r="G1319" s="56"/>
      <c r="H1319" s="57"/>
      <c r="I1319" s="58"/>
      <c r="J1319" s="59">
        <f t="shared" si="345"/>
        <v>0</v>
      </c>
      <c r="K1319" s="60">
        <f t="shared" si="346"/>
        <v>0</v>
      </c>
      <c r="L1319" s="61"/>
      <c r="M1319" s="59">
        <f t="shared" si="339"/>
        <v>0</v>
      </c>
      <c r="N1319" s="60">
        <f t="shared" si="340"/>
        <v>0</v>
      </c>
      <c r="O1319" s="81" t="e">
        <f t="shared" si="341"/>
        <v>#DIV/0!</v>
      </c>
      <c r="P1319" s="61"/>
      <c r="Q1319" s="60">
        <f t="shared" si="342"/>
        <v>0</v>
      </c>
      <c r="R1319" s="60">
        <f t="shared" si="343"/>
        <v>0</v>
      </c>
      <c r="S1319" s="75" t="str">
        <f t="shared" si="344"/>
        <v>1</v>
      </c>
      <c r="T1319" s="51" t="s">
        <v>59</v>
      </c>
      <c r="U1319" s="51"/>
      <c r="V1319" s="51"/>
    </row>
    <row r="1320" spans="1:22" ht="20">
      <c r="A1320" s="49"/>
      <c r="B1320" s="52"/>
      <c r="C1320" s="53"/>
      <c r="D1320" s="54"/>
      <c r="E1320" s="54"/>
      <c r="F1320" s="55"/>
      <c r="G1320" s="56"/>
      <c r="H1320" s="57"/>
      <c r="I1320" s="58"/>
      <c r="J1320" s="59">
        <f t="shared" si="345"/>
        <v>0</v>
      </c>
      <c r="K1320" s="60">
        <f t="shared" si="346"/>
        <v>0</v>
      </c>
      <c r="L1320" s="61"/>
      <c r="M1320" s="59">
        <f t="shared" si="339"/>
        <v>0</v>
      </c>
      <c r="N1320" s="60">
        <f t="shared" si="340"/>
        <v>0</v>
      </c>
      <c r="O1320" s="81" t="e">
        <f t="shared" si="341"/>
        <v>#DIV/0!</v>
      </c>
      <c r="P1320" s="61"/>
      <c r="Q1320" s="60">
        <f t="shared" si="342"/>
        <v>0</v>
      </c>
      <c r="R1320" s="60">
        <f t="shared" si="343"/>
        <v>0</v>
      </c>
      <c r="S1320" s="75" t="str">
        <f t="shared" si="344"/>
        <v>1</v>
      </c>
      <c r="T1320" s="51" t="s">
        <v>59</v>
      </c>
      <c r="U1320" s="51"/>
      <c r="V1320" s="51"/>
    </row>
    <row r="1321" spans="1:22" ht="20">
      <c r="A1321" s="49"/>
      <c r="B1321" s="52"/>
      <c r="C1321" s="53"/>
      <c r="D1321" s="54"/>
      <c r="E1321" s="54"/>
      <c r="F1321" s="55"/>
      <c r="G1321" s="56"/>
      <c r="H1321" s="57"/>
      <c r="I1321" s="58"/>
      <c r="J1321" s="59">
        <f t="shared" si="345"/>
        <v>0</v>
      </c>
      <c r="K1321" s="60">
        <f t="shared" si="346"/>
        <v>0</v>
      </c>
      <c r="L1321" s="61"/>
      <c r="M1321" s="59">
        <f t="shared" si="339"/>
        <v>0</v>
      </c>
      <c r="N1321" s="60">
        <f t="shared" si="340"/>
        <v>0</v>
      </c>
      <c r="O1321" s="81" t="e">
        <f t="shared" si="341"/>
        <v>#DIV/0!</v>
      </c>
      <c r="P1321" s="61"/>
      <c r="Q1321" s="60">
        <f t="shared" si="342"/>
        <v>0</v>
      </c>
      <c r="R1321" s="60">
        <f t="shared" si="343"/>
        <v>0</v>
      </c>
      <c r="S1321" s="75" t="str">
        <f t="shared" si="344"/>
        <v>1</v>
      </c>
      <c r="T1321" s="51" t="s">
        <v>59</v>
      </c>
      <c r="U1321" s="51"/>
      <c r="V1321" s="51"/>
    </row>
    <row r="1322" spans="1:22" ht="20">
      <c r="A1322" s="49"/>
      <c r="B1322" s="52"/>
      <c r="C1322" s="53"/>
      <c r="D1322" s="54"/>
      <c r="E1322" s="54"/>
      <c r="F1322" s="55"/>
      <c r="G1322" s="56"/>
      <c r="H1322" s="57"/>
      <c r="I1322" s="58"/>
      <c r="J1322" s="59">
        <f t="shared" si="345"/>
        <v>0</v>
      </c>
      <c r="K1322" s="60">
        <f t="shared" si="346"/>
        <v>0</v>
      </c>
      <c r="L1322" s="61"/>
      <c r="M1322" s="59">
        <f t="shared" si="339"/>
        <v>0</v>
      </c>
      <c r="N1322" s="60">
        <f t="shared" si="340"/>
        <v>0</v>
      </c>
      <c r="O1322" s="81" t="e">
        <f t="shared" si="341"/>
        <v>#DIV/0!</v>
      </c>
      <c r="P1322" s="61"/>
      <c r="Q1322" s="60">
        <f t="shared" si="342"/>
        <v>0</v>
      </c>
      <c r="R1322" s="60">
        <f t="shared" si="343"/>
        <v>0</v>
      </c>
      <c r="S1322" s="75" t="str">
        <f t="shared" si="344"/>
        <v>1</v>
      </c>
      <c r="T1322" s="51" t="s">
        <v>59</v>
      </c>
      <c r="U1322" s="51"/>
      <c r="V1322" s="51"/>
    </row>
    <row r="1323" spans="1:22" ht="20">
      <c r="A1323" s="49"/>
      <c r="B1323" s="52"/>
      <c r="C1323" s="53"/>
      <c r="D1323" s="54"/>
      <c r="E1323" s="54"/>
      <c r="F1323" s="55"/>
      <c r="G1323" s="56"/>
      <c r="H1323" s="57"/>
      <c r="I1323" s="58"/>
      <c r="J1323" s="59">
        <f t="shared" si="345"/>
        <v>0</v>
      </c>
      <c r="K1323" s="60">
        <f t="shared" si="346"/>
        <v>0</v>
      </c>
      <c r="L1323" s="61"/>
      <c r="M1323" s="59">
        <f t="shared" si="339"/>
        <v>0</v>
      </c>
      <c r="N1323" s="60">
        <f t="shared" si="340"/>
        <v>0</v>
      </c>
      <c r="O1323" s="81" t="e">
        <f t="shared" si="341"/>
        <v>#DIV/0!</v>
      </c>
      <c r="P1323" s="61"/>
      <c r="Q1323" s="60">
        <f t="shared" si="342"/>
        <v>0</v>
      </c>
      <c r="R1323" s="60">
        <f t="shared" si="343"/>
        <v>0</v>
      </c>
      <c r="S1323" s="75" t="str">
        <f t="shared" si="344"/>
        <v>1</v>
      </c>
      <c r="T1323" s="51" t="s">
        <v>59</v>
      </c>
      <c r="U1323" s="51"/>
      <c r="V1323" s="51"/>
    </row>
    <row r="1324" spans="1:22" ht="20">
      <c r="A1324" s="49"/>
      <c r="B1324" s="52"/>
      <c r="C1324" s="53"/>
      <c r="D1324" s="54"/>
      <c r="E1324" s="54"/>
      <c r="F1324" s="55"/>
      <c r="G1324" s="56"/>
      <c r="H1324" s="57"/>
      <c r="I1324" s="58"/>
      <c r="J1324" s="59">
        <f t="shared" si="345"/>
        <v>0</v>
      </c>
      <c r="K1324" s="60">
        <f t="shared" si="346"/>
        <v>0</v>
      </c>
      <c r="L1324" s="61"/>
      <c r="M1324" s="59">
        <f t="shared" si="339"/>
        <v>0</v>
      </c>
      <c r="N1324" s="60">
        <f t="shared" si="340"/>
        <v>0</v>
      </c>
      <c r="O1324" s="81" t="e">
        <f t="shared" si="341"/>
        <v>#DIV/0!</v>
      </c>
      <c r="P1324" s="61"/>
      <c r="Q1324" s="60">
        <f t="shared" si="342"/>
        <v>0</v>
      </c>
      <c r="R1324" s="60">
        <f t="shared" si="343"/>
        <v>0</v>
      </c>
      <c r="S1324" s="75" t="str">
        <f t="shared" si="344"/>
        <v>1</v>
      </c>
      <c r="T1324" s="51" t="s">
        <v>59</v>
      </c>
      <c r="U1324" s="51"/>
      <c r="V1324" s="51"/>
    </row>
    <row r="1325" spans="1:22" ht="20">
      <c r="A1325" s="49"/>
      <c r="B1325" s="52"/>
      <c r="C1325" s="53"/>
      <c r="D1325" s="54"/>
      <c r="E1325" s="54"/>
      <c r="F1325" s="55"/>
      <c r="G1325" s="56"/>
      <c r="H1325" s="57"/>
      <c r="I1325" s="58"/>
      <c r="J1325" s="59">
        <f t="shared" si="345"/>
        <v>0</v>
      </c>
      <c r="K1325" s="60">
        <f t="shared" si="346"/>
        <v>0</v>
      </c>
      <c r="L1325" s="61"/>
      <c r="M1325" s="59">
        <f t="shared" si="339"/>
        <v>0</v>
      </c>
      <c r="N1325" s="60">
        <f t="shared" si="340"/>
        <v>0</v>
      </c>
      <c r="O1325" s="81" t="e">
        <f t="shared" si="341"/>
        <v>#DIV/0!</v>
      </c>
      <c r="P1325" s="61"/>
      <c r="Q1325" s="60">
        <f t="shared" si="342"/>
        <v>0</v>
      </c>
      <c r="R1325" s="60">
        <f t="shared" si="343"/>
        <v>0</v>
      </c>
      <c r="S1325" s="75" t="str">
        <f t="shared" si="344"/>
        <v>1</v>
      </c>
      <c r="T1325" s="51" t="s">
        <v>59</v>
      </c>
      <c r="U1325" s="51"/>
      <c r="V1325" s="51"/>
    </row>
    <row r="1326" spans="1:22" ht="20">
      <c r="A1326" s="49"/>
      <c r="B1326" s="52"/>
      <c r="C1326" s="53"/>
      <c r="D1326" s="54"/>
      <c r="E1326" s="54"/>
      <c r="F1326" s="55"/>
      <c r="G1326" s="56"/>
      <c r="H1326" s="57"/>
      <c r="I1326" s="58"/>
      <c r="J1326" s="59">
        <f t="shared" si="345"/>
        <v>0</v>
      </c>
      <c r="K1326" s="60">
        <f t="shared" si="346"/>
        <v>0</v>
      </c>
      <c r="L1326" s="61"/>
      <c r="M1326" s="59">
        <f t="shared" si="339"/>
        <v>0</v>
      </c>
      <c r="N1326" s="60">
        <f t="shared" si="340"/>
        <v>0</v>
      </c>
      <c r="O1326" s="81" t="e">
        <f t="shared" si="341"/>
        <v>#DIV/0!</v>
      </c>
      <c r="P1326" s="61"/>
      <c r="Q1326" s="60">
        <f t="shared" si="342"/>
        <v>0</v>
      </c>
      <c r="R1326" s="60">
        <f t="shared" si="343"/>
        <v>0</v>
      </c>
      <c r="S1326" s="75" t="str">
        <f t="shared" si="344"/>
        <v>1</v>
      </c>
      <c r="T1326" s="51" t="s">
        <v>59</v>
      </c>
      <c r="U1326" s="51"/>
      <c r="V1326" s="51"/>
    </row>
    <row r="1327" spans="1:22" ht="20">
      <c r="A1327" s="49"/>
      <c r="B1327" s="52"/>
      <c r="C1327" s="53"/>
      <c r="D1327" s="54"/>
      <c r="E1327" s="54"/>
      <c r="F1327" s="55"/>
      <c r="G1327" s="56"/>
      <c r="H1327" s="57"/>
      <c r="I1327" s="58"/>
      <c r="J1327" s="59">
        <f t="shared" si="345"/>
        <v>0</v>
      </c>
      <c r="K1327" s="60">
        <f t="shared" si="346"/>
        <v>0</v>
      </c>
      <c r="L1327" s="61"/>
      <c r="M1327" s="59">
        <f t="shared" si="339"/>
        <v>0</v>
      </c>
      <c r="N1327" s="60">
        <f t="shared" si="340"/>
        <v>0</v>
      </c>
      <c r="O1327" s="81" t="e">
        <f t="shared" si="341"/>
        <v>#DIV/0!</v>
      </c>
      <c r="P1327" s="61"/>
      <c r="Q1327" s="60">
        <f t="shared" si="342"/>
        <v>0</v>
      </c>
      <c r="R1327" s="60">
        <f t="shared" si="343"/>
        <v>0</v>
      </c>
      <c r="S1327" s="75" t="str">
        <f t="shared" si="344"/>
        <v>1</v>
      </c>
      <c r="T1327" s="51" t="s">
        <v>59</v>
      </c>
      <c r="U1327" s="51"/>
      <c r="V1327" s="51"/>
    </row>
    <row r="1328" spans="1:22" ht="20">
      <c r="A1328" s="49"/>
      <c r="B1328" s="52"/>
      <c r="C1328" s="53"/>
      <c r="D1328" s="54"/>
      <c r="E1328" s="54"/>
      <c r="F1328" s="55"/>
      <c r="G1328" s="56"/>
      <c r="H1328" s="57"/>
      <c r="I1328" s="58"/>
      <c r="J1328" s="59">
        <f t="shared" si="345"/>
        <v>0</v>
      </c>
      <c r="K1328" s="60">
        <f t="shared" si="346"/>
        <v>0</v>
      </c>
      <c r="L1328" s="61"/>
      <c r="M1328" s="59">
        <f t="shared" si="339"/>
        <v>0</v>
      </c>
      <c r="N1328" s="60">
        <f t="shared" si="340"/>
        <v>0</v>
      </c>
      <c r="O1328" s="81" t="e">
        <f t="shared" si="341"/>
        <v>#DIV/0!</v>
      </c>
      <c r="P1328" s="61"/>
      <c r="Q1328" s="60">
        <f t="shared" si="342"/>
        <v>0</v>
      </c>
      <c r="R1328" s="60">
        <f t="shared" si="343"/>
        <v>0</v>
      </c>
      <c r="S1328" s="75" t="str">
        <f t="shared" si="344"/>
        <v>1</v>
      </c>
      <c r="T1328" s="51" t="s">
        <v>59</v>
      </c>
      <c r="U1328" s="51"/>
      <c r="V1328" s="51"/>
    </row>
    <row r="1329" spans="1:22" ht="20">
      <c r="A1329" s="49"/>
      <c r="B1329" s="52"/>
      <c r="C1329" s="53"/>
      <c r="D1329" s="54"/>
      <c r="E1329" s="54"/>
      <c r="F1329" s="55"/>
      <c r="G1329" s="56"/>
      <c r="H1329" s="57"/>
      <c r="I1329" s="58"/>
      <c r="J1329" s="59">
        <f t="shared" si="345"/>
        <v>0</v>
      </c>
      <c r="K1329" s="60">
        <f t="shared" si="346"/>
        <v>0</v>
      </c>
      <c r="L1329" s="61"/>
      <c r="M1329" s="59">
        <f t="shared" si="339"/>
        <v>0</v>
      </c>
      <c r="N1329" s="60">
        <f t="shared" si="340"/>
        <v>0</v>
      </c>
      <c r="O1329" s="81" t="e">
        <f t="shared" si="341"/>
        <v>#DIV/0!</v>
      </c>
      <c r="P1329" s="61"/>
      <c r="Q1329" s="60">
        <f t="shared" si="342"/>
        <v>0</v>
      </c>
      <c r="R1329" s="60">
        <f t="shared" si="343"/>
        <v>0</v>
      </c>
      <c r="S1329" s="75" t="str">
        <f t="shared" si="344"/>
        <v>1</v>
      </c>
      <c r="T1329" s="51" t="s">
        <v>59</v>
      </c>
      <c r="U1329" s="51"/>
      <c r="V1329" s="51"/>
    </row>
    <row r="1330" spans="1:22" ht="20">
      <c r="A1330" s="49"/>
      <c r="B1330" s="52"/>
      <c r="C1330" s="53"/>
      <c r="D1330" s="54"/>
      <c r="E1330" s="54"/>
      <c r="F1330" s="55"/>
      <c r="G1330" s="56"/>
      <c r="H1330" s="57"/>
      <c r="I1330" s="58"/>
      <c r="J1330" s="59">
        <f t="shared" si="345"/>
        <v>0</v>
      </c>
      <c r="K1330" s="60">
        <f t="shared" si="346"/>
        <v>0</v>
      </c>
      <c r="L1330" s="61"/>
      <c r="M1330" s="59">
        <f t="shared" si="339"/>
        <v>0</v>
      </c>
      <c r="N1330" s="60">
        <f t="shared" si="340"/>
        <v>0</v>
      </c>
      <c r="O1330" s="81" t="e">
        <f t="shared" si="341"/>
        <v>#DIV/0!</v>
      </c>
      <c r="P1330" s="61"/>
      <c r="Q1330" s="60">
        <f t="shared" si="342"/>
        <v>0</v>
      </c>
      <c r="R1330" s="60">
        <f t="shared" si="343"/>
        <v>0</v>
      </c>
      <c r="S1330" s="75" t="str">
        <f t="shared" si="344"/>
        <v>1</v>
      </c>
      <c r="T1330" s="51" t="s">
        <v>59</v>
      </c>
      <c r="U1330" s="51"/>
      <c r="V1330" s="51"/>
    </row>
    <row r="1331" spans="1:22" ht="20">
      <c r="A1331" s="49"/>
      <c r="B1331" s="52"/>
      <c r="C1331" s="53"/>
      <c r="D1331" s="54"/>
      <c r="E1331" s="54"/>
      <c r="F1331" s="55"/>
      <c r="G1331" s="56"/>
      <c r="H1331" s="57"/>
      <c r="I1331" s="58"/>
      <c r="J1331" s="59">
        <f t="shared" si="345"/>
        <v>0</v>
      </c>
      <c r="K1331" s="60">
        <f t="shared" si="346"/>
        <v>0</v>
      </c>
      <c r="L1331" s="61"/>
      <c r="M1331" s="59">
        <f t="shared" si="339"/>
        <v>0</v>
      </c>
      <c r="N1331" s="60">
        <f t="shared" si="340"/>
        <v>0</v>
      </c>
      <c r="O1331" s="81" t="e">
        <f t="shared" si="341"/>
        <v>#DIV/0!</v>
      </c>
      <c r="P1331" s="61"/>
      <c r="Q1331" s="60">
        <f t="shared" si="342"/>
        <v>0</v>
      </c>
      <c r="R1331" s="60">
        <f t="shared" si="343"/>
        <v>0</v>
      </c>
      <c r="S1331" s="75" t="str">
        <f t="shared" si="344"/>
        <v>1</v>
      </c>
      <c r="T1331" s="51" t="s">
        <v>59</v>
      </c>
      <c r="U1331" s="51"/>
      <c r="V1331" s="51"/>
    </row>
    <row r="1332" spans="1:22" ht="20">
      <c r="A1332" s="49"/>
      <c r="B1332" s="52"/>
      <c r="C1332" s="53"/>
      <c r="D1332" s="54"/>
      <c r="E1332" s="54"/>
      <c r="F1332" s="55"/>
      <c r="G1332" s="56"/>
      <c r="H1332" s="57"/>
      <c r="I1332" s="58"/>
      <c r="J1332" s="59">
        <f t="shared" si="345"/>
        <v>0</v>
      </c>
      <c r="K1332" s="60">
        <f t="shared" si="346"/>
        <v>0</v>
      </c>
      <c r="L1332" s="61"/>
      <c r="M1332" s="59">
        <f t="shared" si="339"/>
        <v>0</v>
      </c>
      <c r="N1332" s="60">
        <f t="shared" si="340"/>
        <v>0</v>
      </c>
      <c r="O1332" s="81" t="e">
        <f t="shared" si="341"/>
        <v>#DIV/0!</v>
      </c>
      <c r="P1332" s="61"/>
      <c r="Q1332" s="60">
        <f t="shared" si="342"/>
        <v>0</v>
      </c>
      <c r="R1332" s="60">
        <f t="shared" si="343"/>
        <v>0</v>
      </c>
      <c r="S1332" s="75" t="str">
        <f t="shared" si="344"/>
        <v>1</v>
      </c>
      <c r="T1332" s="51" t="s">
        <v>59</v>
      </c>
      <c r="U1332" s="51"/>
      <c r="V1332" s="51"/>
    </row>
    <row r="1333" spans="1:22" ht="20">
      <c r="A1333" s="49"/>
      <c r="B1333" s="52"/>
      <c r="C1333" s="53"/>
      <c r="D1333" s="54"/>
      <c r="E1333" s="54"/>
      <c r="F1333" s="55"/>
      <c r="G1333" s="56"/>
      <c r="H1333" s="57"/>
      <c r="I1333" s="58"/>
      <c r="J1333" s="59">
        <f t="shared" si="345"/>
        <v>0</v>
      </c>
      <c r="K1333" s="60">
        <f t="shared" si="346"/>
        <v>0</v>
      </c>
      <c r="L1333" s="61"/>
      <c r="M1333" s="59">
        <f t="shared" si="339"/>
        <v>0</v>
      </c>
      <c r="N1333" s="60">
        <f t="shared" si="340"/>
        <v>0</v>
      </c>
      <c r="O1333" s="81" t="e">
        <f t="shared" si="341"/>
        <v>#DIV/0!</v>
      </c>
      <c r="P1333" s="61"/>
      <c r="Q1333" s="60">
        <f t="shared" si="342"/>
        <v>0</v>
      </c>
      <c r="R1333" s="60">
        <f t="shared" si="343"/>
        <v>0</v>
      </c>
      <c r="S1333" s="75" t="str">
        <f t="shared" si="344"/>
        <v>1</v>
      </c>
      <c r="T1333" s="51" t="s">
        <v>59</v>
      </c>
      <c r="U1333" s="51"/>
      <c r="V1333" s="51"/>
    </row>
    <row r="1334" spans="1:22" ht="20">
      <c r="A1334" s="49"/>
      <c r="B1334" s="52"/>
      <c r="C1334" s="53"/>
      <c r="D1334" s="54"/>
      <c r="E1334" s="54"/>
      <c r="F1334" s="55"/>
      <c r="G1334" s="56"/>
      <c r="H1334" s="57"/>
      <c r="I1334" s="58"/>
      <c r="J1334" s="59">
        <f t="shared" si="345"/>
        <v>0</v>
      </c>
      <c r="K1334" s="60">
        <f t="shared" si="346"/>
        <v>0</v>
      </c>
      <c r="L1334" s="61"/>
      <c r="M1334" s="59">
        <f t="shared" si="339"/>
        <v>0</v>
      </c>
      <c r="N1334" s="60">
        <f t="shared" si="340"/>
        <v>0</v>
      </c>
      <c r="O1334" s="81" t="e">
        <f t="shared" si="341"/>
        <v>#DIV/0!</v>
      </c>
      <c r="P1334" s="61"/>
      <c r="Q1334" s="60">
        <f t="shared" si="342"/>
        <v>0</v>
      </c>
      <c r="R1334" s="60">
        <f t="shared" si="343"/>
        <v>0</v>
      </c>
      <c r="S1334" s="75" t="str">
        <f t="shared" ref="S1334:S1345" si="347">IF(Q1334&lt;&gt;0,"未清","已清")</f>
        <v>已清</v>
      </c>
      <c r="T1334" s="51" t="s">
        <v>59</v>
      </c>
      <c r="U1334" s="51"/>
      <c r="V1334" s="51"/>
    </row>
    <row r="1335" spans="1:22" ht="20">
      <c r="A1335" s="49"/>
      <c r="B1335" s="52"/>
      <c r="C1335" s="53"/>
      <c r="D1335" s="54"/>
      <c r="E1335" s="54"/>
      <c r="F1335" s="55"/>
      <c r="G1335" s="56"/>
      <c r="H1335" s="57"/>
      <c r="I1335" s="58"/>
      <c r="J1335" s="59">
        <f t="shared" si="345"/>
        <v>0</v>
      </c>
      <c r="K1335" s="60">
        <f t="shared" si="346"/>
        <v>0</v>
      </c>
      <c r="L1335" s="61"/>
      <c r="M1335" s="59">
        <f t="shared" si="339"/>
        <v>0</v>
      </c>
      <c r="N1335" s="60">
        <f t="shared" si="340"/>
        <v>0</v>
      </c>
      <c r="O1335" s="81" t="e">
        <f t="shared" si="341"/>
        <v>#DIV/0!</v>
      </c>
      <c r="P1335" s="61"/>
      <c r="Q1335" s="60">
        <f t="shared" si="342"/>
        <v>0</v>
      </c>
      <c r="R1335" s="60">
        <f t="shared" si="343"/>
        <v>0</v>
      </c>
      <c r="S1335" s="75" t="str">
        <f t="shared" si="347"/>
        <v>已清</v>
      </c>
      <c r="T1335" s="51" t="s">
        <v>59</v>
      </c>
      <c r="U1335" s="51"/>
      <c r="V1335" s="51"/>
    </row>
    <row r="1336" spans="1:22" ht="20">
      <c r="A1336" s="49"/>
      <c r="B1336" s="52"/>
      <c r="C1336" s="53"/>
      <c r="D1336" s="54"/>
      <c r="E1336" s="54"/>
      <c r="F1336" s="55"/>
      <c r="G1336" s="56"/>
      <c r="H1336" s="57"/>
      <c r="I1336" s="58"/>
      <c r="J1336" s="59">
        <f t="shared" si="345"/>
        <v>0</v>
      </c>
      <c r="K1336" s="60">
        <f t="shared" si="346"/>
        <v>0</v>
      </c>
      <c r="L1336" s="61"/>
      <c r="M1336" s="59">
        <f t="shared" ref="M1336:M1399" si="348">L1336*H1336</f>
        <v>0</v>
      </c>
      <c r="N1336" s="60">
        <f t="shared" ref="N1336:N1399" si="349">(L1336-J1336)*H1336</f>
        <v>0</v>
      </c>
      <c r="O1336" s="81" t="e">
        <f t="shared" ref="O1336:O1399" si="350">(L1336-J1336)/J1336</f>
        <v>#DIV/0!</v>
      </c>
      <c r="P1336" s="61"/>
      <c r="Q1336" s="60">
        <f t="shared" si="342"/>
        <v>0</v>
      </c>
      <c r="R1336" s="60">
        <f t="shared" si="343"/>
        <v>0</v>
      </c>
      <c r="S1336" s="75" t="str">
        <f t="shared" si="347"/>
        <v>已清</v>
      </c>
      <c r="T1336" s="51" t="s">
        <v>59</v>
      </c>
      <c r="U1336" s="51"/>
      <c r="V1336" s="51"/>
    </row>
    <row r="1337" spans="1:22" ht="20">
      <c r="A1337" s="49"/>
      <c r="B1337" s="52"/>
      <c r="C1337" s="53"/>
      <c r="D1337" s="54"/>
      <c r="E1337" s="54"/>
      <c r="F1337" s="55"/>
      <c r="G1337" s="56"/>
      <c r="H1337" s="57"/>
      <c r="I1337" s="58"/>
      <c r="J1337" s="59">
        <f t="shared" si="345"/>
        <v>0</v>
      </c>
      <c r="K1337" s="60">
        <f t="shared" si="346"/>
        <v>0</v>
      </c>
      <c r="L1337" s="61"/>
      <c r="M1337" s="59">
        <f t="shared" si="348"/>
        <v>0</v>
      </c>
      <c r="N1337" s="60">
        <f t="shared" si="349"/>
        <v>0</v>
      </c>
      <c r="O1337" s="81" t="e">
        <f t="shared" si="350"/>
        <v>#DIV/0!</v>
      </c>
      <c r="P1337" s="61"/>
      <c r="Q1337" s="60">
        <f t="shared" si="342"/>
        <v>0</v>
      </c>
      <c r="R1337" s="60">
        <f t="shared" si="343"/>
        <v>0</v>
      </c>
      <c r="S1337" s="75" t="str">
        <f t="shared" si="347"/>
        <v>已清</v>
      </c>
      <c r="T1337" s="51" t="s">
        <v>59</v>
      </c>
      <c r="U1337" s="51"/>
      <c r="V1337" s="51"/>
    </row>
    <row r="1338" spans="1:22" ht="20">
      <c r="A1338" s="49"/>
      <c r="B1338" s="52"/>
      <c r="C1338" s="53"/>
      <c r="D1338" s="54"/>
      <c r="E1338" s="54"/>
      <c r="F1338" s="55"/>
      <c r="G1338" s="56"/>
      <c r="H1338" s="57"/>
      <c r="I1338" s="58"/>
      <c r="J1338" s="59">
        <f t="shared" si="345"/>
        <v>0</v>
      </c>
      <c r="K1338" s="60">
        <f t="shared" si="346"/>
        <v>0</v>
      </c>
      <c r="L1338" s="61"/>
      <c r="M1338" s="59">
        <f t="shared" si="348"/>
        <v>0</v>
      </c>
      <c r="N1338" s="60">
        <f t="shared" si="349"/>
        <v>0</v>
      </c>
      <c r="O1338" s="81" t="e">
        <f t="shared" si="350"/>
        <v>#DIV/0!</v>
      </c>
      <c r="P1338" s="61"/>
      <c r="Q1338" s="60">
        <f t="shared" ref="Q1338:Q1401" si="351">L1338*H1338-P1338</f>
        <v>0</v>
      </c>
      <c r="R1338" s="60">
        <f t="shared" si="343"/>
        <v>0</v>
      </c>
      <c r="S1338" s="75" t="str">
        <f t="shared" si="347"/>
        <v>已清</v>
      </c>
      <c r="T1338" s="51" t="s">
        <v>59</v>
      </c>
      <c r="U1338" s="51"/>
      <c r="V1338" s="51"/>
    </row>
    <row r="1339" spans="1:22" ht="20">
      <c r="A1339" s="49"/>
      <c r="B1339" s="52"/>
      <c r="C1339" s="53"/>
      <c r="D1339" s="54"/>
      <c r="E1339" s="54"/>
      <c r="F1339" s="55"/>
      <c r="G1339" s="56"/>
      <c r="H1339" s="57"/>
      <c r="I1339" s="58"/>
      <c r="J1339" s="59">
        <f t="shared" si="345"/>
        <v>0</v>
      </c>
      <c r="K1339" s="60">
        <f t="shared" si="346"/>
        <v>0</v>
      </c>
      <c r="L1339" s="61"/>
      <c r="M1339" s="59">
        <f t="shared" si="348"/>
        <v>0</v>
      </c>
      <c r="N1339" s="60">
        <f t="shared" si="349"/>
        <v>0</v>
      </c>
      <c r="O1339" s="81" t="e">
        <f t="shared" si="350"/>
        <v>#DIV/0!</v>
      </c>
      <c r="P1339" s="61"/>
      <c r="Q1339" s="60">
        <f t="shared" si="351"/>
        <v>0</v>
      </c>
      <c r="R1339" s="60">
        <f t="shared" si="343"/>
        <v>0</v>
      </c>
      <c r="S1339" s="75" t="str">
        <f t="shared" si="347"/>
        <v>已清</v>
      </c>
      <c r="T1339" s="51" t="s">
        <v>59</v>
      </c>
      <c r="U1339" s="51"/>
      <c r="V1339" s="51"/>
    </row>
    <row r="1340" spans="1:22" ht="20">
      <c r="A1340" s="49"/>
      <c r="B1340" s="52"/>
      <c r="C1340" s="53"/>
      <c r="D1340" s="54"/>
      <c r="E1340" s="54"/>
      <c r="F1340" s="55"/>
      <c r="G1340" s="56"/>
      <c r="H1340" s="57"/>
      <c r="I1340" s="58"/>
      <c r="J1340" s="59">
        <f t="shared" si="345"/>
        <v>0</v>
      </c>
      <c r="K1340" s="60">
        <f t="shared" si="346"/>
        <v>0</v>
      </c>
      <c r="L1340" s="61"/>
      <c r="M1340" s="59">
        <f t="shared" si="348"/>
        <v>0</v>
      </c>
      <c r="N1340" s="60">
        <f t="shared" si="349"/>
        <v>0</v>
      </c>
      <c r="O1340" s="81" t="e">
        <f t="shared" si="350"/>
        <v>#DIV/0!</v>
      </c>
      <c r="P1340" s="61"/>
      <c r="Q1340" s="60">
        <f t="shared" si="351"/>
        <v>0</v>
      </c>
      <c r="R1340" s="60">
        <f t="shared" si="343"/>
        <v>0</v>
      </c>
      <c r="S1340" s="75" t="str">
        <f t="shared" si="347"/>
        <v>已清</v>
      </c>
      <c r="T1340" s="51" t="s">
        <v>59</v>
      </c>
      <c r="U1340" s="51"/>
      <c r="V1340" s="51"/>
    </row>
    <row r="1341" spans="1:22" ht="20">
      <c r="A1341" s="49"/>
      <c r="B1341" s="52"/>
      <c r="C1341" s="53"/>
      <c r="D1341" s="54"/>
      <c r="E1341" s="54"/>
      <c r="F1341" s="55"/>
      <c r="G1341" s="56"/>
      <c r="H1341" s="57"/>
      <c r="I1341" s="58"/>
      <c r="J1341" s="59">
        <f t="shared" si="345"/>
        <v>0</v>
      </c>
      <c r="K1341" s="60">
        <f t="shared" si="346"/>
        <v>0</v>
      </c>
      <c r="L1341" s="61"/>
      <c r="M1341" s="59">
        <f t="shared" si="348"/>
        <v>0</v>
      </c>
      <c r="N1341" s="60">
        <f t="shared" si="349"/>
        <v>0</v>
      </c>
      <c r="O1341" s="81" t="e">
        <f t="shared" si="350"/>
        <v>#DIV/0!</v>
      </c>
      <c r="P1341" s="61"/>
      <c r="Q1341" s="60">
        <f t="shared" si="351"/>
        <v>0</v>
      </c>
      <c r="R1341" s="60">
        <f t="shared" si="343"/>
        <v>0</v>
      </c>
      <c r="S1341" s="75" t="str">
        <f t="shared" si="347"/>
        <v>已清</v>
      </c>
      <c r="T1341" s="51" t="s">
        <v>59</v>
      </c>
      <c r="U1341" s="51"/>
      <c r="V1341" s="51"/>
    </row>
    <row r="1342" spans="1:22" ht="20">
      <c r="A1342" s="49"/>
      <c r="B1342" s="52"/>
      <c r="C1342" s="53"/>
      <c r="D1342" s="54"/>
      <c r="E1342" s="54"/>
      <c r="F1342" s="55"/>
      <c r="G1342" s="56"/>
      <c r="H1342" s="57"/>
      <c r="I1342" s="58"/>
      <c r="J1342" s="59">
        <f t="shared" si="345"/>
        <v>0</v>
      </c>
      <c r="K1342" s="60">
        <f t="shared" si="346"/>
        <v>0</v>
      </c>
      <c r="L1342" s="61"/>
      <c r="M1342" s="59">
        <f t="shared" si="348"/>
        <v>0</v>
      </c>
      <c r="N1342" s="60">
        <f t="shared" si="349"/>
        <v>0</v>
      </c>
      <c r="O1342" s="81" t="e">
        <f t="shared" si="350"/>
        <v>#DIV/0!</v>
      </c>
      <c r="P1342" s="61"/>
      <c r="Q1342" s="60">
        <f t="shared" si="351"/>
        <v>0</v>
      </c>
      <c r="R1342" s="60">
        <f t="shared" si="343"/>
        <v>0</v>
      </c>
      <c r="S1342" s="75" t="str">
        <f t="shared" si="347"/>
        <v>已清</v>
      </c>
      <c r="T1342" s="51" t="s">
        <v>59</v>
      </c>
      <c r="U1342" s="51"/>
      <c r="V1342" s="51"/>
    </row>
    <row r="1343" spans="1:22" ht="20">
      <c r="A1343" s="49"/>
      <c r="B1343" s="52"/>
      <c r="C1343" s="53"/>
      <c r="D1343" s="54"/>
      <c r="E1343" s="54"/>
      <c r="F1343" s="55"/>
      <c r="G1343" s="56"/>
      <c r="H1343" s="57"/>
      <c r="I1343" s="58"/>
      <c r="J1343" s="59">
        <f t="shared" si="345"/>
        <v>0</v>
      </c>
      <c r="K1343" s="60">
        <f t="shared" si="346"/>
        <v>0</v>
      </c>
      <c r="L1343" s="61"/>
      <c r="M1343" s="59">
        <f t="shared" si="348"/>
        <v>0</v>
      </c>
      <c r="N1343" s="60">
        <f t="shared" si="349"/>
        <v>0</v>
      </c>
      <c r="O1343" s="81" t="e">
        <f t="shared" si="350"/>
        <v>#DIV/0!</v>
      </c>
      <c r="P1343" s="61"/>
      <c r="Q1343" s="60">
        <f t="shared" si="351"/>
        <v>0</v>
      </c>
      <c r="R1343" s="60">
        <f t="shared" si="343"/>
        <v>0</v>
      </c>
      <c r="S1343" s="75" t="str">
        <f t="shared" si="347"/>
        <v>已清</v>
      </c>
      <c r="T1343" s="51" t="s">
        <v>59</v>
      </c>
      <c r="U1343" s="51"/>
      <c r="V1343" s="51"/>
    </row>
    <row r="1344" spans="1:22" ht="20">
      <c r="A1344" s="49"/>
      <c r="B1344" s="52"/>
      <c r="C1344" s="53"/>
      <c r="D1344" s="54"/>
      <c r="E1344" s="54"/>
      <c r="F1344" s="55"/>
      <c r="G1344" s="56"/>
      <c r="H1344" s="57"/>
      <c r="I1344" s="58"/>
      <c r="J1344" s="59">
        <f t="shared" si="345"/>
        <v>0</v>
      </c>
      <c r="K1344" s="60">
        <f t="shared" si="346"/>
        <v>0</v>
      </c>
      <c r="L1344" s="61"/>
      <c r="M1344" s="59">
        <f t="shared" si="348"/>
        <v>0</v>
      </c>
      <c r="N1344" s="60">
        <f t="shared" si="349"/>
        <v>0</v>
      </c>
      <c r="O1344" s="81" t="e">
        <f t="shared" si="350"/>
        <v>#DIV/0!</v>
      </c>
      <c r="P1344" s="61"/>
      <c r="Q1344" s="60">
        <f t="shared" si="351"/>
        <v>0</v>
      </c>
      <c r="R1344" s="60">
        <f t="shared" si="343"/>
        <v>0</v>
      </c>
      <c r="S1344" s="75" t="str">
        <f t="shared" si="347"/>
        <v>已清</v>
      </c>
      <c r="T1344" s="51" t="s">
        <v>59</v>
      </c>
      <c r="U1344" s="51"/>
      <c r="V1344" s="51"/>
    </row>
    <row r="1345" spans="1:22" ht="20">
      <c r="A1345" s="49"/>
      <c r="B1345" s="52"/>
      <c r="C1345" s="53"/>
      <c r="D1345" s="54"/>
      <c r="E1345" s="54"/>
      <c r="F1345" s="55"/>
      <c r="G1345" s="56"/>
      <c r="H1345" s="57"/>
      <c r="I1345" s="58"/>
      <c r="J1345" s="59">
        <f t="shared" si="345"/>
        <v>0</v>
      </c>
      <c r="K1345" s="60">
        <f t="shared" si="346"/>
        <v>0</v>
      </c>
      <c r="L1345" s="61"/>
      <c r="M1345" s="59">
        <f t="shared" si="348"/>
        <v>0</v>
      </c>
      <c r="N1345" s="60">
        <f t="shared" si="349"/>
        <v>0</v>
      </c>
      <c r="O1345" s="81" t="e">
        <f t="shared" si="350"/>
        <v>#DIV/0!</v>
      </c>
      <c r="P1345" s="61"/>
      <c r="Q1345" s="60">
        <f t="shared" si="351"/>
        <v>0</v>
      </c>
      <c r="R1345" s="60">
        <f t="shared" si="343"/>
        <v>0</v>
      </c>
      <c r="S1345" s="75" t="str">
        <f t="shared" si="347"/>
        <v>已清</v>
      </c>
      <c r="T1345" s="51" t="s">
        <v>59</v>
      </c>
      <c r="U1345" s="51"/>
      <c r="V1345" s="51"/>
    </row>
    <row r="1346" spans="1:22" ht="20">
      <c r="A1346" s="49"/>
      <c r="B1346" s="52"/>
      <c r="C1346" s="53"/>
      <c r="D1346" s="54"/>
      <c r="E1346" s="54"/>
      <c r="F1346" s="55"/>
      <c r="G1346" s="56"/>
      <c r="H1346" s="57"/>
      <c r="I1346" s="58"/>
      <c r="J1346" s="59">
        <f t="shared" si="345"/>
        <v>0</v>
      </c>
      <c r="K1346" s="60">
        <f t="shared" si="346"/>
        <v>0</v>
      </c>
      <c r="L1346" s="61"/>
      <c r="M1346" s="59">
        <f t="shared" si="348"/>
        <v>0</v>
      </c>
      <c r="N1346" s="60">
        <f t="shared" si="349"/>
        <v>0</v>
      </c>
      <c r="O1346" s="81" t="e">
        <f t="shared" si="350"/>
        <v>#DIV/0!</v>
      </c>
      <c r="P1346" s="61"/>
      <c r="Q1346" s="60">
        <f t="shared" si="351"/>
        <v>0</v>
      </c>
      <c r="R1346" s="60">
        <f t="shared" ref="R1346:R1409" si="352">N1346</f>
        <v>0</v>
      </c>
      <c r="S1346" s="75" t="str">
        <f t="shared" ref="S1346:S1409" si="353">IF(Q1346&lt;&gt;0,"未清","已清")</f>
        <v>已清</v>
      </c>
      <c r="T1346" s="51" t="s">
        <v>59</v>
      </c>
      <c r="U1346" s="51"/>
      <c r="V1346" s="51"/>
    </row>
    <row r="1347" spans="1:22" ht="20">
      <c r="A1347" s="49"/>
      <c r="B1347" s="52"/>
      <c r="C1347" s="53"/>
      <c r="D1347" s="54"/>
      <c r="E1347" s="54"/>
      <c r="F1347" s="55"/>
      <c r="G1347" s="56"/>
      <c r="H1347" s="57"/>
      <c r="I1347" s="58"/>
      <c r="J1347" s="59">
        <f t="shared" si="345"/>
        <v>0</v>
      </c>
      <c r="K1347" s="60">
        <f t="shared" si="346"/>
        <v>0</v>
      </c>
      <c r="L1347" s="61"/>
      <c r="M1347" s="59">
        <f t="shared" si="348"/>
        <v>0</v>
      </c>
      <c r="N1347" s="60">
        <f t="shared" si="349"/>
        <v>0</v>
      </c>
      <c r="O1347" s="81" t="e">
        <f t="shared" si="350"/>
        <v>#DIV/0!</v>
      </c>
      <c r="P1347" s="61"/>
      <c r="Q1347" s="60">
        <f t="shared" si="351"/>
        <v>0</v>
      </c>
      <c r="R1347" s="60">
        <f t="shared" si="352"/>
        <v>0</v>
      </c>
      <c r="S1347" s="75" t="str">
        <f t="shared" si="353"/>
        <v>已清</v>
      </c>
      <c r="T1347" s="51" t="s">
        <v>59</v>
      </c>
      <c r="U1347" s="51"/>
      <c r="V1347" s="51"/>
    </row>
    <row r="1348" spans="1:22" ht="20">
      <c r="A1348" s="49"/>
      <c r="B1348" s="52"/>
      <c r="C1348" s="53"/>
      <c r="D1348" s="54"/>
      <c r="E1348" s="54"/>
      <c r="F1348" s="55"/>
      <c r="G1348" s="56"/>
      <c r="H1348" s="57"/>
      <c r="I1348" s="58"/>
      <c r="J1348" s="59">
        <f t="shared" si="345"/>
        <v>0</v>
      </c>
      <c r="K1348" s="60">
        <f t="shared" si="346"/>
        <v>0</v>
      </c>
      <c r="L1348" s="61"/>
      <c r="M1348" s="59">
        <f t="shared" si="348"/>
        <v>0</v>
      </c>
      <c r="N1348" s="60">
        <f t="shared" si="349"/>
        <v>0</v>
      </c>
      <c r="O1348" s="81" t="e">
        <f t="shared" si="350"/>
        <v>#DIV/0!</v>
      </c>
      <c r="P1348" s="61"/>
      <c r="Q1348" s="60">
        <f t="shared" si="351"/>
        <v>0</v>
      </c>
      <c r="R1348" s="60">
        <f t="shared" si="352"/>
        <v>0</v>
      </c>
      <c r="S1348" s="75" t="str">
        <f t="shared" si="353"/>
        <v>已清</v>
      </c>
      <c r="T1348" s="51" t="s">
        <v>59</v>
      </c>
      <c r="U1348" s="51"/>
      <c r="V1348" s="51"/>
    </row>
    <row r="1349" spans="1:22" ht="20">
      <c r="A1349" s="49"/>
      <c r="B1349" s="52"/>
      <c r="C1349" s="53"/>
      <c r="D1349" s="54"/>
      <c r="E1349" s="54"/>
      <c r="F1349" s="55"/>
      <c r="G1349" s="56"/>
      <c r="H1349" s="57"/>
      <c r="I1349" s="58"/>
      <c r="J1349" s="59">
        <f t="shared" ref="J1349:J1412" si="354">G1349*I1349</f>
        <v>0</v>
      </c>
      <c r="K1349" s="60">
        <f t="shared" si="346"/>
        <v>0</v>
      </c>
      <c r="L1349" s="61"/>
      <c r="M1349" s="59">
        <f t="shared" si="348"/>
        <v>0</v>
      </c>
      <c r="N1349" s="60">
        <f t="shared" si="349"/>
        <v>0</v>
      </c>
      <c r="O1349" s="81" t="e">
        <f t="shared" si="350"/>
        <v>#DIV/0!</v>
      </c>
      <c r="P1349" s="61"/>
      <c r="Q1349" s="60">
        <f t="shared" si="351"/>
        <v>0</v>
      </c>
      <c r="R1349" s="60">
        <f t="shared" si="352"/>
        <v>0</v>
      </c>
      <c r="S1349" s="75" t="str">
        <f t="shared" si="353"/>
        <v>已清</v>
      </c>
      <c r="T1349" s="51" t="s">
        <v>59</v>
      </c>
      <c r="U1349" s="51"/>
      <c r="V1349" s="51"/>
    </row>
    <row r="1350" spans="1:22" ht="20">
      <c r="A1350" s="49"/>
      <c r="B1350" s="52"/>
      <c r="C1350" s="53"/>
      <c r="D1350" s="54"/>
      <c r="E1350" s="54"/>
      <c r="F1350" s="55"/>
      <c r="G1350" s="56"/>
      <c r="H1350" s="57"/>
      <c r="I1350" s="58"/>
      <c r="J1350" s="59">
        <f t="shared" si="354"/>
        <v>0</v>
      </c>
      <c r="K1350" s="60">
        <f t="shared" si="346"/>
        <v>0</v>
      </c>
      <c r="L1350" s="61"/>
      <c r="M1350" s="59">
        <f t="shared" si="348"/>
        <v>0</v>
      </c>
      <c r="N1350" s="60">
        <f t="shared" si="349"/>
        <v>0</v>
      </c>
      <c r="O1350" s="81" t="e">
        <f t="shared" si="350"/>
        <v>#DIV/0!</v>
      </c>
      <c r="P1350" s="61"/>
      <c r="Q1350" s="60">
        <f t="shared" si="351"/>
        <v>0</v>
      </c>
      <c r="R1350" s="60">
        <f t="shared" si="352"/>
        <v>0</v>
      </c>
      <c r="S1350" s="75" t="str">
        <f t="shared" si="353"/>
        <v>已清</v>
      </c>
      <c r="T1350" s="51" t="s">
        <v>59</v>
      </c>
      <c r="U1350" s="51"/>
      <c r="V1350" s="51"/>
    </row>
    <row r="1351" spans="1:22" ht="20">
      <c r="A1351" s="49"/>
      <c r="B1351" s="52"/>
      <c r="C1351" s="53"/>
      <c r="D1351" s="54"/>
      <c r="E1351" s="54"/>
      <c r="F1351" s="55"/>
      <c r="G1351" s="56"/>
      <c r="H1351" s="57"/>
      <c r="I1351" s="58"/>
      <c r="J1351" s="59">
        <f t="shared" si="354"/>
        <v>0</v>
      </c>
      <c r="K1351" s="60">
        <f t="shared" si="346"/>
        <v>0</v>
      </c>
      <c r="L1351" s="61"/>
      <c r="M1351" s="59">
        <f t="shared" si="348"/>
        <v>0</v>
      </c>
      <c r="N1351" s="60">
        <f t="shared" si="349"/>
        <v>0</v>
      </c>
      <c r="O1351" s="81" t="e">
        <f t="shared" si="350"/>
        <v>#DIV/0!</v>
      </c>
      <c r="P1351" s="61"/>
      <c r="Q1351" s="60">
        <f t="shared" si="351"/>
        <v>0</v>
      </c>
      <c r="R1351" s="60">
        <f t="shared" si="352"/>
        <v>0</v>
      </c>
      <c r="S1351" s="75" t="str">
        <f t="shared" si="353"/>
        <v>已清</v>
      </c>
      <c r="T1351" s="51" t="s">
        <v>59</v>
      </c>
      <c r="U1351" s="51"/>
      <c r="V1351" s="51"/>
    </row>
    <row r="1352" spans="1:22" ht="20">
      <c r="A1352" s="49"/>
      <c r="B1352" s="52"/>
      <c r="C1352" s="53"/>
      <c r="D1352" s="54"/>
      <c r="E1352" s="54"/>
      <c r="F1352" s="55"/>
      <c r="G1352" s="56"/>
      <c r="H1352" s="57"/>
      <c r="I1352" s="58"/>
      <c r="J1352" s="59">
        <f t="shared" si="354"/>
        <v>0</v>
      </c>
      <c r="K1352" s="60">
        <f t="shared" si="346"/>
        <v>0</v>
      </c>
      <c r="L1352" s="61"/>
      <c r="M1352" s="59">
        <f t="shared" si="348"/>
        <v>0</v>
      </c>
      <c r="N1352" s="60">
        <f t="shared" si="349"/>
        <v>0</v>
      </c>
      <c r="O1352" s="81" t="e">
        <f t="shared" si="350"/>
        <v>#DIV/0!</v>
      </c>
      <c r="P1352" s="61"/>
      <c r="Q1352" s="60">
        <f t="shared" si="351"/>
        <v>0</v>
      </c>
      <c r="R1352" s="60">
        <f t="shared" si="352"/>
        <v>0</v>
      </c>
      <c r="S1352" s="75" t="str">
        <f t="shared" si="353"/>
        <v>已清</v>
      </c>
      <c r="T1352" s="51" t="s">
        <v>59</v>
      </c>
      <c r="U1352" s="51"/>
      <c r="V1352" s="51"/>
    </row>
    <row r="1353" spans="1:22" ht="20">
      <c r="A1353" s="49"/>
      <c r="B1353" s="52"/>
      <c r="C1353" s="53"/>
      <c r="D1353" s="54"/>
      <c r="E1353" s="54"/>
      <c r="F1353" s="55"/>
      <c r="G1353" s="56"/>
      <c r="H1353" s="57"/>
      <c r="I1353" s="58"/>
      <c r="J1353" s="59">
        <f t="shared" si="354"/>
        <v>0</v>
      </c>
      <c r="K1353" s="60">
        <f t="shared" si="346"/>
        <v>0</v>
      </c>
      <c r="L1353" s="61"/>
      <c r="M1353" s="59">
        <f t="shared" si="348"/>
        <v>0</v>
      </c>
      <c r="N1353" s="60">
        <f t="shared" si="349"/>
        <v>0</v>
      </c>
      <c r="O1353" s="81" t="e">
        <f t="shared" si="350"/>
        <v>#DIV/0!</v>
      </c>
      <c r="P1353" s="61"/>
      <c r="Q1353" s="60">
        <f t="shared" si="351"/>
        <v>0</v>
      </c>
      <c r="R1353" s="60">
        <f t="shared" si="352"/>
        <v>0</v>
      </c>
      <c r="S1353" s="75" t="str">
        <f t="shared" si="353"/>
        <v>已清</v>
      </c>
      <c r="T1353" s="51" t="s">
        <v>59</v>
      </c>
      <c r="U1353" s="51"/>
      <c r="V1353" s="51"/>
    </row>
    <row r="1354" spans="1:22" ht="20">
      <c r="A1354" s="49"/>
      <c r="B1354" s="52"/>
      <c r="C1354" s="53"/>
      <c r="D1354" s="54"/>
      <c r="E1354" s="54"/>
      <c r="F1354" s="55"/>
      <c r="G1354" s="56"/>
      <c r="H1354" s="57"/>
      <c r="I1354" s="58"/>
      <c r="J1354" s="59">
        <f t="shared" si="354"/>
        <v>0</v>
      </c>
      <c r="K1354" s="60">
        <f t="shared" si="346"/>
        <v>0</v>
      </c>
      <c r="L1354" s="61"/>
      <c r="M1354" s="59">
        <f t="shared" si="348"/>
        <v>0</v>
      </c>
      <c r="N1354" s="60">
        <f t="shared" si="349"/>
        <v>0</v>
      </c>
      <c r="O1354" s="81" t="e">
        <f t="shared" si="350"/>
        <v>#DIV/0!</v>
      </c>
      <c r="P1354" s="61"/>
      <c r="Q1354" s="60">
        <f t="shared" si="351"/>
        <v>0</v>
      </c>
      <c r="R1354" s="60">
        <f t="shared" si="352"/>
        <v>0</v>
      </c>
      <c r="S1354" s="75" t="str">
        <f t="shared" si="353"/>
        <v>已清</v>
      </c>
      <c r="T1354" s="51" t="s">
        <v>59</v>
      </c>
      <c r="U1354" s="51"/>
      <c r="V1354" s="51"/>
    </row>
    <row r="1355" spans="1:22" ht="20">
      <c r="A1355" s="49"/>
      <c r="B1355" s="52"/>
      <c r="C1355" s="53"/>
      <c r="D1355" s="54"/>
      <c r="E1355" s="54"/>
      <c r="F1355" s="55"/>
      <c r="G1355" s="56"/>
      <c r="H1355" s="57"/>
      <c r="I1355" s="58"/>
      <c r="J1355" s="59">
        <f t="shared" si="354"/>
        <v>0</v>
      </c>
      <c r="K1355" s="60">
        <f t="shared" si="346"/>
        <v>0</v>
      </c>
      <c r="L1355" s="61"/>
      <c r="M1355" s="59">
        <f t="shared" si="348"/>
        <v>0</v>
      </c>
      <c r="N1355" s="60">
        <f t="shared" si="349"/>
        <v>0</v>
      </c>
      <c r="O1355" s="81" t="e">
        <f t="shared" si="350"/>
        <v>#DIV/0!</v>
      </c>
      <c r="P1355" s="61"/>
      <c r="Q1355" s="60">
        <f t="shared" si="351"/>
        <v>0</v>
      </c>
      <c r="R1355" s="60">
        <f t="shared" si="352"/>
        <v>0</v>
      </c>
      <c r="S1355" s="75" t="str">
        <f t="shared" si="353"/>
        <v>已清</v>
      </c>
      <c r="T1355" s="51" t="s">
        <v>59</v>
      </c>
      <c r="U1355" s="51"/>
      <c r="V1355" s="51"/>
    </row>
    <row r="1356" spans="1:22" ht="20">
      <c r="A1356" s="49"/>
      <c r="B1356" s="52"/>
      <c r="C1356" s="53"/>
      <c r="D1356" s="54"/>
      <c r="E1356" s="54"/>
      <c r="F1356" s="55"/>
      <c r="G1356" s="56"/>
      <c r="H1356" s="57"/>
      <c r="I1356" s="58"/>
      <c r="J1356" s="59">
        <f t="shared" si="354"/>
        <v>0</v>
      </c>
      <c r="K1356" s="60">
        <f t="shared" si="346"/>
        <v>0</v>
      </c>
      <c r="L1356" s="61"/>
      <c r="M1356" s="59">
        <f t="shared" si="348"/>
        <v>0</v>
      </c>
      <c r="N1356" s="60">
        <f t="shared" si="349"/>
        <v>0</v>
      </c>
      <c r="O1356" s="81" t="e">
        <f t="shared" si="350"/>
        <v>#DIV/0!</v>
      </c>
      <c r="P1356" s="61"/>
      <c r="Q1356" s="60">
        <f t="shared" si="351"/>
        <v>0</v>
      </c>
      <c r="R1356" s="60">
        <f t="shared" si="352"/>
        <v>0</v>
      </c>
      <c r="S1356" s="75" t="str">
        <f t="shared" si="353"/>
        <v>已清</v>
      </c>
      <c r="T1356" s="51" t="s">
        <v>59</v>
      </c>
      <c r="U1356" s="51"/>
      <c r="V1356" s="51"/>
    </row>
    <row r="1357" spans="1:22" ht="20">
      <c r="A1357" s="49"/>
      <c r="B1357" s="52"/>
      <c r="C1357" s="53"/>
      <c r="D1357" s="54"/>
      <c r="E1357" s="54"/>
      <c r="F1357" s="55"/>
      <c r="G1357" s="56"/>
      <c r="H1357" s="57"/>
      <c r="I1357" s="58"/>
      <c r="J1357" s="59">
        <f t="shared" si="354"/>
        <v>0</v>
      </c>
      <c r="K1357" s="60">
        <f t="shared" si="346"/>
        <v>0</v>
      </c>
      <c r="L1357" s="61"/>
      <c r="M1357" s="59">
        <f t="shared" si="348"/>
        <v>0</v>
      </c>
      <c r="N1357" s="60">
        <f t="shared" si="349"/>
        <v>0</v>
      </c>
      <c r="O1357" s="81" t="e">
        <f t="shared" si="350"/>
        <v>#DIV/0!</v>
      </c>
      <c r="P1357" s="61"/>
      <c r="Q1357" s="60">
        <f t="shared" si="351"/>
        <v>0</v>
      </c>
      <c r="R1357" s="60">
        <f t="shared" si="352"/>
        <v>0</v>
      </c>
      <c r="S1357" s="75" t="str">
        <f t="shared" si="353"/>
        <v>已清</v>
      </c>
      <c r="T1357" s="51" t="s">
        <v>59</v>
      </c>
      <c r="U1357" s="51"/>
      <c r="V1357" s="51"/>
    </row>
    <row r="1358" spans="1:22" ht="20">
      <c r="A1358" s="49"/>
      <c r="B1358" s="52"/>
      <c r="C1358" s="53"/>
      <c r="D1358" s="54"/>
      <c r="E1358" s="54"/>
      <c r="F1358" s="55"/>
      <c r="G1358" s="56"/>
      <c r="H1358" s="57"/>
      <c r="I1358" s="58"/>
      <c r="J1358" s="59">
        <f t="shared" si="354"/>
        <v>0</v>
      </c>
      <c r="K1358" s="60">
        <f t="shared" si="346"/>
        <v>0</v>
      </c>
      <c r="L1358" s="61"/>
      <c r="M1358" s="59">
        <f t="shared" si="348"/>
        <v>0</v>
      </c>
      <c r="N1358" s="60">
        <f t="shared" si="349"/>
        <v>0</v>
      </c>
      <c r="O1358" s="81" t="e">
        <f t="shared" si="350"/>
        <v>#DIV/0!</v>
      </c>
      <c r="P1358" s="61"/>
      <c r="Q1358" s="60">
        <f t="shared" si="351"/>
        <v>0</v>
      </c>
      <c r="R1358" s="60">
        <f t="shared" si="352"/>
        <v>0</v>
      </c>
      <c r="S1358" s="75" t="str">
        <f t="shared" si="353"/>
        <v>已清</v>
      </c>
      <c r="T1358" s="51" t="s">
        <v>59</v>
      </c>
      <c r="U1358" s="51"/>
      <c r="V1358" s="51"/>
    </row>
    <row r="1359" spans="1:22" ht="20">
      <c r="A1359" s="49"/>
      <c r="B1359" s="52"/>
      <c r="C1359" s="53"/>
      <c r="D1359" s="54"/>
      <c r="E1359" s="54"/>
      <c r="F1359" s="55"/>
      <c r="G1359" s="56"/>
      <c r="H1359" s="57"/>
      <c r="I1359" s="58"/>
      <c r="J1359" s="59">
        <f t="shared" si="354"/>
        <v>0</v>
      </c>
      <c r="K1359" s="60">
        <f t="shared" si="346"/>
        <v>0</v>
      </c>
      <c r="L1359" s="61"/>
      <c r="M1359" s="59">
        <f t="shared" si="348"/>
        <v>0</v>
      </c>
      <c r="N1359" s="60">
        <f t="shared" si="349"/>
        <v>0</v>
      </c>
      <c r="O1359" s="81" t="e">
        <f t="shared" si="350"/>
        <v>#DIV/0!</v>
      </c>
      <c r="P1359" s="61"/>
      <c r="Q1359" s="60">
        <f t="shared" si="351"/>
        <v>0</v>
      </c>
      <c r="R1359" s="60">
        <f t="shared" si="352"/>
        <v>0</v>
      </c>
      <c r="S1359" s="75" t="str">
        <f t="shared" si="353"/>
        <v>已清</v>
      </c>
      <c r="T1359" s="51" t="s">
        <v>59</v>
      </c>
      <c r="U1359" s="51"/>
      <c r="V1359" s="51"/>
    </row>
    <row r="1360" spans="1:22" ht="20">
      <c r="A1360" s="49"/>
      <c r="B1360" s="52"/>
      <c r="C1360" s="53"/>
      <c r="D1360" s="54"/>
      <c r="E1360" s="54"/>
      <c r="F1360" s="55"/>
      <c r="G1360" s="56"/>
      <c r="H1360" s="57"/>
      <c r="I1360" s="58"/>
      <c r="J1360" s="59">
        <f t="shared" si="354"/>
        <v>0</v>
      </c>
      <c r="K1360" s="60">
        <f t="shared" si="346"/>
        <v>0</v>
      </c>
      <c r="L1360" s="61"/>
      <c r="M1360" s="59">
        <f t="shared" si="348"/>
        <v>0</v>
      </c>
      <c r="N1360" s="60">
        <f t="shared" si="349"/>
        <v>0</v>
      </c>
      <c r="O1360" s="81" t="e">
        <f t="shared" si="350"/>
        <v>#DIV/0!</v>
      </c>
      <c r="P1360" s="61"/>
      <c r="Q1360" s="60">
        <f t="shared" si="351"/>
        <v>0</v>
      </c>
      <c r="R1360" s="60">
        <f t="shared" si="352"/>
        <v>0</v>
      </c>
      <c r="S1360" s="75" t="str">
        <f t="shared" si="353"/>
        <v>已清</v>
      </c>
      <c r="T1360" s="51" t="s">
        <v>59</v>
      </c>
      <c r="U1360" s="51"/>
      <c r="V1360" s="51"/>
    </row>
    <row r="1361" spans="1:22" ht="20">
      <c r="A1361" s="49"/>
      <c r="B1361" s="52"/>
      <c r="C1361" s="53"/>
      <c r="D1361" s="54"/>
      <c r="E1361" s="54"/>
      <c r="F1361" s="55"/>
      <c r="G1361" s="56"/>
      <c r="H1361" s="57"/>
      <c r="I1361" s="58"/>
      <c r="J1361" s="59">
        <f t="shared" si="354"/>
        <v>0</v>
      </c>
      <c r="K1361" s="60">
        <f t="shared" si="346"/>
        <v>0</v>
      </c>
      <c r="L1361" s="61"/>
      <c r="M1361" s="59">
        <f t="shared" si="348"/>
        <v>0</v>
      </c>
      <c r="N1361" s="60">
        <f t="shared" si="349"/>
        <v>0</v>
      </c>
      <c r="O1361" s="81" t="e">
        <f t="shared" si="350"/>
        <v>#DIV/0!</v>
      </c>
      <c r="P1361" s="61"/>
      <c r="Q1361" s="60">
        <f t="shared" si="351"/>
        <v>0</v>
      </c>
      <c r="R1361" s="60">
        <f t="shared" si="352"/>
        <v>0</v>
      </c>
      <c r="S1361" s="75" t="str">
        <f t="shared" si="353"/>
        <v>已清</v>
      </c>
      <c r="T1361" s="51" t="s">
        <v>59</v>
      </c>
      <c r="U1361" s="51"/>
      <c r="V1361" s="51"/>
    </row>
    <row r="1362" spans="1:22" ht="20">
      <c r="A1362" s="49"/>
      <c r="B1362" s="52"/>
      <c r="C1362" s="53"/>
      <c r="D1362" s="54"/>
      <c r="E1362" s="54"/>
      <c r="F1362" s="55"/>
      <c r="G1362" s="56"/>
      <c r="H1362" s="57"/>
      <c r="I1362" s="58"/>
      <c r="J1362" s="59">
        <f t="shared" si="354"/>
        <v>0</v>
      </c>
      <c r="K1362" s="60">
        <f t="shared" si="346"/>
        <v>0</v>
      </c>
      <c r="L1362" s="61"/>
      <c r="M1362" s="59">
        <f t="shared" si="348"/>
        <v>0</v>
      </c>
      <c r="N1362" s="60">
        <f t="shared" si="349"/>
        <v>0</v>
      </c>
      <c r="O1362" s="81" t="e">
        <f t="shared" si="350"/>
        <v>#DIV/0!</v>
      </c>
      <c r="P1362" s="61"/>
      <c r="Q1362" s="60">
        <f t="shared" si="351"/>
        <v>0</v>
      </c>
      <c r="R1362" s="60">
        <f t="shared" si="352"/>
        <v>0</v>
      </c>
      <c r="S1362" s="75" t="str">
        <f t="shared" si="353"/>
        <v>已清</v>
      </c>
      <c r="T1362" s="51" t="s">
        <v>59</v>
      </c>
      <c r="U1362" s="51"/>
      <c r="V1362" s="51"/>
    </row>
    <row r="1363" spans="1:22" ht="20">
      <c r="A1363" s="49"/>
      <c r="B1363" s="52"/>
      <c r="C1363" s="53"/>
      <c r="D1363" s="54"/>
      <c r="E1363" s="54"/>
      <c r="F1363" s="55"/>
      <c r="G1363" s="56"/>
      <c r="H1363" s="57"/>
      <c r="I1363" s="58"/>
      <c r="J1363" s="59">
        <f t="shared" si="354"/>
        <v>0</v>
      </c>
      <c r="K1363" s="60">
        <f t="shared" si="346"/>
        <v>0</v>
      </c>
      <c r="L1363" s="61"/>
      <c r="M1363" s="59">
        <f t="shared" si="348"/>
        <v>0</v>
      </c>
      <c r="N1363" s="60">
        <f t="shared" si="349"/>
        <v>0</v>
      </c>
      <c r="O1363" s="81" t="e">
        <f t="shared" si="350"/>
        <v>#DIV/0!</v>
      </c>
      <c r="P1363" s="61"/>
      <c r="Q1363" s="60">
        <f t="shared" si="351"/>
        <v>0</v>
      </c>
      <c r="R1363" s="60">
        <f t="shared" si="352"/>
        <v>0</v>
      </c>
      <c r="S1363" s="75" t="str">
        <f t="shared" si="353"/>
        <v>已清</v>
      </c>
      <c r="T1363" s="51" t="s">
        <v>59</v>
      </c>
      <c r="U1363" s="51"/>
      <c r="V1363" s="51"/>
    </row>
    <row r="1364" spans="1:22" ht="20">
      <c r="A1364" s="49"/>
      <c r="B1364" s="52"/>
      <c r="C1364" s="53"/>
      <c r="D1364" s="54"/>
      <c r="E1364" s="54"/>
      <c r="F1364" s="55"/>
      <c r="G1364" s="56"/>
      <c r="H1364" s="57"/>
      <c r="I1364" s="58"/>
      <c r="J1364" s="59">
        <f t="shared" si="354"/>
        <v>0</v>
      </c>
      <c r="K1364" s="60">
        <f t="shared" si="346"/>
        <v>0</v>
      </c>
      <c r="L1364" s="61"/>
      <c r="M1364" s="59">
        <f t="shared" si="348"/>
        <v>0</v>
      </c>
      <c r="N1364" s="60">
        <f t="shared" si="349"/>
        <v>0</v>
      </c>
      <c r="O1364" s="81" t="e">
        <f t="shared" si="350"/>
        <v>#DIV/0!</v>
      </c>
      <c r="P1364" s="61"/>
      <c r="Q1364" s="60">
        <f t="shared" si="351"/>
        <v>0</v>
      </c>
      <c r="R1364" s="60">
        <f t="shared" si="352"/>
        <v>0</v>
      </c>
      <c r="S1364" s="75" t="str">
        <f t="shared" si="353"/>
        <v>已清</v>
      </c>
      <c r="T1364" s="51" t="s">
        <v>59</v>
      </c>
      <c r="U1364" s="51"/>
      <c r="V1364" s="51"/>
    </row>
    <row r="1365" spans="1:22" ht="20">
      <c r="A1365" s="49"/>
      <c r="B1365" s="52"/>
      <c r="C1365" s="53"/>
      <c r="D1365" s="54"/>
      <c r="E1365" s="54"/>
      <c r="F1365" s="55"/>
      <c r="G1365" s="56"/>
      <c r="H1365" s="57"/>
      <c r="I1365" s="58"/>
      <c r="J1365" s="59">
        <f t="shared" si="354"/>
        <v>0</v>
      </c>
      <c r="K1365" s="60">
        <f t="shared" si="346"/>
        <v>0</v>
      </c>
      <c r="L1365" s="61"/>
      <c r="M1365" s="59">
        <f t="shared" si="348"/>
        <v>0</v>
      </c>
      <c r="N1365" s="60">
        <f t="shared" si="349"/>
        <v>0</v>
      </c>
      <c r="O1365" s="81" t="e">
        <f t="shared" si="350"/>
        <v>#DIV/0!</v>
      </c>
      <c r="P1365" s="61"/>
      <c r="Q1365" s="60">
        <f t="shared" si="351"/>
        <v>0</v>
      </c>
      <c r="R1365" s="60">
        <f t="shared" si="352"/>
        <v>0</v>
      </c>
      <c r="S1365" s="75" t="str">
        <f t="shared" si="353"/>
        <v>已清</v>
      </c>
      <c r="T1365" s="51" t="s">
        <v>59</v>
      </c>
      <c r="U1365" s="51"/>
      <c r="V1365" s="51"/>
    </row>
    <row r="1366" spans="1:22" ht="20">
      <c r="A1366" s="49"/>
      <c r="B1366" s="52"/>
      <c r="C1366" s="53"/>
      <c r="D1366" s="54"/>
      <c r="E1366" s="54"/>
      <c r="F1366" s="55"/>
      <c r="G1366" s="56"/>
      <c r="H1366" s="57"/>
      <c r="I1366" s="58"/>
      <c r="J1366" s="59">
        <f t="shared" si="354"/>
        <v>0</v>
      </c>
      <c r="K1366" s="60">
        <f t="shared" si="346"/>
        <v>0</v>
      </c>
      <c r="L1366" s="61"/>
      <c r="M1366" s="59">
        <f t="shared" si="348"/>
        <v>0</v>
      </c>
      <c r="N1366" s="60">
        <f t="shared" si="349"/>
        <v>0</v>
      </c>
      <c r="O1366" s="81" t="e">
        <f t="shared" si="350"/>
        <v>#DIV/0!</v>
      </c>
      <c r="P1366" s="61"/>
      <c r="Q1366" s="60">
        <f t="shared" si="351"/>
        <v>0</v>
      </c>
      <c r="R1366" s="60">
        <f t="shared" si="352"/>
        <v>0</v>
      </c>
      <c r="S1366" s="75" t="str">
        <f t="shared" si="353"/>
        <v>已清</v>
      </c>
      <c r="T1366" s="51" t="s">
        <v>59</v>
      </c>
      <c r="U1366" s="51"/>
      <c r="V1366" s="51"/>
    </row>
    <row r="1367" spans="1:22" ht="20">
      <c r="A1367" s="49"/>
      <c r="B1367" s="52"/>
      <c r="C1367" s="53"/>
      <c r="D1367" s="54"/>
      <c r="E1367" s="54"/>
      <c r="F1367" s="55"/>
      <c r="G1367" s="56"/>
      <c r="H1367" s="57"/>
      <c r="I1367" s="58"/>
      <c r="J1367" s="59">
        <f t="shared" si="354"/>
        <v>0</v>
      </c>
      <c r="K1367" s="60">
        <f t="shared" ref="K1367:K1430" si="355">J1367*H1367</f>
        <v>0</v>
      </c>
      <c r="L1367" s="61"/>
      <c r="M1367" s="59">
        <f t="shared" si="348"/>
        <v>0</v>
      </c>
      <c r="N1367" s="60">
        <f t="shared" si="349"/>
        <v>0</v>
      </c>
      <c r="O1367" s="81" t="e">
        <f t="shared" si="350"/>
        <v>#DIV/0!</v>
      </c>
      <c r="P1367" s="61"/>
      <c r="Q1367" s="60">
        <f t="shared" si="351"/>
        <v>0</v>
      </c>
      <c r="R1367" s="60">
        <f t="shared" si="352"/>
        <v>0</v>
      </c>
      <c r="S1367" s="75" t="str">
        <f t="shared" si="353"/>
        <v>已清</v>
      </c>
      <c r="T1367" s="51" t="s">
        <v>59</v>
      </c>
      <c r="U1367" s="51"/>
      <c r="V1367" s="51"/>
    </row>
    <row r="1368" spans="1:22" ht="20">
      <c r="A1368" s="49"/>
      <c r="B1368" s="52"/>
      <c r="C1368" s="53"/>
      <c r="D1368" s="54"/>
      <c r="E1368" s="54"/>
      <c r="F1368" s="55"/>
      <c r="G1368" s="56"/>
      <c r="H1368" s="57"/>
      <c r="I1368" s="58"/>
      <c r="J1368" s="59">
        <f t="shared" si="354"/>
        <v>0</v>
      </c>
      <c r="K1368" s="60">
        <f t="shared" si="355"/>
        <v>0</v>
      </c>
      <c r="L1368" s="61"/>
      <c r="M1368" s="59">
        <f t="shared" si="348"/>
        <v>0</v>
      </c>
      <c r="N1368" s="60">
        <f t="shared" si="349"/>
        <v>0</v>
      </c>
      <c r="O1368" s="81" t="e">
        <f t="shared" si="350"/>
        <v>#DIV/0!</v>
      </c>
      <c r="P1368" s="61"/>
      <c r="Q1368" s="60">
        <f t="shared" si="351"/>
        <v>0</v>
      </c>
      <c r="R1368" s="60">
        <f t="shared" si="352"/>
        <v>0</v>
      </c>
      <c r="S1368" s="75" t="str">
        <f t="shared" si="353"/>
        <v>已清</v>
      </c>
      <c r="T1368" s="51" t="s">
        <v>59</v>
      </c>
      <c r="U1368" s="51"/>
      <c r="V1368" s="51"/>
    </row>
    <row r="1369" spans="1:22" ht="20">
      <c r="A1369" s="49"/>
      <c r="B1369" s="52"/>
      <c r="C1369" s="53"/>
      <c r="D1369" s="54"/>
      <c r="E1369" s="54"/>
      <c r="F1369" s="55"/>
      <c r="G1369" s="56"/>
      <c r="H1369" s="57"/>
      <c r="I1369" s="58"/>
      <c r="J1369" s="59">
        <f t="shared" si="354"/>
        <v>0</v>
      </c>
      <c r="K1369" s="60">
        <f t="shared" si="355"/>
        <v>0</v>
      </c>
      <c r="L1369" s="61"/>
      <c r="M1369" s="59">
        <f t="shared" si="348"/>
        <v>0</v>
      </c>
      <c r="N1369" s="60">
        <f t="shared" si="349"/>
        <v>0</v>
      </c>
      <c r="O1369" s="81" t="e">
        <f t="shared" si="350"/>
        <v>#DIV/0!</v>
      </c>
      <c r="P1369" s="61"/>
      <c r="Q1369" s="60">
        <f t="shared" si="351"/>
        <v>0</v>
      </c>
      <c r="R1369" s="60">
        <f t="shared" si="352"/>
        <v>0</v>
      </c>
      <c r="S1369" s="75" t="str">
        <f t="shared" si="353"/>
        <v>已清</v>
      </c>
      <c r="T1369" s="51" t="s">
        <v>59</v>
      </c>
      <c r="U1369" s="51"/>
      <c r="V1369" s="51"/>
    </row>
    <row r="1370" spans="1:22" ht="20">
      <c r="A1370" s="49"/>
      <c r="B1370" s="52"/>
      <c r="C1370" s="53"/>
      <c r="D1370" s="54"/>
      <c r="E1370" s="54"/>
      <c r="F1370" s="55"/>
      <c r="G1370" s="56"/>
      <c r="H1370" s="57"/>
      <c r="I1370" s="58"/>
      <c r="J1370" s="59">
        <f t="shared" si="354"/>
        <v>0</v>
      </c>
      <c r="K1370" s="60">
        <f t="shared" si="355"/>
        <v>0</v>
      </c>
      <c r="L1370" s="61"/>
      <c r="M1370" s="59">
        <f t="shared" si="348"/>
        <v>0</v>
      </c>
      <c r="N1370" s="60">
        <f t="shared" si="349"/>
        <v>0</v>
      </c>
      <c r="O1370" s="81" t="e">
        <f t="shared" si="350"/>
        <v>#DIV/0!</v>
      </c>
      <c r="P1370" s="61"/>
      <c r="Q1370" s="60">
        <f t="shared" si="351"/>
        <v>0</v>
      </c>
      <c r="R1370" s="60">
        <f t="shared" si="352"/>
        <v>0</v>
      </c>
      <c r="S1370" s="75" t="str">
        <f t="shared" si="353"/>
        <v>已清</v>
      </c>
      <c r="T1370" s="51" t="s">
        <v>59</v>
      </c>
      <c r="U1370" s="51"/>
      <c r="V1370" s="51"/>
    </row>
    <row r="1371" spans="1:22" ht="20">
      <c r="A1371" s="49"/>
      <c r="B1371" s="52"/>
      <c r="C1371" s="53"/>
      <c r="D1371" s="54"/>
      <c r="E1371" s="54"/>
      <c r="F1371" s="55"/>
      <c r="G1371" s="56"/>
      <c r="H1371" s="57"/>
      <c r="I1371" s="58"/>
      <c r="J1371" s="59">
        <f t="shared" si="354"/>
        <v>0</v>
      </c>
      <c r="K1371" s="60">
        <f t="shared" si="355"/>
        <v>0</v>
      </c>
      <c r="L1371" s="61"/>
      <c r="M1371" s="59">
        <f t="shared" si="348"/>
        <v>0</v>
      </c>
      <c r="N1371" s="60">
        <f t="shared" si="349"/>
        <v>0</v>
      </c>
      <c r="O1371" s="81" t="e">
        <f t="shared" si="350"/>
        <v>#DIV/0!</v>
      </c>
      <c r="P1371" s="61"/>
      <c r="Q1371" s="60">
        <f t="shared" si="351"/>
        <v>0</v>
      </c>
      <c r="R1371" s="60">
        <f t="shared" si="352"/>
        <v>0</v>
      </c>
      <c r="S1371" s="75" t="str">
        <f t="shared" si="353"/>
        <v>已清</v>
      </c>
      <c r="T1371" s="51" t="s">
        <v>59</v>
      </c>
      <c r="U1371" s="51"/>
      <c r="V1371" s="51"/>
    </row>
    <row r="1372" spans="1:22" ht="20">
      <c r="A1372" s="49"/>
      <c r="B1372" s="52"/>
      <c r="C1372" s="53"/>
      <c r="D1372" s="54"/>
      <c r="E1372" s="54"/>
      <c r="F1372" s="55"/>
      <c r="G1372" s="56"/>
      <c r="H1372" s="57"/>
      <c r="I1372" s="58"/>
      <c r="J1372" s="59">
        <f t="shared" si="354"/>
        <v>0</v>
      </c>
      <c r="K1372" s="60">
        <f t="shared" si="355"/>
        <v>0</v>
      </c>
      <c r="L1372" s="61"/>
      <c r="M1372" s="59">
        <f t="shared" si="348"/>
        <v>0</v>
      </c>
      <c r="N1372" s="60">
        <f t="shared" si="349"/>
        <v>0</v>
      </c>
      <c r="O1372" s="81" t="e">
        <f t="shared" si="350"/>
        <v>#DIV/0!</v>
      </c>
      <c r="P1372" s="61"/>
      <c r="Q1372" s="60">
        <f t="shared" si="351"/>
        <v>0</v>
      </c>
      <c r="R1372" s="60">
        <f t="shared" si="352"/>
        <v>0</v>
      </c>
      <c r="S1372" s="75" t="str">
        <f t="shared" si="353"/>
        <v>已清</v>
      </c>
      <c r="T1372" s="51" t="s">
        <v>59</v>
      </c>
      <c r="U1372" s="51"/>
      <c r="V1372" s="51"/>
    </row>
    <row r="1373" spans="1:22" ht="20">
      <c r="A1373" s="49"/>
      <c r="B1373" s="52"/>
      <c r="C1373" s="53"/>
      <c r="D1373" s="54"/>
      <c r="E1373" s="54"/>
      <c r="F1373" s="55"/>
      <c r="G1373" s="56"/>
      <c r="H1373" s="57"/>
      <c r="I1373" s="58"/>
      <c r="J1373" s="59">
        <f t="shared" si="354"/>
        <v>0</v>
      </c>
      <c r="K1373" s="60">
        <f t="shared" si="355"/>
        <v>0</v>
      </c>
      <c r="L1373" s="61"/>
      <c r="M1373" s="59">
        <f t="shared" si="348"/>
        <v>0</v>
      </c>
      <c r="N1373" s="60">
        <f t="shared" si="349"/>
        <v>0</v>
      </c>
      <c r="O1373" s="81" t="e">
        <f t="shared" si="350"/>
        <v>#DIV/0!</v>
      </c>
      <c r="P1373" s="61"/>
      <c r="Q1373" s="60">
        <f t="shared" si="351"/>
        <v>0</v>
      </c>
      <c r="R1373" s="60">
        <f t="shared" si="352"/>
        <v>0</v>
      </c>
      <c r="S1373" s="75" t="str">
        <f t="shared" si="353"/>
        <v>已清</v>
      </c>
      <c r="T1373" s="51" t="s">
        <v>59</v>
      </c>
      <c r="U1373" s="51"/>
      <c r="V1373" s="51"/>
    </row>
    <row r="1374" spans="1:22" ht="20">
      <c r="A1374" s="49"/>
      <c r="B1374" s="52"/>
      <c r="C1374" s="53"/>
      <c r="D1374" s="54"/>
      <c r="E1374" s="54"/>
      <c r="F1374" s="55"/>
      <c r="G1374" s="56"/>
      <c r="H1374" s="57"/>
      <c r="I1374" s="58"/>
      <c r="J1374" s="59">
        <f t="shared" si="354"/>
        <v>0</v>
      </c>
      <c r="K1374" s="60">
        <f t="shared" si="355"/>
        <v>0</v>
      </c>
      <c r="L1374" s="61"/>
      <c r="M1374" s="59">
        <f t="shared" si="348"/>
        <v>0</v>
      </c>
      <c r="N1374" s="60">
        <f t="shared" si="349"/>
        <v>0</v>
      </c>
      <c r="O1374" s="81" t="e">
        <f t="shared" si="350"/>
        <v>#DIV/0!</v>
      </c>
      <c r="P1374" s="61"/>
      <c r="Q1374" s="60">
        <f t="shared" si="351"/>
        <v>0</v>
      </c>
      <c r="R1374" s="60">
        <f t="shared" si="352"/>
        <v>0</v>
      </c>
      <c r="S1374" s="75" t="str">
        <f t="shared" si="353"/>
        <v>已清</v>
      </c>
      <c r="T1374" s="51" t="s">
        <v>59</v>
      </c>
      <c r="U1374" s="51"/>
      <c r="V1374" s="51"/>
    </row>
    <row r="1375" spans="1:22" ht="20">
      <c r="A1375" s="49"/>
      <c r="B1375" s="52"/>
      <c r="C1375" s="53"/>
      <c r="D1375" s="54"/>
      <c r="E1375" s="54"/>
      <c r="F1375" s="55"/>
      <c r="G1375" s="56"/>
      <c r="H1375" s="57"/>
      <c r="I1375" s="58"/>
      <c r="J1375" s="59">
        <f t="shared" si="354"/>
        <v>0</v>
      </c>
      <c r="K1375" s="60">
        <f t="shared" si="355"/>
        <v>0</v>
      </c>
      <c r="L1375" s="61"/>
      <c r="M1375" s="59">
        <f t="shared" si="348"/>
        <v>0</v>
      </c>
      <c r="N1375" s="60">
        <f t="shared" si="349"/>
        <v>0</v>
      </c>
      <c r="O1375" s="81" t="e">
        <f t="shared" si="350"/>
        <v>#DIV/0!</v>
      </c>
      <c r="P1375" s="61"/>
      <c r="Q1375" s="60">
        <f t="shared" si="351"/>
        <v>0</v>
      </c>
      <c r="R1375" s="60">
        <f t="shared" si="352"/>
        <v>0</v>
      </c>
      <c r="S1375" s="75" t="str">
        <f t="shared" si="353"/>
        <v>已清</v>
      </c>
      <c r="T1375" s="51" t="s">
        <v>59</v>
      </c>
      <c r="U1375" s="51"/>
      <c r="V1375" s="51"/>
    </row>
    <row r="1376" spans="1:22" ht="20">
      <c r="A1376" s="49"/>
      <c r="B1376" s="52"/>
      <c r="C1376" s="53"/>
      <c r="D1376" s="54"/>
      <c r="E1376" s="54"/>
      <c r="F1376" s="55"/>
      <c r="G1376" s="56"/>
      <c r="H1376" s="57"/>
      <c r="I1376" s="58"/>
      <c r="J1376" s="59">
        <f t="shared" si="354"/>
        <v>0</v>
      </c>
      <c r="K1376" s="60">
        <f t="shared" si="355"/>
        <v>0</v>
      </c>
      <c r="L1376" s="61"/>
      <c r="M1376" s="59">
        <f t="shared" si="348"/>
        <v>0</v>
      </c>
      <c r="N1376" s="60">
        <f t="shared" si="349"/>
        <v>0</v>
      </c>
      <c r="O1376" s="81" t="e">
        <f t="shared" si="350"/>
        <v>#DIV/0!</v>
      </c>
      <c r="P1376" s="61"/>
      <c r="Q1376" s="60">
        <f t="shared" si="351"/>
        <v>0</v>
      </c>
      <c r="R1376" s="60">
        <f t="shared" si="352"/>
        <v>0</v>
      </c>
      <c r="S1376" s="75" t="str">
        <f t="shared" si="353"/>
        <v>已清</v>
      </c>
      <c r="T1376" s="51" t="s">
        <v>59</v>
      </c>
      <c r="U1376" s="51"/>
      <c r="V1376" s="51"/>
    </row>
    <row r="1377" spans="1:22" ht="20">
      <c r="A1377" s="49"/>
      <c r="B1377" s="52"/>
      <c r="C1377" s="53"/>
      <c r="D1377" s="54"/>
      <c r="E1377" s="54"/>
      <c r="F1377" s="55"/>
      <c r="G1377" s="56"/>
      <c r="H1377" s="57"/>
      <c r="I1377" s="58"/>
      <c r="J1377" s="59">
        <f t="shared" si="354"/>
        <v>0</v>
      </c>
      <c r="K1377" s="60">
        <f t="shared" si="355"/>
        <v>0</v>
      </c>
      <c r="L1377" s="61"/>
      <c r="M1377" s="59">
        <f t="shared" si="348"/>
        <v>0</v>
      </c>
      <c r="N1377" s="60">
        <f t="shared" si="349"/>
        <v>0</v>
      </c>
      <c r="O1377" s="81" t="e">
        <f t="shared" si="350"/>
        <v>#DIV/0!</v>
      </c>
      <c r="P1377" s="61"/>
      <c r="Q1377" s="60">
        <f t="shared" si="351"/>
        <v>0</v>
      </c>
      <c r="R1377" s="60">
        <f t="shared" si="352"/>
        <v>0</v>
      </c>
      <c r="S1377" s="75" t="str">
        <f t="shared" si="353"/>
        <v>已清</v>
      </c>
      <c r="T1377" s="51" t="s">
        <v>59</v>
      </c>
      <c r="U1377" s="51"/>
      <c r="V1377" s="51"/>
    </row>
    <row r="1378" spans="1:22" ht="20">
      <c r="A1378" s="49"/>
      <c r="B1378" s="52"/>
      <c r="C1378" s="53"/>
      <c r="D1378" s="54"/>
      <c r="E1378" s="54"/>
      <c r="F1378" s="55"/>
      <c r="G1378" s="56"/>
      <c r="H1378" s="57"/>
      <c r="I1378" s="58"/>
      <c r="J1378" s="59">
        <f t="shared" si="354"/>
        <v>0</v>
      </c>
      <c r="K1378" s="60">
        <f t="shared" si="355"/>
        <v>0</v>
      </c>
      <c r="L1378" s="61"/>
      <c r="M1378" s="59">
        <f t="shared" si="348"/>
        <v>0</v>
      </c>
      <c r="N1378" s="60">
        <f t="shared" si="349"/>
        <v>0</v>
      </c>
      <c r="O1378" s="81" t="e">
        <f t="shared" si="350"/>
        <v>#DIV/0!</v>
      </c>
      <c r="P1378" s="61"/>
      <c r="Q1378" s="60">
        <f t="shared" si="351"/>
        <v>0</v>
      </c>
      <c r="R1378" s="60">
        <f t="shared" si="352"/>
        <v>0</v>
      </c>
      <c r="S1378" s="75" t="str">
        <f t="shared" si="353"/>
        <v>已清</v>
      </c>
      <c r="T1378" s="51" t="s">
        <v>59</v>
      </c>
      <c r="U1378" s="51"/>
      <c r="V1378" s="51"/>
    </row>
    <row r="1379" spans="1:22" ht="20">
      <c r="A1379" s="49"/>
      <c r="B1379" s="52"/>
      <c r="C1379" s="53"/>
      <c r="D1379" s="54"/>
      <c r="E1379" s="54"/>
      <c r="F1379" s="55"/>
      <c r="G1379" s="56"/>
      <c r="H1379" s="57"/>
      <c r="I1379" s="58"/>
      <c r="J1379" s="59">
        <f t="shared" si="354"/>
        <v>0</v>
      </c>
      <c r="K1379" s="60">
        <f t="shared" si="355"/>
        <v>0</v>
      </c>
      <c r="L1379" s="61"/>
      <c r="M1379" s="59">
        <f t="shared" si="348"/>
        <v>0</v>
      </c>
      <c r="N1379" s="60">
        <f t="shared" si="349"/>
        <v>0</v>
      </c>
      <c r="O1379" s="81" t="e">
        <f t="shared" si="350"/>
        <v>#DIV/0!</v>
      </c>
      <c r="P1379" s="61"/>
      <c r="Q1379" s="60">
        <f t="shared" si="351"/>
        <v>0</v>
      </c>
      <c r="R1379" s="60">
        <f t="shared" si="352"/>
        <v>0</v>
      </c>
      <c r="S1379" s="75" t="str">
        <f t="shared" si="353"/>
        <v>已清</v>
      </c>
      <c r="T1379" s="51" t="s">
        <v>59</v>
      </c>
      <c r="U1379" s="51"/>
      <c r="V1379" s="51"/>
    </row>
    <row r="1380" spans="1:22" ht="20">
      <c r="A1380" s="49"/>
      <c r="B1380" s="52"/>
      <c r="C1380" s="53"/>
      <c r="D1380" s="54"/>
      <c r="E1380" s="54"/>
      <c r="F1380" s="55"/>
      <c r="G1380" s="56"/>
      <c r="H1380" s="57"/>
      <c r="I1380" s="58"/>
      <c r="J1380" s="59">
        <f t="shared" si="354"/>
        <v>0</v>
      </c>
      <c r="K1380" s="60">
        <f t="shared" si="355"/>
        <v>0</v>
      </c>
      <c r="L1380" s="61"/>
      <c r="M1380" s="59">
        <f t="shared" si="348"/>
        <v>0</v>
      </c>
      <c r="N1380" s="60">
        <f t="shared" si="349"/>
        <v>0</v>
      </c>
      <c r="O1380" s="81" t="e">
        <f t="shared" si="350"/>
        <v>#DIV/0!</v>
      </c>
      <c r="P1380" s="61"/>
      <c r="Q1380" s="60">
        <f t="shared" si="351"/>
        <v>0</v>
      </c>
      <c r="R1380" s="60">
        <f t="shared" si="352"/>
        <v>0</v>
      </c>
      <c r="S1380" s="75" t="str">
        <f t="shared" si="353"/>
        <v>已清</v>
      </c>
      <c r="T1380" s="51" t="s">
        <v>59</v>
      </c>
      <c r="U1380" s="51"/>
      <c r="V1380" s="51"/>
    </row>
    <row r="1381" spans="1:22" ht="20">
      <c r="A1381" s="49"/>
      <c r="B1381" s="52"/>
      <c r="C1381" s="53"/>
      <c r="D1381" s="54"/>
      <c r="E1381" s="54"/>
      <c r="F1381" s="55"/>
      <c r="G1381" s="56"/>
      <c r="H1381" s="57"/>
      <c r="I1381" s="58"/>
      <c r="J1381" s="59">
        <f t="shared" si="354"/>
        <v>0</v>
      </c>
      <c r="K1381" s="60">
        <f t="shared" si="355"/>
        <v>0</v>
      </c>
      <c r="L1381" s="61"/>
      <c r="M1381" s="59">
        <f t="shared" si="348"/>
        <v>0</v>
      </c>
      <c r="N1381" s="60">
        <f t="shared" si="349"/>
        <v>0</v>
      </c>
      <c r="O1381" s="81" t="e">
        <f t="shared" si="350"/>
        <v>#DIV/0!</v>
      </c>
      <c r="P1381" s="61"/>
      <c r="Q1381" s="60">
        <f t="shared" si="351"/>
        <v>0</v>
      </c>
      <c r="R1381" s="60">
        <f t="shared" si="352"/>
        <v>0</v>
      </c>
      <c r="S1381" s="75" t="str">
        <f t="shared" si="353"/>
        <v>已清</v>
      </c>
      <c r="T1381" s="51" t="s">
        <v>59</v>
      </c>
      <c r="U1381" s="51"/>
      <c r="V1381" s="51"/>
    </row>
    <row r="1382" spans="1:22" ht="20">
      <c r="A1382" s="49"/>
      <c r="B1382" s="52"/>
      <c r="C1382" s="53"/>
      <c r="D1382" s="54"/>
      <c r="E1382" s="54"/>
      <c r="F1382" s="55"/>
      <c r="G1382" s="56"/>
      <c r="H1382" s="57"/>
      <c r="I1382" s="58"/>
      <c r="J1382" s="59">
        <f t="shared" si="354"/>
        <v>0</v>
      </c>
      <c r="K1382" s="60">
        <f t="shared" si="355"/>
        <v>0</v>
      </c>
      <c r="L1382" s="61"/>
      <c r="M1382" s="59">
        <f t="shared" si="348"/>
        <v>0</v>
      </c>
      <c r="N1382" s="60">
        <f t="shared" si="349"/>
        <v>0</v>
      </c>
      <c r="O1382" s="81" t="e">
        <f t="shared" si="350"/>
        <v>#DIV/0!</v>
      </c>
      <c r="P1382" s="61"/>
      <c r="Q1382" s="60">
        <f t="shared" si="351"/>
        <v>0</v>
      </c>
      <c r="R1382" s="60">
        <f t="shared" si="352"/>
        <v>0</v>
      </c>
      <c r="S1382" s="75" t="str">
        <f t="shared" si="353"/>
        <v>已清</v>
      </c>
      <c r="T1382" s="51" t="s">
        <v>59</v>
      </c>
      <c r="U1382" s="51"/>
      <c r="V1382" s="51"/>
    </row>
    <row r="1383" spans="1:22" ht="20">
      <c r="A1383" s="49"/>
      <c r="B1383" s="52"/>
      <c r="C1383" s="53"/>
      <c r="D1383" s="54"/>
      <c r="E1383" s="54"/>
      <c r="F1383" s="55"/>
      <c r="G1383" s="56"/>
      <c r="H1383" s="57"/>
      <c r="I1383" s="58"/>
      <c r="J1383" s="59">
        <f t="shared" si="354"/>
        <v>0</v>
      </c>
      <c r="K1383" s="60">
        <f t="shared" si="355"/>
        <v>0</v>
      </c>
      <c r="L1383" s="61"/>
      <c r="M1383" s="59">
        <f t="shared" si="348"/>
        <v>0</v>
      </c>
      <c r="N1383" s="60">
        <f t="shared" si="349"/>
        <v>0</v>
      </c>
      <c r="O1383" s="81" t="e">
        <f t="shared" si="350"/>
        <v>#DIV/0!</v>
      </c>
      <c r="P1383" s="61"/>
      <c r="Q1383" s="60">
        <f t="shared" si="351"/>
        <v>0</v>
      </c>
      <c r="R1383" s="60">
        <f t="shared" si="352"/>
        <v>0</v>
      </c>
      <c r="S1383" s="75" t="str">
        <f t="shared" si="353"/>
        <v>已清</v>
      </c>
      <c r="T1383" s="51" t="s">
        <v>59</v>
      </c>
      <c r="U1383" s="51"/>
      <c r="V1383" s="51"/>
    </row>
    <row r="1384" spans="1:22" ht="20">
      <c r="A1384" s="49"/>
      <c r="B1384" s="52"/>
      <c r="C1384" s="53"/>
      <c r="D1384" s="54"/>
      <c r="E1384" s="54"/>
      <c r="F1384" s="55"/>
      <c r="G1384" s="56"/>
      <c r="H1384" s="57"/>
      <c r="I1384" s="58"/>
      <c r="J1384" s="59">
        <f t="shared" si="354"/>
        <v>0</v>
      </c>
      <c r="K1384" s="60">
        <f t="shared" si="355"/>
        <v>0</v>
      </c>
      <c r="L1384" s="61"/>
      <c r="M1384" s="59">
        <f t="shared" si="348"/>
        <v>0</v>
      </c>
      <c r="N1384" s="60">
        <f t="shared" si="349"/>
        <v>0</v>
      </c>
      <c r="O1384" s="81" t="e">
        <f t="shared" si="350"/>
        <v>#DIV/0!</v>
      </c>
      <c r="P1384" s="61"/>
      <c r="Q1384" s="60">
        <f t="shared" si="351"/>
        <v>0</v>
      </c>
      <c r="R1384" s="60">
        <f t="shared" si="352"/>
        <v>0</v>
      </c>
      <c r="S1384" s="75" t="str">
        <f t="shared" si="353"/>
        <v>已清</v>
      </c>
      <c r="T1384" s="51" t="s">
        <v>59</v>
      </c>
      <c r="U1384" s="51"/>
      <c r="V1384" s="51"/>
    </row>
    <row r="1385" spans="1:22" ht="20">
      <c r="A1385" s="49"/>
      <c r="B1385" s="52"/>
      <c r="C1385" s="53"/>
      <c r="D1385" s="54"/>
      <c r="E1385" s="54"/>
      <c r="F1385" s="55"/>
      <c r="G1385" s="56"/>
      <c r="H1385" s="57"/>
      <c r="I1385" s="58"/>
      <c r="J1385" s="59">
        <f t="shared" si="354"/>
        <v>0</v>
      </c>
      <c r="K1385" s="60">
        <f t="shared" si="355"/>
        <v>0</v>
      </c>
      <c r="L1385" s="61"/>
      <c r="M1385" s="59">
        <f t="shared" si="348"/>
        <v>0</v>
      </c>
      <c r="N1385" s="60">
        <f t="shared" si="349"/>
        <v>0</v>
      </c>
      <c r="O1385" s="81" t="e">
        <f t="shared" si="350"/>
        <v>#DIV/0!</v>
      </c>
      <c r="P1385" s="61"/>
      <c r="Q1385" s="60">
        <f t="shared" si="351"/>
        <v>0</v>
      </c>
      <c r="R1385" s="60">
        <f t="shared" si="352"/>
        <v>0</v>
      </c>
      <c r="S1385" s="75" t="str">
        <f t="shared" si="353"/>
        <v>已清</v>
      </c>
      <c r="T1385" s="51" t="s">
        <v>59</v>
      </c>
      <c r="U1385" s="51"/>
      <c r="V1385" s="51"/>
    </row>
    <row r="1386" spans="1:22" ht="20">
      <c r="A1386" s="49"/>
      <c r="B1386" s="52"/>
      <c r="C1386" s="53"/>
      <c r="D1386" s="54"/>
      <c r="E1386" s="54"/>
      <c r="F1386" s="55"/>
      <c r="G1386" s="56"/>
      <c r="H1386" s="57"/>
      <c r="I1386" s="58"/>
      <c r="J1386" s="59">
        <f t="shared" si="354"/>
        <v>0</v>
      </c>
      <c r="K1386" s="60">
        <f t="shared" si="355"/>
        <v>0</v>
      </c>
      <c r="L1386" s="61"/>
      <c r="M1386" s="59">
        <f t="shared" si="348"/>
        <v>0</v>
      </c>
      <c r="N1386" s="60">
        <f t="shared" si="349"/>
        <v>0</v>
      </c>
      <c r="O1386" s="81" t="e">
        <f t="shared" si="350"/>
        <v>#DIV/0!</v>
      </c>
      <c r="P1386" s="61"/>
      <c r="Q1386" s="60">
        <f t="shared" si="351"/>
        <v>0</v>
      </c>
      <c r="R1386" s="60">
        <f t="shared" si="352"/>
        <v>0</v>
      </c>
      <c r="S1386" s="75" t="str">
        <f t="shared" si="353"/>
        <v>已清</v>
      </c>
      <c r="T1386" s="51" t="s">
        <v>59</v>
      </c>
      <c r="U1386" s="51"/>
      <c r="V1386" s="51"/>
    </row>
    <row r="1387" spans="1:22" ht="20">
      <c r="A1387" s="49"/>
      <c r="B1387" s="52"/>
      <c r="C1387" s="53"/>
      <c r="D1387" s="54"/>
      <c r="E1387" s="54"/>
      <c r="F1387" s="55"/>
      <c r="G1387" s="56"/>
      <c r="H1387" s="57"/>
      <c r="I1387" s="58"/>
      <c r="J1387" s="59">
        <f t="shared" si="354"/>
        <v>0</v>
      </c>
      <c r="K1387" s="60">
        <f t="shared" si="355"/>
        <v>0</v>
      </c>
      <c r="L1387" s="61"/>
      <c r="M1387" s="59">
        <f t="shared" si="348"/>
        <v>0</v>
      </c>
      <c r="N1387" s="60">
        <f t="shared" si="349"/>
        <v>0</v>
      </c>
      <c r="O1387" s="81" t="e">
        <f t="shared" si="350"/>
        <v>#DIV/0!</v>
      </c>
      <c r="P1387" s="61"/>
      <c r="Q1387" s="60">
        <f t="shared" si="351"/>
        <v>0</v>
      </c>
      <c r="R1387" s="60">
        <f t="shared" si="352"/>
        <v>0</v>
      </c>
      <c r="S1387" s="75" t="str">
        <f t="shared" si="353"/>
        <v>已清</v>
      </c>
      <c r="T1387" s="51" t="s">
        <v>59</v>
      </c>
      <c r="U1387" s="51"/>
      <c r="V1387" s="51"/>
    </row>
    <row r="1388" spans="1:22" ht="20">
      <c r="A1388" s="49"/>
      <c r="B1388" s="52"/>
      <c r="C1388" s="53"/>
      <c r="D1388" s="54"/>
      <c r="E1388" s="54"/>
      <c r="F1388" s="55"/>
      <c r="G1388" s="56"/>
      <c r="H1388" s="57"/>
      <c r="I1388" s="58"/>
      <c r="J1388" s="59">
        <f t="shared" si="354"/>
        <v>0</v>
      </c>
      <c r="K1388" s="60">
        <f t="shared" si="355"/>
        <v>0</v>
      </c>
      <c r="L1388" s="61"/>
      <c r="M1388" s="59">
        <f t="shared" si="348"/>
        <v>0</v>
      </c>
      <c r="N1388" s="60">
        <f t="shared" si="349"/>
        <v>0</v>
      </c>
      <c r="O1388" s="81" t="e">
        <f t="shared" si="350"/>
        <v>#DIV/0!</v>
      </c>
      <c r="P1388" s="61"/>
      <c r="Q1388" s="60">
        <f t="shared" si="351"/>
        <v>0</v>
      </c>
      <c r="R1388" s="60">
        <f t="shared" si="352"/>
        <v>0</v>
      </c>
      <c r="S1388" s="75" t="str">
        <f t="shared" si="353"/>
        <v>已清</v>
      </c>
      <c r="T1388" s="51" t="s">
        <v>59</v>
      </c>
      <c r="U1388" s="51"/>
      <c r="V1388" s="51"/>
    </row>
    <row r="1389" spans="1:22" ht="20">
      <c r="A1389" s="49"/>
      <c r="B1389" s="52"/>
      <c r="C1389" s="53"/>
      <c r="D1389" s="54"/>
      <c r="E1389" s="54"/>
      <c r="F1389" s="55"/>
      <c r="G1389" s="56"/>
      <c r="H1389" s="57"/>
      <c r="I1389" s="58"/>
      <c r="J1389" s="59">
        <f t="shared" si="354"/>
        <v>0</v>
      </c>
      <c r="K1389" s="60">
        <f t="shared" si="355"/>
        <v>0</v>
      </c>
      <c r="L1389" s="61"/>
      <c r="M1389" s="59">
        <f t="shared" si="348"/>
        <v>0</v>
      </c>
      <c r="N1389" s="60">
        <f t="shared" si="349"/>
        <v>0</v>
      </c>
      <c r="O1389" s="81" t="e">
        <f t="shared" si="350"/>
        <v>#DIV/0!</v>
      </c>
      <c r="P1389" s="61"/>
      <c r="Q1389" s="60">
        <f t="shared" si="351"/>
        <v>0</v>
      </c>
      <c r="R1389" s="60">
        <f t="shared" si="352"/>
        <v>0</v>
      </c>
      <c r="S1389" s="75" t="str">
        <f t="shared" si="353"/>
        <v>已清</v>
      </c>
      <c r="T1389" s="51" t="s">
        <v>59</v>
      </c>
      <c r="U1389" s="51"/>
      <c r="V1389" s="51"/>
    </row>
    <row r="1390" spans="1:22" ht="20">
      <c r="A1390" s="49"/>
      <c r="B1390" s="52"/>
      <c r="C1390" s="53"/>
      <c r="D1390" s="54"/>
      <c r="E1390" s="54"/>
      <c r="F1390" s="55"/>
      <c r="G1390" s="56"/>
      <c r="H1390" s="57"/>
      <c r="I1390" s="58"/>
      <c r="J1390" s="59">
        <f t="shared" si="354"/>
        <v>0</v>
      </c>
      <c r="K1390" s="60">
        <f t="shared" si="355"/>
        <v>0</v>
      </c>
      <c r="L1390" s="61"/>
      <c r="M1390" s="59">
        <f t="shared" si="348"/>
        <v>0</v>
      </c>
      <c r="N1390" s="60">
        <f t="shared" si="349"/>
        <v>0</v>
      </c>
      <c r="O1390" s="81" t="e">
        <f t="shared" si="350"/>
        <v>#DIV/0!</v>
      </c>
      <c r="P1390" s="61"/>
      <c r="Q1390" s="60">
        <f t="shared" si="351"/>
        <v>0</v>
      </c>
      <c r="R1390" s="60">
        <f t="shared" si="352"/>
        <v>0</v>
      </c>
      <c r="S1390" s="75" t="str">
        <f t="shared" si="353"/>
        <v>已清</v>
      </c>
      <c r="T1390" s="51" t="s">
        <v>59</v>
      </c>
      <c r="U1390" s="51"/>
      <c r="V1390" s="51"/>
    </row>
    <row r="1391" spans="1:22" ht="20">
      <c r="A1391" s="49"/>
      <c r="B1391" s="52"/>
      <c r="C1391" s="53"/>
      <c r="D1391" s="54"/>
      <c r="E1391" s="54"/>
      <c r="F1391" s="55"/>
      <c r="G1391" s="56"/>
      <c r="H1391" s="57"/>
      <c r="I1391" s="58"/>
      <c r="J1391" s="59">
        <f t="shared" si="354"/>
        <v>0</v>
      </c>
      <c r="K1391" s="60">
        <f t="shared" si="355"/>
        <v>0</v>
      </c>
      <c r="L1391" s="61"/>
      <c r="M1391" s="59">
        <f t="shared" si="348"/>
        <v>0</v>
      </c>
      <c r="N1391" s="60">
        <f t="shared" si="349"/>
        <v>0</v>
      </c>
      <c r="O1391" s="81" t="e">
        <f t="shared" si="350"/>
        <v>#DIV/0!</v>
      </c>
      <c r="P1391" s="61"/>
      <c r="Q1391" s="60">
        <f t="shared" si="351"/>
        <v>0</v>
      </c>
      <c r="R1391" s="60">
        <f t="shared" si="352"/>
        <v>0</v>
      </c>
      <c r="S1391" s="75" t="str">
        <f t="shared" si="353"/>
        <v>已清</v>
      </c>
      <c r="T1391" s="51" t="s">
        <v>59</v>
      </c>
      <c r="U1391" s="51"/>
      <c r="V1391" s="51"/>
    </row>
    <row r="1392" spans="1:22" ht="20">
      <c r="A1392" s="49"/>
      <c r="B1392" s="52"/>
      <c r="C1392" s="53"/>
      <c r="D1392" s="54"/>
      <c r="E1392" s="54"/>
      <c r="F1392" s="55"/>
      <c r="G1392" s="56"/>
      <c r="H1392" s="57"/>
      <c r="I1392" s="58"/>
      <c r="J1392" s="59">
        <f t="shared" si="354"/>
        <v>0</v>
      </c>
      <c r="K1392" s="60">
        <f t="shared" si="355"/>
        <v>0</v>
      </c>
      <c r="L1392" s="61"/>
      <c r="M1392" s="59">
        <f t="shared" si="348"/>
        <v>0</v>
      </c>
      <c r="N1392" s="60">
        <f t="shared" si="349"/>
        <v>0</v>
      </c>
      <c r="O1392" s="81" t="e">
        <f t="shared" si="350"/>
        <v>#DIV/0!</v>
      </c>
      <c r="P1392" s="61"/>
      <c r="Q1392" s="60">
        <f t="shared" si="351"/>
        <v>0</v>
      </c>
      <c r="R1392" s="60">
        <f t="shared" si="352"/>
        <v>0</v>
      </c>
      <c r="S1392" s="75" t="str">
        <f t="shared" si="353"/>
        <v>已清</v>
      </c>
      <c r="T1392" s="51" t="s">
        <v>59</v>
      </c>
      <c r="U1392" s="51"/>
      <c r="V1392" s="51"/>
    </row>
    <row r="1393" spans="1:22" ht="20">
      <c r="A1393" s="49"/>
      <c r="B1393" s="52"/>
      <c r="C1393" s="53"/>
      <c r="D1393" s="54"/>
      <c r="E1393" s="54"/>
      <c r="F1393" s="55"/>
      <c r="G1393" s="56"/>
      <c r="H1393" s="57"/>
      <c r="I1393" s="58"/>
      <c r="J1393" s="59">
        <f t="shared" si="354"/>
        <v>0</v>
      </c>
      <c r="K1393" s="60">
        <f t="shared" si="355"/>
        <v>0</v>
      </c>
      <c r="L1393" s="61"/>
      <c r="M1393" s="59">
        <f t="shared" si="348"/>
        <v>0</v>
      </c>
      <c r="N1393" s="60">
        <f t="shared" si="349"/>
        <v>0</v>
      </c>
      <c r="O1393" s="81" t="e">
        <f t="shared" si="350"/>
        <v>#DIV/0!</v>
      </c>
      <c r="P1393" s="61"/>
      <c r="Q1393" s="60">
        <f t="shared" si="351"/>
        <v>0</v>
      </c>
      <c r="R1393" s="60">
        <f t="shared" si="352"/>
        <v>0</v>
      </c>
      <c r="S1393" s="75" t="str">
        <f t="shared" si="353"/>
        <v>已清</v>
      </c>
      <c r="T1393" s="51" t="s">
        <v>59</v>
      </c>
      <c r="U1393" s="51"/>
      <c r="V1393" s="51"/>
    </row>
    <row r="1394" spans="1:22" ht="20">
      <c r="A1394" s="49"/>
      <c r="B1394" s="52"/>
      <c r="C1394" s="53"/>
      <c r="D1394" s="54"/>
      <c r="E1394" s="54"/>
      <c r="F1394" s="55"/>
      <c r="G1394" s="56"/>
      <c r="H1394" s="57"/>
      <c r="I1394" s="58"/>
      <c r="J1394" s="59">
        <f t="shared" si="354"/>
        <v>0</v>
      </c>
      <c r="K1394" s="60">
        <f t="shared" si="355"/>
        <v>0</v>
      </c>
      <c r="L1394" s="61"/>
      <c r="M1394" s="59">
        <f t="shared" si="348"/>
        <v>0</v>
      </c>
      <c r="N1394" s="60">
        <f t="shared" si="349"/>
        <v>0</v>
      </c>
      <c r="O1394" s="81" t="e">
        <f t="shared" si="350"/>
        <v>#DIV/0!</v>
      </c>
      <c r="P1394" s="61"/>
      <c r="Q1394" s="60">
        <f t="shared" si="351"/>
        <v>0</v>
      </c>
      <c r="R1394" s="60">
        <f t="shared" si="352"/>
        <v>0</v>
      </c>
      <c r="S1394" s="75" t="str">
        <f t="shared" si="353"/>
        <v>已清</v>
      </c>
      <c r="T1394" s="51" t="s">
        <v>59</v>
      </c>
      <c r="U1394" s="51"/>
      <c r="V1394" s="51"/>
    </row>
    <row r="1395" spans="1:22" ht="20">
      <c r="A1395" s="49"/>
      <c r="B1395" s="52"/>
      <c r="C1395" s="53"/>
      <c r="D1395" s="54"/>
      <c r="E1395" s="54"/>
      <c r="F1395" s="55"/>
      <c r="G1395" s="56"/>
      <c r="H1395" s="57"/>
      <c r="I1395" s="58"/>
      <c r="J1395" s="59">
        <f t="shared" si="354"/>
        <v>0</v>
      </c>
      <c r="K1395" s="60">
        <f t="shared" si="355"/>
        <v>0</v>
      </c>
      <c r="L1395" s="61"/>
      <c r="M1395" s="59">
        <f t="shared" si="348"/>
        <v>0</v>
      </c>
      <c r="N1395" s="60">
        <f t="shared" si="349"/>
        <v>0</v>
      </c>
      <c r="O1395" s="81" t="e">
        <f t="shared" si="350"/>
        <v>#DIV/0!</v>
      </c>
      <c r="P1395" s="61"/>
      <c r="Q1395" s="60">
        <f t="shared" si="351"/>
        <v>0</v>
      </c>
      <c r="R1395" s="60">
        <f t="shared" si="352"/>
        <v>0</v>
      </c>
      <c r="S1395" s="75" t="str">
        <f t="shared" si="353"/>
        <v>已清</v>
      </c>
      <c r="T1395" s="51" t="s">
        <v>59</v>
      </c>
      <c r="U1395" s="51"/>
      <c r="V1395" s="51"/>
    </row>
    <row r="1396" spans="1:22" ht="20">
      <c r="A1396" s="49"/>
      <c r="B1396" s="52"/>
      <c r="C1396" s="53"/>
      <c r="D1396" s="54"/>
      <c r="E1396" s="54"/>
      <c r="F1396" s="55"/>
      <c r="G1396" s="56"/>
      <c r="H1396" s="57"/>
      <c r="I1396" s="58"/>
      <c r="J1396" s="59">
        <f t="shared" si="354"/>
        <v>0</v>
      </c>
      <c r="K1396" s="60">
        <f t="shared" si="355"/>
        <v>0</v>
      </c>
      <c r="L1396" s="61"/>
      <c r="M1396" s="59">
        <f t="shared" si="348"/>
        <v>0</v>
      </c>
      <c r="N1396" s="60">
        <f t="shared" si="349"/>
        <v>0</v>
      </c>
      <c r="O1396" s="81" t="e">
        <f t="shared" si="350"/>
        <v>#DIV/0!</v>
      </c>
      <c r="P1396" s="61"/>
      <c r="Q1396" s="60">
        <f t="shared" si="351"/>
        <v>0</v>
      </c>
      <c r="R1396" s="60">
        <f t="shared" si="352"/>
        <v>0</v>
      </c>
      <c r="S1396" s="75" t="str">
        <f t="shared" si="353"/>
        <v>已清</v>
      </c>
      <c r="T1396" s="51" t="s">
        <v>59</v>
      </c>
      <c r="U1396" s="51"/>
      <c r="V1396" s="51"/>
    </row>
    <row r="1397" spans="1:22" ht="20">
      <c r="A1397" s="49"/>
      <c r="B1397" s="52"/>
      <c r="C1397" s="53"/>
      <c r="D1397" s="54"/>
      <c r="E1397" s="54"/>
      <c r="F1397" s="55"/>
      <c r="G1397" s="56"/>
      <c r="H1397" s="57"/>
      <c r="I1397" s="58"/>
      <c r="J1397" s="59">
        <f t="shared" si="354"/>
        <v>0</v>
      </c>
      <c r="K1397" s="60">
        <f t="shared" si="355"/>
        <v>0</v>
      </c>
      <c r="L1397" s="61"/>
      <c r="M1397" s="59">
        <f t="shared" si="348"/>
        <v>0</v>
      </c>
      <c r="N1397" s="60">
        <f t="shared" si="349"/>
        <v>0</v>
      </c>
      <c r="O1397" s="81" t="e">
        <f t="shared" si="350"/>
        <v>#DIV/0!</v>
      </c>
      <c r="P1397" s="61"/>
      <c r="Q1397" s="60">
        <f t="shared" si="351"/>
        <v>0</v>
      </c>
      <c r="R1397" s="60">
        <f t="shared" si="352"/>
        <v>0</v>
      </c>
      <c r="S1397" s="75" t="str">
        <f t="shared" si="353"/>
        <v>已清</v>
      </c>
      <c r="T1397" s="51" t="s">
        <v>59</v>
      </c>
      <c r="U1397" s="51"/>
      <c r="V1397" s="51"/>
    </row>
    <row r="1398" spans="1:22" ht="20">
      <c r="A1398" s="49"/>
      <c r="B1398" s="52"/>
      <c r="C1398" s="53"/>
      <c r="D1398" s="54"/>
      <c r="E1398" s="54"/>
      <c r="F1398" s="55"/>
      <c r="G1398" s="56"/>
      <c r="H1398" s="57"/>
      <c r="I1398" s="58"/>
      <c r="J1398" s="59">
        <f t="shared" si="354"/>
        <v>0</v>
      </c>
      <c r="K1398" s="60">
        <f t="shared" si="355"/>
        <v>0</v>
      </c>
      <c r="L1398" s="61"/>
      <c r="M1398" s="59">
        <f t="shared" si="348"/>
        <v>0</v>
      </c>
      <c r="N1398" s="60">
        <f t="shared" si="349"/>
        <v>0</v>
      </c>
      <c r="O1398" s="81" t="e">
        <f t="shared" si="350"/>
        <v>#DIV/0!</v>
      </c>
      <c r="P1398" s="61"/>
      <c r="Q1398" s="60">
        <f t="shared" si="351"/>
        <v>0</v>
      </c>
      <c r="R1398" s="60">
        <f t="shared" si="352"/>
        <v>0</v>
      </c>
      <c r="S1398" s="75" t="str">
        <f t="shared" si="353"/>
        <v>已清</v>
      </c>
      <c r="T1398" s="51" t="s">
        <v>59</v>
      </c>
      <c r="U1398" s="51"/>
      <c r="V1398" s="51"/>
    </row>
    <row r="1399" spans="1:22" ht="20">
      <c r="A1399" s="49"/>
      <c r="B1399" s="52"/>
      <c r="C1399" s="53"/>
      <c r="D1399" s="54"/>
      <c r="E1399" s="54"/>
      <c r="F1399" s="55"/>
      <c r="G1399" s="56"/>
      <c r="H1399" s="57"/>
      <c r="I1399" s="58"/>
      <c r="J1399" s="59">
        <f t="shared" si="354"/>
        <v>0</v>
      </c>
      <c r="K1399" s="60">
        <f t="shared" si="355"/>
        <v>0</v>
      </c>
      <c r="L1399" s="61"/>
      <c r="M1399" s="59">
        <f t="shared" si="348"/>
        <v>0</v>
      </c>
      <c r="N1399" s="60">
        <f t="shared" si="349"/>
        <v>0</v>
      </c>
      <c r="O1399" s="81" t="e">
        <f t="shared" si="350"/>
        <v>#DIV/0!</v>
      </c>
      <c r="P1399" s="61"/>
      <c r="Q1399" s="60">
        <f t="shared" si="351"/>
        <v>0</v>
      </c>
      <c r="R1399" s="60">
        <f t="shared" si="352"/>
        <v>0</v>
      </c>
      <c r="S1399" s="75" t="str">
        <f t="shared" si="353"/>
        <v>已清</v>
      </c>
      <c r="T1399" s="51" t="s">
        <v>59</v>
      </c>
      <c r="U1399" s="51"/>
      <c r="V1399" s="51"/>
    </row>
    <row r="1400" spans="1:22" ht="20">
      <c r="A1400" s="49"/>
      <c r="B1400" s="52"/>
      <c r="C1400" s="53"/>
      <c r="D1400" s="54"/>
      <c r="E1400" s="54"/>
      <c r="F1400" s="55"/>
      <c r="G1400" s="56"/>
      <c r="H1400" s="57"/>
      <c r="I1400" s="58"/>
      <c r="J1400" s="59">
        <f t="shared" si="354"/>
        <v>0</v>
      </c>
      <c r="K1400" s="60">
        <f t="shared" si="355"/>
        <v>0</v>
      </c>
      <c r="L1400" s="61"/>
      <c r="M1400" s="59">
        <f t="shared" ref="M1400:M1463" si="356">L1400*H1400</f>
        <v>0</v>
      </c>
      <c r="N1400" s="60">
        <f t="shared" ref="N1400:N1463" si="357">(L1400-J1400)*H1400</f>
        <v>0</v>
      </c>
      <c r="O1400" s="81" t="e">
        <f t="shared" ref="O1400:O1463" si="358">(L1400-J1400)/J1400</f>
        <v>#DIV/0!</v>
      </c>
      <c r="P1400" s="61"/>
      <c r="Q1400" s="60">
        <f t="shared" si="351"/>
        <v>0</v>
      </c>
      <c r="R1400" s="60">
        <f t="shared" si="352"/>
        <v>0</v>
      </c>
      <c r="S1400" s="75" t="str">
        <f t="shared" si="353"/>
        <v>已清</v>
      </c>
      <c r="T1400" s="51" t="s">
        <v>59</v>
      </c>
      <c r="U1400" s="51"/>
      <c r="V1400" s="51"/>
    </row>
    <row r="1401" spans="1:22" ht="20">
      <c r="A1401" s="49"/>
      <c r="B1401" s="52"/>
      <c r="C1401" s="53"/>
      <c r="D1401" s="54"/>
      <c r="E1401" s="54"/>
      <c r="F1401" s="55"/>
      <c r="G1401" s="56"/>
      <c r="H1401" s="57"/>
      <c r="I1401" s="58"/>
      <c r="J1401" s="59">
        <f t="shared" si="354"/>
        <v>0</v>
      </c>
      <c r="K1401" s="60">
        <f t="shared" si="355"/>
        <v>0</v>
      </c>
      <c r="L1401" s="61"/>
      <c r="M1401" s="59">
        <f t="shared" si="356"/>
        <v>0</v>
      </c>
      <c r="N1401" s="60">
        <f t="shared" si="357"/>
        <v>0</v>
      </c>
      <c r="O1401" s="81" t="e">
        <f t="shared" si="358"/>
        <v>#DIV/0!</v>
      </c>
      <c r="P1401" s="61"/>
      <c r="Q1401" s="60">
        <f t="shared" si="351"/>
        <v>0</v>
      </c>
      <c r="R1401" s="60">
        <f t="shared" si="352"/>
        <v>0</v>
      </c>
      <c r="S1401" s="75" t="str">
        <f t="shared" si="353"/>
        <v>已清</v>
      </c>
      <c r="T1401" s="51" t="s">
        <v>59</v>
      </c>
      <c r="U1401" s="51"/>
      <c r="V1401" s="51"/>
    </row>
    <row r="1402" spans="1:22" ht="20">
      <c r="A1402" s="49"/>
      <c r="B1402" s="52"/>
      <c r="C1402" s="53"/>
      <c r="D1402" s="54"/>
      <c r="E1402" s="54"/>
      <c r="F1402" s="55"/>
      <c r="G1402" s="56"/>
      <c r="H1402" s="57"/>
      <c r="I1402" s="58"/>
      <c r="J1402" s="59">
        <f t="shared" si="354"/>
        <v>0</v>
      </c>
      <c r="K1402" s="60">
        <f t="shared" si="355"/>
        <v>0</v>
      </c>
      <c r="L1402" s="61"/>
      <c r="M1402" s="59">
        <f t="shared" si="356"/>
        <v>0</v>
      </c>
      <c r="N1402" s="60">
        <f t="shared" si="357"/>
        <v>0</v>
      </c>
      <c r="O1402" s="81" t="e">
        <f t="shared" si="358"/>
        <v>#DIV/0!</v>
      </c>
      <c r="P1402" s="61"/>
      <c r="Q1402" s="60">
        <f t="shared" ref="Q1402:Q1465" si="359">L1402*H1402-P1402</f>
        <v>0</v>
      </c>
      <c r="R1402" s="60">
        <f t="shared" si="352"/>
        <v>0</v>
      </c>
      <c r="S1402" s="75" t="str">
        <f t="shared" si="353"/>
        <v>已清</v>
      </c>
      <c r="T1402" s="51" t="s">
        <v>59</v>
      </c>
      <c r="U1402" s="51"/>
      <c r="V1402" s="51"/>
    </row>
    <row r="1403" spans="1:22" ht="20">
      <c r="A1403" s="49"/>
      <c r="B1403" s="52"/>
      <c r="C1403" s="53"/>
      <c r="D1403" s="54"/>
      <c r="E1403" s="54"/>
      <c r="F1403" s="55"/>
      <c r="G1403" s="56"/>
      <c r="H1403" s="57"/>
      <c r="I1403" s="58"/>
      <c r="J1403" s="59">
        <f t="shared" si="354"/>
        <v>0</v>
      </c>
      <c r="K1403" s="60">
        <f t="shared" si="355"/>
        <v>0</v>
      </c>
      <c r="L1403" s="61"/>
      <c r="M1403" s="59">
        <f t="shared" si="356"/>
        <v>0</v>
      </c>
      <c r="N1403" s="60">
        <f t="shared" si="357"/>
        <v>0</v>
      </c>
      <c r="O1403" s="81" t="e">
        <f t="shared" si="358"/>
        <v>#DIV/0!</v>
      </c>
      <c r="P1403" s="61"/>
      <c r="Q1403" s="60">
        <f t="shared" si="359"/>
        <v>0</v>
      </c>
      <c r="R1403" s="60">
        <f t="shared" si="352"/>
        <v>0</v>
      </c>
      <c r="S1403" s="75" t="str">
        <f t="shared" si="353"/>
        <v>已清</v>
      </c>
      <c r="T1403" s="51" t="s">
        <v>59</v>
      </c>
      <c r="U1403" s="51"/>
      <c r="V1403" s="51"/>
    </row>
    <row r="1404" spans="1:22" ht="20">
      <c r="A1404" s="49"/>
      <c r="B1404" s="52"/>
      <c r="C1404" s="53"/>
      <c r="D1404" s="54"/>
      <c r="E1404" s="54"/>
      <c r="F1404" s="55"/>
      <c r="G1404" s="56"/>
      <c r="H1404" s="57"/>
      <c r="I1404" s="58"/>
      <c r="J1404" s="59">
        <f t="shared" si="354"/>
        <v>0</v>
      </c>
      <c r="K1404" s="60">
        <f t="shared" si="355"/>
        <v>0</v>
      </c>
      <c r="L1404" s="61"/>
      <c r="M1404" s="59">
        <f t="shared" si="356"/>
        <v>0</v>
      </c>
      <c r="N1404" s="60">
        <f t="shared" si="357"/>
        <v>0</v>
      </c>
      <c r="O1404" s="81" t="e">
        <f t="shared" si="358"/>
        <v>#DIV/0!</v>
      </c>
      <c r="P1404" s="61"/>
      <c r="Q1404" s="60">
        <f t="shared" si="359"/>
        <v>0</v>
      </c>
      <c r="R1404" s="60">
        <f t="shared" si="352"/>
        <v>0</v>
      </c>
      <c r="S1404" s="75" t="str">
        <f t="shared" si="353"/>
        <v>已清</v>
      </c>
      <c r="T1404" s="51" t="s">
        <v>59</v>
      </c>
      <c r="U1404" s="51"/>
      <c r="V1404" s="51"/>
    </row>
    <row r="1405" spans="1:22" ht="20">
      <c r="A1405" s="49"/>
      <c r="B1405" s="52"/>
      <c r="C1405" s="53"/>
      <c r="D1405" s="54"/>
      <c r="E1405" s="54"/>
      <c r="F1405" s="55"/>
      <c r="G1405" s="56"/>
      <c r="H1405" s="57"/>
      <c r="I1405" s="58"/>
      <c r="J1405" s="59">
        <f t="shared" si="354"/>
        <v>0</v>
      </c>
      <c r="K1405" s="60">
        <f t="shared" si="355"/>
        <v>0</v>
      </c>
      <c r="L1405" s="61"/>
      <c r="M1405" s="59">
        <f t="shared" si="356"/>
        <v>0</v>
      </c>
      <c r="N1405" s="60">
        <f t="shared" si="357"/>
        <v>0</v>
      </c>
      <c r="O1405" s="81" t="e">
        <f t="shared" si="358"/>
        <v>#DIV/0!</v>
      </c>
      <c r="P1405" s="61"/>
      <c r="Q1405" s="60">
        <f t="shared" si="359"/>
        <v>0</v>
      </c>
      <c r="R1405" s="60">
        <f t="shared" si="352"/>
        <v>0</v>
      </c>
      <c r="S1405" s="75" t="str">
        <f t="shared" si="353"/>
        <v>已清</v>
      </c>
      <c r="T1405" s="51" t="s">
        <v>59</v>
      </c>
      <c r="U1405" s="51"/>
      <c r="V1405" s="51"/>
    </row>
    <row r="1406" spans="1:22" ht="20">
      <c r="A1406" s="49"/>
      <c r="B1406" s="52"/>
      <c r="C1406" s="53"/>
      <c r="D1406" s="54"/>
      <c r="E1406" s="54"/>
      <c r="F1406" s="55"/>
      <c r="G1406" s="56"/>
      <c r="H1406" s="57"/>
      <c r="I1406" s="58"/>
      <c r="J1406" s="59">
        <f t="shared" si="354"/>
        <v>0</v>
      </c>
      <c r="K1406" s="60">
        <f t="shared" si="355"/>
        <v>0</v>
      </c>
      <c r="L1406" s="61"/>
      <c r="M1406" s="59">
        <f t="shared" si="356"/>
        <v>0</v>
      </c>
      <c r="N1406" s="60">
        <f t="shared" si="357"/>
        <v>0</v>
      </c>
      <c r="O1406" s="81" t="e">
        <f t="shared" si="358"/>
        <v>#DIV/0!</v>
      </c>
      <c r="P1406" s="61"/>
      <c r="Q1406" s="60">
        <f t="shared" si="359"/>
        <v>0</v>
      </c>
      <c r="R1406" s="60">
        <f t="shared" si="352"/>
        <v>0</v>
      </c>
      <c r="S1406" s="75" t="str">
        <f t="shared" si="353"/>
        <v>已清</v>
      </c>
      <c r="T1406" s="51" t="s">
        <v>59</v>
      </c>
      <c r="U1406" s="51"/>
      <c r="V1406" s="51"/>
    </row>
    <row r="1407" spans="1:22" ht="20">
      <c r="A1407" s="49"/>
      <c r="B1407" s="52"/>
      <c r="C1407" s="53"/>
      <c r="D1407" s="54"/>
      <c r="E1407" s="54"/>
      <c r="F1407" s="55"/>
      <c r="G1407" s="56"/>
      <c r="H1407" s="57"/>
      <c r="I1407" s="58"/>
      <c r="J1407" s="59">
        <f t="shared" si="354"/>
        <v>0</v>
      </c>
      <c r="K1407" s="60">
        <f t="shared" si="355"/>
        <v>0</v>
      </c>
      <c r="L1407" s="61"/>
      <c r="M1407" s="59">
        <f t="shared" si="356"/>
        <v>0</v>
      </c>
      <c r="N1407" s="60">
        <f t="shared" si="357"/>
        <v>0</v>
      </c>
      <c r="O1407" s="81" t="e">
        <f t="shared" si="358"/>
        <v>#DIV/0!</v>
      </c>
      <c r="P1407" s="61"/>
      <c r="Q1407" s="60">
        <f t="shared" si="359"/>
        <v>0</v>
      </c>
      <c r="R1407" s="60">
        <f t="shared" si="352"/>
        <v>0</v>
      </c>
      <c r="S1407" s="75" t="str">
        <f t="shared" si="353"/>
        <v>已清</v>
      </c>
      <c r="T1407" s="51" t="s">
        <v>59</v>
      </c>
      <c r="U1407" s="51"/>
      <c r="V1407" s="51"/>
    </row>
    <row r="1408" spans="1:22" ht="20">
      <c r="A1408" s="49"/>
      <c r="B1408" s="52"/>
      <c r="C1408" s="53"/>
      <c r="D1408" s="54"/>
      <c r="E1408" s="54"/>
      <c r="F1408" s="55"/>
      <c r="G1408" s="56"/>
      <c r="H1408" s="57"/>
      <c r="I1408" s="58"/>
      <c r="J1408" s="59">
        <f t="shared" si="354"/>
        <v>0</v>
      </c>
      <c r="K1408" s="60">
        <f t="shared" si="355"/>
        <v>0</v>
      </c>
      <c r="L1408" s="61"/>
      <c r="M1408" s="59">
        <f t="shared" si="356"/>
        <v>0</v>
      </c>
      <c r="N1408" s="60">
        <f t="shared" si="357"/>
        <v>0</v>
      </c>
      <c r="O1408" s="81" t="e">
        <f t="shared" si="358"/>
        <v>#DIV/0!</v>
      </c>
      <c r="P1408" s="61"/>
      <c r="Q1408" s="60">
        <f t="shared" si="359"/>
        <v>0</v>
      </c>
      <c r="R1408" s="60">
        <f t="shared" si="352"/>
        <v>0</v>
      </c>
      <c r="S1408" s="75" t="str">
        <f t="shared" si="353"/>
        <v>已清</v>
      </c>
      <c r="T1408" s="51" t="s">
        <v>59</v>
      </c>
      <c r="U1408" s="51"/>
      <c r="V1408" s="51"/>
    </row>
    <row r="1409" spans="1:22" ht="20">
      <c r="A1409" s="49"/>
      <c r="B1409" s="52"/>
      <c r="C1409" s="53"/>
      <c r="D1409" s="54"/>
      <c r="E1409" s="54"/>
      <c r="F1409" s="55"/>
      <c r="G1409" s="56"/>
      <c r="H1409" s="57"/>
      <c r="I1409" s="58"/>
      <c r="J1409" s="59">
        <f t="shared" si="354"/>
        <v>0</v>
      </c>
      <c r="K1409" s="60">
        <f t="shared" si="355"/>
        <v>0</v>
      </c>
      <c r="L1409" s="61"/>
      <c r="M1409" s="59">
        <f t="shared" si="356"/>
        <v>0</v>
      </c>
      <c r="N1409" s="60">
        <f t="shared" si="357"/>
        <v>0</v>
      </c>
      <c r="O1409" s="81" t="e">
        <f t="shared" si="358"/>
        <v>#DIV/0!</v>
      </c>
      <c r="P1409" s="61"/>
      <c r="Q1409" s="60">
        <f t="shared" si="359"/>
        <v>0</v>
      </c>
      <c r="R1409" s="60">
        <f t="shared" si="352"/>
        <v>0</v>
      </c>
      <c r="S1409" s="75" t="str">
        <f t="shared" si="353"/>
        <v>已清</v>
      </c>
      <c r="T1409" s="51" t="s">
        <v>59</v>
      </c>
      <c r="U1409" s="51"/>
      <c r="V1409" s="51"/>
    </row>
    <row r="1410" spans="1:22" ht="20">
      <c r="A1410" s="49"/>
      <c r="B1410" s="52"/>
      <c r="C1410" s="53"/>
      <c r="D1410" s="54"/>
      <c r="E1410" s="54"/>
      <c r="F1410" s="55"/>
      <c r="G1410" s="56"/>
      <c r="H1410" s="57"/>
      <c r="I1410" s="58"/>
      <c r="J1410" s="59">
        <f t="shared" si="354"/>
        <v>0</v>
      </c>
      <c r="K1410" s="60">
        <f t="shared" si="355"/>
        <v>0</v>
      </c>
      <c r="L1410" s="61"/>
      <c r="M1410" s="59">
        <f t="shared" si="356"/>
        <v>0</v>
      </c>
      <c r="N1410" s="60">
        <f t="shared" si="357"/>
        <v>0</v>
      </c>
      <c r="O1410" s="81" t="e">
        <f t="shared" si="358"/>
        <v>#DIV/0!</v>
      </c>
      <c r="P1410" s="61"/>
      <c r="Q1410" s="60">
        <f t="shared" si="359"/>
        <v>0</v>
      </c>
      <c r="R1410" s="60">
        <f t="shared" ref="R1410:R1473" si="360">N1410</f>
        <v>0</v>
      </c>
      <c r="S1410" s="75" t="str">
        <f t="shared" ref="S1410:S1473" si="361">IF(Q1410&lt;&gt;0,"未清","已清")</f>
        <v>已清</v>
      </c>
      <c r="T1410" s="51" t="s">
        <v>59</v>
      </c>
      <c r="U1410" s="51"/>
      <c r="V1410" s="51"/>
    </row>
    <row r="1411" spans="1:22" ht="20">
      <c r="A1411" s="49"/>
      <c r="B1411" s="52"/>
      <c r="C1411" s="53"/>
      <c r="D1411" s="54"/>
      <c r="E1411" s="54"/>
      <c r="F1411" s="55"/>
      <c r="G1411" s="56"/>
      <c r="H1411" s="57"/>
      <c r="I1411" s="58"/>
      <c r="J1411" s="59">
        <f t="shared" si="354"/>
        <v>0</v>
      </c>
      <c r="K1411" s="60">
        <f t="shared" si="355"/>
        <v>0</v>
      </c>
      <c r="L1411" s="61"/>
      <c r="M1411" s="59">
        <f t="shared" si="356"/>
        <v>0</v>
      </c>
      <c r="N1411" s="60">
        <f t="shared" si="357"/>
        <v>0</v>
      </c>
      <c r="O1411" s="81" t="e">
        <f t="shared" si="358"/>
        <v>#DIV/0!</v>
      </c>
      <c r="P1411" s="61"/>
      <c r="Q1411" s="60">
        <f t="shared" si="359"/>
        <v>0</v>
      </c>
      <c r="R1411" s="60">
        <f t="shared" si="360"/>
        <v>0</v>
      </c>
      <c r="S1411" s="75" t="str">
        <f t="shared" si="361"/>
        <v>已清</v>
      </c>
      <c r="T1411" s="51" t="s">
        <v>59</v>
      </c>
      <c r="U1411" s="51"/>
      <c r="V1411" s="51"/>
    </row>
    <row r="1412" spans="1:22" ht="20">
      <c r="A1412" s="49"/>
      <c r="B1412" s="52"/>
      <c r="C1412" s="53"/>
      <c r="D1412" s="54"/>
      <c r="E1412" s="54"/>
      <c r="F1412" s="55"/>
      <c r="G1412" s="56"/>
      <c r="H1412" s="57"/>
      <c r="I1412" s="58"/>
      <c r="J1412" s="59">
        <f t="shared" si="354"/>
        <v>0</v>
      </c>
      <c r="K1412" s="60">
        <f t="shared" si="355"/>
        <v>0</v>
      </c>
      <c r="L1412" s="61"/>
      <c r="M1412" s="59">
        <f t="shared" si="356"/>
        <v>0</v>
      </c>
      <c r="N1412" s="60">
        <f t="shared" si="357"/>
        <v>0</v>
      </c>
      <c r="O1412" s="81" t="e">
        <f t="shared" si="358"/>
        <v>#DIV/0!</v>
      </c>
      <c r="P1412" s="61"/>
      <c r="Q1412" s="60">
        <f t="shared" si="359"/>
        <v>0</v>
      </c>
      <c r="R1412" s="60">
        <f t="shared" si="360"/>
        <v>0</v>
      </c>
      <c r="S1412" s="75" t="str">
        <f t="shared" si="361"/>
        <v>已清</v>
      </c>
      <c r="T1412" s="51" t="s">
        <v>59</v>
      </c>
      <c r="U1412" s="51"/>
      <c r="V1412" s="51"/>
    </row>
    <row r="1413" spans="1:22" ht="20">
      <c r="A1413" s="49"/>
      <c r="B1413" s="52"/>
      <c r="C1413" s="53"/>
      <c r="D1413" s="54"/>
      <c r="E1413" s="54"/>
      <c r="F1413" s="55"/>
      <c r="G1413" s="56"/>
      <c r="H1413" s="57"/>
      <c r="I1413" s="58"/>
      <c r="J1413" s="59">
        <f t="shared" ref="J1413:J1476" si="362">G1413*I1413</f>
        <v>0</v>
      </c>
      <c r="K1413" s="60">
        <f t="shared" si="355"/>
        <v>0</v>
      </c>
      <c r="L1413" s="61"/>
      <c r="M1413" s="59">
        <f t="shared" si="356"/>
        <v>0</v>
      </c>
      <c r="N1413" s="60">
        <f t="shared" si="357"/>
        <v>0</v>
      </c>
      <c r="O1413" s="81" t="e">
        <f t="shared" si="358"/>
        <v>#DIV/0!</v>
      </c>
      <c r="P1413" s="61"/>
      <c r="Q1413" s="60">
        <f t="shared" si="359"/>
        <v>0</v>
      </c>
      <c r="R1413" s="60">
        <f t="shared" si="360"/>
        <v>0</v>
      </c>
      <c r="S1413" s="75" t="str">
        <f t="shared" si="361"/>
        <v>已清</v>
      </c>
      <c r="T1413" s="51" t="s">
        <v>59</v>
      </c>
      <c r="U1413" s="51"/>
      <c r="V1413" s="51"/>
    </row>
    <row r="1414" spans="1:22" ht="20">
      <c r="A1414" s="49"/>
      <c r="B1414" s="52"/>
      <c r="C1414" s="53"/>
      <c r="D1414" s="54"/>
      <c r="E1414" s="54"/>
      <c r="F1414" s="55"/>
      <c r="G1414" s="56"/>
      <c r="H1414" s="57"/>
      <c r="I1414" s="58"/>
      <c r="J1414" s="59">
        <f t="shared" si="362"/>
        <v>0</v>
      </c>
      <c r="K1414" s="60">
        <f t="shared" si="355"/>
        <v>0</v>
      </c>
      <c r="L1414" s="61"/>
      <c r="M1414" s="59">
        <f t="shared" si="356"/>
        <v>0</v>
      </c>
      <c r="N1414" s="60">
        <f t="shared" si="357"/>
        <v>0</v>
      </c>
      <c r="O1414" s="81" t="e">
        <f t="shared" si="358"/>
        <v>#DIV/0!</v>
      </c>
      <c r="P1414" s="61"/>
      <c r="Q1414" s="60">
        <f t="shared" si="359"/>
        <v>0</v>
      </c>
      <c r="R1414" s="60">
        <f t="shared" si="360"/>
        <v>0</v>
      </c>
      <c r="S1414" s="75" t="str">
        <f t="shared" si="361"/>
        <v>已清</v>
      </c>
      <c r="T1414" s="51" t="s">
        <v>59</v>
      </c>
      <c r="U1414" s="51"/>
      <c r="V1414" s="51"/>
    </row>
    <row r="1415" spans="1:22" ht="20">
      <c r="A1415" s="49"/>
      <c r="B1415" s="52"/>
      <c r="C1415" s="53"/>
      <c r="D1415" s="54"/>
      <c r="E1415" s="54"/>
      <c r="F1415" s="55"/>
      <c r="G1415" s="56"/>
      <c r="H1415" s="57"/>
      <c r="I1415" s="58"/>
      <c r="J1415" s="59">
        <f t="shared" si="362"/>
        <v>0</v>
      </c>
      <c r="K1415" s="60">
        <f t="shared" si="355"/>
        <v>0</v>
      </c>
      <c r="L1415" s="61"/>
      <c r="M1415" s="59">
        <f t="shared" si="356"/>
        <v>0</v>
      </c>
      <c r="N1415" s="60">
        <f t="shared" si="357"/>
        <v>0</v>
      </c>
      <c r="O1415" s="81" t="e">
        <f t="shared" si="358"/>
        <v>#DIV/0!</v>
      </c>
      <c r="P1415" s="61"/>
      <c r="Q1415" s="60">
        <f t="shared" si="359"/>
        <v>0</v>
      </c>
      <c r="R1415" s="60">
        <f t="shared" si="360"/>
        <v>0</v>
      </c>
      <c r="S1415" s="75" t="str">
        <f t="shared" si="361"/>
        <v>已清</v>
      </c>
      <c r="T1415" s="51" t="s">
        <v>59</v>
      </c>
      <c r="U1415" s="51"/>
      <c r="V1415" s="51"/>
    </row>
    <row r="1416" spans="1:22" ht="20">
      <c r="A1416" s="49"/>
      <c r="B1416" s="52"/>
      <c r="C1416" s="53"/>
      <c r="D1416" s="54"/>
      <c r="E1416" s="54"/>
      <c r="F1416" s="55"/>
      <c r="G1416" s="56"/>
      <c r="H1416" s="57"/>
      <c r="I1416" s="58"/>
      <c r="J1416" s="59">
        <f t="shared" si="362"/>
        <v>0</v>
      </c>
      <c r="K1416" s="60">
        <f t="shared" si="355"/>
        <v>0</v>
      </c>
      <c r="L1416" s="61"/>
      <c r="M1416" s="59">
        <f t="shared" si="356"/>
        <v>0</v>
      </c>
      <c r="N1416" s="60">
        <f t="shared" si="357"/>
        <v>0</v>
      </c>
      <c r="O1416" s="81" t="e">
        <f t="shared" si="358"/>
        <v>#DIV/0!</v>
      </c>
      <c r="P1416" s="61"/>
      <c r="Q1416" s="60">
        <f t="shared" si="359"/>
        <v>0</v>
      </c>
      <c r="R1416" s="60">
        <f t="shared" si="360"/>
        <v>0</v>
      </c>
      <c r="S1416" s="75" t="str">
        <f t="shared" si="361"/>
        <v>已清</v>
      </c>
      <c r="T1416" s="51" t="s">
        <v>59</v>
      </c>
      <c r="U1416" s="51"/>
      <c r="V1416" s="51"/>
    </row>
    <row r="1417" spans="1:22" ht="20">
      <c r="A1417" s="49"/>
      <c r="B1417" s="52"/>
      <c r="C1417" s="53"/>
      <c r="D1417" s="54"/>
      <c r="E1417" s="54"/>
      <c r="F1417" s="55"/>
      <c r="G1417" s="56"/>
      <c r="H1417" s="57"/>
      <c r="I1417" s="58"/>
      <c r="J1417" s="59">
        <f t="shared" si="362"/>
        <v>0</v>
      </c>
      <c r="K1417" s="60">
        <f t="shared" si="355"/>
        <v>0</v>
      </c>
      <c r="L1417" s="61"/>
      <c r="M1417" s="59">
        <f t="shared" si="356"/>
        <v>0</v>
      </c>
      <c r="N1417" s="60">
        <f t="shared" si="357"/>
        <v>0</v>
      </c>
      <c r="O1417" s="81" t="e">
        <f t="shared" si="358"/>
        <v>#DIV/0!</v>
      </c>
      <c r="P1417" s="61"/>
      <c r="Q1417" s="60">
        <f t="shared" si="359"/>
        <v>0</v>
      </c>
      <c r="R1417" s="60">
        <f t="shared" si="360"/>
        <v>0</v>
      </c>
      <c r="S1417" s="75" t="str">
        <f t="shared" si="361"/>
        <v>已清</v>
      </c>
      <c r="T1417" s="51" t="s">
        <v>59</v>
      </c>
      <c r="U1417" s="51"/>
      <c r="V1417" s="51"/>
    </row>
    <row r="1418" spans="1:22" ht="20">
      <c r="A1418" s="49"/>
      <c r="B1418" s="52"/>
      <c r="C1418" s="53"/>
      <c r="D1418" s="54"/>
      <c r="E1418" s="54"/>
      <c r="F1418" s="55"/>
      <c r="G1418" s="56"/>
      <c r="H1418" s="57"/>
      <c r="I1418" s="58"/>
      <c r="J1418" s="59">
        <f t="shared" si="362"/>
        <v>0</v>
      </c>
      <c r="K1418" s="60">
        <f t="shared" si="355"/>
        <v>0</v>
      </c>
      <c r="L1418" s="61"/>
      <c r="M1418" s="59">
        <f t="shared" si="356"/>
        <v>0</v>
      </c>
      <c r="N1418" s="60">
        <f t="shared" si="357"/>
        <v>0</v>
      </c>
      <c r="O1418" s="81" t="e">
        <f t="shared" si="358"/>
        <v>#DIV/0!</v>
      </c>
      <c r="P1418" s="61"/>
      <c r="Q1418" s="60">
        <f t="shared" si="359"/>
        <v>0</v>
      </c>
      <c r="R1418" s="60">
        <f t="shared" si="360"/>
        <v>0</v>
      </c>
      <c r="S1418" s="75" t="str">
        <f t="shared" si="361"/>
        <v>已清</v>
      </c>
      <c r="T1418" s="51" t="s">
        <v>59</v>
      </c>
      <c r="U1418" s="51"/>
      <c r="V1418" s="51"/>
    </row>
    <row r="1419" spans="1:22" ht="20">
      <c r="A1419" s="49"/>
      <c r="B1419" s="52"/>
      <c r="C1419" s="53"/>
      <c r="D1419" s="54"/>
      <c r="E1419" s="54"/>
      <c r="F1419" s="55"/>
      <c r="G1419" s="56"/>
      <c r="H1419" s="57"/>
      <c r="I1419" s="58"/>
      <c r="J1419" s="59">
        <f t="shared" si="362"/>
        <v>0</v>
      </c>
      <c r="K1419" s="60">
        <f t="shared" si="355"/>
        <v>0</v>
      </c>
      <c r="L1419" s="61"/>
      <c r="M1419" s="59">
        <f t="shared" si="356"/>
        <v>0</v>
      </c>
      <c r="N1419" s="60">
        <f t="shared" si="357"/>
        <v>0</v>
      </c>
      <c r="O1419" s="81" t="e">
        <f t="shared" si="358"/>
        <v>#DIV/0!</v>
      </c>
      <c r="P1419" s="61"/>
      <c r="Q1419" s="60">
        <f t="shared" si="359"/>
        <v>0</v>
      </c>
      <c r="R1419" s="60">
        <f t="shared" si="360"/>
        <v>0</v>
      </c>
      <c r="S1419" s="75" t="str">
        <f t="shared" si="361"/>
        <v>已清</v>
      </c>
      <c r="T1419" s="51" t="s">
        <v>59</v>
      </c>
      <c r="U1419" s="51"/>
      <c r="V1419" s="51"/>
    </row>
    <row r="1420" spans="1:22" ht="20">
      <c r="A1420" s="49"/>
      <c r="B1420" s="52"/>
      <c r="C1420" s="53"/>
      <c r="D1420" s="54"/>
      <c r="E1420" s="54"/>
      <c r="F1420" s="55"/>
      <c r="G1420" s="56"/>
      <c r="H1420" s="57"/>
      <c r="I1420" s="58"/>
      <c r="J1420" s="59">
        <f t="shared" si="362"/>
        <v>0</v>
      </c>
      <c r="K1420" s="60">
        <f t="shared" si="355"/>
        <v>0</v>
      </c>
      <c r="L1420" s="61"/>
      <c r="M1420" s="59">
        <f t="shared" si="356"/>
        <v>0</v>
      </c>
      <c r="N1420" s="60">
        <f t="shared" si="357"/>
        <v>0</v>
      </c>
      <c r="O1420" s="81" t="e">
        <f t="shared" si="358"/>
        <v>#DIV/0!</v>
      </c>
      <c r="P1420" s="61"/>
      <c r="Q1420" s="60">
        <f t="shared" si="359"/>
        <v>0</v>
      </c>
      <c r="R1420" s="60">
        <f t="shared" si="360"/>
        <v>0</v>
      </c>
      <c r="S1420" s="75" t="str">
        <f t="shared" si="361"/>
        <v>已清</v>
      </c>
      <c r="T1420" s="51" t="s">
        <v>59</v>
      </c>
      <c r="U1420" s="51"/>
      <c r="V1420" s="51"/>
    </row>
    <row r="1421" spans="1:22" ht="20">
      <c r="A1421" s="49"/>
      <c r="B1421" s="52"/>
      <c r="C1421" s="53"/>
      <c r="D1421" s="54"/>
      <c r="E1421" s="54"/>
      <c r="F1421" s="55"/>
      <c r="G1421" s="56"/>
      <c r="H1421" s="57"/>
      <c r="I1421" s="58"/>
      <c r="J1421" s="59">
        <f t="shared" si="362"/>
        <v>0</v>
      </c>
      <c r="K1421" s="60">
        <f t="shared" si="355"/>
        <v>0</v>
      </c>
      <c r="L1421" s="61"/>
      <c r="M1421" s="59">
        <f t="shared" si="356"/>
        <v>0</v>
      </c>
      <c r="N1421" s="60">
        <f t="shared" si="357"/>
        <v>0</v>
      </c>
      <c r="O1421" s="81" t="e">
        <f t="shared" si="358"/>
        <v>#DIV/0!</v>
      </c>
      <c r="P1421" s="61"/>
      <c r="Q1421" s="60">
        <f t="shared" si="359"/>
        <v>0</v>
      </c>
      <c r="R1421" s="60">
        <f t="shared" si="360"/>
        <v>0</v>
      </c>
      <c r="S1421" s="75" t="str">
        <f t="shared" si="361"/>
        <v>已清</v>
      </c>
      <c r="T1421" s="51" t="s">
        <v>59</v>
      </c>
      <c r="U1421" s="51"/>
      <c r="V1421" s="51"/>
    </row>
    <row r="1422" spans="1:22" ht="20">
      <c r="A1422" s="49"/>
      <c r="B1422" s="52"/>
      <c r="C1422" s="53"/>
      <c r="D1422" s="54"/>
      <c r="E1422" s="54"/>
      <c r="F1422" s="55"/>
      <c r="G1422" s="56"/>
      <c r="H1422" s="57"/>
      <c r="I1422" s="58"/>
      <c r="J1422" s="59">
        <f t="shared" si="362"/>
        <v>0</v>
      </c>
      <c r="K1422" s="60">
        <f t="shared" si="355"/>
        <v>0</v>
      </c>
      <c r="L1422" s="61"/>
      <c r="M1422" s="59">
        <f t="shared" si="356"/>
        <v>0</v>
      </c>
      <c r="N1422" s="60">
        <f t="shared" si="357"/>
        <v>0</v>
      </c>
      <c r="O1422" s="81" t="e">
        <f t="shared" si="358"/>
        <v>#DIV/0!</v>
      </c>
      <c r="P1422" s="61"/>
      <c r="Q1422" s="60">
        <f t="shared" si="359"/>
        <v>0</v>
      </c>
      <c r="R1422" s="60">
        <f t="shared" si="360"/>
        <v>0</v>
      </c>
      <c r="S1422" s="75" t="str">
        <f t="shared" si="361"/>
        <v>已清</v>
      </c>
      <c r="T1422" s="51" t="s">
        <v>59</v>
      </c>
      <c r="U1422" s="51"/>
      <c r="V1422" s="51"/>
    </row>
    <row r="1423" spans="1:22" ht="20">
      <c r="A1423" s="49"/>
      <c r="B1423" s="52"/>
      <c r="C1423" s="53"/>
      <c r="D1423" s="54"/>
      <c r="E1423" s="54"/>
      <c r="F1423" s="55"/>
      <c r="G1423" s="56"/>
      <c r="H1423" s="57"/>
      <c r="I1423" s="58"/>
      <c r="J1423" s="59">
        <f t="shared" si="362"/>
        <v>0</v>
      </c>
      <c r="K1423" s="60">
        <f t="shared" si="355"/>
        <v>0</v>
      </c>
      <c r="L1423" s="61"/>
      <c r="M1423" s="59">
        <f t="shared" si="356"/>
        <v>0</v>
      </c>
      <c r="N1423" s="60">
        <f t="shared" si="357"/>
        <v>0</v>
      </c>
      <c r="O1423" s="81" t="e">
        <f t="shared" si="358"/>
        <v>#DIV/0!</v>
      </c>
      <c r="P1423" s="61"/>
      <c r="Q1423" s="60">
        <f t="shared" si="359"/>
        <v>0</v>
      </c>
      <c r="R1423" s="60">
        <f t="shared" si="360"/>
        <v>0</v>
      </c>
      <c r="S1423" s="75" t="str">
        <f t="shared" si="361"/>
        <v>已清</v>
      </c>
      <c r="T1423" s="51" t="s">
        <v>59</v>
      </c>
      <c r="U1423" s="51"/>
      <c r="V1423" s="51"/>
    </row>
    <row r="1424" spans="1:22" ht="20">
      <c r="A1424" s="49"/>
      <c r="B1424" s="52"/>
      <c r="C1424" s="53"/>
      <c r="D1424" s="54"/>
      <c r="E1424" s="54"/>
      <c r="F1424" s="55"/>
      <c r="G1424" s="56"/>
      <c r="H1424" s="57"/>
      <c r="I1424" s="58"/>
      <c r="J1424" s="59">
        <f t="shared" si="362"/>
        <v>0</v>
      </c>
      <c r="K1424" s="60">
        <f t="shared" si="355"/>
        <v>0</v>
      </c>
      <c r="L1424" s="61"/>
      <c r="M1424" s="59">
        <f t="shared" si="356"/>
        <v>0</v>
      </c>
      <c r="N1424" s="60">
        <f t="shared" si="357"/>
        <v>0</v>
      </c>
      <c r="O1424" s="81" t="e">
        <f t="shared" si="358"/>
        <v>#DIV/0!</v>
      </c>
      <c r="P1424" s="61"/>
      <c r="Q1424" s="60">
        <f t="shared" si="359"/>
        <v>0</v>
      </c>
      <c r="R1424" s="60">
        <f t="shared" si="360"/>
        <v>0</v>
      </c>
      <c r="S1424" s="75" t="str">
        <f t="shared" si="361"/>
        <v>已清</v>
      </c>
      <c r="T1424" s="51" t="s">
        <v>59</v>
      </c>
      <c r="U1424" s="51"/>
      <c r="V1424" s="51"/>
    </row>
    <row r="1425" spans="1:22" ht="20">
      <c r="A1425" s="49"/>
      <c r="B1425" s="52"/>
      <c r="C1425" s="53"/>
      <c r="D1425" s="54"/>
      <c r="E1425" s="54"/>
      <c r="F1425" s="55"/>
      <c r="G1425" s="56"/>
      <c r="H1425" s="57"/>
      <c r="I1425" s="58"/>
      <c r="J1425" s="59">
        <f t="shared" si="362"/>
        <v>0</v>
      </c>
      <c r="K1425" s="60">
        <f t="shared" si="355"/>
        <v>0</v>
      </c>
      <c r="L1425" s="61"/>
      <c r="M1425" s="59">
        <f t="shared" si="356"/>
        <v>0</v>
      </c>
      <c r="N1425" s="60">
        <f t="shared" si="357"/>
        <v>0</v>
      </c>
      <c r="O1425" s="81" t="e">
        <f t="shared" si="358"/>
        <v>#DIV/0!</v>
      </c>
      <c r="P1425" s="61"/>
      <c r="Q1425" s="60">
        <f t="shared" si="359"/>
        <v>0</v>
      </c>
      <c r="R1425" s="60">
        <f t="shared" si="360"/>
        <v>0</v>
      </c>
      <c r="S1425" s="75" t="str">
        <f t="shared" si="361"/>
        <v>已清</v>
      </c>
      <c r="T1425" s="51" t="s">
        <v>59</v>
      </c>
      <c r="U1425" s="51"/>
      <c r="V1425" s="51"/>
    </row>
    <row r="1426" spans="1:22" ht="20">
      <c r="A1426" s="49"/>
      <c r="B1426" s="52"/>
      <c r="C1426" s="53"/>
      <c r="D1426" s="54"/>
      <c r="E1426" s="54"/>
      <c r="F1426" s="55"/>
      <c r="G1426" s="56"/>
      <c r="H1426" s="57"/>
      <c r="I1426" s="58"/>
      <c r="J1426" s="59">
        <f t="shared" si="362"/>
        <v>0</v>
      </c>
      <c r="K1426" s="60">
        <f t="shared" si="355"/>
        <v>0</v>
      </c>
      <c r="L1426" s="61"/>
      <c r="M1426" s="59">
        <f t="shared" si="356"/>
        <v>0</v>
      </c>
      <c r="N1426" s="60">
        <f t="shared" si="357"/>
        <v>0</v>
      </c>
      <c r="O1426" s="81" t="e">
        <f t="shared" si="358"/>
        <v>#DIV/0!</v>
      </c>
      <c r="P1426" s="61"/>
      <c r="Q1426" s="60">
        <f t="shared" si="359"/>
        <v>0</v>
      </c>
      <c r="R1426" s="60">
        <f t="shared" si="360"/>
        <v>0</v>
      </c>
      <c r="S1426" s="75" t="str">
        <f t="shared" si="361"/>
        <v>已清</v>
      </c>
      <c r="T1426" s="51" t="s">
        <v>59</v>
      </c>
      <c r="U1426" s="51"/>
      <c r="V1426" s="51"/>
    </row>
    <row r="1427" spans="1:22" ht="20">
      <c r="A1427" s="49"/>
      <c r="B1427" s="52"/>
      <c r="C1427" s="53"/>
      <c r="D1427" s="54"/>
      <c r="E1427" s="54"/>
      <c r="F1427" s="55"/>
      <c r="G1427" s="56"/>
      <c r="H1427" s="57"/>
      <c r="I1427" s="58"/>
      <c r="J1427" s="59">
        <f t="shared" si="362"/>
        <v>0</v>
      </c>
      <c r="K1427" s="60">
        <f t="shared" si="355"/>
        <v>0</v>
      </c>
      <c r="L1427" s="61"/>
      <c r="M1427" s="59">
        <f t="shared" si="356"/>
        <v>0</v>
      </c>
      <c r="N1427" s="60">
        <f t="shared" si="357"/>
        <v>0</v>
      </c>
      <c r="O1427" s="81" t="e">
        <f t="shared" si="358"/>
        <v>#DIV/0!</v>
      </c>
      <c r="P1427" s="61"/>
      <c r="Q1427" s="60">
        <f t="shared" si="359"/>
        <v>0</v>
      </c>
      <c r="R1427" s="60">
        <f t="shared" si="360"/>
        <v>0</v>
      </c>
      <c r="S1427" s="75" t="str">
        <f t="shared" si="361"/>
        <v>已清</v>
      </c>
      <c r="T1427" s="51" t="s">
        <v>59</v>
      </c>
      <c r="U1427" s="51"/>
      <c r="V1427" s="51"/>
    </row>
    <row r="1428" spans="1:22" ht="20">
      <c r="A1428" s="49"/>
      <c r="B1428" s="52"/>
      <c r="C1428" s="53"/>
      <c r="D1428" s="54"/>
      <c r="E1428" s="54"/>
      <c r="F1428" s="55"/>
      <c r="G1428" s="56"/>
      <c r="H1428" s="57"/>
      <c r="I1428" s="58"/>
      <c r="J1428" s="59">
        <f t="shared" si="362"/>
        <v>0</v>
      </c>
      <c r="K1428" s="60">
        <f t="shared" si="355"/>
        <v>0</v>
      </c>
      <c r="L1428" s="61"/>
      <c r="M1428" s="59">
        <f t="shared" si="356"/>
        <v>0</v>
      </c>
      <c r="N1428" s="60">
        <f t="shared" si="357"/>
        <v>0</v>
      </c>
      <c r="O1428" s="81" t="e">
        <f t="shared" si="358"/>
        <v>#DIV/0!</v>
      </c>
      <c r="P1428" s="61"/>
      <c r="Q1428" s="60">
        <f t="shared" si="359"/>
        <v>0</v>
      </c>
      <c r="R1428" s="60">
        <f t="shared" si="360"/>
        <v>0</v>
      </c>
      <c r="S1428" s="75" t="str">
        <f t="shared" si="361"/>
        <v>已清</v>
      </c>
      <c r="T1428" s="51" t="s">
        <v>59</v>
      </c>
      <c r="U1428" s="51"/>
      <c r="V1428" s="51"/>
    </row>
    <row r="1429" spans="1:22" ht="20">
      <c r="A1429" s="49"/>
      <c r="B1429" s="52"/>
      <c r="C1429" s="53"/>
      <c r="D1429" s="54"/>
      <c r="E1429" s="54"/>
      <c r="F1429" s="55"/>
      <c r="G1429" s="56"/>
      <c r="H1429" s="57"/>
      <c r="I1429" s="58"/>
      <c r="J1429" s="59">
        <f t="shared" si="362"/>
        <v>0</v>
      </c>
      <c r="K1429" s="60">
        <f t="shared" si="355"/>
        <v>0</v>
      </c>
      <c r="L1429" s="61"/>
      <c r="M1429" s="59">
        <f t="shared" si="356"/>
        <v>0</v>
      </c>
      <c r="N1429" s="60">
        <f t="shared" si="357"/>
        <v>0</v>
      </c>
      <c r="O1429" s="81" t="e">
        <f t="shared" si="358"/>
        <v>#DIV/0!</v>
      </c>
      <c r="P1429" s="61"/>
      <c r="Q1429" s="60">
        <f t="shared" si="359"/>
        <v>0</v>
      </c>
      <c r="R1429" s="60">
        <f t="shared" si="360"/>
        <v>0</v>
      </c>
      <c r="S1429" s="75" t="str">
        <f t="shared" si="361"/>
        <v>已清</v>
      </c>
      <c r="T1429" s="51" t="s">
        <v>59</v>
      </c>
      <c r="U1429" s="51"/>
      <c r="V1429" s="51"/>
    </row>
    <row r="1430" spans="1:22" ht="20">
      <c r="A1430" s="49"/>
      <c r="B1430" s="52"/>
      <c r="C1430" s="53"/>
      <c r="D1430" s="54"/>
      <c r="E1430" s="54"/>
      <c r="F1430" s="55"/>
      <c r="G1430" s="56"/>
      <c r="H1430" s="57"/>
      <c r="I1430" s="58"/>
      <c r="J1430" s="59">
        <f t="shared" si="362"/>
        <v>0</v>
      </c>
      <c r="K1430" s="60">
        <f t="shared" si="355"/>
        <v>0</v>
      </c>
      <c r="L1430" s="61"/>
      <c r="M1430" s="59">
        <f t="shared" si="356"/>
        <v>0</v>
      </c>
      <c r="N1430" s="60">
        <f t="shared" si="357"/>
        <v>0</v>
      </c>
      <c r="O1430" s="81" t="e">
        <f t="shared" si="358"/>
        <v>#DIV/0!</v>
      </c>
      <c r="P1430" s="61"/>
      <c r="Q1430" s="60">
        <f t="shared" si="359"/>
        <v>0</v>
      </c>
      <c r="R1430" s="60">
        <f t="shared" si="360"/>
        <v>0</v>
      </c>
      <c r="S1430" s="75" t="str">
        <f t="shared" si="361"/>
        <v>已清</v>
      </c>
      <c r="T1430" s="51" t="s">
        <v>59</v>
      </c>
      <c r="U1430" s="51"/>
      <c r="V1430" s="51"/>
    </row>
    <row r="1431" spans="1:22" ht="20">
      <c r="A1431" s="49"/>
      <c r="B1431" s="52"/>
      <c r="C1431" s="53"/>
      <c r="D1431" s="54"/>
      <c r="E1431" s="54"/>
      <c r="F1431" s="55"/>
      <c r="G1431" s="56"/>
      <c r="H1431" s="57"/>
      <c r="I1431" s="58"/>
      <c r="J1431" s="59">
        <f t="shared" si="362"/>
        <v>0</v>
      </c>
      <c r="K1431" s="60">
        <f t="shared" ref="K1431:K1494" si="363">J1431*H1431</f>
        <v>0</v>
      </c>
      <c r="L1431" s="61"/>
      <c r="M1431" s="59">
        <f t="shared" si="356"/>
        <v>0</v>
      </c>
      <c r="N1431" s="60">
        <f t="shared" si="357"/>
        <v>0</v>
      </c>
      <c r="O1431" s="81" t="e">
        <f t="shared" si="358"/>
        <v>#DIV/0!</v>
      </c>
      <c r="P1431" s="61"/>
      <c r="Q1431" s="60">
        <f t="shared" si="359"/>
        <v>0</v>
      </c>
      <c r="R1431" s="60">
        <f t="shared" si="360"/>
        <v>0</v>
      </c>
      <c r="S1431" s="75" t="str">
        <f t="shared" si="361"/>
        <v>已清</v>
      </c>
      <c r="T1431" s="51" t="s">
        <v>59</v>
      </c>
      <c r="U1431" s="51"/>
      <c r="V1431" s="51"/>
    </row>
    <row r="1432" spans="1:22" ht="20">
      <c r="A1432" s="49"/>
      <c r="B1432" s="52"/>
      <c r="C1432" s="53"/>
      <c r="D1432" s="54"/>
      <c r="E1432" s="54"/>
      <c r="F1432" s="55"/>
      <c r="G1432" s="56"/>
      <c r="H1432" s="57"/>
      <c r="I1432" s="58"/>
      <c r="J1432" s="59">
        <f t="shared" si="362"/>
        <v>0</v>
      </c>
      <c r="K1432" s="60">
        <f t="shared" si="363"/>
        <v>0</v>
      </c>
      <c r="L1432" s="61"/>
      <c r="M1432" s="59">
        <f t="shared" si="356"/>
        <v>0</v>
      </c>
      <c r="N1432" s="60">
        <f t="shared" si="357"/>
        <v>0</v>
      </c>
      <c r="O1432" s="81" t="e">
        <f t="shared" si="358"/>
        <v>#DIV/0!</v>
      </c>
      <c r="P1432" s="61"/>
      <c r="Q1432" s="60">
        <f t="shared" si="359"/>
        <v>0</v>
      </c>
      <c r="R1432" s="60">
        <f t="shared" si="360"/>
        <v>0</v>
      </c>
      <c r="S1432" s="75" t="str">
        <f t="shared" si="361"/>
        <v>已清</v>
      </c>
      <c r="T1432" s="51" t="s">
        <v>59</v>
      </c>
      <c r="U1432" s="51"/>
      <c r="V1432" s="51"/>
    </row>
    <row r="1433" spans="1:22" ht="20">
      <c r="A1433" s="49"/>
      <c r="B1433" s="52"/>
      <c r="C1433" s="53"/>
      <c r="D1433" s="54"/>
      <c r="E1433" s="54"/>
      <c r="F1433" s="55"/>
      <c r="G1433" s="56"/>
      <c r="H1433" s="57"/>
      <c r="I1433" s="58"/>
      <c r="J1433" s="59">
        <f t="shared" si="362"/>
        <v>0</v>
      </c>
      <c r="K1433" s="60">
        <f t="shared" si="363"/>
        <v>0</v>
      </c>
      <c r="L1433" s="61"/>
      <c r="M1433" s="59">
        <f t="shared" si="356"/>
        <v>0</v>
      </c>
      <c r="N1433" s="60">
        <f t="shared" si="357"/>
        <v>0</v>
      </c>
      <c r="O1433" s="81" t="e">
        <f t="shared" si="358"/>
        <v>#DIV/0!</v>
      </c>
      <c r="P1433" s="61"/>
      <c r="Q1433" s="60">
        <f t="shared" si="359"/>
        <v>0</v>
      </c>
      <c r="R1433" s="60">
        <f t="shared" si="360"/>
        <v>0</v>
      </c>
      <c r="S1433" s="75" t="str">
        <f t="shared" si="361"/>
        <v>已清</v>
      </c>
      <c r="T1433" s="51" t="s">
        <v>59</v>
      </c>
      <c r="U1433" s="51"/>
      <c r="V1433" s="51"/>
    </row>
    <row r="1434" spans="1:22" ht="20">
      <c r="A1434" s="49"/>
      <c r="B1434" s="52"/>
      <c r="C1434" s="53"/>
      <c r="D1434" s="54"/>
      <c r="E1434" s="54"/>
      <c r="F1434" s="55"/>
      <c r="G1434" s="56"/>
      <c r="H1434" s="57"/>
      <c r="I1434" s="58"/>
      <c r="J1434" s="59">
        <f t="shared" si="362"/>
        <v>0</v>
      </c>
      <c r="K1434" s="60">
        <f t="shared" si="363"/>
        <v>0</v>
      </c>
      <c r="L1434" s="61"/>
      <c r="M1434" s="59">
        <f t="shared" si="356"/>
        <v>0</v>
      </c>
      <c r="N1434" s="60">
        <f t="shared" si="357"/>
        <v>0</v>
      </c>
      <c r="O1434" s="81" t="e">
        <f t="shared" si="358"/>
        <v>#DIV/0!</v>
      </c>
      <c r="P1434" s="61"/>
      <c r="Q1434" s="60">
        <f t="shared" si="359"/>
        <v>0</v>
      </c>
      <c r="R1434" s="60">
        <f t="shared" si="360"/>
        <v>0</v>
      </c>
      <c r="S1434" s="75" t="str">
        <f t="shared" si="361"/>
        <v>已清</v>
      </c>
      <c r="T1434" s="51" t="s">
        <v>59</v>
      </c>
      <c r="U1434" s="51"/>
      <c r="V1434" s="51"/>
    </row>
    <row r="1435" spans="1:22" ht="20">
      <c r="A1435" s="49"/>
      <c r="B1435" s="52"/>
      <c r="C1435" s="53"/>
      <c r="D1435" s="54"/>
      <c r="E1435" s="54"/>
      <c r="F1435" s="55"/>
      <c r="G1435" s="56"/>
      <c r="H1435" s="57"/>
      <c r="I1435" s="58"/>
      <c r="J1435" s="59">
        <f t="shared" si="362"/>
        <v>0</v>
      </c>
      <c r="K1435" s="60">
        <f t="shared" si="363"/>
        <v>0</v>
      </c>
      <c r="L1435" s="61"/>
      <c r="M1435" s="59">
        <f t="shared" si="356"/>
        <v>0</v>
      </c>
      <c r="N1435" s="60">
        <f t="shared" si="357"/>
        <v>0</v>
      </c>
      <c r="O1435" s="81" t="e">
        <f t="shared" si="358"/>
        <v>#DIV/0!</v>
      </c>
      <c r="P1435" s="61"/>
      <c r="Q1435" s="60">
        <f t="shared" si="359"/>
        <v>0</v>
      </c>
      <c r="R1435" s="60">
        <f t="shared" si="360"/>
        <v>0</v>
      </c>
      <c r="S1435" s="75" t="str">
        <f t="shared" si="361"/>
        <v>已清</v>
      </c>
      <c r="T1435" s="51" t="s">
        <v>59</v>
      </c>
      <c r="U1435" s="51"/>
      <c r="V1435" s="51"/>
    </row>
    <row r="1436" spans="1:22" ht="20">
      <c r="A1436" s="49"/>
      <c r="B1436" s="52"/>
      <c r="C1436" s="53"/>
      <c r="D1436" s="54"/>
      <c r="E1436" s="54"/>
      <c r="F1436" s="55"/>
      <c r="G1436" s="56"/>
      <c r="H1436" s="57"/>
      <c r="I1436" s="58"/>
      <c r="J1436" s="59">
        <f t="shared" si="362"/>
        <v>0</v>
      </c>
      <c r="K1436" s="60">
        <f t="shared" si="363"/>
        <v>0</v>
      </c>
      <c r="L1436" s="61"/>
      <c r="M1436" s="59">
        <f t="shared" si="356"/>
        <v>0</v>
      </c>
      <c r="N1436" s="60">
        <f t="shared" si="357"/>
        <v>0</v>
      </c>
      <c r="O1436" s="81" t="e">
        <f t="shared" si="358"/>
        <v>#DIV/0!</v>
      </c>
      <c r="P1436" s="61"/>
      <c r="Q1436" s="60">
        <f t="shared" si="359"/>
        <v>0</v>
      </c>
      <c r="R1436" s="60">
        <f t="shared" si="360"/>
        <v>0</v>
      </c>
      <c r="S1436" s="75" t="str">
        <f t="shared" si="361"/>
        <v>已清</v>
      </c>
      <c r="T1436" s="51" t="s">
        <v>59</v>
      </c>
      <c r="U1436" s="51"/>
      <c r="V1436" s="51"/>
    </row>
    <row r="1437" spans="1:22" ht="20">
      <c r="A1437" s="49"/>
      <c r="B1437" s="52"/>
      <c r="C1437" s="53"/>
      <c r="D1437" s="54"/>
      <c r="E1437" s="54"/>
      <c r="F1437" s="55"/>
      <c r="G1437" s="56"/>
      <c r="H1437" s="57"/>
      <c r="I1437" s="58"/>
      <c r="J1437" s="59">
        <f t="shared" si="362"/>
        <v>0</v>
      </c>
      <c r="K1437" s="60">
        <f t="shared" si="363"/>
        <v>0</v>
      </c>
      <c r="L1437" s="61"/>
      <c r="M1437" s="59">
        <f t="shared" si="356"/>
        <v>0</v>
      </c>
      <c r="N1437" s="60">
        <f t="shared" si="357"/>
        <v>0</v>
      </c>
      <c r="O1437" s="81" t="e">
        <f t="shared" si="358"/>
        <v>#DIV/0!</v>
      </c>
      <c r="P1437" s="61"/>
      <c r="Q1437" s="60">
        <f t="shared" si="359"/>
        <v>0</v>
      </c>
      <c r="R1437" s="60">
        <f t="shared" si="360"/>
        <v>0</v>
      </c>
      <c r="S1437" s="75" t="str">
        <f t="shared" si="361"/>
        <v>已清</v>
      </c>
      <c r="T1437" s="51" t="s">
        <v>59</v>
      </c>
      <c r="U1437" s="51"/>
      <c r="V1437" s="51"/>
    </row>
    <row r="1438" spans="1:22" ht="20">
      <c r="A1438" s="49"/>
      <c r="B1438" s="52"/>
      <c r="C1438" s="53"/>
      <c r="D1438" s="54"/>
      <c r="E1438" s="54"/>
      <c r="F1438" s="55"/>
      <c r="G1438" s="56"/>
      <c r="H1438" s="57"/>
      <c r="I1438" s="58"/>
      <c r="J1438" s="59">
        <f t="shared" si="362"/>
        <v>0</v>
      </c>
      <c r="K1438" s="60">
        <f t="shared" si="363"/>
        <v>0</v>
      </c>
      <c r="L1438" s="61"/>
      <c r="M1438" s="59">
        <f t="shared" si="356"/>
        <v>0</v>
      </c>
      <c r="N1438" s="60">
        <f t="shared" si="357"/>
        <v>0</v>
      </c>
      <c r="O1438" s="81" t="e">
        <f t="shared" si="358"/>
        <v>#DIV/0!</v>
      </c>
      <c r="P1438" s="61"/>
      <c r="Q1438" s="60">
        <f t="shared" si="359"/>
        <v>0</v>
      </c>
      <c r="R1438" s="60">
        <f t="shared" si="360"/>
        <v>0</v>
      </c>
      <c r="S1438" s="75" t="str">
        <f t="shared" si="361"/>
        <v>已清</v>
      </c>
      <c r="T1438" s="51" t="s">
        <v>59</v>
      </c>
      <c r="U1438" s="51"/>
      <c r="V1438" s="51"/>
    </row>
    <row r="1439" spans="1:22" ht="20">
      <c r="A1439" s="49"/>
      <c r="B1439" s="52"/>
      <c r="C1439" s="53"/>
      <c r="D1439" s="54"/>
      <c r="E1439" s="54"/>
      <c r="F1439" s="55"/>
      <c r="G1439" s="56"/>
      <c r="H1439" s="57"/>
      <c r="I1439" s="58"/>
      <c r="J1439" s="59">
        <f t="shared" si="362"/>
        <v>0</v>
      </c>
      <c r="K1439" s="60">
        <f t="shared" si="363"/>
        <v>0</v>
      </c>
      <c r="L1439" s="61"/>
      <c r="M1439" s="59">
        <f t="shared" si="356"/>
        <v>0</v>
      </c>
      <c r="N1439" s="60">
        <f t="shared" si="357"/>
        <v>0</v>
      </c>
      <c r="O1439" s="81" t="e">
        <f t="shared" si="358"/>
        <v>#DIV/0!</v>
      </c>
      <c r="P1439" s="61"/>
      <c r="Q1439" s="60">
        <f t="shared" si="359"/>
        <v>0</v>
      </c>
      <c r="R1439" s="60">
        <f t="shared" si="360"/>
        <v>0</v>
      </c>
      <c r="S1439" s="75" t="str">
        <f t="shared" si="361"/>
        <v>已清</v>
      </c>
      <c r="T1439" s="51" t="s">
        <v>59</v>
      </c>
      <c r="U1439" s="51"/>
      <c r="V1439" s="51"/>
    </row>
    <row r="1440" spans="1:22" ht="20">
      <c r="A1440" s="49"/>
      <c r="B1440" s="52"/>
      <c r="C1440" s="53"/>
      <c r="D1440" s="54"/>
      <c r="E1440" s="54"/>
      <c r="F1440" s="55"/>
      <c r="G1440" s="56"/>
      <c r="H1440" s="57"/>
      <c r="I1440" s="58"/>
      <c r="J1440" s="59">
        <f t="shared" si="362"/>
        <v>0</v>
      </c>
      <c r="K1440" s="60">
        <f t="shared" si="363"/>
        <v>0</v>
      </c>
      <c r="L1440" s="61"/>
      <c r="M1440" s="59">
        <f t="shared" si="356"/>
        <v>0</v>
      </c>
      <c r="N1440" s="60">
        <f t="shared" si="357"/>
        <v>0</v>
      </c>
      <c r="O1440" s="81" t="e">
        <f t="shared" si="358"/>
        <v>#DIV/0!</v>
      </c>
      <c r="P1440" s="61"/>
      <c r="Q1440" s="60">
        <f t="shared" si="359"/>
        <v>0</v>
      </c>
      <c r="R1440" s="60">
        <f t="shared" si="360"/>
        <v>0</v>
      </c>
      <c r="S1440" s="75" t="str">
        <f t="shared" si="361"/>
        <v>已清</v>
      </c>
      <c r="T1440" s="51" t="s">
        <v>59</v>
      </c>
      <c r="U1440" s="51"/>
      <c r="V1440" s="51"/>
    </row>
    <row r="1441" spans="1:22" ht="20">
      <c r="A1441" s="49"/>
      <c r="B1441" s="52"/>
      <c r="C1441" s="53"/>
      <c r="D1441" s="54"/>
      <c r="E1441" s="54"/>
      <c r="F1441" s="55"/>
      <c r="G1441" s="56"/>
      <c r="H1441" s="57"/>
      <c r="I1441" s="58"/>
      <c r="J1441" s="59">
        <f t="shared" si="362"/>
        <v>0</v>
      </c>
      <c r="K1441" s="60">
        <f t="shared" si="363"/>
        <v>0</v>
      </c>
      <c r="L1441" s="61"/>
      <c r="M1441" s="59">
        <f t="shared" si="356"/>
        <v>0</v>
      </c>
      <c r="N1441" s="60">
        <f t="shared" si="357"/>
        <v>0</v>
      </c>
      <c r="O1441" s="81" t="e">
        <f t="shared" si="358"/>
        <v>#DIV/0!</v>
      </c>
      <c r="P1441" s="61"/>
      <c r="Q1441" s="60">
        <f t="shared" si="359"/>
        <v>0</v>
      </c>
      <c r="R1441" s="60">
        <f t="shared" si="360"/>
        <v>0</v>
      </c>
      <c r="S1441" s="75" t="str">
        <f t="shared" si="361"/>
        <v>已清</v>
      </c>
      <c r="T1441" s="51" t="s">
        <v>59</v>
      </c>
      <c r="U1441" s="51"/>
      <c r="V1441" s="51"/>
    </row>
    <row r="1442" spans="1:22" ht="20">
      <c r="A1442" s="49"/>
      <c r="B1442" s="52"/>
      <c r="C1442" s="53"/>
      <c r="D1442" s="54"/>
      <c r="E1442" s="54"/>
      <c r="F1442" s="55"/>
      <c r="G1442" s="56"/>
      <c r="H1442" s="57"/>
      <c r="I1442" s="58"/>
      <c r="J1442" s="59">
        <f t="shared" si="362"/>
        <v>0</v>
      </c>
      <c r="K1442" s="60">
        <f t="shared" si="363"/>
        <v>0</v>
      </c>
      <c r="L1442" s="61"/>
      <c r="M1442" s="59">
        <f t="shared" si="356"/>
        <v>0</v>
      </c>
      <c r="N1442" s="60">
        <f t="shared" si="357"/>
        <v>0</v>
      </c>
      <c r="O1442" s="81" t="e">
        <f t="shared" si="358"/>
        <v>#DIV/0!</v>
      </c>
      <c r="P1442" s="61"/>
      <c r="Q1442" s="60">
        <f t="shared" si="359"/>
        <v>0</v>
      </c>
      <c r="R1442" s="60">
        <f t="shared" si="360"/>
        <v>0</v>
      </c>
      <c r="S1442" s="75" t="str">
        <f t="shared" si="361"/>
        <v>已清</v>
      </c>
      <c r="T1442" s="51" t="s">
        <v>59</v>
      </c>
      <c r="U1442" s="51"/>
      <c r="V1442" s="51"/>
    </row>
    <row r="1443" spans="1:22" ht="20">
      <c r="A1443" s="49"/>
      <c r="B1443" s="52"/>
      <c r="C1443" s="53"/>
      <c r="D1443" s="54"/>
      <c r="E1443" s="54"/>
      <c r="F1443" s="55"/>
      <c r="G1443" s="56"/>
      <c r="H1443" s="57"/>
      <c r="I1443" s="58"/>
      <c r="J1443" s="59">
        <f t="shared" si="362"/>
        <v>0</v>
      </c>
      <c r="K1443" s="60">
        <f t="shared" si="363"/>
        <v>0</v>
      </c>
      <c r="L1443" s="61"/>
      <c r="M1443" s="59">
        <f t="shared" si="356"/>
        <v>0</v>
      </c>
      <c r="N1443" s="60">
        <f t="shared" si="357"/>
        <v>0</v>
      </c>
      <c r="O1443" s="81" t="e">
        <f t="shared" si="358"/>
        <v>#DIV/0!</v>
      </c>
      <c r="P1443" s="61"/>
      <c r="Q1443" s="60">
        <f t="shared" si="359"/>
        <v>0</v>
      </c>
      <c r="R1443" s="60">
        <f t="shared" si="360"/>
        <v>0</v>
      </c>
      <c r="S1443" s="75" t="str">
        <f t="shared" si="361"/>
        <v>已清</v>
      </c>
      <c r="T1443" s="51" t="s">
        <v>59</v>
      </c>
      <c r="U1443" s="51"/>
      <c r="V1443" s="51"/>
    </row>
    <row r="1444" spans="1:22" ht="20">
      <c r="A1444" s="49"/>
      <c r="B1444" s="52"/>
      <c r="C1444" s="53"/>
      <c r="D1444" s="54"/>
      <c r="E1444" s="54"/>
      <c r="F1444" s="55"/>
      <c r="G1444" s="56"/>
      <c r="H1444" s="57"/>
      <c r="I1444" s="58"/>
      <c r="J1444" s="59">
        <f t="shared" si="362"/>
        <v>0</v>
      </c>
      <c r="K1444" s="60">
        <f t="shared" si="363"/>
        <v>0</v>
      </c>
      <c r="L1444" s="61"/>
      <c r="M1444" s="59">
        <f t="shared" si="356"/>
        <v>0</v>
      </c>
      <c r="N1444" s="60">
        <f t="shared" si="357"/>
        <v>0</v>
      </c>
      <c r="O1444" s="81" t="e">
        <f t="shared" si="358"/>
        <v>#DIV/0!</v>
      </c>
      <c r="P1444" s="61"/>
      <c r="Q1444" s="60">
        <f t="shared" si="359"/>
        <v>0</v>
      </c>
      <c r="R1444" s="60">
        <f t="shared" si="360"/>
        <v>0</v>
      </c>
      <c r="S1444" s="75" t="str">
        <f t="shared" si="361"/>
        <v>已清</v>
      </c>
      <c r="T1444" s="51" t="s">
        <v>59</v>
      </c>
      <c r="U1444" s="51"/>
      <c r="V1444" s="51"/>
    </row>
    <row r="1445" spans="1:22" ht="20">
      <c r="A1445" s="49"/>
      <c r="B1445" s="52"/>
      <c r="C1445" s="53"/>
      <c r="D1445" s="54"/>
      <c r="E1445" s="54"/>
      <c r="F1445" s="55"/>
      <c r="G1445" s="56"/>
      <c r="H1445" s="57"/>
      <c r="I1445" s="58"/>
      <c r="J1445" s="59">
        <f t="shared" si="362"/>
        <v>0</v>
      </c>
      <c r="K1445" s="60">
        <f t="shared" si="363"/>
        <v>0</v>
      </c>
      <c r="L1445" s="61"/>
      <c r="M1445" s="59">
        <f t="shared" si="356"/>
        <v>0</v>
      </c>
      <c r="N1445" s="60">
        <f t="shared" si="357"/>
        <v>0</v>
      </c>
      <c r="O1445" s="81" t="e">
        <f t="shared" si="358"/>
        <v>#DIV/0!</v>
      </c>
      <c r="P1445" s="61"/>
      <c r="Q1445" s="60">
        <f t="shared" si="359"/>
        <v>0</v>
      </c>
      <c r="R1445" s="60">
        <f t="shared" si="360"/>
        <v>0</v>
      </c>
      <c r="S1445" s="75" t="str">
        <f t="shared" si="361"/>
        <v>已清</v>
      </c>
      <c r="T1445" s="51" t="s">
        <v>59</v>
      </c>
      <c r="U1445" s="51"/>
      <c r="V1445" s="51"/>
    </row>
    <row r="1446" spans="1:22" ht="20">
      <c r="A1446" s="49"/>
      <c r="B1446" s="52"/>
      <c r="C1446" s="53"/>
      <c r="D1446" s="54"/>
      <c r="E1446" s="54"/>
      <c r="F1446" s="55"/>
      <c r="G1446" s="56"/>
      <c r="H1446" s="57"/>
      <c r="I1446" s="58"/>
      <c r="J1446" s="59">
        <f t="shared" si="362"/>
        <v>0</v>
      </c>
      <c r="K1446" s="60">
        <f t="shared" si="363"/>
        <v>0</v>
      </c>
      <c r="L1446" s="61"/>
      <c r="M1446" s="59">
        <f t="shared" si="356"/>
        <v>0</v>
      </c>
      <c r="N1446" s="60">
        <f t="shared" si="357"/>
        <v>0</v>
      </c>
      <c r="O1446" s="81" t="e">
        <f t="shared" si="358"/>
        <v>#DIV/0!</v>
      </c>
      <c r="P1446" s="61"/>
      <c r="Q1446" s="60">
        <f t="shared" si="359"/>
        <v>0</v>
      </c>
      <c r="R1446" s="60">
        <f t="shared" si="360"/>
        <v>0</v>
      </c>
      <c r="S1446" s="75" t="str">
        <f t="shared" si="361"/>
        <v>已清</v>
      </c>
      <c r="T1446" s="51" t="s">
        <v>59</v>
      </c>
      <c r="U1446" s="51"/>
      <c r="V1446" s="51"/>
    </row>
    <row r="1447" spans="1:22" ht="20">
      <c r="A1447" s="49"/>
      <c r="B1447" s="52"/>
      <c r="C1447" s="53"/>
      <c r="D1447" s="54"/>
      <c r="E1447" s="54"/>
      <c r="F1447" s="55"/>
      <c r="G1447" s="56"/>
      <c r="H1447" s="57"/>
      <c r="I1447" s="58"/>
      <c r="J1447" s="59">
        <f t="shared" si="362"/>
        <v>0</v>
      </c>
      <c r="K1447" s="60">
        <f t="shared" si="363"/>
        <v>0</v>
      </c>
      <c r="L1447" s="61"/>
      <c r="M1447" s="59">
        <f t="shared" si="356"/>
        <v>0</v>
      </c>
      <c r="N1447" s="60">
        <f t="shared" si="357"/>
        <v>0</v>
      </c>
      <c r="O1447" s="81" t="e">
        <f t="shared" si="358"/>
        <v>#DIV/0!</v>
      </c>
      <c r="P1447" s="61"/>
      <c r="Q1447" s="60">
        <f t="shared" si="359"/>
        <v>0</v>
      </c>
      <c r="R1447" s="60">
        <f t="shared" si="360"/>
        <v>0</v>
      </c>
      <c r="S1447" s="75" t="str">
        <f t="shared" si="361"/>
        <v>已清</v>
      </c>
      <c r="T1447" s="51" t="s">
        <v>59</v>
      </c>
      <c r="U1447" s="51"/>
      <c r="V1447" s="51"/>
    </row>
    <row r="1448" spans="1:22" ht="20">
      <c r="A1448" s="49"/>
      <c r="B1448" s="52"/>
      <c r="C1448" s="53"/>
      <c r="D1448" s="54"/>
      <c r="E1448" s="54"/>
      <c r="F1448" s="55"/>
      <c r="G1448" s="56"/>
      <c r="H1448" s="57"/>
      <c r="I1448" s="58"/>
      <c r="J1448" s="59">
        <f t="shared" si="362"/>
        <v>0</v>
      </c>
      <c r="K1448" s="60">
        <f t="shared" si="363"/>
        <v>0</v>
      </c>
      <c r="L1448" s="61"/>
      <c r="M1448" s="59">
        <f t="shared" si="356"/>
        <v>0</v>
      </c>
      <c r="N1448" s="60">
        <f t="shared" si="357"/>
        <v>0</v>
      </c>
      <c r="O1448" s="81" t="e">
        <f t="shared" si="358"/>
        <v>#DIV/0!</v>
      </c>
      <c r="P1448" s="61"/>
      <c r="Q1448" s="60">
        <f t="shared" si="359"/>
        <v>0</v>
      </c>
      <c r="R1448" s="60">
        <f t="shared" si="360"/>
        <v>0</v>
      </c>
      <c r="S1448" s="75" t="str">
        <f t="shared" si="361"/>
        <v>已清</v>
      </c>
      <c r="T1448" s="51" t="s">
        <v>59</v>
      </c>
      <c r="U1448" s="51"/>
      <c r="V1448" s="51"/>
    </row>
    <row r="1449" spans="1:22" ht="20">
      <c r="A1449" s="49"/>
      <c r="B1449" s="52"/>
      <c r="C1449" s="53"/>
      <c r="D1449" s="54"/>
      <c r="E1449" s="54"/>
      <c r="F1449" s="55"/>
      <c r="G1449" s="56"/>
      <c r="H1449" s="57"/>
      <c r="I1449" s="58"/>
      <c r="J1449" s="59">
        <f t="shared" si="362"/>
        <v>0</v>
      </c>
      <c r="K1449" s="60">
        <f t="shared" si="363"/>
        <v>0</v>
      </c>
      <c r="L1449" s="61"/>
      <c r="M1449" s="59">
        <f t="shared" si="356"/>
        <v>0</v>
      </c>
      <c r="N1449" s="60">
        <f t="shared" si="357"/>
        <v>0</v>
      </c>
      <c r="O1449" s="81" t="e">
        <f t="shared" si="358"/>
        <v>#DIV/0!</v>
      </c>
      <c r="P1449" s="61"/>
      <c r="Q1449" s="60">
        <f t="shared" si="359"/>
        <v>0</v>
      </c>
      <c r="R1449" s="60">
        <f t="shared" si="360"/>
        <v>0</v>
      </c>
      <c r="S1449" s="75" t="str">
        <f t="shared" si="361"/>
        <v>已清</v>
      </c>
      <c r="T1449" s="51" t="s">
        <v>59</v>
      </c>
      <c r="U1449" s="51"/>
      <c r="V1449" s="51"/>
    </row>
    <row r="1450" spans="1:22" ht="20">
      <c r="A1450" s="49"/>
      <c r="B1450" s="52"/>
      <c r="C1450" s="53"/>
      <c r="D1450" s="54"/>
      <c r="E1450" s="54"/>
      <c r="F1450" s="55"/>
      <c r="G1450" s="56"/>
      <c r="H1450" s="57"/>
      <c r="I1450" s="58"/>
      <c r="J1450" s="59">
        <f t="shared" si="362"/>
        <v>0</v>
      </c>
      <c r="K1450" s="60">
        <f t="shared" si="363"/>
        <v>0</v>
      </c>
      <c r="L1450" s="61"/>
      <c r="M1450" s="59">
        <f t="shared" si="356"/>
        <v>0</v>
      </c>
      <c r="N1450" s="60">
        <f t="shared" si="357"/>
        <v>0</v>
      </c>
      <c r="O1450" s="81" t="e">
        <f t="shared" si="358"/>
        <v>#DIV/0!</v>
      </c>
      <c r="P1450" s="61"/>
      <c r="Q1450" s="60">
        <f t="shared" si="359"/>
        <v>0</v>
      </c>
      <c r="R1450" s="60">
        <f t="shared" si="360"/>
        <v>0</v>
      </c>
      <c r="S1450" s="75" t="str">
        <f t="shared" si="361"/>
        <v>已清</v>
      </c>
      <c r="T1450" s="51" t="s">
        <v>59</v>
      </c>
      <c r="U1450" s="51"/>
      <c r="V1450" s="51"/>
    </row>
    <row r="1451" spans="1:22" ht="20">
      <c r="A1451" s="49"/>
      <c r="B1451" s="52"/>
      <c r="C1451" s="53"/>
      <c r="D1451" s="54"/>
      <c r="E1451" s="54"/>
      <c r="F1451" s="55"/>
      <c r="G1451" s="56"/>
      <c r="H1451" s="57"/>
      <c r="I1451" s="58"/>
      <c r="J1451" s="59">
        <f t="shared" si="362"/>
        <v>0</v>
      </c>
      <c r="K1451" s="60">
        <f t="shared" si="363"/>
        <v>0</v>
      </c>
      <c r="L1451" s="61"/>
      <c r="M1451" s="59">
        <f t="shared" si="356"/>
        <v>0</v>
      </c>
      <c r="N1451" s="60">
        <f t="shared" si="357"/>
        <v>0</v>
      </c>
      <c r="O1451" s="81" t="e">
        <f t="shared" si="358"/>
        <v>#DIV/0!</v>
      </c>
      <c r="P1451" s="61"/>
      <c r="Q1451" s="60">
        <f t="shared" si="359"/>
        <v>0</v>
      </c>
      <c r="R1451" s="60">
        <f t="shared" si="360"/>
        <v>0</v>
      </c>
      <c r="S1451" s="75" t="str">
        <f t="shared" si="361"/>
        <v>已清</v>
      </c>
      <c r="T1451" s="51" t="s">
        <v>59</v>
      </c>
      <c r="U1451" s="51"/>
      <c r="V1451" s="51"/>
    </row>
    <row r="1452" spans="1:22" ht="20">
      <c r="A1452" s="49"/>
      <c r="B1452" s="52"/>
      <c r="C1452" s="53"/>
      <c r="D1452" s="54"/>
      <c r="E1452" s="54"/>
      <c r="F1452" s="55"/>
      <c r="G1452" s="56"/>
      <c r="H1452" s="57"/>
      <c r="I1452" s="58"/>
      <c r="J1452" s="59">
        <f t="shared" si="362"/>
        <v>0</v>
      </c>
      <c r="K1452" s="60">
        <f t="shared" si="363"/>
        <v>0</v>
      </c>
      <c r="L1452" s="61"/>
      <c r="M1452" s="59">
        <f t="shared" si="356"/>
        <v>0</v>
      </c>
      <c r="N1452" s="60">
        <f t="shared" si="357"/>
        <v>0</v>
      </c>
      <c r="O1452" s="81" t="e">
        <f t="shared" si="358"/>
        <v>#DIV/0!</v>
      </c>
      <c r="P1452" s="61"/>
      <c r="Q1452" s="60">
        <f t="shared" si="359"/>
        <v>0</v>
      </c>
      <c r="R1452" s="60">
        <f t="shared" si="360"/>
        <v>0</v>
      </c>
      <c r="S1452" s="75" t="str">
        <f t="shared" si="361"/>
        <v>已清</v>
      </c>
      <c r="T1452" s="51" t="s">
        <v>59</v>
      </c>
      <c r="U1452" s="51"/>
      <c r="V1452" s="51"/>
    </row>
    <row r="1453" spans="1:22" ht="20">
      <c r="A1453" s="49"/>
      <c r="B1453" s="52"/>
      <c r="C1453" s="53"/>
      <c r="D1453" s="54"/>
      <c r="E1453" s="54"/>
      <c r="F1453" s="55"/>
      <c r="G1453" s="56"/>
      <c r="H1453" s="57"/>
      <c r="I1453" s="58"/>
      <c r="J1453" s="59">
        <f t="shared" si="362"/>
        <v>0</v>
      </c>
      <c r="K1453" s="60">
        <f t="shared" si="363"/>
        <v>0</v>
      </c>
      <c r="L1453" s="61"/>
      <c r="M1453" s="59">
        <f t="shared" si="356"/>
        <v>0</v>
      </c>
      <c r="N1453" s="60">
        <f t="shared" si="357"/>
        <v>0</v>
      </c>
      <c r="O1453" s="81" t="e">
        <f t="shared" si="358"/>
        <v>#DIV/0!</v>
      </c>
      <c r="P1453" s="61"/>
      <c r="Q1453" s="60">
        <f t="shared" si="359"/>
        <v>0</v>
      </c>
      <c r="R1453" s="60">
        <f t="shared" si="360"/>
        <v>0</v>
      </c>
      <c r="S1453" s="75" t="str">
        <f t="shared" si="361"/>
        <v>已清</v>
      </c>
      <c r="T1453" s="51" t="s">
        <v>59</v>
      </c>
      <c r="U1453" s="51"/>
      <c r="V1453" s="51"/>
    </row>
    <row r="1454" spans="1:22" ht="20">
      <c r="A1454" s="49"/>
      <c r="B1454" s="52"/>
      <c r="C1454" s="53"/>
      <c r="D1454" s="54"/>
      <c r="E1454" s="54"/>
      <c r="F1454" s="55"/>
      <c r="G1454" s="56"/>
      <c r="H1454" s="57"/>
      <c r="I1454" s="58"/>
      <c r="J1454" s="59">
        <f t="shared" si="362"/>
        <v>0</v>
      </c>
      <c r="K1454" s="60">
        <f t="shared" si="363"/>
        <v>0</v>
      </c>
      <c r="L1454" s="61"/>
      <c r="M1454" s="59">
        <f t="shared" si="356"/>
        <v>0</v>
      </c>
      <c r="N1454" s="60">
        <f t="shared" si="357"/>
        <v>0</v>
      </c>
      <c r="O1454" s="81" t="e">
        <f t="shared" si="358"/>
        <v>#DIV/0!</v>
      </c>
      <c r="P1454" s="61"/>
      <c r="Q1454" s="60">
        <f t="shared" si="359"/>
        <v>0</v>
      </c>
      <c r="R1454" s="60">
        <f t="shared" si="360"/>
        <v>0</v>
      </c>
      <c r="S1454" s="75" t="str">
        <f t="shared" si="361"/>
        <v>已清</v>
      </c>
      <c r="T1454" s="51" t="s">
        <v>59</v>
      </c>
      <c r="U1454" s="51"/>
      <c r="V1454" s="51"/>
    </row>
    <row r="1455" spans="1:22" ht="20">
      <c r="A1455" s="49"/>
      <c r="B1455" s="52"/>
      <c r="C1455" s="53"/>
      <c r="D1455" s="54"/>
      <c r="E1455" s="54"/>
      <c r="F1455" s="55"/>
      <c r="G1455" s="56"/>
      <c r="H1455" s="57"/>
      <c r="I1455" s="58"/>
      <c r="J1455" s="59">
        <f t="shared" si="362"/>
        <v>0</v>
      </c>
      <c r="K1455" s="60">
        <f t="shared" si="363"/>
        <v>0</v>
      </c>
      <c r="L1455" s="61"/>
      <c r="M1455" s="59">
        <f t="shared" si="356"/>
        <v>0</v>
      </c>
      <c r="N1455" s="60">
        <f t="shared" si="357"/>
        <v>0</v>
      </c>
      <c r="O1455" s="81" t="e">
        <f t="shared" si="358"/>
        <v>#DIV/0!</v>
      </c>
      <c r="P1455" s="61"/>
      <c r="Q1455" s="60">
        <f t="shared" si="359"/>
        <v>0</v>
      </c>
      <c r="R1455" s="60">
        <f t="shared" si="360"/>
        <v>0</v>
      </c>
      <c r="S1455" s="75" t="str">
        <f t="shared" si="361"/>
        <v>已清</v>
      </c>
      <c r="T1455" s="51" t="s">
        <v>59</v>
      </c>
      <c r="U1455" s="51"/>
      <c r="V1455" s="51"/>
    </row>
    <row r="1456" spans="1:22" ht="20">
      <c r="A1456" s="49"/>
      <c r="B1456" s="52"/>
      <c r="C1456" s="53"/>
      <c r="D1456" s="54"/>
      <c r="E1456" s="54"/>
      <c r="F1456" s="55"/>
      <c r="G1456" s="56"/>
      <c r="H1456" s="57"/>
      <c r="I1456" s="58"/>
      <c r="J1456" s="59">
        <f t="shared" si="362"/>
        <v>0</v>
      </c>
      <c r="K1456" s="60">
        <f t="shared" si="363"/>
        <v>0</v>
      </c>
      <c r="L1456" s="61"/>
      <c r="M1456" s="59">
        <f t="shared" si="356"/>
        <v>0</v>
      </c>
      <c r="N1456" s="60">
        <f t="shared" si="357"/>
        <v>0</v>
      </c>
      <c r="O1456" s="81" t="e">
        <f t="shared" si="358"/>
        <v>#DIV/0!</v>
      </c>
      <c r="P1456" s="61"/>
      <c r="Q1456" s="60">
        <f t="shared" si="359"/>
        <v>0</v>
      </c>
      <c r="R1456" s="60">
        <f t="shared" si="360"/>
        <v>0</v>
      </c>
      <c r="S1456" s="75" t="str">
        <f t="shared" si="361"/>
        <v>已清</v>
      </c>
      <c r="T1456" s="51" t="s">
        <v>59</v>
      </c>
      <c r="U1456" s="51"/>
      <c r="V1456" s="51"/>
    </row>
    <row r="1457" spans="1:22" ht="20">
      <c r="A1457" s="49"/>
      <c r="B1457" s="52"/>
      <c r="C1457" s="53"/>
      <c r="D1457" s="54"/>
      <c r="E1457" s="54"/>
      <c r="F1457" s="55"/>
      <c r="G1457" s="56"/>
      <c r="H1457" s="57"/>
      <c r="I1457" s="58"/>
      <c r="J1457" s="59">
        <f t="shared" si="362"/>
        <v>0</v>
      </c>
      <c r="K1457" s="60">
        <f t="shared" si="363"/>
        <v>0</v>
      </c>
      <c r="L1457" s="61"/>
      <c r="M1457" s="59">
        <f t="shared" si="356"/>
        <v>0</v>
      </c>
      <c r="N1457" s="60">
        <f t="shared" si="357"/>
        <v>0</v>
      </c>
      <c r="O1457" s="81" t="e">
        <f t="shared" si="358"/>
        <v>#DIV/0!</v>
      </c>
      <c r="P1457" s="61"/>
      <c r="Q1457" s="60">
        <f t="shared" si="359"/>
        <v>0</v>
      </c>
      <c r="R1457" s="60">
        <f t="shared" si="360"/>
        <v>0</v>
      </c>
      <c r="S1457" s="75" t="str">
        <f t="shared" si="361"/>
        <v>已清</v>
      </c>
      <c r="T1457" s="51" t="s">
        <v>59</v>
      </c>
      <c r="U1457" s="51"/>
      <c r="V1457" s="51"/>
    </row>
    <row r="1458" spans="1:22" ht="20">
      <c r="A1458" s="49"/>
      <c r="B1458" s="52"/>
      <c r="C1458" s="53"/>
      <c r="D1458" s="54"/>
      <c r="E1458" s="54"/>
      <c r="F1458" s="55"/>
      <c r="G1458" s="56"/>
      <c r="H1458" s="57"/>
      <c r="I1458" s="58"/>
      <c r="J1458" s="59">
        <f t="shared" si="362"/>
        <v>0</v>
      </c>
      <c r="K1458" s="60">
        <f t="shared" si="363"/>
        <v>0</v>
      </c>
      <c r="L1458" s="61"/>
      <c r="M1458" s="59">
        <f t="shared" si="356"/>
        <v>0</v>
      </c>
      <c r="N1458" s="60">
        <f t="shared" si="357"/>
        <v>0</v>
      </c>
      <c r="O1458" s="81" t="e">
        <f t="shared" si="358"/>
        <v>#DIV/0!</v>
      </c>
      <c r="P1458" s="61"/>
      <c r="Q1458" s="60">
        <f t="shared" si="359"/>
        <v>0</v>
      </c>
      <c r="R1458" s="60">
        <f t="shared" si="360"/>
        <v>0</v>
      </c>
      <c r="S1458" s="75" t="str">
        <f t="shared" si="361"/>
        <v>已清</v>
      </c>
      <c r="T1458" s="51" t="s">
        <v>59</v>
      </c>
      <c r="U1458" s="51"/>
      <c r="V1458" s="51"/>
    </row>
    <row r="1459" spans="1:22" ht="20">
      <c r="A1459" s="49"/>
      <c r="B1459" s="52"/>
      <c r="C1459" s="53"/>
      <c r="D1459" s="54"/>
      <c r="E1459" s="54"/>
      <c r="F1459" s="55"/>
      <c r="G1459" s="56"/>
      <c r="H1459" s="57"/>
      <c r="I1459" s="58"/>
      <c r="J1459" s="59">
        <f t="shared" si="362"/>
        <v>0</v>
      </c>
      <c r="K1459" s="60">
        <f t="shared" si="363"/>
        <v>0</v>
      </c>
      <c r="L1459" s="61"/>
      <c r="M1459" s="59">
        <f t="shared" si="356"/>
        <v>0</v>
      </c>
      <c r="N1459" s="60">
        <f t="shared" si="357"/>
        <v>0</v>
      </c>
      <c r="O1459" s="81" t="e">
        <f t="shared" si="358"/>
        <v>#DIV/0!</v>
      </c>
      <c r="P1459" s="61"/>
      <c r="Q1459" s="60">
        <f t="shared" si="359"/>
        <v>0</v>
      </c>
      <c r="R1459" s="60">
        <f t="shared" si="360"/>
        <v>0</v>
      </c>
      <c r="S1459" s="75" t="str">
        <f t="shared" si="361"/>
        <v>已清</v>
      </c>
      <c r="T1459" s="51" t="s">
        <v>59</v>
      </c>
      <c r="U1459" s="51"/>
      <c r="V1459" s="51"/>
    </row>
    <row r="1460" spans="1:22" ht="20">
      <c r="A1460" s="49"/>
      <c r="B1460" s="52"/>
      <c r="C1460" s="53"/>
      <c r="D1460" s="54"/>
      <c r="E1460" s="54"/>
      <c r="F1460" s="55"/>
      <c r="G1460" s="56"/>
      <c r="H1460" s="57"/>
      <c r="I1460" s="58"/>
      <c r="J1460" s="59">
        <f t="shared" si="362"/>
        <v>0</v>
      </c>
      <c r="K1460" s="60">
        <f t="shared" si="363"/>
        <v>0</v>
      </c>
      <c r="L1460" s="61"/>
      <c r="M1460" s="59">
        <f t="shared" si="356"/>
        <v>0</v>
      </c>
      <c r="N1460" s="60">
        <f t="shared" si="357"/>
        <v>0</v>
      </c>
      <c r="O1460" s="81" t="e">
        <f t="shared" si="358"/>
        <v>#DIV/0!</v>
      </c>
      <c r="P1460" s="61"/>
      <c r="Q1460" s="60">
        <f t="shared" si="359"/>
        <v>0</v>
      </c>
      <c r="R1460" s="60">
        <f t="shared" si="360"/>
        <v>0</v>
      </c>
      <c r="S1460" s="75" t="str">
        <f t="shared" si="361"/>
        <v>已清</v>
      </c>
      <c r="T1460" s="51" t="s">
        <v>59</v>
      </c>
      <c r="U1460" s="51"/>
      <c r="V1460" s="51"/>
    </row>
    <row r="1461" spans="1:22" ht="20">
      <c r="A1461" s="49"/>
      <c r="B1461" s="52"/>
      <c r="C1461" s="53"/>
      <c r="D1461" s="54"/>
      <c r="E1461" s="54"/>
      <c r="F1461" s="55"/>
      <c r="G1461" s="56"/>
      <c r="H1461" s="57"/>
      <c r="I1461" s="58"/>
      <c r="J1461" s="59">
        <f t="shared" si="362"/>
        <v>0</v>
      </c>
      <c r="K1461" s="60">
        <f t="shared" si="363"/>
        <v>0</v>
      </c>
      <c r="L1461" s="61"/>
      <c r="M1461" s="59">
        <f t="shared" si="356"/>
        <v>0</v>
      </c>
      <c r="N1461" s="60">
        <f t="shared" si="357"/>
        <v>0</v>
      </c>
      <c r="O1461" s="81" t="e">
        <f t="shared" si="358"/>
        <v>#DIV/0!</v>
      </c>
      <c r="P1461" s="61"/>
      <c r="Q1461" s="60">
        <f t="shared" si="359"/>
        <v>0</v>
      </c>
      <c r="R1461" s="60">
        <f t="shared" si="360"/>
        <v>0</v>
      </c>
      <c r="S1461" s="75" t="str">
        <f t="shared" si="361"/>
        <v>已清</v>
      </c>
      <c r="T1461" s="51" t="s">
        <v>59</v>
      </c>
      <c r="U1461" s="51"/>
      <c r="V1461" s="51"/>
    </row>
    <row r="1462" spans="1:22" ht="20">
      <c r="A1462" s="49"/>
      <c r="B1462" s="52"/>
      <c r="C1462" s="53"/>
      <c r="D1462" s="54"/>
      <c r="E1462" s="54"/>
      <c r="F1462" s="55"/>
      <c r="G1462" s="56"/>
      <c r="H1462" s="57"/>
      <c r="I1462" s="58"/>
      <c r="J1462" s="59">
        <f t="shared" si="362"/>
        <v>0</v>
      </c>
      <c r="K1462" s="60">
        <f t="shared" si="363"/>
        <v>0</v>
      </c>
      <c r="L1462" s="61"/>
      <c r="M1462" s="59">
        <f t="shared" si="356"/>
        <v>0</v>
      </c>
      <c r="N1462" s="60">
        <f t="shared" si="357"/>
        <v>0</v>
      </c>
      <c r="O1462" s="81" t="e">
        <f t="shared" si="358"/>
        <v>#DIV/0!</v>
      </c>
      <c r="P1462" s="61"/>
      <c r="Q1462" s="60">
        <f t="shared" si="359"/>
        <v>0</v>
      </c>
      <c r="R1462" s="60">
        <f t="shared" si="360"/>
        <v>0</v>
      </c>
      <c r="S1462" s="75" t="str">
        <f t="shared" si="361"/>
        <v>已清</v>
      </c>
      <c r="T1462" s="51" t="s">
        <v>59</v>
      </c>
      <c r="U1462" s="51"/>
      <c r="V1462" s="51"/>
    </row>
    <row r="1463" spans="1:22" ht="20">
      <c r="A1463" s="49"/>
      <c r="B1463" s="52"/>
      <c r="C1463" s="53"/>
      <c r="D1463" s="54"/>
      <c r="E1463" s="54"/>
      <c r="F1463" s="55"/>
      <c r="G1463" s="56"/>
      <c r="H1463" s="57"/>
      <c r="I1463" s="58"/>
      <c r="J1463" s="59">
        <f t="shared" si="362"/>
        <v>0</v>
      </c>
      <c r="K1463" s="60">
        <f t="shared" si="363"/>
        <v>0</v>
      </c>
      <c r="L1463" s="61"/>
      <c r="M1463" s="59">
        <f t="shared" si="356"/>
        <v>0</v>
      </c>
      <c r="N1463" s="60">
        <f t="shared" si="357"/>
        <v>0</v>
      </c>
      <c r="O1463" s="81" t="e">
        <f t="shared" si="358"/>
        <v>#DIV/0!</v>
      </c>
      <c r="P1463" s="61"/>
      <c r="Q1463" s="60">
        <f t="shared" si="359"/>
        <v>0</v>
      </c>
      <c r="R1463" s="60">
        <f t="shared" si="360"/>
        <v>0</v>
      </c>
      <c r="S1463" s="75" t="str">
        <f t="shared" si="361"/>
        <v>已清</v>
      </c>
      <c r="T1463" s="51" t="s">
        <v>59</v>
      </c>
      <c r="U1463" s="51"/>
      <c r="V1463" s="51"/>
    </row>
    <row r="1464" spans="1:22" ht="20">
      <c r="A1464" s="49"/>
      <c r="B1464" s="52"/>
      <c r="C1464" s="53"/>
      <c r="D1464" s="54"/>
      <c r="E1464" s="54"/>
      <c r="F1464" s="55"/>
      <c r="G1464" s="56"/>
      <c r="H1464" s="57"/>
      <c r="I1464" s="58"/>
      <c r="J1464" s="59">
        <f t="shared" si="362"/>
        <v>0</v>
      </c>
      <c r="K1464" s="60">
        <f t="shared" si="363"/>
        <v>0</v>
      </c>
      <c r="L1464" s="61"/>
      <c r="M1464" s="59">
        <f t="shared" ref="M1464:M1527" si="364">L1464*H1464</f>
        <v>0</v>
      </c>
      <c r="N1464" s="60">
        <f t="shared" ref="N1464:N1527" si="365">(L1464-J1464)*H1464</f>
        <v>0</v>
      </c>
      <c r="O1464" s="81" t="e">
        <f t="shared" ref="O1464:O1527" si="366">(L1464-J1464)/J1464</f>
        <v>#DIV/0!</v>
      </c>
      <c r="P1464" s="61"/>
      <c r="Q1464" s="60">
        <f t="shared" si="359"/>
        <v>0</v>
      </c>
      <c r="R1464" s="60">
        <f t="shared" si="360"/>
        <v>0</v>
      </c>
      <c r="S1464" s="75" t="str">
        <f t="shared" si="361"/>
        <v>已清</v>
      </c>
      <c r="T1464" s="51" t="s">
        <v>59</v>
      </c>
      <c r="U1464" s="51"/>
      <c r="V1464" s="51"/>
    </row>
    <row r="1465" spans="1:22" ht="20">
      <c r="A1465" s="49"/>
      <c r="B1465" s="52"/>
      <c r="C1465" s="53"/>
      <c r="D1465" s="54"/>
      <c r="E1465" s="54"/>
      <c r="F1465" s="55"/>
      <c r="G1465" s="56"/>
      <c r="H1465" s="57"/>
      <c r="I1465" s="58"/>
      <c r="J1465" s="59">
        <f t="shared" si="362"/>
        <v>0</v>
      </c>
      <c r="K1465" s="60">
        <f t="shared" si="363"/>
        <v>0</v>
      </c>
      <c r="L1465" s="61"/>
      <c r="M1465" s="59">
        <f t="shared" si="364"/>
        <v>0</v>
      </c>
      <c r="N1465" s="60">
        <f t="shared" si="365"/>
        <v>0</v>
      </c>
      <c r="O1465" s="81" t="e">
        <f t="shared" si="366"/>
        <v>#DIV/0!</v>
      </c>
      <c r="P1465" s="61"/>
      <c r="Q1465" s="60">
        <f t="shared" si="359"/>
        <v>0</v>
      </c>
      <c r="R1465" s="60">
        <f t="shared" si="360"/>
        <v>0</v>
      </c>
      <c r="S1465" s="75" t="str">
        <f t="shared" si="361"/>
        <v>已清</v>
      </c>
      <c r="T1465" s="51" t="s">
        <v>59</v>
      </c>
      <c r="U1465" s="51"/>
      <c r="V1465" s="51"/>
    </row>
    <row r="1466" spans="1:22" ht="20">
      <c r="A1466" s="49"/>
      <c r="B1466" s="52"/>
      <c r="C1466" s="53"/>
      <c r="D1466" s="54"/>
      <c r="E1466" s="54"/>
      <c r="F1466" s="55"/>
      <c r="G1466" s="56"/>
      <c r="H1466" s="57"/>
      <c r="I1466" s="58"/>
      <c r="J1466" s="59">
        <f t="shared" si="362"/>
        <v>0</v>
      </c>
      <c r="K1466" s="60">
        <f t="shared" si="363"/>
        <v>0</v>
      </c>
      <c r="L1466" s="61"/>
      <c r="M1466" s="59">
        <f t="shared" si="364"/>
        <v>0</v>
      </c>
      <c r="N1466" s="60">
        <f t="shared" si="365"/>
        <v>0</v>
      </c>
      <c r="O1466" s="81" t="e">
        <f t="shared" si="366"/>
        <v>#DIV/0!</v>
      </c>
      <c r="P1466" s="61"/>
      <c r="Q1466" s="60">
        <f t="shared" ref="Q1466:Q1529" si="367">L1466*H1466-P1466</f>
        <v>0</v>
      </c>
      <c r="R1466" s="60">
        <f t="shared" si="360"/>
        <v>0</v>
      </c>
      <c r="S1466" s="75" t="str">
        <f t="shared" si="361"/>
        <v>已清</v>
      </c>
      <c r="T1466" s="51" t="s">
        <v>59</v>
      </c>
      <c r="U1466" s="51"/>
      <c r="V1466" s="51"/>
    </row>
    <row r="1467" spans="1:22" ht="20">
      <c r="A1467" s="49"/>
      <c r="B1467" s="52"/>
      <c r="C1467" s="53"/>
      <c r="D1467" s="54"/>
      <c r="E1467" s="54"/>
      <c r="F1467" s="55"/>
      <c r="G1467" s="56"/>
      <c r="H1467" s="57"/>
      <c r="I1467" s="58"/>
      <c r="J1467" s="59">
        <f t="shared" si="362"/>
        <v>0</v>
      </c>
      <c r="K1467" s="60">
        <f t="shared" si="363"/>
        <v>0</v>
      </c>
      <c r="L1467" s="61"/>
      <c r="M1467" s="59">
        <f t="shared" si="364"/>
        <v>0</v>
      </c>
      <c r="N1467" s="60">
        <f t="shared" si="365"/>
        <v>0</v>
      </c>
      <c r="O1467" s="81" t="e">
        <f t="shared" si="366"/>
        <v>#DIV/0!</v>
      </c>
      <c r="P1467" s="61"/>
      <c r="Q1467" s="60">
        <f t="shared" si="367"/>
        <v>0</v>
      </c>
      <c r="R1467" s="60">
        <f t="shared" si="360"/>
        <v>0</v>
      </c>
      <c r="S1467" s="75" t="str">
        <f t="shared" si="361"/>
        <v>已清</v>
      </c>
      <c r="T1467" s="51" t="s">
        <v>59</v>
      </c>
      <c r="U1467" s="51"/>
      <c r="V1467" s="51"/>
    </row>
    <row r="1468" spans="1:22" ht="20">
      <c r="A1468" s="49"/>
      <c r="B1468" s="52"/>
      <c r="C1468" s="53"/>
      <c r="D1468" s="54"/>
      <c r="E1468" s="54"/>
      <c r="F1468" s="55"/>
      <c r="G1468" s="56"/>
      <c r="H1468" s="57"/>
      <c r="I1468" s="58"/>
      <c r="J1468" s="59">
        <f t="shared" si="362"/>
        <v>0</v>
      </c>
      <c r="K1468" s="60">
        <f t="shared" si="363"/>
        <v>0</v>
      </c>
      <c r="L1468" s="61"/>
      <c r="M1468" s="59">
        <f t="shared" si="364"/>
        <v>0</v>
      </c>
      <c r="N1468" s="60">
        <f t="shared" si="365"/>
        <v>0</v>
      </c>
      <c r="O1468" s="81" t="e">
        <f t="shared" si="366"/>
        <v>#DIV/0!</v>
      </c>
      <c r="P1468" s="61"/>
      <c r="Q1468" s="60">
        <f t="shared" si="367"/>
        <v>0</v>
      </c>
      <c r="R1468" s="60">
        <f t="shared" si="360"/>
        <v>0</v>
      </c>
      <c r="S1468" s="75" t="str">
        <f t="shared" si="361"/>
        <v>已清</v>
      </c>
      <c r="T1468" s="51" t="s">
        <v>59</v>
      </c>
      <c r="U1468" s="51"/>
      <c r="V1468" s="51"/>
    </row>
    <row r="1469" spans="1:22" ht="20">
      <c r="A1469" s="49"/>
      <c r="B1469" s="52"/>
      <c r="C1469" s="53"/>
      <c r="D1469" s="54"/>
      <c r="E1469" s="54"/>
      <c r="F1469" s="55"/>
      <c r="G1469" s="56"/>
      <c r="H1469" s="57"/>
      <c r="I1469" s="58"/>
      <c r="J1469" s="59">
        <f t="shared" si="362"/>
        <v>0</v>
      </c>
      <c r="K1469" s="60">
        <f t="shared" si="363"/>
        <v>0</v>
      </c>
      <c r="L1469" s="61"/>
      <c r="M1469" s="59">
        <f t="shared" si="364"/>
        <v>0</v>
      </c>
      <c r="N1469" s="60">
        <f t="shared" si="365"/>
        <v>0</v>
      </c>
      <c r="O1469" s="81" t="e">
        <f t="shared" si="366"/>
        <v>#DIV/0!</v>
      </c>
      <c r="P1469" s="61"/>
      <c r="Q1469" s="60">
        <f t="shared" si="367"/>
        <v>0</v>
      </c>
      <c r="R1469" s="60">
        <f t="shared" si="360"/>
        <v>0</v>
      </c>
      <c r="S1469" s="75" t="str">
        <f t="shared" si="361"/>
        <v>已清</v>
      </c>
      <c r="T1469" s="51" t="s">
        <v>59</v>
      </c>
      <c r="U1469" s="51"/>
      <c r="V1469" s="51"/>
    </row>
    <row r="1470" spans="1:22" ht="20">
      <c r="A1470" s="49"/>
      <c r="B1470" s="52"/>
      <c r="C1470" s="53"/>
      <c r="D1470" s="54"/>
      <c r="E1470" s="54"/>
      <c r="F1470" s="55"/>
      <c r="G1470" s="56"/>
      <c r="H1470" s="57"/>
      <c r="I1470" s="58"/>
      <c r="J1470" s="59">
        <f t="shared" si="362"/>
        <v>0</v>
      </c>
      <c r="K1470" s="60">
        <f t="shared" si="363"/>
        <v>0</v>
      </c>
      <c r="L1470" s="61"/>
      <c r="M1470" s="59">
        <f t="shared" si="364"/>
        <v>0</v>
      </c>
      <c r="N1470" s="60">
        <f t="shared" si="365"/>
        <v>0</v>
      </c>
      <c r="O1470" s="81" t="e">
        <f t="shared" si="366"/>
        <v>#DIV/0!</v>
      </c>
      <c r="P1470" s="61"/>
      <c r="Q1470" s="60">
        <f t="shared" si="367"/>
        <v>0</v>
      </c>
      <c r="R1470" s="60">
        <f t="shared" si="360"/>
        <v>0</v>
      </c>
      <c r="S1470" s="75" t="str">
        <f t="shared" si="361"/>
        <v>已清</v>
      </c>
      <c r="T1470" s="51" t="s">
        <v>59</v>
      </c>
      <c r="U1470" s="51"/>
      <c r="V1470" s="51"/>
    </row>
    <row r="1471" spans="1:22" ht="20">
      <c r="A1471" s="49"/>
      <c r="B1471" s="52"/>
      <c r="C1471" s="53"/>
      <c r="D1471" s="54"/>
      <c r="E1471" s="54"/>
      <c r="F1471" s="55"/>
      <c r="G1471" s="56"/>
      <c r="H1471" s="57"/>
      <c r="I1471" s="58"/>
      <c r="J1471" s="59">
        <f t="shared" si="362"/>
        <v>0</v>
      </c>
      <c r="K1471" s="60">
        <f t="shared" si="363"/>
        <v>0</v>
      </c>
      <c r="L1471" s="61"/>
      <c r="M1471" s="59">
        <f t="shared" si="364"/>
        <v>0</v>
      </c>
      <c r="N1471" s="60">
        <f t="shared" si="365"/>
        <v>0</v>
      </c>
      <c r="O1471" s="81" t="e">
        <f t="shared" si="366"/>
        <v>#DIV/0!</v>
      </c>
      <c r="P1471" s="61"/>
      <c r="Q1471" s="60">
        <f t="shared" si="367"/>
        <v>0</v>
      </c>
      <c r="R1471" s="60">
        <f t="shared" si="360"/>
        <v>0</v>
      </c>
      <c r="S1471" s="75" t="str">
        <f t="shared" si="361"/>
        <v>已清</v>
      </c>
      <c r="T1471" s="51" t="s">
        <v>59</v>
      </c>
      <c r="U1471" s="51"/>
      <c r="V1471" s="51"/>
    </row>
    <row r="1472" spans="1:22" ht="20">
      <c r="A1472" s="49"/>
      <c r="B1472" s="52"/>
      <c r="C1472" s="53"/>
      <c r="D1472" s="54"/>
      <c r="E1472" s="54"/>
      <c r="F1472" s="55"/>
      <c r="G1472" s="56"/>
      <c r="H1472" s="57"/>
      <c r="I1472" s="58"/>
      <c r="J1472" s="59">
        <f t="shared" si="362"/>
        <v>0</v>
      </c>
      <c r="K1472" s="60">
        <f t="shared" si="363"/>
        <v>0</v>
      </c>
      <c r="L1472" s="61"/>
      <c r="M1472" s="59">
        <f t="shared" si="364"/>
        <v>0</v>
      </c>
      <c r="N1472" s="60">
        <f t="shared" si="365"/>
        <v>0</v>
      </c>
      <c r="O1472" s="81" t="e">
        <f t="shared" si="366"/>
        <v>#DIV/0!</v>
      </c>
      <c r="P1472" s="61"/>
      <c r="Q1472" s="60">
        <f t="shared" si="367"/>
        <v>0</v>
      </c>
      <c r="R1472" s="60">
        <f t="shared" si="360"/>
        <v>0</v>
      </c>
      <c r="S1472" s="75" t="str">
        <f t="shared" si="361"/>
        <v>已清</v>
      </c>
      <c r="T1472" s="51" t="s">
        <v>59</v>
      </c>
      <c r="U1472" s="51"/>
      <c r="V1472" s="51"/>
    </row>
    <row r="1473" spans="1:22" ht="20">
      <c r="A1473" s="49"/>
      <c r="B1473" s="52"/>
      <c r="C1473" s="53"/>
      <c r="D1473" s="54"/>
      <c r="E1473" s="54"/>
      <c r="F1473" s="55"/>
      <c r="G1473" s="56"/>
      <c r="H1473" s="57"/>
      <c r="I1473" s="58"/>
      <c r="J1473" s="59">
        <f t="shared" si="362"/>
        <v>0</v>
      </c>
      <c r="K1473" s="60">
        <f t="shared" si="363"/>
        <v>0</v>
      </c>
      <c r="L1473" s="61"/>
      <c r="M1473" s="59">
        <f t="shared" si="364"/>
        <v>0</v>
      </c>
      <c r="N1473" s="60">
        <f t="shared" si="365"/>
        <v>0</v>
      </c>
      <c r="O1473" s="81" t="e">
        <f t="shared" si="366"/>
        <v>#DIV/0!</v>
      </c>
      <c r="P1473" s="61"/>
      <c r="Q1473" s="60">
        <f t="shared" si="367"/>
        <v>0</v>
      </c>
      <c r="R1473" s="60">
        <f t="shared" si="360"/>
        <v>0</v>
      </c>
      <c r="S1473" s="75" t="str">
        <f t="shared" si="361"/>
        <v>已清</v>
      </c>
      <c r="T1473" s="51" t="s">
        <v>59</v>
      </c>
      <c r="U1473" s="51"/>
      <c r="V1473" s="51"/>
    </row>
    <row r="1474" spans="1:22" ht="20">
      <c r="A1474" s="49"/>
      <c r="B1474" s="52"/>
      <c r="C1474" s="53"/>
      <c r="D1474" s="54"/>
      <c r="E1474" s="54"/>
      <c r="F1474" s="55"/>
      <c r="G1474" s="56"/>
      <c r="H1474" s="57"/>
      <c r="I1474" s="58"/>
      <c r="J1474" s="59">
        <f t="shared" si="362"/>
        <v>0</v>
      </c>
      <c r="K1474" s="60">
        <f t="shared" si="363"/>
        <v>0</v>
      </c>
      <c r="L1474" s="61"/>
      <c r="M1474" s="59">
        <f t="shared" si="364"/>
        <v>0</v>
      </c>
      <c r="N1474" s="60">
        <f t="shared" si="365"/>
        <v>0</v>
      </c>
      <c r="O1474" s="81" t="e">
        <f t="shared" si="366"/>
        <v>#DIV/0!</v>
      </c>
      <c r="P1474" s="61"/>
      <c r="Q1474" s="60">
        <f t="shared" si="367"/>
        <v>0</v>
      </c>
      <c r="R1474" s="60">
        <f t="shared" ref="R1474:R1537" si="368">N1474</f>
        <v>0</v>
      </c>
      <c r="S1474" s="75" t="str">
        <f t="shared" ref="S1474:S1537" si="369">IF(Q1474&lt;&gt;0,"未清","已清")</f>
        <v>已清</v>
      </c>
      <c r="T1474" s="51" t="s">
        <v>59</v>
      </c>
      <c r="U1474" s="51"/>
      <c r="V1474" s="51"/>
    </row>
    <row r="1475" spans="1:22" ht="20">
      <c r="A1475" s="49"/>
      <c r="B1475" s="52"/>
      <c r="C1475" s="53"/>
      <c r="D1475" s="54"/>
      <c r="E1475" s="54"/>
      <c r="F1475" s="55"/>
      <c r="G1475" s="56"/>
      <c r="H1475" s="57"/>
      <c r="I1475" s="58"/>
      <c r="J1475" s="59">
        <f t="shared" si="362"/>
        <v>0</v>
      </c>
      <c r="K1475" s="60">
        <f t="shared" si="363"/>
        <v>0</v>
      </c>
      <c r="L1475" s="61"/>
      <c r="M1475" s="59">
        <f t="shared" si="364"/>
        <v>0</v>
      </c>
      <c r="N1475" s="60">
        <f t="shared" si="365"/>
        <v>0</v>
      </c>
      <c r="O1475" s="81" t="e">
        <f t="shared" si="366"/>
        <v>#DIV/0!</v>
      </c>
      <c r="P1475" s="61"/>
      <c r="Q1475" s="60">
        <f t="shared" si="367"/>
        <v>0</v>
      </c>
      <c r="R1475" s="60">
        <f t="shared" si="368"/>
        <v>0</v>
      </c>
      <c r="S1475" s="75" t="str">
        <f t="shared" si="369"/>
        <v>已清</v>
      </c>
      <c r="T1475" s="51" t="s">
        <v>59</v>
      </c>
      <c r="U1475" s="51"/>
      <c r="V1475" s="51"/>
    </row>
    <row r="1476" spans="1:22" ht="20">
      <c r="A1476" s="49"/>
      <c r="B1476" s="52"/>
      <c r="C1476" s="53"/>
      <c r="D1476" s="54"/>
      <c r="E1476" s="54"/>
      <c r="F1476" s="55"/>
      <c r="G1476" s="56"/>
      <c r="H1476" s="57"/>
      <c r="I1476" s="58"/>
      <c r="J1476" s="59">
        <f t="shared" si="362"/>
        <v>0</v>
      </c>
      <c r="K1476" s="60">
        <f t="shared" si="363"/>
        <v>0</v>
      </c>
      <c r="L1476" s="61"/>
      <c r="M1476" s="59">
        <f t="shared" si="364"/>
        <v>0</v>
      </c>
      <c r="N1476" s="60">
        <f t="shared" si="365"/>
        <v>0</v>
      </c>
      <c r="O1476" s="81" t="e">
        <f t="shared" si="366"/>
        <v>#DIV/0!</v>
      </c>
      <c r="P1476" s="61"/>
      <c r="Q1476" s="60">
        <f t="shared" si="367"/>
        <v>0</v>
      </c>
      <c r="R1476" s="60">
        <f t="shared" si="368"/>
        <v>0</v>
      </c>
      <c r="S1476" s="75" t="str">
        <f t="shared" si="369"/>
        <v>已清</v>
      </c>
      <c r="T1476" s="51" t="s">
        <v>59</v>
      </c>
      <c r="U1476" s="51"/>
      <c r="V1476" s="51"/>
    </row>
    <row r="1477" spans="1:22" ht="20">
      <c r="A1477" s="49"/>
      <c r="B1477" s="52"/>
      <c r="C1477" s="53"/>
      <c r="D1477" s="54"/>
      <c r="E1477" s="54"/>
      <c r="F1477" s="55"/>
      <c r="G1477" s="56"/>
      <c r="H1477" s="57"/>
      <c r="I1477" s="58"/>
      <c r="J1477" s="59">
        <f t="shared" ref="J1477:J1540" si="370">G1477*I1477</f>
        <v>0</v>
      </c>
      <c r="K1477" s="60">
        <f t="shared" si="363"/>
        <v>0</v>
      </c>
      <c r="L1477" s="61"/>
      <c r="M1477" s="59">
        <f t="shared" si="364"/>
        <v>0</v>
      </c>
      <c r="N1477" s="60">
        <f t="shared" si="365"/>
        <v>0</v>
      </c>
      <c r="O1477" s="81" t="e">
        <f t="shared" si="366"/>
        <v>#DIV/0!</v>
      </c>
      <c r="P1477" s="61"/>
      <c r="Q1477" s="60">
        <f t="shared" si="367"/>
        <v>0</v>
      </c>
      <c r="R1477" s="60">
        <f t="shared" si="368"/>
        <v>0</v>
      </c>
      <c r="S1477" s="75" t="str">
        <f t="shared" si="369"/>
        <v>已清</v>
      </c>
      <c r="T1477" s="51" t="s">
        <v>59</v>
      </c>
      <c r="U1477" s="51"/>
      <c r="V1477" s="51"/>
    </row>
    <row r="1478" spans="1:22" ht="20">
      <c r="A1478" s="49"/>
      <c r="B1478" s="52"/>
      <c r="C1478" s="53"/>
      <c r="D1478" s="54"/>
      <c r="E1478" s="54"/>
      <c r="F1478" s="55"/>
      <c r="G1478" s="56"/>
      <c r="H1478" s="57"/>
      <c r="I1478" s="58"/>
      <c r="J1478" s="59">
        <f t="shared" si="370"/>
        <v>0</v>
      </c>
      <c r="K1478" s="60">
        <f t="shared" si="363"/>
        <v>0</v>
      </c>
      <c r="L1478" s="61"/>
      <c r="M1478" s="59">
        <f t="shared" si="364"/>
        <v>0</v>
      </c>
      <c r="N1478" s="60">
        <f t="shared" si="365"/>
        <v>0</v>
      </c>
      <c r="O1478" s="81" t="e">
        <f t="shared" si="366"/>
        <v>#DIV/0!</v>
      </c>
      <c r="P1478" s="61"/>
      <c r="Q1478" s="60">
        <f t="shared" si="367"/>
        <v>0</v>
      </c>
      <c r="R1478" s="60">
        <f t="shared" si="368"/>
        <v>0</v>
      </c>
      <c r="S1478" s="75" t="str">
        <f t="shared" si="369"/>
        <v>已清</v>
      </c>
      <c r="T1478" s="51" t="s">
        <v>59</v>
      </c>
      <c r="U1478" s="51"/>
      <c r="V1478" s="51"/>
    </row>
    <row r="1479" spans="1:22" ht="20">
      <c r="A1479" s="49"/>
      <c r="B1479" s="52"/>
      <c r="C1479" s="53"/>
      <c r="D1479" s="54"/>
      <c r="E1479" s="54"/>
      <c r="F1479" s="55"/>
      <c r="G1479" s="56"/>
      <c r="H1479" s="57"/>
      <c r="I1479" s="58"/>
      <c r="J1479" s="59">
        <f t="shared" si="370"/>
        <v>0</v>
      </c>
      <c r="K1479" s="60">
        <f t="shared" si="363"/>
        <v>0</v>
      </c>
      <c r="L1479" s="61"/>
      <c r="M1479" s="59">
        <f t="shared" si="364"/>
        <v>0</v>
      </c>
      <c r="N1479" s="60">
        <f t="shared" si="365"/>
        <v>0</v>
      </c>
      <c r="O1479" s="81" t="e">
        <f t="shared" si="366"/>
        <v>#DIV/0!</v>
      </c>
      <c r="P1479" s="61"/>
      <c r="Q1479" s="60">
        <f t="shared" si="367"/>
        <v>0</v>
      </c>
      <c r="R1479" s="60">
        <f t="shared" si="368"/>
        <v>0</v>
      </c>
      <c r="S1479" s="75" t="str">
        <f t="shared" si="369"/>
        <v>已清</v>
      </c>
      <c r="T1479" s="51" t="s">
        <v>59</v>
      </c>
      <c r="U1479" s="51"/>
      <c r="V1479" s="51"/>
    </row>
    <row r="1480" spans="1:22" ht="20">
      <c r="A1480" s="49"/>
      <c r="B1480" s="52"/>
      <c r="C1480" s="53"/>
      <c r="D1480" s="54"/>
      <c r="E1480" s="54"/>
      <c r="F1480" s="55"/>
      <c r="G1480" s="56"/>
      <c r="H1480" s="57"/>
      <c r="I1480" s="58"/>
      <c r="J1480" s="59">
        <f t="shared" si="370"/>
        <v>0</v>
      </c>
      <c r="K1480" s="60">
        <f t="shared" si="363"/>
        <v>0</v>
      </c>
      <c r="L1480" s="61"/>
      <c r="M1480" s="59">
        <f t="shared" si="364"/>
        <v>0</v>
      </c>
      <c r="N1480" s="60">
        <f t="shared" si="365"/>
        <v>0</v>
      </c>
      <c r="O1480" s="81" t="e">
        <f t="shared" si="366"/>
        <v>#DIV/0!</v>
      </c>
      <c r="P1480" s="61"/>
      <c r="Q1480" s="60">
        <f t="shared" si="367"/>
        <v>0</v>
      </c>
      <c r="R1480" s="60">
        <f t="shared" si="368"/>
        <v>0</v>
      </c>
      <c r="S1480" s="75" t="str">
        <f t="shared" si="369"/>
        <v>已清</v>
      </c>
      <c r="T1480" s="51" t="s">
        <v>59</v>
      </c>
      <c r="U1480" s="51"/>
      <c r="V1480" s="51"/>
    </row>
    <row r="1481" spans="1:22" ht="20">
      <c r="A1481" s="49"/>
      <c r="B1481" s="52"/>
      <c r="C1481" s="53"/>
      <c r="D1481" s="54"/>
      <c r="E1481" s="54"/>
      <c r="F1481" s="55"/>
      <c r="G1481" s="56"/>
      <c r="H1481" s="57"/>
      <c r="I1481" s="58"/>
      <c r="J1481" s="59">
        <f t="shared" si="370"/>
        <v>0</v>
      </c>
      <c r="K1481" s="60">
        <f t="shared" si="363"/>
        <v>0</v>
      </c>
      <c r="L1481" s="61"/>
      <c r="M1481" s="59">
        <f t="shared" si="364"/>
        <v>0</v>
      </c>
      <c r="N1481" s="60">
        <f t="shared" si="365"/>
        <v>0</v>
      </c>
      <c r="O1481" s="81" t="e">
        <f t="shared" si="366"/>
        <v>#DIV/0!</v>
      </c>
      <c r="P1481" s="61"/>
      <c r="Q1481" s="60">
        <f t="shared" si="367"/>
        <v>0</v>
      </c>
      <c r="R1481" s="60">
        <f t="shared" si="368"/>
        <v>0</v>
      </c>
      <c r="S1481" s="75" t="str">
        <f t="shared" si="369"/>
        <v>已清</v>
      </c>
      <c r="T1481" s="51" t="s">
        <v>59</v>
      </c>
      <c r="U1481" s="51"/>
      <c r="V1481" s="51"/>
    </row>
    <row r="1482" spans="1:22" ht="20">
      <c r="A1482" s="49"/>
      <c r="B1482" s="52"/>
      <c r="C1482" s="53"/>
      <c r="D1482" s="54"/>
      <c r="E1482" s="54"/>
      <c r="F1482" s="55"/>
      <c r="G1482" s="56"/>
      <c r="H1482" s="57"/>
      <c r="I1482" s="58"/>
      <c r="J1482" s="59">
        <f t="shared" si="370"/>
        <v>0</v>
      </c>
      <c r="K1482" s="60">
        <f t="shared" si="363"/>
        <v>0</v>
      </c>
      <c r="L1482" s="61"/>
      <c r="M1482" s="59">
        <f t="shared" si="364"/>
        <v>0</v>
      </c>
      <c r="N1482" s="60">
        <f t="shared" si="365"/>
        <v>0</v>
      </c>
      <c r="O1482" s="81" t="e">
        <f t="shared" si="366"/>
        <v>#DIV/0!</v>
      </c>
      <c r="P1482" s="61"/>
      <c r="Q1482" s="60">
        <f t="shared" si="367"/>
        <v>0</v>
      </c>
      <c r="R1482" s="60">
        <f t="shared" si="368"/>
        <v>0</v>
      </c>
      <c r="S1482" s="75" t="str">
        <f t="shared" si="369"/>
        <v>已清</v>
      </c>
      <c r="T1482" s="51" t="s">
        <v>59</v>
      </c>
      <c r="U1482" s="51"/>
      <c r="V1482" s="51"/>
    </row>
    <row r="1483" spans="1:22" ht="20">
      <c r="A1483" s="49"/>
      <c r="B1483" s="52"/>
      <c r="C1483" s="53"/>
      <c r="D1483" s="54"/>
      <c r="E1483" s="54"/>
      <c r="F1483" s="55"/>
      <c r="G1483" s="56"/>
      <c r="H1483" s="57"/>
      <c r="I1483" s="58"/>
      <c r="J1483" s="59">
        <f t="shared" si="370"/>
        <v>0</v>
      </c>
      <c r="K1483" s="60">
        <f t="shared" si="363"/>
        <v>0</v>
      </c>
      <c r="L1483" s="61"/>
      <c r="M1483" s="59">
        <f t="shared" si="364"/>
        <v>0</v>
      </c>
      <c r="N1483" s="60">
        <f t="shared" si="365"/>
        <v>0</v>
      </c>
      <c r="O1483" s="81" t="e">
        <f t="shared" si="366"/>
        <v>#DIV/0!</v>
      </c>
      <c r="P1483" s="61"/>
      <c r="Q1483" s="60">
        <f t="shared" si="367"/>
        <v>0</v>
      </c>
      <c r="R1483" s="60">
        <f t="shared" si="368"/>
        <v>0</v>
      </c>
      <c r="S1483" s="75" t="str">
        <f t="shared" si="369"/>
        <v>已清</v>
      </c>
      <c r="T1483" s="51" t="s">
        <v>59</v>
      </c>
      <c r="U1483" s="51"/>
      <c r="V1483" s="51"/>
    </row>
    <row r="1484" spans="1:22" ht="20">
      <c r="A1484" s="49"/>
      <c r="B1484" s="52"/>
      <c r="C1484" s="53"/>
      <c r="D1484" s="54"/>
      <c r="E1484" s="54"/>
      <c r="F1484" s="55"/>
      <c r="G1484" s="56"/>
      <c r="H1484" s="57"/>
      <c r="I1484" s="58"/>
      <c r="J1484" s="59">
        <f t="shared" si="370"/>
        <v>0</v>
      </c>
      <c r="K1484" s="60">
        <f t="shared" si="363"/>
        <v>0</v>
      </c>
      <c r="L1484" s="61"/>
      <c r="M1484" s="59">
        <f t="shared" si="364"/>
        <v>0</v>
      </c>
      <c r="N1484" s="60">
        <f t="shared" si="365"/>
        <v>0</v>
      </c>
      <c r="O1484" s="81" t="e">
        <f t="shared" si="366"/>
        <v>#DIV/0!</v>
      </c>
      <c r="P1484" s="61"/>
      <c r="Q1484" s="60">
        <f t="shared" si="367"/>
        <v>0</v>
      </c>
      <c r="R1484" s="60">
        <f t="shared" si="368"/>
        <v>0</v>
      </c>
      <c r="S1484" s="75" t="str">
        <f t="shared" si="369"/>
        <v>已清</v>
      </c>
      <c r="T1484" s="51" t="s">
        <v>59</v>
      </c>
      <c r="U1484" s="51"/>
      <c r="V1484" s="51"/>
    </row>
    <row r="1485" spans="1:22" ht="20">
      <c r="A1485" s="49"/>
      <c r="B1485" s="52"/>
      <c r="C1485" s="53"/>
      <c r="D1485" s="54"/>
      <c r="E1485" s="54"/>
      <c r="F1485" s="55"/>
      <c r="G1485" s="56"/>
      <c r="H1485" s="57"/>
      <c r="I1485" s="58"/>
      <c r="J1485" s="59">
        <f t="shared" si="370"/>
        <v>0</v>
      </c>
      <c r="K1485" s="60">
        <f t="shared" si="363"/>
        <v>0</v>
      </c>
      <c r="L1485" s="61"/>
      <c r="M1485" s="59">
        <f t="shared" si="364"/>
        <v>0</v>
      </c>
      <c r="N1485" s="60">
        <f t="shared" si="365"/>
        <v>0</v>
      </c>
      <c r="O1485" s="81" t="e">
        <f t="shared" si="366"/>
        <v>#DIV/0!</v>
      </c>
      <c r="P1485" s="61"/>
      <c r="Q1485" s="60">
        <f t="shared" si="367"/>
        <v>0</v>
      </c>
      <c r="R1485" s="60">
        <f t="shared" si="368"/>
        <v>0</v>
      </c>
      <c r="S1485" s="75" t="str">
        <f t="shared" si="369"/>
        <v>已清</v>
      </c>
      <c r="T1485" s="51" t="s">
        <v>59</v>
      </c>
      <c r="U1485" s="51"/>
      <c r="V1485" s="51"/>
    </row>
    <row r="1486" spans="1:22" ht="20">
      <c r="A1486" s="49"/>
      <c r="B1486" s="52"/>
      <c r="C1486" s="53"/>
      <c r="D1486" s="54"/>
      <c r="E1486" s="54"/>
      <c r="F1486" s="55"/>
      <c r="G1486" s="56"/>
      <c r="H1486" s="57"/>
      <c r="I1486" s="58"/>
      <c r="J1486" s="59">
        <f t="shared" si="370"/>
        <v>0</v>
      </c>
      <c r="K1486" s="60">
        <f t="shared" si="363"/>
        <v>0</v>
      </c>
      <c r="L1486" s="61"/>
      <c r="M1486" s="59">
        <f t="shared" si="364"/>
        <v>0</v>
      </c>
      <c r="N1486" s="60">
        <f t="shared" si="365"/>
        <v>0</v>
      </c>
      <c r="O1486" s="81" t="e">
        <f t="shared" si="366"/>
        <v>#DIV/0!</v>
      </c>
      <c r="P1486" s="61"/>
      <c r="Q1486" s="60">
        <f t="shared" si="367"/>
        <v>0</v>
      </c>
      <c r="R1486" s="60">
        <f t="shared" si="368"/>
        <v>0</v>
      </c>
      <c r="S1486" s="75" t="str">
        <f t="shared" si="369"/>
        <v>已清</v>
      </c>
      <c r="T1486" s="51" t="s">
        <v>59</v>
      </c>
      <c r="U1486" s="51"/>
      <c r="V1486" s="51"/>
    </row>
    <row r="1487" spans="1:22" ht="20">
      <c r="A1487" s="49"/>
      <c r="B1487" s="52"/>
      <c r="C1487" s="53"/>
      <c r="D1487" s="54"/>
      <c r="E1487" s="54"/>
      <c r="F1487" s="55"/>
      <c r="G1487" s="56"/>
      <c r="H1487" s="57"/>
      <c r="I1487" s="58"/>
      <c r="J1487" s="59">
        <f t="shared" si="370"/>
        <v>0</v>
      </c>
      <c r="K1487" s="60">
        <f t="shared" si="363"/>
        <v>0</v>
      </c>
      <c r="L1487" s="61"/>
      <c r="M1487" s="59">
        <f t="shared" si="364"/>
        <v>0</v>
      </c>
      <c r="N1487" s="60">
        <f t="shared" si="365"/>
        <v>0</v>
      </c>
      <c r="O1487" s="81" t="e">
        <f t="shared" si="366"/>
        <v>#DIV/0!</v>
      </c>
      <c r="P1487" s="61"/>
      <c r="Q1487" s="60">
        <f t="shared" si="367"/>
        <v>0</v>
      </c>
      <c r="R1487" s="60">
        <f t="shared" si="368"/>
        <v>0</v>
      </c>
      <c r="S1487" s="75" t="str">
        <f t="shared" si="369"/>
        <v>已清</v>
      </c>
      <c r="T1487" s="51" t="s">
        <v>59</v>
      </c>
      <c r="U1487" s="51"/>
      <c r="V1487" s="51"/>
    </row>
    <row r="1488" spans="1:22" ht="20">
      <c r="A1488" s="49"/>
      <c r="B1488" s="52"/>
      <c r="C1488" s="53"/>
      <c r="D1488" s="54"/>
      <c r="E1488" s="54"/>
      <c r="F1488" s="55"/>
      <c r="G1488" s="56"/>
      <c r="H1488" s="57"/>
      <c r="I1488" s="58"/>
      <c r="J1488" s="59">
        <f t="shared" si="370"/>
        <v>0</v>
      </c>
      <c r="K1488" s="60">
        <f t="shared" si="363"/>
        <v>0</v>
      </c>
      <c r="L1488" s="61"/>
      <c r="M1488" s="59">
        <f t="shared" si="364"/>
        <v>0</v>
      </c>
      <c r="N1488" s="60">
        <f t="shared" si="365"/>
        <v>0</v>
      </c>
      <c r="O1488" s="81" t="e">
        <f t="shared" si="366"/>
        <v>#DIV/0!</v>
      </c>
      <c r="P1488" s="61"/>
      <c r="Q1488" s="60">
        <f t="shared" si="367"/>
        <v>0</v>
      </c>
      <c r="R1488" s="60">
        <f t="shared" si="368"/>
        <v>0</v>
      </c>
      <c r="S1488" s="75" t="str">
        <f t="shared" si="369"/>
        <v>已清</v>
      </c>
      <c r="T1488" s="51" t="s">
        <v>59</v>
      </c>
      <c r="U1488" s="51"/>
      <c r="V1488" s="51"/>
    </row>
    <row r="1489" spans="1:22" ht="20">
      <c r="A1489" s="49"/>
      <c r="B1489" s="52"/>
      <c r="C1489" s="53"/>
      <c r="D1489" s="54"/>
      <c r="E1489" s="54"/>
      <c r="F1489" s="55"/>
      <c r="G1489" s="56"/>
      <c r="H1489" s="57"/>
      <c r="I1489" s="58"/>
      <c r="J1489" s="59">
        <f t="shared" si="370"/>
        <v>0</v>
      </c>
      <c r="K1489" s="60">
        <f t="shared" si="363"/>
        <v>0</v>
      </c>
      <c r="L1489" s="61"/>
      <c r="M1489" s="59">
        <f t="shared" si="364"/>
        <v>0</v>
      </c>
      <c r="N1489" s="60">
        <f t="shared" si="365"/>
        <v>0</v>
      </c>
      <c r="O1489" s="81" t="e">
        <f t="shared" si="366"/>
        <v>#DIV/0!</v>
      </c>
      <c r="P1489" s="61"/>
      <c r="Q1489" s="60">
        <f t="shared" si="367"/>
        <v>0</v>
      </c>
      <c r="R1489" s="60">
        <f t="shared" si="368"/>
        <v>0</v>
      </c>
      <c r="S1489" s="75" t="str">
        <f t="shared" si="369"/>
        <v>已清</v>
      </c>
      <c r="T1489" s="51" t="s">
        <v>59</v>
      </c>
      <c r="U1489" s="51"/>
      <c r="V1489" s="51"/>
    </row>
    <row r="1490" spans="1:22" ht="20">
      <c r="A1490" s="49"/>
      <c r="B1490" s="52"/>
      <c r="C1490" s="53"/>
      <c r="D1490" s="54"/>
      <c r="E1490" s="54"/>
      <c r="F1490" s="55"/>
      <c r="G1490" s="56"/>
      <c r="H1490" s="57"/>
      <c r="I1490" s="58"/>
      <c r="J1490" s="59">
        <f t="shared" si="370"/>
        <v>0</v>
      </c>
      <c r="K1490" s="60">
        <f t="shared" si="363"/>
        <v>0</v>
      </c>
      <c r="L1490" s="61"/>
      <c r="M1490" s="59">
        <f t="shared" si="364"/>
        <v>0</v>
      </c>
      <c r="N1490" s="60">
        <f t="shared" si="365"/>
        <v>0</v>
      </c>
      <c r="O1490" s="81" t="e">
        <f t="shared" si="366"/>
        <v>#DIV/0!</v>
      </c>
      <c r="P1490" s="61"/>
      <c r="Q1490" s="60">
        <f t="shared" si="367"/>
        <v>0</v>
      </c>
      <c r="R1490" s="60">
        <f t="shared" si="368"/>
        <v>0</v>
      </c>
      <c r="S1490" s="75" t="str">
        <f t="shared" si="369"/>
        <v>已清</v>
      </c>
      <c r="T1490" s="51" t="s">
        <v>59</v>
      </c>
      <c r="U1490" s="51"/>
      <c r="V1490" s="51"/>
    </row>
    <row r="1491" spans="1:22" ht="20">
      <c r="A1491" s="49"/>
      <c r="B1491" s="52"/>
      <c r="C1491" s="53"/>
      <c r="D1491" s="54"/>
      <c r="E1491" s="54"/>
      <c r="F1491" s="55"/>
      <c r="G1491" s="56"/>
      <c r="H1491" s="57"/>
      <c r="I1491" s="58"/>
      <c r="J1491" s="59">
        <f t="shared" si="370"/>
        <v>0</v>
      </c>
      <c r="K1491" s="60">
        <f t="shared" si="363"/>
        <v>0</v>
      </c>
      <c r="L1491" s="61"/>
      <c r="M1491" s="59">
        <f t="shared" si="364"/>
        <v>0</v>
      </c>
      <c r="N1491" s="60">
        <f t="shared" si="365"/>
        <v>0</v>
      </c>
      <c r="O1491" s="81" t="e">
        <f t="shared" si="366"/>
        <v>#DIV/0!</v>
      </c>
      <c r="P1491" s="61"/>
      <c r="Q1491" s="60">
        <f t="shared" si="367"/>
        <v>0</v>
      </c>
      <c r="R1491" s="60">
        <f t="shared" si="368"/>
        <v>0</v>
      </c>
      <c r="S1491" s="75" t="str">
        <f t="shared" si="369"/>
        <v>已清</v>
      </c>
      <c r="T1491" s="51" t="s">
        <v>59</v>
      </c>
      <c r="U1491" s="51"/>
      <c r="V1491" s="51"/>
    </row>
    <row r="1492" spans="1:22" ht="20">
      <c r="A1492" s="49"/>
      <c r="B1492" s="52"/>
      <c r="C1492" s="53"/>
      <c r="D1492" s="54"/>
      <c r="E1492" s="54"/>
      <c r="F1492" s="55"/>
      <c r="G1492" s="56"/>
      <c r="H1492" s="57"/>
      <c r="I1492" s="58"/>
      <c r="J1492" s="59">
        <f t="shared" si="370"/>
        <v>0</v>
      </c>
      <c r="K1492" s="60">
        <f t="shared" si="363"/>
        <v>0</v>
      </c>
      <c r="L1492" s="61"/>
      <c r="M1492" s="59">
        <f t="shared" si="364"/>
        <v>0</v>
      </c>
      <c r="N1492" s="60">
        <f t="shared" si="365"/>
        <v>0</v>
      </c>
      <c r="O1492" s="81" t="e">
        <f t="shared" si="366"/>
        <v>#DIV/0!</v>
      </c>
      <c r="P1492" s="61"/>
      <c r="Q1492" s="60">
        <f t="shared" si="367"/>
        <v>0</v>
      </c>
      <c r="R1492" s="60">
        <f t="shared" si="368"/>
        <v>0</v>
      </c>
      <c r="S1492" s="75" t="str">
        <f t="shared" si="369"/>
        <v>已清</v>
      </c>
      <c r="T1492" s="51" t="s">
        <v>59</v>
      </c>
      <c r="U1492" s="51"/>
      <c r="V1492" s="51"/>
    </row>
    <row r="1493" spans="1:22" ht="20">
      <c r="A1493" s="49"/>
      <c r="B1493" s="52"/>
      <c r="C1493" s="53"/>
      <c r="D1493" s="54"/>
      <c r="E1493" s="54"/>
      <c r="F1493" s="55"/>
      <c r="G1493" s="56"/>
      <c r="H1493" s="57"/>
      <c r="I1493" s="58"/>
      <c r="J1493" s="59">
        <f t="shared" si="370"/>
        <v>0</v>
      </c>
      <c r="K1493" s="60">
        <f t="shared" si="363"/>
        <v>0</v>
      </c>
      <c r="L1493" s="61"/>
      <c r="M1493" s="59">
        <f t="shared" si="364"/>
        <v>0</v>
      </c>
      <c r="N1493" s="60">
        <f t="shared" si="365"/>
        <v>0</v>
      </c>
      <c r="O1493" s="81" t="e">
        <f t="shared" si="366"/>
        <v>#DIV/0!</v>
      </c>
      <c r="P1493" s="61"/>
      <c r="Q1493" s="60">
        <f t="shared" si="367"/>
        <v>0</v>
      </c>
      <c r="R1493" s="60">
        <f t="shared" si="368"/>
        <v>0</v>
      </c>
      <c r="S1493" s="75" t="str">
        <f t="shared" si="369"/>
        <v>已清</v>
      </c>
      <c r="T1493" s="51" t="s">
        <v>59</v>
      </c>
      <c r="U1493" s="51"/>
      <c r="V1493" s="51"/>
    </row>
    <row r="1494" spans="1:22" ht="20">
      <c r="A1494" s="49"/>
      <c r="B1494" s="52"/>
      <c r="C1494" s="53"/>
      <c r="D1494" s="54"/>
      <c r="E1494" s="54"/>
      <c r="F1494" s="55"/>
      <c r="G1494" s="56"/>
      <c r="H1494" s="57"/>
      <c r="I1494" s="58"/>
      <c r="J1494" s="59">
        <f t="shared" si="370"/>
        <v>0</v>
      </c>
      <c r="K1494" s="60">
        <f t="shared" si="363"/>
        <v>0</v>
      </c>
      <c r="L1494" s="61"/>
      <c r="M1494" s="59">
        <f t="shared" si="364"/>
        <v>0</v>
      </c>
      <c r="N1494" s="60">
        <f t="shared" si="365"/>
        <v>0</v>
      </c>
      <c r="O1494" s="81" t="e">
        <f t="shared" si="366"/>
        <v>#DIV/0!</v>
      </c>
      <c r="P1494" s="61"/>
      <c r="Q1494" s="60">
        <f t="shared" si="367"/>
        <v>0</v>
      </c>
      <c r="R1494" s="60">
        <f t="shared" si="368"/>
        <v>0</v>
      </c>
      <c r="S1494" s="75" t="str">
        <f t="shared" si="369"/>
        <v>已清</v>
      </c>
      <c r="T1494" s="51" t="s">
        <v>59</v>
      </c>
      <c r="U1494" s="51"/>
      <c r="V1494" s="51"/>
    </row>
    <row r="1495" spans="1:22" ht="20">
      <c r="A1495" s="49"/>
      <c r="B1495" s="52"/>
      <c r="C1495" s="53"/>
      <c r="D1495" s="54"/>
      <c r="E1495" s="54"/>
      <c r="F1495" s="55"/>
      <c r="G1495" s="56"/>
      <c r="H1495" s="57"/>
      <c r="I1495" s="58"/>
      <c r="J1495" s="59">
        <f t="shared" si="370"/>
        <v>0</v>
      </c>
      <c r="K1495" s="60">
        <f t="shared" ref="K1495:K1558" si="371">J1495*H1495</f>
        <v>0</v>
      </c>
      <c r="L1495" s="61"/>
      <c r="M1495" s="59">
        <f t="shared" si="364"/>
        <v>0</v>
      </c>
      <c r="N1495" s="60">
        <f t="shared" si="365"/>
        <v>0</v>
      </c>
      <c r="O1495" s="81" t="e">
        <f t="shared" si="366"/>
        <v>#DIV/0!</v>
      </c>
      <c r="P1495" s="61"/>
      <c r="Q1495" s="60">
        <f t="shared" si="367"/>
        <v>0</v>
      </c>
      <c r="R1495" s="60">
        <f t="shared" si="368"/>
        <v>0</v>
      </c>
      <c r="S1495" s="75" t="str">
        <f t="shared" si="369"/>
        <v>已清</v>
      </c>
      <c r="T1495" s="51" t="s">
        <v>59</v>
      </c>
      <c r="U1495" s="51"/>
      <c r="V1495" s="51"/>
    </row>
    <row r="1496" spans="1:22" ht="20">
      <c r="A1496" s="49"/>
      <c r="B1496" s="52"/>
      <c r="C1496" s="53"/>
      <c r="D1496" s="54"/>
      <c r="E1496" s="54"/>
      <c r="F1496" s="55"/>
      <c r="G1496" s="56"/>
      <c r="H1496" s="57"/>
      <c r="I1496" s="58"/>
      <c r="J1496" s="59">
        <f t="shared" si="370"/>
        <v>0</v>
      </c>
      <c r="K1496" s="60">
        <f t="shared" si="371"/>
        <v>0</v>
      </c>
      <c r="L1496" s="61"/>
      <c r="M1496" s="59">
        <f t="shared" si="364"/>
        <v>0</v>
      </c>
      <c r="N1496" s="60">
        <f t="shared" si="365"/>
        <v>0</v>
      </c>
      <c r="O1496" s="81" t="e">
        <f t="shared" si="366"/>
        <v>#DIV/0!</v>
      </c>
      <c r="P1496" s="61"/>
      <c r="Q1496" s="60">
        <f t="shared" si="367"/>
        <v>0</v>
      </c>
      <c r="R1496" s="60">
        <f t="shared" si="368"/>
        <v>0</v>
      </c>
      <c r="S1496" s="75" t="str">
        <f t="shared" si="369"/>
        <v>已清</v>
      </c>
      <c r="T1496" s="51" t="s">
        <v>59</v>
      </c>
      <c r="U1496" s="51"/>
      <c r="V1496" s="51"/>
    </row>
    <row r="1497" spans="1:22" ht="20">
      <c r="A1497" s="49"/>
      <c r="B1497" s="52"/>
      <c r="C1497" s="53"/>
      <c r="D1497" s="54"/>
      <c r="E1497" s="54"/>
      <c r="F1497" s="55"/>
      <c r="G1497" s="56"/>
      <c r="H1497" s="57"/>
      <c r="I1497" s="58"/>
      <c r="J1497" s="59">
        <f t="shared" si="370"/>
        <v>0</v>
      </c>
      <c r="K1497" s="60">
        <f t="shared" si="371"/>
        <v>0</v>
      </c>
      <c r="L1497" s="61"/>
      <c r="M1497" s="59">
        <f t="shared" si="364"/>
        <v>0</v>
      </c>
      <c r="N1497" s="60">
        <f t="shared" si="365"/>
        <v>0</v>
      </c>
      <c r="O1497" s="81" t="e">
        <f t="shared" si="366"/>
        <v>#DIV/0!</v>
      </c>
      <c r="P1497" s="61"/>
      <c r="Q1497" s="60">
        <f t="shared" si="367"/>
        <v>0</v>
      </c>
      <c r="R1497" s="60">
        <f t="shared" si="368"/>
        <v>0</v>
      </c>
      <c r="S1497" s="75" t="str">
        <f t="shared" si="369"/>
        <v>已清</v>
      </c>
      <c r="T1497" s="51" t="s">
        <v>59</v>
      </c>
      <c r="U1497" s="51"/>
      <c r="V1497" s="51"/>
    </row>
    <row r="1498" spans="1:22" ht="20">
      <c r="A1498" s="49"/>
      <c r="B1498" s="52"/>
      <c r="C1498" s="53"/>
      <c r="D1498" s="54"/>
      <c r="E1498" s="54"/>
      <c r="F1498" s="55"/>
      <c r="G1498" s="56"/>
      <c r="H1498" s="57"/>
      <c r="I1498" s="58"/>
      <c r="J1498" s="59">
        <f t="shared" si="370"/>
        <v>0</v>
      </c>
      <c r="K1498" s="60">
        <f t="shared" si="371"/>
        <v>0</v>
      </c>
      <c r="L1498" s="61"/>
      <c r="M1498" s="59">
        <f t="shared" si="364"/>
        <v>0</v>
      </c>
      <c r="N1498" s="60">
        <f t="shared" si="365"/>
        <v>0</v>
      </c>
      <c r="O1498" s="81" t="e">
        <f t="shared" si="366"/>
        <v>#DIV/0!</v>
      </c>
      <c r="P1498" s="61"/>
      <c r="Q1498" s="60">
        <f t="shared" si="367"/>
        <v>0</v>
      </c>
      <c r="R1498" s="60">
        <f t="shared" si="368"/>
        <v>0</v>
      </c>
      <c r="S1498" s="75" t="str">
        <f t="shared" si="369"/>
        <v>已清</v>
      </c>
      <c r="T1498" s="51" t="s">
        <v>59</v>
      </c>
      <c r="U1498" s="51"/>
      <c r="V1498" s="51"/>
    </row>
    <row r="1499" spans="1:22" ht="20">
      <c r="A1499" s="49"/>
      <c r="B1499" s="52"/>
      <c r="C1499" s="53"/>
      <c r="D1499" s="54"/>
      <c r="E1499" s="54"/>
      <c r="F1499" s="55"/>
      <c r="G1499" s="56"/>
      <c r="H1499" s="57"/>
      <c r="I1499" s="58"/>
      <c r="J1499" s="59">
        <f t="shared" si="370"/>
        <v>0</v>
      </c>
      <c r="K1499" s="60">
        <f t="shared" si="371"/>
        <v>0</v>
      </c>
      <c r="L1499" s="61"/>
      <c r="M1499" s="59">
        <f t="shared" si="364"/>
        <v>0</v>
      </c>
      <c r="N1499" s="60">
        <f t="shared" si="365"/>
        <v>0</v>
      </c>
      <c r="O1499" s="81" t="e">
        <f t="shared" si="366"/>
        <v>#DIV/0!</v>
      </c>
      <c r="P1499" s="61"/>
      <c r="Q1499" s="60">
        <f t="shared" si="367"/>
        <v>0</v>
      </c>
      <c r="R1499" s="60">
        <f t="shared" si="368"/>
        <v>0</v>
      </c>
      <c r="S1499" s="75" t="str">
        <f t="shared" si="369"/>
        <v>已清</v>
      </c>
      <c r="T1499" s="51" t="s">
        <v>59</v>
      </c>
      <c r="U1499" s="51"/>
      <c r="V1499" s="51"/>
    </row>
    <row r="1500" spans="1:22" ht="20">
      <c r="A1500" s="49"/>
      <c r="B1500" s="52"/>
      <c r="C1500" s="53"/>
      <c r="D1500" s="54"/>
      <c r="E1500" s="54"/>
      <c r="F1500" s="55"/>
      <c r="G1500" s="56"/>
      <c r="H1500" s="57"/>
      <c r="I1500" s="58"/>
      <c r="J1500" s="59">
        <f t="shared" si="370"/>
        <v>0</v>
      </c>
      <c r="K1500" s="60">
        <f t="shared" si="371"/>
        <v>0</v>
      </c>
      <c r="L1500" s="61"/>
      <c r="M1500" s="59">
        <f t="shared" si="364"/>
        <v>0</v>
      </c>
      <c r="N1500" s="60">
        <f t="shared" si="365"/>
        <v>0</v>
      </c>
      <c r="O1500" s="81" t="e">
        <f t="shared" si="366"/>
        <v>#DIV/0!</v>
      </c>
      <c r="P1500" s="61"/>
      <c r="Q1500" s="60">
        <f t="shared" si="367"/>
        <v>0</v>
      </c>
      <c r="R1500" s="60">
        <f t="shared" si="368"/>
        <v>0</v>
      </c>
      <c r="S1500" s="75" t="str">
        <f t="shared" si="369"/>
        <v>已清</v>
      </c>
      <c r="T1500" s="51" t="s">
        <v>59</v>
      </c>
      <c r="U1500" s="51"/>
      <c r="V1500" s="51"/>
    </row>
    <row r="1501" spans="1:22" ht="20">
      <c r="A1501" s="49"/>
      <c r="B1501" s="52"/>
      <c r="C1501" s="53"/>
      <c r="D1501" s="54"/>
      <c r="E1501" s="54"/>
      <c r="F1501" s="55"/>
      <c r="G1501" s="56"/>
      <c r="H1501" s="57"/>
      <c r="I1501" s="58"/>
      <c r="J1501" s="59">
        <f t="shared" si="370"/>
        <v>0</v>
      </c>
      <c r="K1501" s="60">
        <f t="shared" si="371"/>
        <v>0</v>
      </c>
      <c r="L1501" s="61"/>
      <c r="M1501" s="59">
        <f t="shared" si="364"/>
        <v>0</v>
      </c>
      <c r="N1501" s="60">
        <f t="shared" si="365"/>
        <v>0</v>
      </c>
      <c r="O1501" s="81" t="e">
        <f t="shared" si="366"/>
        <v>#DIV/0!</v>
      </c>
      <c r="P1501" s="61"/>
      <c r="Q1501" s="60">
        <f t="shared" si="367"/>
        <v>0</v>
      </c>
      <c r="R1501" s="60">
        <f t="shared" si="368"/>
        <v>0</v>
      </c>
      <c r="S1501" s="75" t="str">
        <f t="shared" si="369"/>
        <v>已清</v>
      </c>
      <c r="T1501" s="51" t="s">
        <v>59</v>
      </c>
      <c r="U1501" s="51"/>
      <c r="V1501" s="51"/>
    </row>
    <row r="1502" spans="1:22" ht="20">
      <c r="A1502" s="49"/>
      <c r="B1502" s="52"/>
      <c r="C1502" s="53"/>
      <c r="D1502" s="54"/>
      <c r="E1502" s="54"/>
      <c r="F1502" s="55"/>
      <c r="G1502" s="56"/>
      <c r="H1502" s="57"/>
      <c r="I1502" s="58"/>
      <c r="J1502" s="59">
        <f t="shared" si="370"/>
        <v>0</v>
      </c>
      <c r="K1502" s="60">
        <f t="shared" si="371"/>
        <v>0</v>
      </c>
      <c r="L1502" s="61"/>
      <c r="M1502" s="59">
        <f t="shared" si="364"/>
        <v>0</v>
      </c>
      <c r="N1502" s="60">
        <f t="shared" si="365"/>
        <v>0</v>
      </c>
      <c r="O1502" s="81" t="e">
        <f t="shared" si="366"/>
        <v>#DIV/0!</v>
      </c>
      <c r="P1502" s="61"/>
      <c r="Q1502" s="60">
        <f t="shared" si="367"/>
        <v>0</v>
      </c>
      <c r="R1502" s="60">
        <f t="shared" si="368"/>
        <v>0</v>
      </c>
      <c r="S1502" s="75" t="str">
        <f t="shared" si="369"/>
        <v>已清</v>
      </c>
      <c r="T1502" s="51" t="s">
        <v>59</v>
      </c>
      <c r="U1502" s="51"/>
      <c r="V1502" s="51"/>
    </row>
    <row r="1503" spans="1:22" ht="20">
      <c r="A1503" s="49"/>
      <c r="B1503" s="52"/>
      <c r="C1503" s="53"/>
      <c r="D1503" s="54"/>
      <c r="E1503" s="54"/>
      <c r="F1503" s="55"/>
      <c r="G1503" s="56"/>
      <c r="H1503" s="57"/>
      <c r="I1503" s="58"/>
      <c r="J1503" s="59">
        <f t="shared" si="370"/>
        <v>0</v>
      </c>
      <c r="K1503" s="60">
        <f t="shared" si="371"/>
        <v>0</v>
      </c>
      <c r="L1503" s="61"/>
      <c r="M1503" s="59">
        <f t="shared" si="364"/>
        <v>0</v>
      </c>
      <c r="N1503" s="60">
        <f t="shared" si="365"/>
        <v>0</v>
      </c>
      <c r="O1503" s="81" t="e">
        <f t="shared" si="366"/>
        <v>#DIV/0!</v>
      </c>
      <c r="P1503" s="61"/>
      <c r="Q1503" s="60">
        <f t="shared" si="367"/>
        <v>0</v>
      </c>
      <c r="R1503" s="60">
        <f t="shared" si="368"/>
        <v>0</v>
      </c>
      <c r="S1503" s="75" t="str">
        <f t="shared" si="369"/>
        <v>已清</v>
      </c>
      <c r="T1503" s="51" t="s">
        <v>59</v>
      </c>
      <c r="U1503" s="51"/>
      <c r="V1503" s="51"/>
    </row>
    <row r="1504" spans="1:22" ht="20">
      <c r="A1504" s="49"/>
      <c r="B1504" s="52"/>
      <c r="C1504" s="53"/>
      <c r="D1504" s="54"/>
      <c r="E1504" s="54"/>
      <c r="F1504" s="55"/>
      <c r="G1504" s="56"/>
      <c r="H1504" s="57"/>
      <c r="I1504" s="58"/>
      <c r="J1504" s="59">
        <f t="shared" si="370"/>
        <v>0</v>
      </c>
      <c r="K1504" s="60">
        <f t="shared" si="371"/>
        <v>0</v>
      </c>
      <c r="L1504" s="61"/>
      <c r="M1504" s="59">
        <f t="shared" si="364"/>
        <v>0</v>
      </c>
      <c r="N1504" s="60">
        <f t="shared" si="365"/>
        <v>0</v>
      </c>
      <c r="O1504" s="81" t="e">
        <f t="shared" si="366"/>
        <v>#DIV/0!</v>
      </c>
      <c r="P1504" s="61"/>
      <c r="Q1504" s="60">
        <f t="shared" si="367"/>
        <v>0</v>
      </c>
      <c r="R1504" s="60">
        <f t="shared" si="368"/>
        <v>0</v>
      </c>
      <c r="S1504" s="75" t="str">
        <f t="shared" si="369"/>
        <v>已清</v>
      </c>
      <c r="T1504" s="51" t="s">
        <v>59</v>
      </c>
      <c r="U1504" s="51"/>
      <c r="V1504" s="51"/>
    </row>
    <row r="1505" spans="1:22" ht="20">
      <c r="A1505" s="49"/>
      <c r="B1505" s="52"/>
      <c r="C1505" s="53"/>
      <c r="D1505" s="54"/>
      <c r="E1505" s="54"/>
      <c r="F1505" s="55"/>
      <c r="G1505" s="56"/>
      <c r="H1505" s="57"/>
      <c r="I1505" s="58"/>
      <c r="J1505" s="59">
        <f t="shared" si="370"/>
        <v>0</v>
      </c>
      <c r="K1505" s="60">
        <f t="shared" si="371"/>
        <v>0</v>
      </c>
      <c r="L1505" s="61"/>
      <c r="M1505" s="59">
        <f t="shared" si="364"/>
        <v>0</v>
      </c>
      <c r="N1505" s="60">
        <f t="shared" si="365"/>
        <v>0</v>
      </c>
      <c r="O1505" s="81" t="e">
        <f t="shared" si="366"/>
        <v>#DIV/0!</v>
      </c>
      <c r="P1505" s="61"/>
      <c r="Q1505" s="60">
        <f t="shared" si="367"/>
        <v>0</v>
      </c>
      <c r="R1505" s="60">
        <f t="shared" si="368"/>
        <v>0</v>
      </c>
      <c r="S1505" s="75" t="str">
        <f t="shared" si="369"/>
        <v>已清</v>
      </c>
      <c r="T1505" s="51" t="s">
        <v>59</v>
      </c>
      <c r="U1505" s="51"/>
      <c r="V1505" s="51"/>
    </row>
    <row r="1506" spans="1:22" ht="20">
      <c r="A1506" s="49"/>
      <c r="B1506" s="52"/>
      <c r="C1506" s="53"/>
      <c r="D1506" s="54"/>
      <c r="E1506" s="54"/>
      <c r="F1506" s="55"/>
      <c r="G1506" s="56"/>
      <c r="H1506" s="57"/>
      <c r="I1506" s="58"/>
      <c r="J1506" s="59">
        <f t="shared" si="370"/>
        <v>0</v>
      </c>
      <c r="K1506" s="60">
        <f t="shared" si="371"/>
        <v>0</v>
      </c>
      <c r="L1506" s="61"/>
      <c r="M1506" s="59">
        <f t="shared" si="364"/>
        <v>0</v>
      </c>
      <c r="N1506" s="60">
        <f t="shared" si="365"/>
        <v>0</v>
      </c>
      <c r="O1506" s="81" t="e">
        <f t="shared" si="366"/>
        <v>#DIV/0!</v>
      </c>
      <c r="P1506" s="61"/>
      <c r="Q1506" s="60">
        <f t="shared" si="367"/>
        <v>0</v>
      </c>
      <c r="R1506" s="60">
        <f t="shared" si="368"/>
        <v>0</v>
      </c>
      <c r="S1506" s="75" t="str">
        <f t="shared" si="369"/>
        <v>已清</v>
      </c>
      <c r="T1506" s="51" t="s">
        <v>59</v>
      </c>
      <c r="U1506" s="51"/>
      <c r="V1506" s="51"/>
    </row>
    <row r="1507" spans="1:22" ht="20">
      <c r="A1507" s="49"/>
      <c r="B1507" s="52"/>
      <c r="C1507" s="53"/>
      <c r="D1507" s="54"/>
      <c r="E1507" s="54"/>
      <c r="F1507" s="55"/>
      <c r="G1507" s="56"/>
      <c r="H1507" s="57"/>
      <c r="I1507" s="58"/>
      <c r="J1507" s="59">
        <f t="shared" si="370"/>
        <v>0</v>
      </c>
      <c r="K1507" s="60">
        <f t="shared" si="371"/>
        <v>0</v>
      </c>
      <c r="L1507" s="61"/>
      <c r="M1507" s="59">
        <f t="shared" si="364"/>
        <v>0</v>
      </c>
      <c r="N1507" s="60">
        <f t="shared" si="365"/>
        <v>0</v>
      </c>
      <c r="O1507" s="81" t="e">
        <f t="shared" si="366"/>
        <v>#DIV/0!</v>
      </c>
      <c r="P1507" s="61"/>
      <c r="Q1507" s="60">
        <f t="shared" si="367"/>
        <v>0</v>
      </c>
      <c r="R1507" s="60">
        <f t="shared" si="368"/>
        <v>0</v>
      </c>
      <c r="S1507" s="75" t="str">
        <f t="shared" si="369"/>
        <v>已清</v>
      </c>
      <c r="T1507" s="51" t="s">
        <v>59</v>
      </c>
      <c r="U1507" s="51"/>
      <c r="V1507" s="51"/>
    </row>
    <row r="1508" spans="1:22" ht="20">
      <c r="A1508" s="49"/>
      <c r="B1508" s="52"/>
      <c r="C1508" s="53"/>
      <c r="D1508" s="54"/>
      <c r="E1508" s="54"/>
      <c r="F1508" s="55"/>
      <c r="G1508" s="56"/>
      <c r="H1508" s="57"/>
      <c r="I1508" s="58"/>
      <c r="J1508" s="59">
        <f t="shared" si="370"/>
        <v>0</v>
      </c>
      <c r="K1508" s="60">
        <f t="shared" si="371"/>
        <v>0</v>
      </c>
      <c r="L1508" s="61"/>
      <c r="M1508" s="59">
        <f t="shared" si="364"/>
        <v>0</v>
      </c>
      <c r="N1508" s="60">
        <f t="shared" si="365"/>
        <v>0</v>
      </c>
      <c r="O1508" s="81" t="e">
        <f t="shared" si="366"/>
        <v>#DIV/0!</v>
      </c>
      <c r="P1508" s="61"/>
      <c r="Q1508" s="60">
        <f t="shared" si="367"/>
        <v>0</v>
      </c>
      <c r="R1508" s="60">
        <f t="shared" si="368"/>
        <v>0</v>
      </c>
      <c r="S1508" s="75" t="str">
        <f t="shared" si="369"/>
        <v>已清</v>
      </c>
      <c r="T1508" s="51" t="s">
        <v>59</v>
      </c>
      <c r="U1508" s="51"/>
      <c r="V1508" s="51"/>
    </row>
    <row r="1509" spans="1:22" ht="20">
      <c r="A1509" s="49"/>
      <c r="B1509" s="52"/>
      <c r="C1509" s="53"/>
      <c r="D1509" s="54"/>
      <c r="E1509" s="54"/>
      <c r="F1509" s="55"/>
      <c r="G1509" s="56"/>
      <c r="H1509" s="57"/>
      <c r="I1509" s="58"/>
      <c r="J1509" s="59">
        <f t="shared" si="370"/>
        <v>0</v>
      </c>
      <c r="K1509" s="60">
        <f t="shared" si="371"/>
        <v>0</v>
      </c>
      <c r="L1509" s="61"/>
      <c r="M1509" s="59">
        <f t="shared" si="364"/>
        <v>0</v>
      </c>
      <c r="N1509" s="60">
        <f t="shared" si="365"/>
        <v>0</v>
      </c>
      <c r="O1509" s="81" t="e">
        <f t="shared" si="366"/>
        <v>#DIV/0!</v>
      </c>
      <c r="P1509" s="61"/>
      <c r="Q1509" s="60">
        <f t="shared" si="367"/>
        <v>0</v>
      </c>
      <c r="R1509" s="60">
        <f t="shared" si="368"/>
        <v>0</v>
      </c>
      <c r="S1509" s="75" t="str">
        <f t="shared" si="369"/>
        <v>已清</v>
      </c>
      <c r="T1509" s="51" t="s">
        <v>59</v>
      </c>
      <c r="U1509" s="51"/>
      <c r="V1509" s="51"/>
    </row>
    <row r="1510" spans="1:22" ht="20">
      <c r="A1510" s="49"/>
      <c r="B1510" s="52"/>
      <c r="C1510" s="53"/>
      <c r="D1510" s="54"/>
      <c r="E1510" s="54"/>
      <c r="F1510" s="55"/>
      <c r="G1510" s="56"/>
      <c r="H1510" s="57"/>
      <c r="I1510" s="58"/>
      <c r="J1510" s="59">
        <f t="shared" si="370"/>
        <v>0</v>
      </c>
      <c r="K1510" s="60">
        <f t="shared" si="371"/>
        <v>0</v>
      </c>
      <c r="L1510" s="61"/>
      <c r="M1510" s="59">
        <f t="shared" si="364"/>
        <v>0</v>
      </c>
      <c r="N1510" s="60">
        <f t="shared" si="365"/>
        <v>0</v>
      </c>
      <c r="O1510" s="81" t="e">
        <f t="shared" si="366"/>
        <v>#DIV/0!</v>
      </c>
      <c r="P1510" s="61"/>
      <c r="Q1510" s="60">
        <f t="shared" si="367"/>
        <v>0</v>
      </c>
      <c r="R1510" s="60">
        <f t="shared" si="368"/>
        <v>0</v>
      </c>
      <c r="S1510" s="75" t="str">
        <f t="shared" si="369"/>
        <v>已清</v>
      </c>
      <c r="T1510" s="51" t="s">
        <v>59</v>
      </c>
      <c r="U1510" s="51"/>
      <c r="V1510" s="51"/>
    </row>
    <row r="1511" spans="1:22" ht="20">
      <c r="A1511" s="49"/>
      <c r="B1511" s="52"/>
      <c r="C1511" s="53"/>
      <c r="D1511" s="54"/>
      <c r="E1511" s="54"/>
      <c r="F1511" s="55"/>
      <c r="G1511" s="56"/>
      <c r="H1511" s="57"/>
      <c r="I1511" s="58"/>
      <c r="J1511" s="59">
        <f t="shared" si="370"/>
        <v>0</v>
      </c>
      <c r="K1511" s="60">
        <f t="shared" si="371"/>
        <v>0</v>
      </c>
      <c r="L1511" s="61"/>
      <c r="M1511" s="59">
        <f t="shared" si="364"/>
        <v>0</v>
      </c>
      <c r="N1511" s="60">
        <f t="shared" si="365"/>
        <v>0</v>
      </c>
      <c r="O1511" s="81" t="e">
        <f t="shared" si="366"/>
        <v>#DIV/0!</v>
      </c>
      <c r="P1511" s="61"/>
      <c r="Q1511" s="60">
        <f t="shared" si="367"/>
        <v>0</v>
      </c>
      <c r="R1511" s="60">
        <f t="shared" si="368"/>
        <v>0</v>
      </c>
      <c r="S1511" s="75" t="str">
        <f t="shared" si="369"/>
        <v>已清</v>
      </c>
      <c r="T1511" s="51" t="s">
        <v>59</v>
      </c>
      <c r="U1511" s="51"/>
      <c r="V1511" s="51"/>
    </row>
    <row r="1512" spans="1:22" ht="20">
      <c r="A1512" s="49"/>
      <c r="B1512" s="52"/>
      <c r="C1512" s="53"/>
      <c r="D1512" s="54"/>
      <c r="E1512" s="54"/>
      <c r="F1512" s="55"/>
      <c r="G1512" s="56"/>
      <c r="H1512" s="57"/>
      <c r="I1512" s="58"/>
      <c r="J1512" s="59">
        <f t="shared" si="370"/>
        <v>0</v>
      </c>
      <c r="K1512" s="60">
        <f t="shared" si="371"/>
        <v>0</v>
      </c>
      <c r="L1512" s="61"/>
      <c r="M1512" s="59">
        <f t="shared" si="364"/>
        <v>0</v>
      </c>
      <c r="N1512" s="60">
        <f t="shared" si="365"/>
        <v>0</v>
      </c>
      <c r="O1512" s="81" t="e">
        <f t="shared" si="366"/>
        <v>#DIV/0!</v>
      </c>
      <c r="P1512" s="61"/>
      <c r="Q1512" s="60">
        <f t="shared" si="367"/>
        <v>0</v>
      </c>
      <c r="R1512" s="60">
        <f t="shared" si="368"/>
        <v>0</v>
      </c>
      <c r="S1512" s="75" t="str">
        <f t="shared" si="369"/>
        <v>已清</v>
      </c>
      <c r="T1512" s="51" t="s">
        <v>59</v>
      </c>
      <c r="U1512" s="51"/>
      <c r="V1512" s="51"/>
    </row>
    <row r="1513" spans="1:22" ht="20">
      <c r="A1513" s="49"/>
      <c r="B1513" s="52"/>
      <c r="C1513" s="53"/>
      <c r="D1513" s="54"/>
      <c r="E1513" s="54"/>
      <c r="F1513" s="55"/>
      <c r="G1513" s="56"/>
      <c r="H1513" s="57"/>
      <c r="I1513" s="58"/>
      <c r="J1513" s="59">
        <f t="shared" si="370"/>
        <v>0</v>
      </c>
      <c r="K1513" s="60">
        <f t="shared" si="371"/>
        <v>0</v>
      </c>
      <c r="L1513" s="61"/>
      <c r="M1513" s="59">
        <f t="shared" si="364"/>
        <v>0</v>
      </c>
      <c r="N1513" s="60">
        <f t="shared" si="365"/>
        <v>0</v>
      </c>
      <c r="O1513" s="81" t="e">
        <f t="shared" si="366"/>
        <v>#DIV/0!</v>
      </c>
      <c r="P1513" s="61"/>
      <c r="Q1513" s="60">
        <f t="shared" si="367"/>
        <v>0</v>
      </c>
      <c r="R1513" s="60">
        <f t="shared" si="368"/>
        <v>0</v>
      </c>
      <c r="S1513" s="75" t="str">
        <f t="shared" si="369"/>
        <v>已清</v>
      </c>
      <c r="T1513" s="51" t="s">
        <v>59</v>
      </c>
      <c r="U1513" s="51"/>
      <c r="V1513" s="51"/>
    </row>
    <row r="1514" spans="1:22" ht="20">
      <c r="A1514" s="49"/>
      <c r="B1514" s="52"/>
      <c r="C1514" s="53"/>
      <c r="D1514" s="54"/>
      <c r="E1514" s="54"/>
      <c r="F1514" s="55"/>
      <c r="G1514" s="56"/>
      <c r="H1514" s="57"/>
      <c r="I1514" s="58"/>
      <c r="J1514" s="59">
        <f t="shared" si="370"/>
        <v>0</v>
      </c>
      <c r="K1514" s="60">
        <f t="shared" si="371"/>
        <v>0</v>
      </c>
      <c r="L1514" s="61"/>
      <c r="M1514" s="59">
        <f t="shared" si="364"/>
        <v>0</v>
      </c>
      <c r="N1514" s="60">
        <f t="shared" si="365"/>
        <v>0</v>
      </c>
      <c r="O1514" s="81" t="e">
        <f t="shared" si="366"/>
        <v>#DIV/0!</v>
      </c>
      <c r="P1514" s="61"/>
      <c r="Q1514" s="60">
        <f t="shared" si="367"/>
        <v>0</v>
      </c>
      <c r="R1514" s="60">
        <f t="shared" si="368"/>
        <v>0</v>
      </c>
      <c r="S1514" s="75" t="str">
        <f t="shared" si="369"/>
        <v>已清</v>
      </c>
      <c r="T1514" s="51" t="s">
        <v>59</v>
      </c>
      <c r="U1514" s="51"/>
      <c r="V1514" s="51"/>
    </row>
    <row r="1515" spans="1:22" ht="20">
      <c r="A1515" s="49"/>
      <c r="B1515" s="52"/>
      <c r="C1515" s="53"/>
      <c r="D1515" s="54"/>
      <c r="E1515" s="54"/>
      <c r="F1515" s="55"/>
      <c r="G1515" s="56"/>
      <c r="H1515" s="57"/>
      <c r="I1515" s="58"/>
      <c r="J1515" s="59">
        <f t="shared" si="370"/>
        <v>0</v>
      </c>
      <c r="K1515" s="60">
        <f t="shared" si="371"/>
        <v>0</v>
      </c>
      <c r="L1515" s="61"/>
      <c r="M1515" s="59">
        <f t="shared" si="364"/>
        <v>0</v>
      </c>
      <c r="N1515" s="60">
        <f t="shared" si="365"/>
        <v>0</v>
      </c>
      <c r="O1515" s="81" t="e">
        <f t="shared" si="366"/>
        <v>#DIV/0!</v>
      </c>
      <c r="P1515" s="61"/>
      <c r="Q1515" s="60">
        <f t="shared" si="367"/>
        <v>0</v>
      </c>
      <c r="R1515" s="60">
        <f t="shared" si="368"/>
        <v>0</v>
      </c>
      <c r="S1515" s="75" t="str">
        <f t="shared" si="369"/>
        <v>已清</v>
      </c>
      <c r="T1515" s="51" t="s">
        <v>59</v>
      </c>
      <c r="U1515" s="51"/>
      <c r="V1515" s="51"/>
    </row>
    <row r="1516" spans="1:22" ht="20">
      <c r="A1516" s="49"/>
      <c r="B1516" s="52"/>
      <c r="C1516" s="53"/>
      <c r="D1516" s="54"/>
      <c r="E1516" s="54"/>
      <c r="F1516" s="55"/>
      <c r="G1516" s="56"/>
      <c r="H1516" s="57"/>
      <c r="I1516" s="58"/>
      <c r="J1516" s="59">
        <f t="shared" si="370"/>
        <v>0</v>
      </c>
      <c r="K1516" s="60">
        <f t="shared" si="371"/>
        <v>0</v>
      </c>
      <c r="L1516" s="61"/>
      <c r="M1516" s="59">
        <f t="shared" si="364"/>
        <v>0</v>
      </c>
      <c r="N1516" s="60">
        <f t="shared" si="365"/>
        <v>0</v>
      </c>
      <c r="O1516" s="81" t="e">
        <f t="shared" si="366"/>
        <v>#DIV/0!</v>
      </c>
      <c r="P1516" s="61"/>
      <c r="Q1516" s="60">
        <f t="shared" si="367"/>
        <v>0</v>
      </c>
      <c r="R1516" s="60">
        <f t="shared" si="368"/>
        <v>0</v>
      </c>
      <c r="S1516" s="75" t="str">
        <f t="shared" si="369"/>
        <v>已清</v>
      </c>
      <c r="T1516" s="51" t="s">
        <v>59</v>
      </c>
      <c r="U1516" s="51"/>
      <c r="V1516" s="51"/>
    </row>
    <row r="1517" spans="1:22" ht="20">
      <c r="A1517" s="49"/>
      <c r="B1517" s="52"/>
      <c r="C1517" s="53"/>
      <c r="D1517" s="54"/>
      <c r="E1517" s="54"/>
      <c r="F1517" s="55"/>
      <c r="G1517" s="56"/>
      <c r="H1517" s="57"/>
      <c r="I1517" s="58"/>
      <c r="J1517" s="59">
        <f t="shared" si="370"/>
        <v>0</v>
      </c>
      <c r="K1517" s="60">
        <f t="shared" si="371"/>
        <v>0</v>
      </c>
      <c r="L1517" s="61"/>
      <c r="M1517" s="59">
        <f t="shared" si="364"/>
        <v>0</v>
      </c>
      <c r="N1517" s="60">
        <f t="shared" si="365"/>
        <v>0</v>
      </c>
      <c r="O1517" s="81" t="e">
        <f t="shared" si="366"/>
        <v>#DIV/0!</v>
      </c>
      <c r="P1517" s="61"/>
      <c r="Q1517" s="60">
        <f t="shared" si="367"/>
        <v>0</v>
      </c>
      <c r="R1517" s="60">
        <f t="shared" si="368"/>
        <v>0</v>
      </c>
      <c r="S1517" s="75" t="str">
        <f t="shared" si="369"/>
        <v>已清</v>
      </c>
      <c r="T1517" s="51" t="s">
        <v>59</v>
      </c>
      <c r="U1517" s="51"/>
      <c r="V1517" s="51"/>
    </row>
    <row r="1518" spans="1:22" ht="20">
      <c r="A1518" s="49"/>
      <c r="B1518" s="52"/>
      <c r="C1518" s="53"/>
      <c r="D1518" s="54"/>
      <c r="E1518" s="54"/>
      <c r="F1518" s="55"/>
      <c r="G1518" s="56"/>
      <c r="H1518" s="57"/>
      <c r="I1518" s="58"/>
      <c r="J1518" s="59">
        <f t="shared" si="370"/>
        <v>0</v>
      </c>
      <c r="K1518" s="60">
        <f t="shared" si="371"/>
        <v>0</v>
      </c>
      <c r="L1518" s="61"/>
      <c r="M1518" s="59">
        <f t="shared" si="364"/>
        <v>0</v>
      </c>
      <c r="N1518" s="60">
        <f t="shared" si="365"/>
        <v>0</v>
      </c>
      <c r="O1518" s="81" t="e">
        <f t="shared" si="366"/>
        <v>#DIV/0!</v>
      </c>
      <c r="P1518" s="61"/>
      <c r="Q1518" s="60">
        <f t="shared" si="367"/>
        <v>0</v>
      </c>
      <c r="R1518" s="60">
        <f t="shared" si="368"/>
        <v>0</v>
      </c>
      <c r="S1518" s="75" t="str">
        <f t="shared" si="369"/>
        <v>已清</v>
      </c>
      <c r="T1518" s="51" t="s">
        <v>59</v>
      </c>
      <c r="U1518" s="51"/>
      <c r="V1518" s="51"/>
    </row>
    <row r="1519" spans="1:22" ht="20">
      <c r="A1519" s="49"/>
      <c r="B1519" s="52"/>
      <c r="C1519" s="53"/>
      <c r="D1519" s="54"/>
      <c r="E1519" s="54"/>
      <c r="F1519" s="55"/>
      <c r="G1519" s="56"/>
      <c r="H1519" s="57"/>
      <c r="I1519" s="58"/>
      <c r="J1519" s="59">
        <f t="shared" si="370"/>
        <v>0</v>
      </c>
      <c r="K1519" s="60">
        <f t="shared" si="371"/>
        <v>0</v>
      </c>
      <c r="L1519" s="61"/>
      <c r="M1519" s="59">
        <f t="shared" si="364"/>
        <v>0</v>
      </c>
      <c r="N1519" s="60">
        <f t="shared" si="365"/>
        <v>0</v>
      </c>
      <c r="O1519" s="81" t="e">
        <f t="shared" si="366"/>
        <v>#DIV/0!</v>
      </c>
      <c r="P1519" s="61"/>
      <c r="Q1519" s="60">
        <f t="shared" si="367"/>
        <v>0</v>
      </c>
      <c r="R1519" s="60">
        <f t="shared" si="368"/>
        <v>0</v>
      </c>
      <c r="S1519" s="75" t="str">
        <f t="shared" si="369"/>
        <v>已清</v>
      </c>
      <c r="T1519" s="51" t="s">
        <v>59</v>
      </c>
      <c r="U1519" s="51"/>
      <c r="V1519" s="51"/>
    </row>
    <row r="1520" spans="1:22" ht="20">
      <c r="A1520" s="49"/>
      <c r="B1520" s="52"/>
      <c r="C1520" s="53"/>
      <c r="D1520" s="54"/>
      <c r="E1520" s="54"/>
      <c r="F1520" s="55"/>
      <c r="G1520" s="56"/>
      <c r="H1520" s="57"/>
      <c r="I1520" s="58"/>
      <c r="J1520" s="59">
        <f t="shared" si="370"/>
        <v>0</v>
      </c>
      <c r="K1520" s="60">
        <f t="shared" si="371"/>
        <v>0</v>
      </c>
      <c r="L1520" s="61"/>
      <c r="M1520" s="59">
        <f t="shared" si="364"/>
        <v>0</v>
      </c>
      <c r="N1520" s="60">
        <f t="shared" si="365"/>
        <v>0</v>
      </c>
      <c r="O1520" s="81" t="e">
        <f t="shared" si="366"/>
        <v>#DIV/0!</v>
      </c>
      <c r="P1520" s="61"/>
      <c r="Q1520" s="60">
        <f t="shared" si="367"/>
        <v>0</v>
      </c>
      <c r="R1520" s="60">
        <f t="shared" si="368"/>
        <v>0</v>
      </c>
      <c r="S1520" s="75" t="str">
        <f t="shared" si="369"/>
        <v>已清</v>
      </c>
      <c r="T1520" s="51" t="s">
        <v>59</v>
      </c>
      <c r="U1520" s="51"/>
      <c r="V1520" s="51"/>
    </row>
    <row r="1521" spans="1:22" ht="20">
      <c r="A1521" s="49"/>
      <c r="B1521" s="52"/>
      <c r="C1521" s="53"/>
      <c r="D1521" s="54"/>
      <c r="E1521" s="54"/>
      <c r="F1521" s="55"/>
      <c r="G1521" s="56"/>
      <c r="H1521" s="57"/>
      <c r="I1521" s="58"/>
      <c r="J1521" s="59">
        <f t="shared" si="370"/>
        <v>0</v>
      </c>
      <c r="K1521" s="60">
        <f t="shared" si="371"/>
        <v>0</v>
      </c>
      <c r="L1521" s="61"/>
      <c r="M1521" s="59">
        <f t="shared" si="364"/>
        <v>0</v>
      </c>
      <c r="N1521" s="60">
        <f t="shared" si="365"/>
        <v>0</v>
      </c>
      <c r="O1521" s="81" t="e">
        <f t="shared" si="366"/>
        <v>#DIV/0!</v>
      </c>
      <c r="P1521" s="61"/>
      <c r="Q1521" s="60">
        <f t="shared" si="367"/>
        <v>0</v>
      </c>
      <c r="R1521" s="60">
        <f t="shared" si="368"/>
        <v>0</v>
      </c>
      <c r="S1521" s="75" t="str">
        <f t="shared" si="369"/>
        <v>已清</v>
      </c>
      <c r="T1521" s="51" t="s">
        <v>59</v>
      </c>
      <c r="U1521" s="51"/>
      <c r="V1521" s="51"/>
    </row>
    <row r="1522" spans="1:22" ht="20">
      <c r="A1522" s="49"/>
      <c r="B1522" s="52"/>
      <c r="C1522" s="53"/>
      <c r="D1522" s="54"/>
      <c r="E1522" s="54"/>
      <c r="F1522" s="55"/>
      <c r="G1522" s="56"/>
      <c r="H1522" s="57"/>
      <c r="I1522" s="58"/>
      <c r="J1522" s="59">
        <f t="shared" si="370"/>
        <v>0</v>
      </c>
      <c r="K1522" s="60">
        <f t="shared" si="371"/>
        <v>0</v>
      </c>
      <c r="L1522" s="61"/>
      <c r="M1522" s="59">
        <f t="shared" si="364"/>
        <v>0</v>
      </c>
      <c r="N1522" s="60">
        <f t="shared" si="365"/>
        <v>0</v>
      </c>
      <c r="O1522" s="81" t="e">
        <f t="shared" si="366"/>
        <v>#DIV/0!</v>
      </c>
      <c r="P1522" s="61"/>
      <c r="Q1522" s="60">
        <f t="shared" si="367"/>
        <v>0</v>
      </c>
      <c r="R1522" s="60">
        <f t="shared" si="368"/>
        <v>0</v>
      </c>
      <c r="S1522" s="75" t="str">
        <f t="shared" si="369"/>
        <v>已清</v>
      </c>
      <c r="T1522" s="51" t="s">
        <v>59</v>
      </c>
      <c r="U1522" s="51"/>
      <c r="V1522" s="51"/>
    </row>
    <row r="1523" spans="1:22" ht="20">
      <c r="A1523" s="49"/>
      <c r="B1523" s="52"/>
      <c r="C1523" s="53"/>
      <c r="D1523" s="54"/>
      <c r="E1523" s="54"/>
      <c r="F1523" s="55"/>
      <c r="G1523" s="56"/>
      <c r="H1523" s="57"/>
      <c r="I1523" s="58"/>
      <c r="J1523" s="59">
        <f t="shared" si="370"/>
        <v>0</v>
      </c>
      <c r="K1523" s="60">
        <f t="shared" si="371"/>
        <v>0</v>
      </c>
      <c r="L1523" s="61"/>
      <c r="M1523" s="59">
        <f t="shared" si="364"/>
        <v>0</v>
      </c>
      <c r="N1523" s="60">
        <f t="shared" si="365"/>
        <v>0</v>
      </c>
      <c r="O1523" s="81" t="e">
        <f t="shared" si="366"/>
        <v>#DIV/0!</v>
      </c>
      <c r="P1523" s="61"/>
      <c r="Q1523" s="60">
        <f t="shared" si="367"/>
        <v>0</v>
      </c>
      <c r="R1523" s="60">
        <f t="shared" si="368"/>
        <v>0</v>
      </c>
      <c r="S1523" s="75" t="str">
        <f t="shared" si="369"/>
        <v>已清</v>
      </c>
      <c r="T1523" s="51" t="s">
        <v>59</v>
      </c>
      <c r="U1523" s="51"/>
      <c r="V1523" s="51"/>
    </row>
    <row r="1524" spans="1:22" ht="20">
      <c r="A1524" s="49"/>
      <c r="B1524" s="52"/>
      <c r="C1524" s="53"/>
      <c r="D1524" s="54"/>
      <c r="E1524" s="54"/>
      <c r="F1524" s="55"/>
      <c r="G1524" s="56"/>
      <c r="H1524" s="57"/>
      <c r="I1524" s="58"/>
      <c r="J1524" s="59">
        <f t="shared" si="370"/>
        <v>0</v>
      </c>
      <c r="K1524" s="60">
        <f t="shared" si="371"/>
        <v>0</v>
      </c>
      <c r="L1524" s="61"/>
      <c r="M1524" s="59">
        <f t="shared" si="364"/>
        <v>0</v>
      </c>
      <c r="N1524" s="60">
        <f t="shared" si="365"/>
        <v>0</v>
      </c>
      <c r="O1524" s="81" t="e">
        <f t="shared" si="366"/>
        <v>#DIV/0!</v>
      </c>
      <c r="P1524" s="61"/>
      <c r="Q1524" s="60">
        <f t="shared" si="367"/>
        <v>0</v>
      </c>
      <c r="R1524" s="60">
        <f t="shared" si="368"/>
        <v>0</v>
      </c>
      <c r="S1524" s="75" t="str">
        <f t="shared" si="369"/>
        <v>已清</v>
      </c>
      <c r="T1524" s="51" t="s">
        <v>59</v>
      </c>
      <c r="U1524" s="51"/>
      <c r="V1524" s="51"/>
    </row>
    <row r="1525" spans="1:22" ht="20">
      <c r="A1525" s="49"/>
      <c r="B1525" s="52"/>
      <c r="C1525" s="53"/>
      <c r="D1525" s="54"/>
      <c r="E1525" s="54"/>
      <c r="F1525" s="55"/>
      <c r="G1525" s="56"/>
      <c r="H1525" s="57"/>
      <c r="I1525" s="58"/>
      <c r="J1525" s="59">
        <f t="shared" si="370"/>
        <v>0</v>
      </c>
      <c r="K1525" s="60">
        <f t="shared" si="371"/>
        <v>0</v>
      </c>
      <c r="L1525" s="61"/>
      <c r="M1525" s="59">
        <f t="shared" si="364"/>
        <v>0</v>
      </c>
      <c r="N1525" s="60">
        <f t="shared" si="365"/>
        <v>0</v>
      </c>
      <c r="O1525" s="81" t="e">
        <f t="shared" si="366"/>
        <v>#DIV/0!</v>
      </c>
      <c r="P1525" s="61"/>
      <c r="Q1525" s="60">
        <f t="shared" si="367"/>
        <v>0</v>
      </c>
      <c r="R1525" s="60">
        <f t="shared" si="368"/>
        <v>0</v>
      </c>
      <c r="S1525" s="75" t="str">
        <f t="shared" si="369"/>
        <v>已清</v>
      </c>
      <c r="T1525" s="51" t="s">
        <v>59</v>
      </c>
      <c r="U1525" s="51"/>
      <c r="V1525" s="51"/>
    </row>
    <row r="1526" spans="1:22" ht="20">
      <c r="A1526" s="49"/>
      <c r="B1526" s="52"/>
      <c r="C1526" s="53"/>
      <c r="D1526" s="54"/>
      <c r="E1526" s="54"/>
      <c r="F1526" s="55"/>
      <c r="G1526" s="56"/>
      <c r="H1526" s="57"/>
      <c r="I1526" s="58"/>
      <c r="J1526" s="59">
        <f t="shared" si="370"/>
        <v>0</v>
      </c>
      <c r="K1526" s="60">
        <f t="shared" si="371"/>
        <v>0</v>
      </c>
      <c r="L1526" s="61"/>
      <c r="M1526" s="59">
        <f t="shared" si="364"/>
        <v>0</v>
      </c>
      <c r="N1526" s="60">
        <f t="shared" si="365"/>
        <v>0</v>
      </c>
      <c r="O1526" s="81" t="e">
        <f t="shared" si="366"/>
        <v>#DIV/0!</v>
      </c>
      <c r="P1526" s="61"/>
      <c r="Q1526" s="60">
        <f t="shared" si="367"/>
        <v>0</v>
      </c>
      <c r="R1526" s="60">
        <f t="shared" si="368"/>
        <v>0</v>
      </c>
      <c r="S1526" s="75" t="str">
        <f t="shared" si="369"/>
        <v>已清</v>
      </c>
      <c r="T1526" s="51" t="s">
        <v>59</v>
      </c>
      <c r="U1526" s="51"/>
      <c r="V1526" s="51"/>
    </row>
    <row r="1527" spans="1:22" ht="20">
      <c r="A1527" s="49"/>
      <c r="B1527" s="52"/>
      <c r="C1527" s="53"/>
      <c r="D1527" s="54"/>
      <c r="E1527" s="54"/>
      <c r="F1527" s="55"/>
      <c r="G1527" s="56"/>
      <c r="H1527" s="57"/>
      <c r="I1527" s="58"/>
      <c r="J1527" s="59">
        <f t="shared" si="370"/>
        <v>0</v>
      </c>
      <c r="K1527" s="60">
        <f t="shared" si="371"/>
        <v>0</v>
      </c>
      <c r="L1527" s="61"/>
      <c r="M1527" s="59">
        <f t="shared" si="364"/>
        <v>0</v>
      </c>
      <c r="N1527" s="60">
        <f t="shared" si="365"/>
        <v>0</v>
      </c>
      <c r="O1527" s="81" t="e">
        <f t="shared" si="366"/>
        <v>#DIV/0!</v>
      </c>
      <c r="P1527" s="61"/>
      <c r="Q1527" s="60">
        <f t="shared" si="367"/>
        <v>0</v>
      </c>
      <c r="R1527" s="60">
        <f t="shared" si="368"/>
        <v>0</v>
      </c>
      <c r="S1527" s="75" t="str">
        <f t="shared" si="369"/>
        <v>已清</v>
      </c>
      <c r="T1527" s="51" t="s">
        <v>59</v>
      </c>
      <c r="U1527" s="51"/>
      <c r="V1527" s="51"/>
    </row>
    <row r="1528" spans="1:22" ht="20">
      <c r="A1528" s="49"/>
      <c r="B1528" s="52"/>
      <c r="C1528" s="53"/>
      <c r="D1528" s="54"/>
      <c r="E1528" s="54"/>
      <c r="F1528" s="55"/>
      <c r="G1528" s="56"/>
      <c r="H1528" s="57"/>
      <c r="I1528" s="58"/>
      <c r="J1528" s="59">
        <f t="shared" si="370"/>
        <v>0</v>
      </c>
      <c r="K1528" s="60">
        <f t="shared" si="371"/>
        <v>0</v>
      </c>
      <c r="L1528" s="61"/>
      <c r="M1528" s="59">
        <f t="shared" ref="M1528:M1591" si="372">L1528*H1528</f>
        <v>0</v>
      </c>
      <c r="N1528" s="60">
        <f t="shared" ref="N1528:N1591" si="373">(L1528-J1528)*H1528</f>
        <v>0</v>
      </c>
      <c r="O1528" s="81" t="e">
        <f t="shared" ref="O1528:O1591" si="374">(L1528-J1528)/J1528</f>
        <v>#DIV/0!</v>
      </c>
      <c r="P1528" s="61"/>
      <c r="Q1528" s="60">
        <f t="shared" si="367"/>
        <v>0</v>
      </c>
      <c r="R1528" s="60">
        <f t="shared" si="368"/>
        <v>0</v>
      </c>
      <c r="S1528" s="75" t="str">
        <f t="shared" si="369"/>
        <v>已清</v>
      </c>
      <c r="T1528" s="51" t="s">
        <v>59</v>
      </c>
      <c r="U1528" s="51"/>
      <c r="V1528" s="51"/>
    </row>
    <row r="1529" spans="1:22" ht="20">
      <c r="A1529" s="49"/>
      <c r="B1529" s="52"/>
      <c r="C1529" s="53"/>
      <c r="D1529" s="54"/>
      <c r="E1529" s="54"/>
      <c r="F1529" s="55"/>
      <c r="G1529" s="56"/>
      <c r="H1529" s="57"/>
      <c r="I1529" s="58"/>
      <c r="J1529" s="59">
        <f t="shared" si="370"/>
        <v>0</v>
      </c>
      <c r="K1529" s="60">
        <f t="shared" si="371"/>
        <v>0</v>
      </c>
      <c r="L1529" s="61"/>
      <c r="M1529" s="59">
        <f t="shared" si="372"/>
        <v>0</v>
      </c>
      <c r="N1529" s="60">
        <f t="shared" si="373"/>
        <v>0</v>
      </c>
      <c r="O1529" s="81" t="e">
        <f t="shared" si="374"/>
        <v>#DIV/0!</v>
      </c>
      <c r="P1529" s="61"/>
      <c r="Q1529" s="60">
        <f t="shared" si="367"/>
        <v>0</v>
      </c>
      <c r="R1529" s="60">
        <f t="shared" si="368"/>
        <v>0</v>
      </c>
      <c r="S1529" s="75" t="str">
        <f t="shared" si="369"/>
        <v>已清</v>
      </c>
      <c r="T1529" s="51" t="s">
        <v>59</v>
      </c>
      <c r="U1529" s="51"/>
      <c r="V1529" s="51"/>
    </row>
    <row r="1530" spans="1:22" ht="20">
      <c r="A1530" s="49"/>
      <c r="B1530" s="52"/>
      <c r="C1530" s="53"/>
      <c r="D1530" s="54"/>
      <c r="E1530" s="54"/>
      <c r="F1530" s="55"/>
      <c r="G1530" s="56"/>
      <c r="H1530" s="57"/>
      <c r="I1530" s="58"/>
      <c r="J1530" s="59">
        <f t="shared" si="370"/>
        <v>0</v>
      </c>
      <c r="K1530" s="60">
        <f t="shared" si="371"/>
        <v>0</v>
      </c>
      <c r="L1530" s="61"/>
      <c r="M1530" s="59">
        <f t="shared" si="372"/>
        <v>0</v>
      </c>
      <c r="N1530" s="60">
        <f t="shared" si="373"/>
        <v>0</v>
      </c>
      <c r="O1530" s="81" t="e">
        <f t="shared" si="374"/>
        <v>#DIV/0!</v>
      </c>
      <c r="P1530" s="61"/>
      <c r="Q1530" s="60">
        <f t="shared" ref="Q1530:Q1593" si="375">L1530*H1530-P1530</f>
        <v>0</v>
      </c>
      <c r="R1530" s="60">
        <f t="shared" si="368"/>
        <v>0</v>
      </c>
      <c r="S1530" s="75" t="str">
        <f t="shared" si="369"/>
        <v>已清</v>
      </c>
      <c r="T1530" s="51" t="s">
        <v>59</v>
      </c>
      <c r="U1530" s="51"/>
      <c r="V1530" s="51"/>
    </row>
    <row r="1531" spans="1:22" ht="20">
      <c r="A1531" s="49"/>
      <c r="B1531" s="52"/>
      <c r="C1531" s="53"/>
      <c r="D1531" s="54"/>
      <c r="E1531" s="54"/>
      <c r="F1531" s="55"/>
      <c r="G1531" s="56"/>
      <c r="H1531" s="57"/>
      <c r="I1531" s="58"/>
      <c r="J1531" s="59">
        <f t="shared" si="370"/>
        <v>0</v>
      </c>
      <c r="K1531" s="60">
        <f t="shared" si="371"/>
        <v>0</v>
      </c>
      <c r="L1531" s="61"/>
      <c r="M1531" s="59">
        <f t="shared" si="372"/>
        <v>0</v>
      </c>
      <c r="N1531" s="60">
        <f t="shared" si="373"/>
        <v>0</v>
      </c>
      <c r="O1531" s="81" t="e">
        <f t="shared" si="374"/>
        <v>#DIV/0!</v>
      </c>
      <c r="P1531" s="61"/>
      <c r="Q1531" s="60">
        <f t="shared" si="375"/>
        <v>0</v>
      </c>
      <c r="R1531" s="60">
        <f t="shared" si="368"/>
        <v>0</v>
      </c>
      <c r="S1531" s="75" t="str">
        <f t="shared" si="369"/>
        <v>已清</v>
      </c>
      <c r="T1531" s="51" t="s">
        <v>59</v>
      </c>
      <c r="U1531" s="51"/>
      <c r="V1531" s="51"/>
    </row>
    <row r="1532" spans="1:22" ht="20">
      <c r="A1532" s="49"/>
      <c r="B1532" s="52"/>
      <c r="C1532" s="53"/>
      <c r="D1532" s="54"/>
      <c r="E1532" s="54"/>
      <c r="F1532" s="55"/>
      <c r="G1532" s="56"/>
      <c r="H1532" s="57"/>
      <c r="I1532" s="58"/>
      <c r="J1532" s="59">
        <f t="shared" si="370"/>
        <v>0</v>
      </c>
      <c r="K1532" s="60">
        <f t="shared" si="371"/>
        <v>0</v>
      </c>
      <c r="L1532" s="61"/>
      <c r="M1532" s="59">
        <f t="shared" si="372"/>
        <v>0</v>
      </c>
      <c r="N1532" s="60">
        <f t="shared" si="373"/>
        <v>0</v>
      </c>
      <c r="O1532" s="81" t="e">
        <f t="shared" si="374"/>
        <v>#DIV/0!</v>
      </c>
      <c r="P1532" s="61"/>
      <c r="Q1532" s="60">
        <f t="shared" si="375"/>
        <v>0</v>
      </c>
      <c r="R1532" s="60">
        <f t="shared" si="368"/>
        <v>0</v>
      </c>
      <c r="S1532" s="75" t="str">
        <f t="shared" si="369"/>
        <v>已清</v>
      </c>
      <c r="T1532" s="51" t="s">
        <v>59</v>
      </c>
      <c r="U1532" s="51"/>
      <c r="V1532" s="51"/>
    </row>
    <row r="1533" spans="1:22" ht="20">
      <c r="A1533" s="49"/>
      <c r="B1533" s="52"/>
      <c r="C1533" s="53"/>
      <c r="D1533" s="54"/>
      <c r="E1533" s="54"/>
      <c r="F1533" s="55"/>
      <c r="G1533" s="56"/>
      <c r="H1533" s="57"/>
      <c r="I1533" s="58"/>
      <c r="J1533" s="59">
        <f t="shared" si="370"/>
        <v>0</v>
      </c>
      <c r="K1533" s="60">
        <f t="shared" si="371"/>
        <v>0</v>
      </c>
      <c r="L1533" s="61"/>
      <c r="M1533" s="59">
        <f t="shared" si="372"/>
        <v>0</v>
      </c>
      <c r="N1533" s="60">
        <f t="shared" si="373"/>
        <v>0</v>
      </c>
      <c r="O1533" s="81" t="e">
        <f t="shared" si="374"/>
        <v>#DIV/0!</v>
      </c>
      <c r="P1533" s="61"/>
      <c r="Q1533" s="60">
        <f t="shared" si="375"/>
        <v>0</v>
      </c>
      <c r="R1533" s="60">
        <f t="shared" si="368"/>
        <v>0</v>
      </c>
      <c r="S1533" s="75" t="str">
        <f t="shared" si="369"/>
        <v>已清</v>
      </c>
      <c r="T1533" s="51" t="s">
        <v>59</v>
      </c>
      <c r="U1533" s="51"/>
      <c r="V1533" s="51"/>
    </row>
    <row r="1534" spans="1:22" ht="20">
      <c r="A1534" s="49"/>
      <c r="B1534" s="52"/>
      <c r="C1534" s="53"/>
      <c r="D1534" s="54"/>
      <c r="E1534" s="54"/>
      <c r="F1534" s="55"/>
      <c r="G1534" s="56"/>
      <c r="H1534" s="57"/>
      <c r="I1534" s="58"/>
      <c r="J1534" s="59">
        <f t="shared" si="370"/>
        <v>0</v>
      </c>
      <c r="K1534" s="60">
        <f t="shared" si="371"/>
        <v>0</v>
      </c>
      <c r="L1534" s="61"/>
      <c r="M1534" s="59">
        <f t="shared" si="372"/>
        <v>0</v>
      </c>
      <c r="N1534" s="60">
        <f t="shared" si="373"/>
        <v>0</v>
      </c>
      <c r="O1534" s="81" t="e">
        <f t="shared" si="374"/>
        <v>#DIV/0!</v>
      </c>
      <c r="P1534" s="61"/>
      <c r="Q1534" s="60">
        <f t="shared" si="375"/>
        <v>0</v>
      </c>
      <c r="R1534" s="60">
        <f t="shared" si="368"/>
        <v>0</v>
      </c>
      <c r="S1534" s="75" t="str">
        <f t="shared" si="369"/>
        <v>已清</v>
      </c>
      <c r="T1534" s="51" t="s">
        <v>59</v>
      </c>
      <c r="U1534" s="51"/>
      <c r="V1534" s="51"/>
    </row>
    <row r="1535" spans="1:22" ht="20">
      <c r="A1535" s="49"/>
      <c r="B1535" s="52"/>
      <c r="C1535" s="53"/>
      <c r="D1535" s="54"/>
      <c r="E1535" s="54"/>
      <c r="F1535" s="55"/>
      <c r="G1535" s="56"/>
      <c r="H1535" s="57"/>
      <c r="I1535" s="58"/>
      <c r="J1535" s="59">
        <f t="shared" si="370"/>
        <v>0</v>
      </c>
      <c r="K1535" s="60">
        <f t="shared" si="371"/>
        <v>0</v>
      </c>
      <c r="L1535" s="61"/>
      <c r="M1535" s="59">
        <f t="shared" si="372"/>
        <v>0</v>
      </c>
      <c r="N1535" s="60">
        <f t="shared" si="373"/>
        <v>0</v>
      </c>
      <c r="O1535" s="81" t="e">
        <f t="shared" si="374"/>
        <v>#DIV/0!</v>
      </c>
      <c r="P1535" s="61"/>
      <c r="Q1535" s="60">
        <f t="shared" si="375"/>
        <v>0</v>
      </c>
      <c r="R1535" s="60">
        <f t="shared" si="368"/>
        <v>0</v>
      </c>
      <c r="S1535" s="75" t="str">
        <f t="shared" si="369"/>
        <v>已清</v>
      </c>
      <c r="T1535" s="51" t="s">
        <v>59</v>
      </c>
      <c r="U1535" s="51"/>
      <c r="V1535" s="51"/>
    </row>
    <row r="1536" spans="1:22" ht="20">
      <c r="A1536" s="49"/>
      <c r="B1536" s="52"/>
      <c r="C1536" s="53"/>
      <c r="D1536" s="54"/>
      <c r="E1536" s="54"/>
      <c r="F1536" s="55"/>
      <c r="G1536" s="56"/>
      <c r="H1536" s="57"/>
      <c r="I1536" s="58"/>
      <c r="J1536" s="59">
        <f t="shared" si="370"/>
        <v>0</v>
      </c>
      <c r="K1536" s="60">
        <f t="shared" si="371"/>
        <v>0</v>
      </c>
      <c r="L1536" s="61"/>
      <c r="M1536" s="59">
        <f t="shared" si="372"/>
        <v>0</v>
      </c>
      <c r="N1536" s="60">
        <f t="shared" si="373"/>
        <v>0</v>
      </c>
      <c r="O1536" s="81" t="e">
        <f t="shared" si="374"/>
        <v>#DIV/0!</v>
      </c>
      <c r="P1536" s="61"/>
      <c r="Q1536" s="60">
        <f t="shared" si="375"/>
        <v>0</v>
      </c>
      <c r="R1536" s="60">
        <f t="shared" si="368"/>
        <v>0</v>
      </c>
      <c r="S1536" s="75" t="str">
        <f t="shared" si="369"/>
        <v>已清</v>
      </c>
      <c r="T1536" s="51" t="s">
        <v>59</v>
      </c>
      <c r="U1536" s="51"/>
      <c r="V1536" s="51"/>
    </row>
    <row r="1537" spans="1:22" ht="20">
      <c r="A1537" s="49"/>
      <c r="B1537" s="52"/>
      <c r="C1537" s="53"/>
      <c r="D1537" s="54"/>
      <c r="E1537" s="54"/>
      <c r="F1537" s="55"/>
      <c r="G1537" s="56"/>
      <c r="H1537" s="57"/>
      <c r="I1537" s="58"/>
      <c r="J1537" s="59">
        <f t="shared" si="370"/>
        <v>0</v>
      </c>
      <c r="K1537" s="60">
        <f t="shared" si="371"/>
        <v>0</v>
      </c>
      <c r="L1537" s="61"/>
      <c r="M1537" s="59">
        <f t="shared" si="372"/>
        <v>0</v>
      </c>
      <c r="N1537" s="60">
        <f t="shared" si="373"/>
        <v>0</v>
      </c>
      <c r="O1537" s="81" t="e">
        <f t="shared" si="374"/>
        <v>#DIV/0!</v>
      </c>
      <c r="P1537" s="61"/>
      <c r="Q1537" s="60">
        <f t="shared" si="375"/>
        <v>0</v>
      </c>
      <c r="R1537" s="60">
        <f t="shared" si="368"/>
        <v>0</v>
      </c>
      <c r="S1537" s="75" t="str">
        <f t="shared" si="369"/>
        <v>已清</v>
      </c>
      <c r="T1537" s="51" t="s">
        <v>59</v>
      </c>
      <c r="U1537" s="51"/>
      <c r="V1537" s="51"/>
    </row>
    <row r="1538" spans="1:22" ht="20">
      <c r="A1538" s="49"/>
      <c r="B1538" s="52"/>
      <c r="C1538" s="53"/>
      <c r="D1538" s="54"/>
      <c r="E1538" s="54"/>
      <c r="F1538" s="55"/>
      <c r="G1538" s="56"/>
      <c r="H1538" s="57"/>
      <c r="I1538" s="58"/>
      <c r="J1538" s="59">
        <f t="shared" si="370"/>
        <v>0</v>
      </c>
      <c r="K1538" s="60">
        <f t="shared" si="371"/>
        <v>0</v>
      </c>
      <c r="L1538" s="61"/>
      <c r="M1538" s="59">
        <f t="shared" si="372"/>
        <v>0</v>
      </c>
      <c r="N1538" s="60">
        <f t="shared" si="373"/>
        <v>0</v>
      </c>
      <c r="O1538" s="81" t="e">
        <f t="shared" si="374"/>
        <v>#DIV/0!</v>
      </c>
      <c r="P1538" s="61"/>
      <c r="Q1538" s="60">
        <f t="shared" si="375"/>
        <v>0</v>
      </c>
      <c r="R1538" s="60">
        <f t="shared" ref="R1538:R1601" si="376">N1538</f>
        <v>0</v>
      </c>
      <c r="S1538" s="75" t="str">
        <f t="shared" ref="S1538:S1601" si="377">IF(Q1538&lt;&gt;0,"未清","已清")</f>
        <v>已清</v>
      </c>
      <c r="T1538" s="51" t="s">
        <v>59</v>
      </c>
      <c r="U1538" s="51"/>
      <c r="V1538" s="51"/>
    </row>
    <row r="1539" spans="1:22" ht="20">
      <c r="A1539" s="49"/>
      <c r="B1539" s="52"/>
      <c r="C1539" s="53"/>
      <c r="D1539" s="54"/>
      <c r="E1539" s="54"/>
      <c r="F1539" s="55"/>
      <c r="G1539" s="56"/>
      <c r="H1539" s="57"/>
      <c r="I1539" s="58"/>
      <c r="J1539" s="59">
        <f t="shared" si="370"/>
        <v>0</v>
      </c>
      <c r="K1539" s="60">
        <f t="shared" si="371"/>
        <v>0</v>
      </c>
      <c r="L1539" s="61"/>
      <c r="M1539" s="59">
        <f t="shared" si="372"/>
        <v>0</v>
      </c>
      <c r="N1539" s="60">
        <f t="shared" si="373"/>
        <v>0</v>
      </c>
      <c r="O1539" s="81" t="e">
        <f t="shared" si="374"/>
        <v>#DIV/0!</v>
      </c>
      <c r="P1539" s="61"/>
      <c r="Q1539" s="60">
        <f t="shared" si="375"/>
        <v>0</v>
      </c>
      <c r="R1539" s="60">
        <f t="shared" si="376"/>
        <v>0</v>
      </c>
      <c r="S1539" s="75" t="str">
        <f t="shared" si="377"/>
        <v>已清</v>
      </c>
      <c r="T1539" s="51" t="s">
        <v>59</v>
      </c>
      <c r="U1539" s="51"/>
      <c r="V1539" s="51"/>
    </row>
    <row r="1540" spans="1:22" ht="20">
      <c r="A1540" s="49"/>
      <c r="B1540" s="52"/>
      <c r="C1540" s="53"/>
      <c r="D1540" s="54"/>
      <c r="E1540" s="54"/>
      <c r="F1540" s="55"/>
      <c r="G1540" s="56"/>
      <c r="H1540" s="57"/>
      <c r="I1540" s="58"/>
      <c r="J1540" s="59">
        <f t="shared" si="370"/>
        <v>0</v>
      </c>
      <c r="K1540" s="60">
        <f t="shared" si="371"/>
        <v>0</v>
      </c>
      <c r="L1540" s="61"/>
      <c r="M1540" s="59">
        <f t="shared" si="372"/>
        <v>0</v>
      </c>
      <c r="N1540" s="60">
        <f t="shared" si="373"/>
        <v>0</v>
      </c>
      <c r="O1540" s="81" t="e">
        <f t="shared" si="374"/>
        <v>#DIV/0!</v>
      </c>
      <c r="P1540" s="61"/>
      <c r="Q1540" s="60">
        <f t="shared" si="375"/>
        <v>0</v>
      </c>
      <c r="R1540" s="60">
        <f t="shared" si="376"/>
        <v>0</v>
      </c>
      <c r="S1540" s="75" t="str">
        <f t="shared" si="377"/>
        <v>已清</v>
      </c>
      <c r="T1540" s="51" t="s">
        <v>59</v>
      </c>
      <c r="U1540" s="51"/>
      <c r="V1540" s="51"/>
    </row>
    <row r="1541" spans="1:22" ht="20">
      <c r="A1541" s="49"/>
      <c r="B1541" s="52"/>
      <c r="C1541" s="53"/>
      <c r="D1541" s="54"/>
      <c r="E1541" s="54"/>
      <c r="F1541" s="55"/>
      <c r="G1541" s="56"/>
      <c r="H1541" s="57"/>
      <c r="I1541" s="58"/>
      <c r="J1541" s="59">
        <f t="shared" ref="J1541:J1604" si="378">G1541*I1541</f>
        <v>0</v>
      </c>
      <c r="K1541" s="60">
        <f t="shared" si="371"/>
        <v>0</v>
      </c>
      <c r="L1541" s="61"/>
      <c r="M1541" s="59">
        <f t="shared" si="372"/>
        <v>0</v>
      </c>
      <c r="N1541" s="60">
        <f t="shared" si="373"/>
        <v>0</v>
      </c>
      <c r="O1541" s="81" t="e">
        <f t="shared" si="374"/>
        <v>#DIV/0!</v>
      </c>
      <c r="P1541" s="61"/>
      <c r="Q1541" s="60">
        <f t="shared" si="375"/>
        <v>0</v>
      </c>
      <c r="R1541" s="60">
        <f t="shared" si="376"/>
        <v>0</v>
      </c>
      <c r="S1541" s="75" t="str">
        <f t="shared" si="377"/>
        <v>已清</v>
      </c>
      <c r="T1541" s="51" t="s">
        <v>59</v>
      </c>
      <c r="U1541" s="51"/>
      <c r="V1541" s="51"/>
    </row>
    <row r="1542" spans="1:22" ht="20">
      <c r="A1542" s="49"/>
      <c r="B1542" s="52"/>
      <c r="C1542" s="53"/>
      <c r="D1542" s="54"/>
      <c r="E1542" s="54"/>
      <c r="F1542" s="55"/>
      <c r="G1542" s="56"/>
      <c r="H1542" s="57"/>
      <c r="I1542" s="58"/>
      <c r="J1542" s="59">
        <f t="shared" si="378"/>
        <v>0</v>
      </c>
      <c r="K1542" s="60">
        <f t="shared" si="371"/>
        <v>0</v>
      </c>
      <c r="L1542" s="61"/>
      <c r="M1542" s="59">
        <f t="shared" si="372"/>
        <v>0</v>
      </c>
      <c r="N1542" s="60">
        <f t="shared" si="373"/>
        <v>0</v>
      </c>
      <c r="O1542" s="81" t="e">
        <f t="shared" si="374"/>
        <v>#DIV/0!</v>
      </c>
      <c r="P1542" s="61"/>
      <c r="Q1542" s="60">
        <f t="shared" si="375"/>
        <v>0</v>
      </c>
      <c r="R1542" s="60">
        <f t="shared" si="376"/>
        <v>0</v>
      </c>
      <c r="S1542" s="75" t="str">
        <f t="shared" si="377"/>
        <v>已清</v>
      </c>
      <c r="T1542" s="51" t="s">
        <v>59</v>
      </c>
      <c r="U1542" s="51"/>
      <c r="V1542" s="51"/>
    </row>
    <row r="1543" spans="1:22" ht="20">
      <c r="A1543" s="49"/>
      <c r="B1543" s="52"/>
      <c r="C1543" s="53"/>
      <c r="D1543" s="54"/>
      <c r="E1543" s="54"/>
      <c r="F1543" s="55"/>
      <c r="G1543" s="56"/>
      <c r="H1543" s="57"/>
      <c r="I1543" s="58"/>
      <c r="J1543" s="59">
        <f t="shared" si="378"/>
        <v>0</v>
      </c>
      <c r="K1543" s="60">
        <f t="shared" si="371"/>
        <v>0</v>
      </c>
      <c r="L1543" s="61"/>
      <c r="M1543" s="59">
        <f t="shared" si="372"/>
        <v>0</v>
      </c>
      <c r="N1543" s="60">
        <f t="shared" si="373"/>
        <v>0</v>
      </c>
      <c r="O1543" s="81" t="e">
        <f t="shared" si="374"/>
        <v>#DIV/0!</v>
      </c>
      <c r="P1543" s="61"/>
      <c r="Q1543" s="60">
        <f t="shared" si="375"/>
        <v>0</v>
      </c>
      <c r="R1543" s="60">
        <f t="shared" si="376"/>
        <v>0</v>
      </c>
      <c r="S1543" s="75" t="str">
        <f t="shared" si="377"/>
        <v>已清</v>
      </c>
      <c r="T1543" s="51" t="s">
        <v>59</v>
      </c>
      <c r="U1543" s="51"/>
      <c r="V1543" s="51"/>
    </row>
    <row r="1544" spans="1:22" ht="20">
      <c r="A1544" s="49"/>
      <c r="B1544" s="52"/>
      <c r="C1544" s="53"/>
      <c r="D1544" s="54"/>
      <c r="E1544" s="54"/>
      <c r="F1544" s="55"/>
      <c r="G1544" s="56"/>
      <c r="H1544" s="57"/>
      <c r="I1544" s="58"/>
      <c r="J1544" s="59">
        <f t="shared" si="378"/>
        <v>0</v>
      </c>
      <c r="K1544" s="60">
        <f t="shared" si="371"/>
        <v>0</v>
      </c>
      <c r="L1544" s="61"/>
      <c r="M1544" s="59">
        <f t="shared" si="372"/>
        <v>0</v>
      </c>
      <c r="N1544" s="60">
        <f t="shared" si="373"/>
        <v>0</v>
      </c>
      <c r="O1544" s="81" t="e">
        <f t="shared" si="374"/>
        <v>#DIV/0!</v>
      </c>
      <c r="P1544" s="61"/>
      <c r="Q1544" s="60">
        <f t="shared" si="375"/>
        <v>0</v>
      </c>
      <c r="R1544" s="60">
        <f t="shared" si="376"/>
        <v>0</v>
      </c>
      <c r="S1544" s="75" t="str">
        <f t="shared" si="377"/>
        <v>已清</v>
      </c>
      <c r="T1544" s="51" t="s">
        <v>59</v>
      </c>
      <c r="U1544" s="51"/>
      <c r="V1544" s="51"/>
    </row>
    <row r="1545" spans="1:22" ht="20">
      <c r="A1545" s="49"/>
      <c r="B1545" s="52"/>
      <c r="C1545" s="53"/>
      <c r="D1545" s="54"/>
      <c r="E1545" s="54"/>
      <c r="F1545" s="55"/>
      <c r="G1545" s="56"/>
      <c r="H1545" s="57"/>
      <c r="I1545" s="58"/>
      <c r="J1545" s="59">
        <f t="shared" si="378"/>
        <v>0</v>
      </c>
      <c r="K1545" s="60">
        <f t="shared" si="371"/>
        <v>0</v>
      </c>
      <c r="L1545" s="61"/>
      <c r="M1545" s="59">
        <f t="shared" si="372"/>
        <v>0</v>
      </c>
      <c r="N1545" s="60">
        <f t="shared" si="373"/>
        <v>0</v>
      </c>
      <c r="O1545" s="81" t="e">
        <f t="shared" si="374"/>
        <v>#DIV/0!</v>
      </c>
      <c r="P1545" s="61"/>
      <c r="Q1545" s="60">
        <f t="shared" si="375"/>
        <v>0</v>
      </c>
      <c r="R1545" s="60">
        <f t="shared" si="376"/>
        <v>0</v>
      </c>
      <c r="S1545" s="75" t="str">
        <f t="shared" si="377"/>
        <v>已清</v>
      </c>
      <c r="T1545" s="51" t="s">
        <v>59</v>
      </c>
      <c r="U1545" s="51"/>
      <c r="V1545" s="51"/>
    </row>
    <row r="1546" spans="1:22" ht="20">
      <c r="A1546" s="49"/>
      <c r="B1546" s="52"/>
      <c r="C1546" s="53"/>
      <c r="D1546" s="54"/>
      <c r="E1546" s="54"/>
      <c r="F1546" s="55"/>
      <c r="G1546" s="56"/>
      <c r="H1546" s="57"/>
      <c r="I1546" s="58"/>
      <c r="J1546" s="59">
        <f t="shared" si="378"/>
        <v>0</v>
      </c>
      <c r="K1546" s="60">
        <f t="shared" si="371"/>
        <v>0</v>
      </c>
      <c r="L1546" s="61"/>
      <c r="M1546" s="59">
        <f t="shared" si="372"/>
        <v>0</v>
      </c>
      <c r="N1546" s="60">
        <f t="shared" si="373"/>
        <v>0</v>
      </c>
      <c r="O1546" s="81" t="e">
        <f t="shared" si="374"/>
        <v>#DIV/0!</v>
      </c>
      <c r="P1546" s="61"/>
      <c r="Q1546" s="60">
        <f t="shared" si="375"/>
        <v>0</v>
      </c>
      <c r="R1546" s="60">
        <f t="shared" si="376"/>
        <v>0</v>
      </c>
      <c r="S1546" s="75" t="str">
        <f t="shared" si="377"/>
        <v>已清</v>
      </c>
      <c r="T1546" s="51" t="s">
        <v>59</v>
      </c>
      <c r="U1546" s="51"/>
      <c r="V1546" s="51"/>
    </row>
    <row r="1547" spans="1:22" ht="20">
      <c r="A1547" s="49"/>
      <c r="B1547" s="52"/>
      <c r="C1547" s="53"/>
      <c r="D1547" s="54"/>
      <c r="E1547" s="54"/>
      <c r="F1547" s="55"/>
      <c r="G1547" s="56"/>
      <c r="H1547" s="57"/>
      <c r="I1547" s="58"/>
      <c r="J1547" s="59">
        <f t="shared" si="378"/>
        <v>0</v>
      </c>
      <c r="K1547" s="60">
        <f t="shared" si="371"/>
        <v>0</v>
      </c>
      <c r="L1547" s="61"/>
      <c r="M1547" s="59">
        <f t="shared" si="372"/>
        <v>0</v>
      </c>
      <c r="N1547" s="60">
        <f t="shared" si="373"/>
        <v>0</v>
      </c>
      <c r="O1547" s="81" t="e">
        <f t="shared" si="374"/>
        <v>#DIV/0!</v>
      </c>
      <c r="P1547" s="61"/>
      <c r="Q1547" s="60">
        <f t="shared" si="375"/>
        <v>0</v>
      </c>
      <c r="R1547" s="60">
        <f t="shared" si="376"/>
        <v>0</v>
      </c>
      <c r="S1547" s="75" t="str">
        <f t="shared" si="377"/>
        <v>已清</v>
      </c>
      <c r="T1547" s="51" t="s">
        <v>59</v>
      </c>
      <c r="U1547" s="51"/>
      <c r="V1547" s="51"/>
    </row>
    <row r="1548" spans="1:22" ht="20">
      <c r="A1548" s="49"/>
      <c r="B1548" s="52"/>
      <c r="C1548" s="53"/>
      <c r="D1548" s="54"/>
      <c r="E1548" s="54"/>
      <c r="F1548" s="55"/>
      <c r="G1548" s="56"/>
      <c r="H1548" s="57"/>
      <c r="I1548" s="58"/>
      <c r="J1548" s="59">
        <f t="shared" si="378"/>
        <v>0</v>
      </c>
      <c r="K1548" s="60">
        <f t="shared" si="371"/>
        <v>0</v>
      </c>
      <c r="L1548" s="61"/>
      <c r="M1548" s="59">
        <f t="shared" si="372"/>
        <v>0</v>
      </c>
      <c r="N1548" s="60">
        <f t="shared" si="373"/>
        <v>0</v>
      </c>
      <c r="O1548" s="81" t="e">
        <f t="shared" si="374"/>
        <v>#DIV/0!</v>
      </c>
      <c r="P1548" s="61"/>
      <c r="Q1548" s="60">
        <f t="shared" si="375"/>
        <v>0</v>
      </c>
      <c r="R1548" s="60">
        <f t="shared" si="376"/>
        <v>0</v>
      </c>
      <c r="S1548" s="75" t="str">
        <f t="shared" si="377"/>
        <v>已清</v>
      </c>
      <c r="T1548" s="51" t="s">
        <v>59</v>
      </c>
      <c r="U1548" s="51"/>
      <c r="V1548" s="51"/>
    </row>
    <row r="1549" spans="1:22" ht="20">
      <c r="A1549" s="49"/>
      <c r="B1549" s="52"/>
      <c r="C1549" s="53"/>
      <c r="D1549" s="54"/>
      <c r="E1549" s="54"/>
      <c r="F1549" s="55"/>
      <c r="G1549" s="56"/>
      <c r="H1549" s="57"/>
      <c r="I1549" s="58"/>
      <c r="J1549" s="59">
        <f t="shared" si="378"/>
        <v>0</v>
      </c>
      <c r="K1549" s="60">
        <f t="shared" si="371"/>
        <v>0</v>
      </c>
      <c r="L1549" s="61"/>
      <c r="M1549" s="59">
        <f t="shared" si="372"/>
        <v>0</v>
      </c>
      <c r="N1549" s="60">
        <f t="shared" si="373"/>
        <v>0</v>
      </c>
      <c r="O1549" s="81" t="e">
        <f t="shared" si="374"/>
        <v>#DIV/0!</v>
      </c>
      <c r="P1549" s="61"/>
      <c r="Q1549" s="60">
        <f t="shared" si="375"/>
        <v>0</v>
      </c>
      <c r="R1549" s="60">
        <f t="shared" si="376"/>
        <v>0</v>
      </c>
      <c r="S1549" s="75" t="str">
        <f t="shared" si="377"/>
        <v>已清</v>
      </c>
      <c r="T1549" s="51" t="s">
        <v>59</v>
      </c>
      <c r="U1549" s="51"/>
      <c r="V1549" s="51"/>
    </row>
    <row r="1550" spans="1:22" ht="20">
      <c r="A1550" s="49"/>
      <c r="B1550" s="52"/>
      <c r="C1550" s="53"/>
      <c r="D1550" s="54"/>
      <c r="E1550" s="54"/>
      <c r="F1550" s="55"/>
      <c r="G1550" s="56"/>
      <c r="H1550" s="57"/>
      <c r="I1550" s="58"/>
      <c r="J1550" s="59">
        <f t="shared" si="378"/>
        <v>0</v>
      </c>
      <c r="K1550" s="60">
        <f t="shared" si="371"/>
        <v>0</v>
      </c>
      <c r="L1550" s="61"/>
      <c r="M1550" s="59">
        <f t="shared" si="372"/>
        <v>0</v>
      </c>
      <c r="N1550" s="60">
        <f t="shared" si="373"/>
        <v>0</v>
      </c>
      <c r="O1550" s="81" t="e">
        <f t="shared" si="374"/>
        <v>#DIV/0!</v>
      </c>
      <c r="P1550" s="61"/>
      <c r="Q1550" s="60">
        <f t="shared" si="375"/>
        <v>0</v>
      </c>
      <c r="R1550" s="60">
        <f t="shared" si="376"/>
        <v>0</v>
      </c>
      <c r="S1550" s="75" t="str">
        <f t="shared" si="377"/>
        <v>已清</v>
      </c>
      <c r="T1550" s="51" t="s">
        <v>59</v>
      </c>
      <c r="U1550" s="51"/>
      <c r="V1550" s="51"/>
    </row>
    <row r="1551" spans="1:22" ht="20">
      <c r="A1551" s="49"/>
      <c r="B1551" s="52"/>
      <c r="C1551" s="53"/>
      <c r="D1551" s="54"/>
      <c r="E1551" s="54"/>
      <c r="F1551" s="55"/>
      <c r="G1551" s="56"/>
      <c r="H1551" s="57"/>
      <c r="I1551" s="58"/>
      <c r="J1551" s="59">
        <f t="shared" si="378"/>
        <v>0</v>
      </c>
      <c r="K1551" s="60">
        <f t="shared" si="371"/>
        <v>0</v>
      </c>
      <c r="L1551" s="61"/>
      <c r="M1551" s="59">
        <f t="shared" si="372"/>
        <v>0</v>
      </c>
      <c r="N1551" s="60">
        <f t="shared" si="373"/>
        <v>0</v>
      </c>
      <c r="O1551" s="81" t="e">
        <f t="shared" si="374"/>
        <v>#DIV/0!</v>
      </c>
      <c r="P1551" s="61"/>
      <c r="Q1551" s="60">
        <f t="shared" si="375"/>
        <v>0</v>
      </c>
      <c r="R1551" s="60">
        <f t="shared" si="376"/>
        <v>0</v>
      </c>
      <c r="S1551" s="75" t="str">
        <f t="shared" si="377"/>
        <v>已清</v>
      </c>
      <c r="T1551" s="51" t="s">
        <v>59</v>
      </c>
      <c r="U1551" s="51"/>
      <c r="V1551" s="51"/>
    </row>
    <row r="1552" spans="1:22" ht="20">
      <c r="A1552" s="49"/>
      <c r="B1552" s="52"/>
      <c r="C1552" s="53"/>
      <c r="D1552" s="54"/>
      <c r="E1552" s="54"/>
      <c r="F1552" s="55"/>
      <c r="G1552" s="56"/>
      <c r="H1552" s="57"/>
      <c r="I1552" s="58"/>
      <c r="J1552" s="59">
        <f t="shared" si="378"/>
        <v>0</v>
      </c>
      <c r="K1552" s="60">
        <f t="shared" si="371"/>
        <v>0</v>
      </c>
      <c r="L1552" s="61"/>
      <c r="M1552" s="59">
        <f t="shared" si="372"/>
        <v>0</v>
      </c>
      <c r="N1552" s="60">
        <f t="shared" si="373"/>
        <v>0</v>
      </c>
      <c r="O1552" s="81" t="e">
        <f t="shared" si="374"/>
        <v>#DIV/0!</v>
      </c>
      <c r="P1552" s="61"/>
      <c r="Q1552" s="60">
        <f t="shared" si="375"/>
        <v>0</v>
      </c>
      <c r="R1552" s="60">
        <f t="shared" si="376"/>
        <v>0</v>
      </c>
      <c r="S1552" s="75" t="str">
        <f t="shared" si="377"/>
        <v>已清</v>
      </c>
      <c r="T1552" s="51" t="s">
        <v>59</v>
      </c>
      <c r="U1552" s="51"/>
      <c r="V1552" s="51"/>
    </row>
    <row r="1553" spans="1:22" ht="20">
      <c r="A1553" s="49"/>
      <c r="B1553" s="52"/>
      <c r="C1553" s="53"/>
      <c r="D1553" s="54"/>
      <c r="E1553" s="54"/>
      <c r="F1553" s="55"/>
      <c r="G1553" s="56"/>
      <c r="H1553" s="57"/>
      <c r="I1553" s="58"/>
      <c r="J1553" s="59">
        <f t="shared" si="378"/>
        <v>0</v>
      </c>
      <c r="K1553" s="60">
        <f t="shared" si="371"/>
        <v>0</v>
      </c>
      <c r="L1553" s="61"/>
      <c r="M1553" s="59">
        <f t="shared" si="372"/>
        <v>0</v>
      </c>
      <c r="N1553" s="60">
        <f t="shared" si="373"/>
        <v>0</v>
      </c>
      <c r="O1553" s="81" t="e">
        <f t="shared" si="374"/>
        <v>#DIV/0!</v>
      </c>
      <c r="P1553" s="61"/>
      <c r="Q1553" s="60">
        <f t="shared" si="375"/>
        <v>0</v>
      </c>
      <c r="R1553" s="60">
        <f t="shared" si="376"/>
        <v>0</v>
      </c>
      <c r="S1553" s="75" t="str">
        <f t="shared" si="377"/>
        <v>已清</v>
      </c>
      <c r="T1553" s="51" t="s">
        <v>59</v>
      </c>
      <c r="U1553" s="51"/>
      <c r="V1553" s="51"/>
    </row>
    <row r="1554" spans="1:22" ht="20">
      <c r="A1554" s="49"/>
      <c r="B1554" s="52"/>
      <c r="C1554" s="53"/>
      <c r="D1554" s="54"/>
      <c r="E1554" s="54"/>
      <c r="F1554" s="55"/>
      <c r="G1554" s="56"/>
      <c r="H1554" s="57"/>
      <c r="I1554" s="58"/>
      <c r="J1554" s="59">
        <f t="shared" si="378"/>
        <v>0</v>
      </c>
      <c r="K1554" s="60">
        <f t="shared" si="371"/>
        <v>0</v>
      </c>
      <c r="L1554" s="61"/>
      <c r="M1554" s="59">
        <f t="shared" si="372"/>
        <v>0</v>
      </c>
      <c r="N1554" s="60">
        <f t="shared" si="373"/>
        <v>0</v>
      </c>
      <c r="O1554" s="81" t="e">
        <f t="shared" si="374"/>
        <v>#DIV/0!</v>
      </c>
      <c r="P1554" s="61"/>
      <c r="Q1554" s="60">
        <f t="shared" si="375"/>
        <v>0</v>
      </c>
      <c r="R1554" s="60">
        <f t="shared" si="376"/>
        <v>0</v>
      </c>
      <c r="S1554" s="75" t="str">
        <f t="shared" si="377"/>
        <v>已清</v>
      </c>
      <c r="T1554" s="51" t="s">
        <v>59</v>
      </c>
      <c r="U1554" s="51"/>
      <c r="V1554" s="51"/>
    </row>
    <row r="1555" spans="1:22" ht="20">
      <c r="A1555" s="49"/>
      <c r="B1555" s="52"/>
      <c r="C1555" s="53"/>
      <c r="D1555" s="54"/>
      <c r="E1555" s="54"/>
      <c r="F1555" s="55"/>
      <c r="G1555" s="56"/>
      <c r="H1555" s="57"/>
      <c r="I1555" s="58"/>
      <c r="J1555" s="59">
        <f t="shared" si="378"/>
        <v>0</v>
      </c>
      <c r="K1555" s="60">
        <f t="shared" si="371"/>
        <v>0</v>
      </c>
      <c r="L1555" s="61"/>
      <c r="M1555" s="59">
        <f t="shared" si="372"/>
        <v>0</v>
      </c>
      <c r="N1555" s="60">
        <f t="shared" si="373"/>
        <v>0</v>
      </c>
      <c r="O1555" s="81" t="e">
        <f t="shared" si="374"/>
        <v>#DIV/0!</v>
      </c>
      <c r="P1555" s="61"/>
      <c r="Q1555" s="60">
        <f t="shared" si="375"/>
        <v>0</v>
      </c>
      <c r="R1555" s="60">
        <f t="shared" si="376"/>
        <v>0</v>
      </c>
      <c r="S1555" s="75" t="str">
        <f t="shared" si="377"/>
        <v>已清</v>
      </c>
      <c r="T1555" s="51" t="s">
        <v>59</v>
      </c>
      <c r="U1555" s="51"/>
      <c r="V1555" s="51"/>
    </row>
    <row r="1556" spans="1:22" ht="20">
      <c r="A1556" s="49"/>
      <c r="B1556" s="52"/>
      <c r="C1556" s="53"/>
      <c r="D1556" s="54"/>
      <c r="E1556" s="54"/>
      <c r="F1556" s="55"/>
      <c r="G1556" s="56"/>
      <c r="H1556" s="57"/>
      <c r="I1556" s="58"/>
      <c r="J1556" s="59">
        <f t="shared" si="378"/>
        <v>0</v>
      </c>
      <c r="K1556" s="60">
        <f t="shared" si="371"/>
        <v>0</v>
      </c>
      <c r="L1556" s="61"/>
      <c r="M1556" s="59">
        <f t="shared" si="372"/>
        <v>0</v>
      </c>
      <c r="N1556" s="60">
        <f t="shared" si="373"/>
        <v>0</v>
      </c>
      <c r="O1556" s="81" t="e">
        <f t="shared" si="374"/>
        <v>#DIV/0!</v>
      </c>
      <c r="P1556" s="61"/>
      <c r="Q1556" s="60">
        <f t="shared" si="375"/>
        <v>0</v>
      </c>
      <c r="R1556" s="60">
        <f t="shared" si="376"/>
        <v>0</v>
      </c>
      <c r="S1556" s="75" t="str">
        <f t="shared" si="377"/>
        <v>已清</v>
      </c>
      <c r="T1556" s="51" t="s">
        <v>59</v>
      </c>
      <c r="U1556" s="51"/>
      <c r="V1556" s="51"/>
    </row>
    <row r="1557" spans="1:22" ht="20">
      <c r="A1557" s="49"/>
      <c r="B1557" s="52"/>
      <c r="C1557" s="53"/>
      <c r="D1557" s="54"/>
      <c r="E1557" s="54"/>
      <c r="F1557" s="55"/>
      <c r="G1557" s="56"/>
      <c r="H1557" s="57"/>
      <c r="I1557" s="58"/>
      <c r="J1557" s="59">
        <f t="shared" si="378"/>
        <v>0</v>
      </c>
      <c r="K1557" s="60">
        <f t="shared" si="371"/>
        <v>0</v>
      </c>
      <c r="L1557" s="61"/>
      <c r="M1557" s="59">
        <f t="shared" si="372"/>
        <v>0</v>
      </c>
      <c r="N1557" s="60">
        <f t="shared" si="373"/>
        <v>0</v>
      </c>
      <c r="O1557" s="81" t="e">
        <f t="shared" si="374"/>
        <v>#DIV/0!</v>
      </c>
      <c r="P1557" s="61"/>
      <c r="Q1557" s="60">
        <f t="shared" si="375"/>
        <v>0</v>
      </c>
      <c r="R1557" s="60">
        <f t="shared" si="376"/>
        <v>0</v>
      </c>
      <c r="S1557" s="75" t="str">
        <f t="shared" si="377"/>
        <v>已清</v>
      </c>
      <c r="T1557" s="51" t="s">
        <v>59</v>
      </c>
      <c r="U1557" s="51"/>
      <c r="V1557" s="51"/>
    </row>
    <row r="1558" spans="1:22" ht="20">
      <c r="A1558" s="49"/>
      <c r="B1558" s="52"/>
      <c r="C1558" s="53"/>
      <c r="D1558" s="54"/>
      <c r="E1558" s="54"/>
      <c r="F1558" s="55"/>
      <c r="G1558" s="56"/>
      <c r="H1558" s="57"/>
      <c r="I1558" s="58"/>
      <c r="J1558" s="59">
        <f t="shared" si="378"/>
        <v>0</v>
      </c>
      <c r="K1558" s="60">
        <f t="shared" si="371"/>
        <v>0</v>
      </c>
      <c r="L1558" s="61"/>
      <c r="M1558" s="59">
        <f t="shared" si="372"/>
        <v>0</v>
      </c>
      <c r="N1558" s="60">
        <f t="shared" si="373"/>
        <v>0</v>
      </c>
      <c r="O1558" s="81" t="e">
        <f t="shared" si="374"/>
        <v>#DIV/0!</v>
      </c>
      <c r="P1558" s="61"/>
      <c r="Q1558" s="60">
        <f t="shared" si="375"/>
        <v>0</v>
      </c>
      <c r="R1558" s="60">
        <f t="shared" si="376"/>
        <v>0</v>
      </c>
      <c r="S1558" s="75" t="str">
        <f t="shared" si="377"/>
        <v>已清</v>
      </c>
      <c r="T1558" s="51" t="s">
        <v>59</v>
      </c>
      <c r="U1558" s="51"/>
      <c r="V1558" s="51"/>
    </row>
    <row r="1559" spans="1:22" ht="20">
      <c r="A1559" s="49"/>
      <c r="B1559" s="52"/>
      <c r="C1559" s="53"/>
      <c r="D1559" s="54"/>
      <c r="E1559" s="54"/>
      <c r="F1559" s="55"/>
      <c r="G1559" s="56"/>
      <c r="H1559" s="57"/>
      <c r="I1559" s="58"/>
      <c r="J1559" s="59">
        <f t="shared" si="378"/>
        <v>0</v>
      </c>
      <c r="K1559" s="60">
        <f t="shared" ref="K1559:K1622" si="379">J1559*H1559</f>
        <v>0</v>
      </c>
      <c r="L1559" s="61"/>
      <c r="M1559" s="59">
        <f t="shared" si="372"/>
        <v>0</v>
      </c>
      <c r="N1559" s="60">
        <f t="shared" si="373"/>
        <v>0</v>
      </c>
      <c r="O1559" s="81" t="e">
        <f t="shared" si="374"/>
        <v>#DIV/0!</v>
      </c>
      <c r="P1559" s="61"/>
      <c r="Q1559" s="60">
        <f t="shared" si="375"/>
        <v>0</v>
      </c>
      <c r="R1559" s="60">
        <f t="shared" si="376"/>
        <v>0</v>
      </c>
      <c r="S1559" s="75" t="str">
        <f t="shared" si="377"/>
        <v>已清</v>
      </c>
      <c r="T1559" s="51" t="s">
        <v>59</v>
      </c>
      <c r="U1559" s="51"/>
      <c r="V1559" s="51"/>
    </row>
    <row r="1560" spans="1:22" ht="20">
      <c r="A1560" s="49"/>
      <c r="B1560" s="52"/>
      <c r="C1560" s="53"/>
      <c r="D1560" s="54"/>
      <c r="E1560" s="54"/>
      <c r="F1560" s="55"/>
      <c r="G1560" s="56"/>
      <c r="H1560" s="57"/>
      <c r="I1560" s="58"/>
      <c r="J1560" s="59">
        <f t="shared" si="378"/>
        <v>0</v>
      </c>
      <c r="K1560" s="60">
        <f t="shared" si="379"/>
        <v>0</v>
      </c>
      <c r="L1560" s="61"/>
      <c r="M1560" s="59">
        <f t="shared" si="372"/>
        <v>0</v>
      </c>
      <c r="N1560" s="60">
        <f t="shared" si="373"/>
        <v>0</v>
      </c>
      <c r="O1560" s="81" t="e">
        <f t="shared" si="374"/>
        <v>#DIV/0!</v>
      </c>
      <c r="P1560" s="61"/>
      <c r="Q1560" s="60">
        <f t="shared" si="375"/>
        <v>0</v>
      </c>
      <c r="R1560" s="60">
        <f t="shared" si="376"/>
        <v>0</v>
      </c>
      <c r="S1560" s="75" t="str">
        <f t="shared" si="377"/>
        <v>已清</v>
      </c>
      <c r="T1560" s="51" t="s">
        <v>59</v>
      </c>
      <c r="U1560" s="51"/>
      <c r="V1560" s="51"/>
    </row>
    <row r="1561" spans="1:22" ht="20">
      <c r="A1561" s="49"/>
      <c r="B1561" s="52"/>
      <c r="C1561" s="53"/>
      <c r="D1561" s="54"/>
      <c r="E1561" s="54"/>
      <c r="F1561" s="55"/>
      <c r="G1561" s="56"/>
      <c r="H1561" s="57"/>
      <c r="I1561" s="58"/>
      <c r="J1561" s="59">
        <f t="shared" si="378"/>
        <v>0</v>
      </c>
      <c r="K1561" s="60">
        <f t="shared" si="379"/>
        <v>0</v>
      </c>
      <c r="L1561" s="61"/>
      <c r="M1561" s="59">
        <f t="shared" si="372"/>
        <v>0</v>
      </c>
      <c r="N1561" s="60">
        <f t="shared" si="373"/>
        <v>0</v>
      </c>
      <c r="O1561" s="81" t="e">
        <f t="shared" si="374"/>
        <v>#DIV/0!</v>
      </c>
      <c r="P1561" s="61"/>
      <c r="Q1561" s="60">
        <f t="shared" si="375"/>
        <v>0</v>
      </c>
      <c r="R1561" s="60">
        <f t="shared" si="376"/>
        <v>0</v>
      </c>
      <c r="S1561" s="75" t="str">
        <f t="shared" si="377"/>
        <v>已清</v>
      </c>
      <c r="T1561" s="51" t="s">
        <v>59</v>
      </c>
      <c r="U1561" s="51"/>
      <c r="V1561" s="51"/>
    </row>
    <row r="1562" spans="1:22" ht="20">
      <c r="A1562" s="49"/>
      <c r="B1562" s="52"/>
      <c r="C1562" s="53"/>
      <c r="D1562" s="54"/>
      <c r="E1562" s="54"/>
      <c r="F1562" s="55"/>
      <c r="G1562" s="56"/>
      <c r="H1562" s="57"/>
      <c r="I1562" s="58"/>
      <c r="J1562" s="59">
        <f t="shared" si="378"/>
        <v>0</v>
      </c>
      <c r="K1562" s="60">
        <f t="shared" si="379"/>
        <v>0</v>
      </c>
      <c r="L1562" s="61"/>
      <c r="M1562" s="59">
        <f t="shared" si="372"/>
        <v>0</v>
      </c>
      <c r="N1562" s="60">
        <f t="shared" si="373"/>
        <v>0</v>
      </c>
      <c r="O1562" s="81" t="e">
        <f t="shared" si="374"/>
        <v>#DIV/0!</v>
      </c>
      <c r="P1562" s="61"/>
      <c r="Q1562" s="60">
        <f t="shared" si="375"/>
        <v>0</v>
      </c>
      <c r="R1562" s="60">
        <f t="shared" si="376"/>
        <v>0</v>
      </c>
      <c r="S1562" s="75" t="str">
        <f t="shared" si="377"/>
        <v>已清</v>
      </c>
      <c r="T1562" s="51" t="s">
        <v>59</v>
      </c>
      <c r="U1562" s="51"/>
      <c r="V1562" s="51"/>
    </row>
    <row r="1563" spans="1:22" ht="20">
      <c r="A1563" s="49"/>
      <c r="B1563" s="52"/>
      <c r="C1563" s="53"/>
      <c r="D1563" s="54"/>
      <c r="E1563" s="54"/>
      <c r="F1563" s="55"/>
      <c r="G1563" s="56"/>
      <c r="H1563" s="57"/>
      <c r="I1563" s="58"/>
      <c r="J1563" s="59">
        <f t="shared" si="378"/>
        <v>0</v>
      </c>
      <c r="K1563" s="60">
        <f t="shared" si="379"/>
        <v>0</v>
      </c>
      <c r="L1563" s="61"/>
      <c r="M1563" s="59">
        <f t="shared" si="372"/>
        <v>0</v>
      </c>
      <c r="N1563" s="60">
        <f t="shared" si="373"/>
        <v>0</v>
      </c>
      <c r="O1563" s="81" t="e">
        <f t="shared" si="374"/>
        <v>#DIV/0!</v>
      </c>
      <c r="P1563" s="61"/>
      <c r="Q1563" s="60">
        <f t="shared" si="375"/>
        <v>0</v>
      </c>
      <c r="R1563" s="60">
        <f t="shared" si="376"/>
        <v>0</v>
      </c>
      <c r="S1563" s="75" t="str">
        <f t="shared" si="377"/>
        <v>已清</v>
      </c>
      <c r="T1563" s="51" t="s">
        <v>59</v>
      </c>
      <c r="U1563" s="51"/>
      <c r="V1563" s="51"/>
    </row>
    <row r="1564" spans="1:22" ht="20">
      <c r="A1564" s="49"/>
      <c r="B1564" s="52"/>
      <c r="C1564" s="53"/>
      <c r="D1564" s="54"/>
      <c r="E1564" s="54"/>
      <c r="F1564" s="55"/>
      <c r="G1564" s="56"/>
      <c r="H1564" s="57"/>
      <c r="I1564" s="58"/>
      <c r="J1564" s="59">
        <f t="shared" si="378"/>
        <v>0</v>
      </c>
      <c r="K1564" s="60">
        <f t="shared" si="379"/>
        <v>0</v>
      </c>
      <c r="L1564" s="61"/>
      <c r="M1564" s="59">
        <f t="shared" si="372"/>
        <v>0</v>
      </c>
      <c r="N1564" s="60">
        <f t="shared" si="373"/>
        <v>0</v>
      </c>
      <c r="O1564" s="81" t="e">
        <f t="shared" si="374"/>
        <v>#DIV/0!</v>
      </c>
      <c r="P1564" s="61"/>
      <c r="Q1564" s="60">
        <f t="shared" si="375"/>
        <v>0</v>
      </c>
      <c r="R1564" s="60">
        <f t="shared" si="376"/>
        <v>0</v>
      </c>
      <c r="S1564" s="75" t="str">
        <f t="shared" si="377"/>
        <v>已清</v>
      </c>
      <c r="T1564" s="51" t="s">
        <v>59</v>
      </c>
      <c r="U1564" s="51"/>
      <c r="V1564" s="51"/>
    </row>
    <row r="1565" spans="1:22" ht="20">
      <c r="A1565" s="49"/>
      <c r="B1565" s="52"/>
      <c r="C1565" s="53"/>
      <c r="D1565" s="54"/>
      <c r="E1565" s="54"/>
      <c r="F1565" s="55"/>
      <c r="G1565" s="56"/>
      <c r="H1565" s="57"/>
      <c r="I1565" s="58"/>
      <c r="J1565" s="59">
        <f t="shared" si="378"/>
        <v>0</v>
      </c>
      <c r="K1565" s="60">
        <f t="shared" si="379"/>
        <v>0</v>
      </c>
      <c r="L1565" s="61"/>
      <c r="M1565" s="59">
        <f t="shared" si="372"/>
        <v>0</v>
      </c>
      <c r="N1565" s="60">
        <f t="shared" si="373"/>
        <v>0</v>
      </c>
      <c r="O1565" s="81" t="e">
        <f t="shared" si="374"/>
        <v>#DIV/0!</v>
      </c>
      <c r="P1565" s="61"/>
      <c r="Q1565" s="60">
        <f t="shared" si="375"/>
        <v>0</v>
      </c>
      <c r="R1565" s="60">
        <f t="shared" si="376"/>
        <v>0</v>
      </c>
      <c r="S1565" s="75" t="str">
        <f t="shared" si="377"/>
        <v>已清</v>
      </c>
      <c r="T1565" s="51" t="s">
        <v>59</v>
      </c>
      <c r="U1565" s="51"/>
      <c r="V1565" s="51"/>
    </row>
    <row r="1566" spans="1:22" ht="20">
      <c r="A1566" s="49"/>
      <c r="B1566" s="52"/>
      <c r="C1566" s="53"/>
      <c r="D1566" s="54"/>
      <c r="E1566" s="54"/>
      <c r="F1566" s="55"/>
      <c r="G1566" s="56"/>
      <c r="H1566" s="57"/>
      <c r="I1566" s="58"/>
      <c r="J1566" s="59">
        <f t="shared" si="378"/>
        <v>0</v>
      </c>
      <c r="K1566" s="60">
        <f t="shared" si="379"/>
        <v>0</v>
      </c>
      <c r="L1566" s="61"/>
      <c r="M1566" s="59">
        <f t="shared" si="372"/>
        <v>0</v>
      </c>
      <c r="N1566" s="60">
        <f t="shared" si="373"/>
        <v>0</v>
      </c>
      <c r="O1566" s="81" t="e">
        <f t="shared" si="374"/>
        <v>#DIV/0!</v>
      </c>
      <c r="P1566" s="61"/>
      <c r="Q1566" s="60">
        <f t="shared" si="375"/>
        <v>0</v>
      </c>
      <c r="R1566" s="60">
        <f t="shared" si="376"/>
        <v>0</v>
      </c>
      <c r="S1566" s="75" t="str">
        <f t="shared" si="377"/>
        <v>已清</v>
      </c>
      <c r="T1566" s="51" t="s">
        <v>59</v>
      </c>
      <c r="U1566" s="51"/>
      <c r="V1566" s="51"/>
    </row>
    <row r="1567" spans="1:22" ht="20">
      <c r="A1567" s="49"/>
      <c r="B1567" s="52"/>
      <c r="C1567" s="53"/>
      <c r="D1567" s="54"/>
      <c r="E1567" s="54"/>
      <c r="F1567" s="55"/>
      <c r="G1567" s="56"/>
      <c r="H1567" s="57"/>
      <c r="I1567" s="58"/>
      <c r="J1567" s="59">
        <f t="shared" si="378"/>
        <v>0</v>
      </c>
      <c r="K1567" s="60">
        <f t="shared" si="379"/>
        <v>0</v>
      </c>
      <c r="L1567" s="61"/>
      <c r="M1567" s="59">
        <f t="shared" si="372"/>
        <v>0</v>
      </c>
      <c r="N1567" s="60">
        <f t="shared" si="373"/>
        <v>0</v>
      </c>
      <c r="O1567" s="81" t="e">
        <f t="shared" si="374"/>
        <v>#DIV/0!</v>
      </c>
      <c r="P1567" s="61"/>
      <c r="Q1567" s="60">
        <f t="shared" si="375"/>
        <v>0</v>
      </c>
      <c r="R1567" s="60">
        <f t="shared" si="376"/>
        <v>0</v>
      </c>
      <c r="S1567" s="75" t="str">
        <f t="shared" si="377"/>
        <v>已清</v>
      </c>
      <c r="T1567" s="51" t="s">
        <v>59</v>
      </c>
      <c r="U1567" s="51"/>
      <c r="V1567" s="51"/>
    </row>
    <row r="1568" spans="1:22" ht="20">
      <c r="A1568" s="49"/>
      <c r="B1568" s="52"/>
      <c r="C1568" s="53"/>
      <c r="D1568" s="54"/>
      <c r="E1568" s="54"/>
      <c r="F1568" s="55"/>
      <c r="G1568" s="56"/>
      <c r="H1568" s="57"/>
      <c r="I1568" s="58"/>
      <c r="J1568" s="59">
        <f t="shared" si="378"/>
        <v>0</v>
      </c>
      <c r="K1568" s="60">
        <f t="shared" si="379"/>
        <v>0</v>
      </c>
      <c r="L1568" s="61"/>
      <c r="M1568" s="59">
        <f t="shared" si="372"/>
        <v>0</v>
      </c>
      <c r="N1568" s="60">
        <f t="shared" si="373"/>
        <v>0</v>
      </c>
      <c r="O1568" s="81" t="e">
        <f t="shared" si="374"/>
        <v>#DIV/0!</v>
      </c>
      <c r="P1568" s="61"/>
      <c r="Q1568" s="60">
        <f t="shared" si="375"/>
        <v>0</v>
      </c>
      <c r="R1568" s="60">
        <f t="shared" si="376"/>
        <v>0</v>
      </c>
      <c r="S1568" s="75" t="str">
        <f t="shared" si="377"/>
        <v>已清</v>
      </c>
      <c r="T1568" s="51" t="s">
        <v>59</v>
      </c>
      <c r="U1568" s="51"/>
      <c r="V1568" s="51"/>
    </row>
    <row r="1569" spans="1:22" ht="20">
      <c r="A1569" s="49"/>
      <c r="B1569" s="52"/>
      <c r="C1569" s="53"/>
      <c r="D1569" s="54"/>
      <c r="E1569" s="54"/>
      <c r="F1569" s="55"/>
      <c r="G1569" s="56"/>
      <c r="H1569" s="57"/>
      <c r="I1569" s="58"/>
      <c r="J1569" s="59">
        <f t="shared" si="378"/>
        <v>0</v>
      </c>
      <c r="K1569" s="60">
        <f t="shared" si="379"/>
        <v>0</v>
      </c>
      <c r="L1569" s="61"/>
      <c r="M1569" s="59">
        <f t="shared" si="372"/>
        <v>0</v>
      </c>
      <c r="N1569" s="60">
        <f t="shared" si="373"/>
        <v>0</v>
      </c>
      <c r="O1569" s="81" t="e">
        <f t="shared" si="374"/>
        <v>#DIV/0!</v>
      </c>
      <c r="P1569" s="61"/>
      <c r="Q1569" s="60">
        <f t="shared" si="375"/>
        <v>0</v>
      </c>
      <c r="R1569" s="60">
        <f t="shared" si="376"/>
        <v>0</v>
      </c>
      <c r="S1569" s="75" t="str">
        <f t="shared" si="377"/>
        <v>已清</v>
      </c>
      <c r="T1569" s="51" t="s">
        <v>59</v>
      </c>
      <c r="U1569" s="51"/>
      <c r="V1569" s="51"/>
    </row>
    <row r="1570" spans="1:22" ht="20">
      <c r="A1570" s="49"/>
      <c r="B1570" s="52"/>
      <c r="C1570" s="53"/>
      <c r="D1570" s="54"/>
      <c r="E1570" s="54"/>
      <c r="F1570" s="55"/>
      <c r="G1570" s="56"/>
      <c r="H1570" s="57"/>
      <c r="I1570" s="58"/>
      <c r="J1570" s="59">
        <f t="shared" si="378"/>
        <v>0</v>
      </c>
      <c r="K1570" s="60">
        <f t="shared" si="379"/>
        <v>0</v>
      </c>
      <c r="L1570" s="61"/>
      <c r="M1570" s="59">
        <f t="shared" si="372"/>
        <v>0</v>
      </c>
      <c r="N1570" s="60">
        <f t="shared" si="373"/>
        <v>0</v>
      </c>
      <c r="O1570" s="81" t="e">
        <f t="shared" si="374"/>
        <v>#DIV/0!</v>
      </c>
      <c r="P1570" s="61"/>
      <c r="Q1570" s="60">
        <f t="shared" si="375"/>
        <v>0</v>
      </c>
      <c r="R1570" s="60">
        <f t="shared" si="376"/>
        <v>0</v>
      </c>
      <c r="S1570" s="75" t="str">
        <f t="shared" si="377"/>
        <v>已清</v>
      </c>
      <c r="T1570" s="51" t="s">
        <v>59</v>
      </c>
      <c r="U1570" s="51"/>
      <c r="V1570" s="51"/>
    </row>
    <row r="1571" spans="1:22" ht="20">
      <c r="A1571" s="49"/>
      <c r="B1571" s="52"/>
      <c r="C1571" s="53"/>
      <c r="D1571" s="54"/>
      <c r="E1571" s="54"/>
      <c r="F1571" s="55"/>
      <c r="G1571" s="56"/>
      <c r="H1571" s="57"/>
      <c r="I1571" s="58"/>
      <c r="J1571" s="59">
        <f t="shared" si="378"/>
        <v>0</v>
      </c>
      <c r="K1571" s="60">
        <f t="shared" si="379"/>
        <v>0</v>
      </c>
      <c r="L1571" s="61"/>
      <c r="M1571" s="59">
        <f t="shared" si="372"/>
        <v>0</v>
      </c>
      <c r="N1571" s="60">
        <f t="shared" si="373"/>
        <v>0</v>
      </c>
      <c r="O1571" s="81" t="e">
        <f t="shared" si="374"/>
        <v>#DIV/0!</v>
      </c>
      <c r="P1571" s="61"/>
      <c r="Q1571" s="60">
        <f t="shared" si="375"/>
        <v>0</v>
      </c>
      <c r="R1571" s="60">
        <f t="shared" si="376"/>
        <v>0</v>
      </c>
      <c r="S1571" s="75" t="str">
        <f t="shared" si="377"/>
        <v>已清</v>
      </c>
      <c r="T1571" s="51" t="s">
        <v>59</v>
      </c>
      <c r="U1571" s="51"/>
      <c r="V1571" s="51"/>
    </row>
    <row r="1572" spans="1:22" ht="20">
      <c r="A1572" s="49"/>
      <c r="B1572" s="52"/>
      <c r="C1572" s="53"/>
      <c r="D1572" s="54"/>
      <c r="E1572" s="54"/>
      <c r="F1572" s="55"/>
      <c r="G1572" s="56"/>
      <c r="H1572" s="57"/>
      <c r="I1572" s="58"/>
      <c r="J1572" s="59">
        <f t="shared" si="378"/>
        <v>0</v>
      </c>
      <c r="K1572" s="60">
        <f t="shared" si="379"/>
        <v>0</v>
      </c>
      <c r="L1572" s="61"/>
      <c r="M1572" s="59">
        <f t="shared" si="372"/>
        <v>0</v>
      </c>
      <c r="N1572" s="60">
        <f t="shared" si="373"/>
        <v>0</v>
      </c>
      <c r="O1572" s="81" t="e">
        <f t="shared" si="374"/>
        <v>#DIV/0!</v>
      </c>
      <c r="P1572" s="61"/>
      <c r="Q1572" s="60">
        <f t="shared" si="375"/>
        <v>0</v>
      </c>
      <c r="R1572" s="60">
        <f t="shared" si="376"/>
        <v>0</v>
      </c>
      <c r="S1572" s="75" t="str">
        <f t="shared" si="377"/>
        <v>已清</v>
      </c>
      <c r="T1572" s="51" t="s">
        <v>59</v>
      </c>
      <c r="U1572" s="51"/>
      <c r="V1572" s="51"/>
    </row>
    <row r="1573" spans="1:22" ht="20">
      <c r="A1573" s="49"/>
      <c r="B1573" s="52"/>
      <c r="C1573" s="53"/>
      <c r="D1573" s="54"/>
      <c r="E1573" s="54"/>
      <c r="F1573" s="55"/>
      <c r="G1573" s="56"/>
      <c r="H1573" s="57"/>
      <c r="I1573" s="58"/>
      <c r="J1573" s="59">
        <f t="shared" si="378"/>
        <v>0</v>
      </c>
      <c r="K1573" s="60">
        <f t="shared" si="379"/>
        <v>0</v>
      </c>
      <c r="L1573" s="61"/>
      <c r="M1573" s="59">
        <f t="shared" si="372"/>
        <v>0</v>
      </c>
      <c r="N1573" s="60">
        <f t="shared" si="373"/>
        <v>0</v>
      </c>
      <c r="O1573" s="81" t="e">
        <f t="shared" si="374"/>
        <v>#DIV/0!</v>
      </c>
      <c r="P1573" s="61"/>
      <c r="Q1573" s="60">
        <f t="shared" si="375"/>
        <v>0</v>
      </c>
      <c r="R1573" s="60">
        <f t="shared" si="376"/>
        <v>0</v>
      </c>
      <c r="S1573" s="75" t="str">
        <f t="shared" si="377"/>
        <v>已清</v>
      </c>
      <c r="T1573" s="51" t="s">
        <v>59</v>
      </c>
      <c r="U1573" s="51"/>
      <c r="V1573" s="51"/>
    </row>
    <row r="1574" spans="1:22" ht="20">
      <c r="A1574" s="49"/>
      <c r="B1574" s="52"/>
      <c r="C1574" s="53"/>
      <c r="D1574" s="54"/>
      <c r="E1574" s="54"/>
      <c r="F1574" s="55"/>
      <c r="G1574" s="56"/>
      <c r="H1574" s="57"/>
      <c r="I1574" s="58"/>
      <c r="J1574" s="59">
        <f t="shared" si="378"/>
        <v>0</v>
      </c>
      <c r="K1574" s="60">
        <f t="shared" si="379"/>
        <v>0</v>
      </c>
      <c r="L1574" s="61"/>
      <c r="M1574" s="59">
        <f t="shared" si="372"/>
        <v>0</v>
      </c>
      <c r="N1574" s="60">
        <f t="shared" si="373"/>
        <v>0</v>
      </c>
      <c r="O1574" s="81" t="e">
        <f t="shared" si="374"/>
        <v>#DIV/0!</v>
      </c>
      <c r="P1574" s="61"/>
      <c r="Q1574" s="60">
        <f t="shared" si="375"/>
        <v>0</v>
      </c>
      <c r="R1574" s="60">
        <f t="shared" si="376"/>
        <v>0</v>
      </c>
      <c r="S1574" s="75" t="str">
        <f t="shared" si="377"/>
        <v>已清</v>
      </c>
      <c r="T1574" s="51" t="s">
        <v>59</v>
      </c>
      <c r="U1574" s="51"/>
      <c r="V1574" s="51"/>
    </row>
    <row r="1575" spans="1:22" ht="20">
      <c r="A1575" s="49"/>
      <c r="B1575" s="52"/>
      <c r="C1575" s="53"/>
      <c r="D1575" s="54"/>
      <c r="E1575" s="54"/>
      <c r="F1575" s="55"/>
      <c r="G1575" s="56"/>
      <c r="H1575" s="57"/>
      <c r="I1575" s="58"/>
      <c r="J1575" s="59">
        <f t="shared" si="378"/>
        <v>0</v>
      </c>
      <c r="K1575" s="60">
        <f t="shared" si="379"/>
        <v>0</v>
      </c>
      <c r="L1575" s="61"/>
      <c r="M1575" s="59">
        <f t="shared" si="372"/>
        <v>0</v>
      </c>
      <c r="N1575" s="60">
        <f t="shared" si="373"/>
        <v>0</v>
      </c>
      <c r="O1575" s="81" t="e">
        <f t="shared" si="374"/>
        <v>#DIV/0!</v>
      </c>
      <c r="P1575" s="61"/>
      <c r="Q1575" s="60">
        <f t="shared" si="375"/>
        <v>0</v>
      </c>
      <c r="R1575" s="60">
        <f t="shared" si="376"/>
        <v>0</v>
      </c>
      <c r="S1575" s="75" t="str">
        <f t="shared" si="377"/>
        <v>已清</v>
      </c>
      <c r="T1575" s="51" t="s">
        <v>59</v>
      </c>
      <c r="U1575" s="51"/>
      <c r="V1575" s="51"/>
    </row>
    <row r="1576" spans="1:22" ht="20">
      <c r="A1576" s="49"/>
      <c r="B1576" s="52"/>
      <c r="C1576" s="53"/>
      <c r="D1576" s="54"/>
      <c r="E1576" s="54"/>
      <c r="F1576" s="55"/>
      <c r="G1576" s="56"/>
      <c r="H1576" s="57"/>
      <c r="I1576" s="58"/>
      <c r="J1576" s="59">
        <f t="shared" si="378"/>
        <v>0</v>
      </c>
      <c r="K1576" s="60">
        <f t="shared" si="379"/>
        <v>0</v>
      </c>
      <c r="L1576" s="61"/>
      <c r="M1576" s="59">
        <f t="shared" si="372"/>
        <v>0</v>
      </c>
      <c r="N1576" s="60">
        <f t="shared" si="373"/>
        <v>0</v>
      </c>
      <c r="O1576" s="81" t="e">
        <f t="shared" si="374"/>
        <v>#DIV/0!</v>
      </c>
      <c r="P1576" s="61"/>
      <c r="Q1576" s="60">
        <f t="shared" si="375"/>
        <v>0</v>
      </c>
      <c r="R1576" s="60">
        <f t="shared" si="376"/>
        <v>0</v>
      </c>
      <c r="S1576" s="75" t="str">
        <f t="shared" si="377"/>
        <v>已清</v>
      </c>
      <c r="T1576" s="51" t="s">
        <v>59</v>
      </c>
      <c r="U1576" s="51"/>
      <c r="V1576" s="51"/>
    </row>
    <row r="1577" spans="1:22" ht="20">
      <c r="A1577" s="49"/>
      <c r="B1577" s="52"/>
      <c r="C1577" s="53"/>
      <c r="D1577" s="54"/>
      <c r="E1577" s="54"/>
      <c r="F1577" s="55"/>
      <c r="G1577" s="56"/>
      <c r="H1577" s="57"/>
      <c r="I1577" s="58"/>
      <c r="J1577" s="59">
        <f t="shared" si="378"/>
        <v>0</v>
      </c>
      <c r="K1577" s="60">
        <f t="shared" si="379"/>
        <v>0</v>
      </c>
      <c r="L1577" s="61"/>
      <c r="M1577" s="59">
        <f t="shared" si="372"/>
        <v>0</v>
      </c>
      <c r="N1577" s="60">
        <f t="shared" si="373"/>
        <v>0</v>
      </c>
      <c r="O1577" s="81" t="e">
        <f t="shared" si="374"/>
        <v>#DIV/0!</v>
      </c>
      <c r="P1577" s="61"/>
      <c r="Q1577" s="60">
        <f t="shared" si="375"/>
        <v>0</v>
      </c>
      <c r="R1577" s="60">
        <f t="shared" si="376"/>
        <v>0</v>
      </c>
      <c r="S1577" s="75" t="str">
        <f t="shared" si="377"/>
        <v>已清</v>
      </c>
      <c r="T1577" s="51" t="s">
        <v>59</v>
      </c>
      <c r="U1577" s="51"/>
      <c r="V1577" s="51"/>
    </row>
    <row r="1578" spans="1:22" ht="20">
      <c r="A1578" s="49"/>
      <c r="B1578" s="52"/>
      <c r="C1578" s="53"/>
      <c r="D1578" s="54"/>
      <c r="E1578" s="54"/>
      <c r="F1578" s="55"/>
      <c r="G1578" s="56"/>
      <c r="H1578" s="57"/>
      <c r="I1578" s="58"/>
      <c r="J1578" s="59">
        <f t="shared" si="378"/>
        <v>0</v>
      </c>
      <c r="K1578" s="60">
        <f t="shared" si="379"/>
        <v>0</v>
      </c>
      <c r="L1578" s="61"/>
      <c r="M1578" s="59">
        <f t="shared" si="372"/>
        <v>0</v>
      </c>
      <c r="N1578" s="60">
        <f t="shared" si="373"/>
        <v>0</v>
      </c>
      <c r="O1578" s="81" t="e">
        <f t="shared" si="374"/>
        <v>#DIV/0!</v>
      </c>
      <c r="P1578" s="61"/>
      <c r="Q1578" s="60">
        <f t="shared" si="375"/>
        <v>0</v>
      </c>
      <c r="R1578" s="60">
        <f t="shared" si="376"/>
        <v>0</v>
      </c>
      <c r="S1578" s="75" t="str">
        <f t="shared" si="377"/>
        <v>已清</v>
      </c>
      <c r="T1578" s="51" t="s">
        <v>59</v>
      </c>
      <c r="U1578" s="51"/>
      <c r="V1578" s="51"/>
    </row>
    <row r="1579" spans="1:22" ht="20">
      <c r="A1579" s="49"/>
      <c r="B1579" s="52"/>
      <c r="C1579" s="53"/>
      <c r="D1579" s="54"/>
      <c r="E1579" s="54"/>
      <c r="F1579" s="55"/>
      <c r="G1579" s="56"/>
      <c r="H1579" s="57"/>
      <c r="I1579" s="58"/>
      <c r="J1579" s="59">
        <f t="shared" si="378"/>
        <v>0</v>
      </c>
      <c r="K1579" s="60">
        <f t="shared" si="379"/>
        <v>0</v>
      </c>
      <c r="L1579" s="61"/>
      <c r="M1579" s="59">
        <f t="shared" si="372"/>
        <v>0</v>
      </c>
      <c r="N1579" s="60">
        <f t="shared" si="373"/>
        <v>0</v>
      </c>
      <c r="O1579" s="81" t="e">
        <f t="shared" si="374"/>
        <v>#DIV/0!</v>
      </c>
      <c r="P1579" s="61"/>
      <c r="Q1579" s="60">
        <f t="shared" si="375"/>
        <v>0</v>
      </c>
      <c r="R1579" s="60">
        <f t="shared" si="376"/>
        <v>0</v>
      </c>
      <c r="S1579" s="75" t="str">
        <f t="shared" si="377"/>
        <v>已清</v>
      </c>
      <c r="T1579" s="51" t="s">
        <v>59</v>
      </c>
      <c r="U1579" s="51"/>
      <c r="V1579" s="51"/>
    </row>
    <row r="1580" spans="1:22" ht="20">
      <c r="A1580" s="49"/>
      <c r="B1580" s="52"/>
      <c r="C1580" s="53"/>
      <c r="D1580" s="54"/>
      <c r="E1580" s="54"/>
      <c r="F1580" s="55"/>
      <c r="G1580" s="56"/>
      <c r="H1580" s="57"/>
      <c r="I1580" s="58"/>
      <c r="J1580" s="59">
        <f t="shared" si="378"/>
        <v>0</v>
      </c>
      <c r="K1580" s="60">
        <f t="shared" si="379"/>
        <v>0</v>
      </c>
      <c r="L1580" s="61"/>
      <c r="M1580" s="59">
        <f t="shared" si="372"/>
        <v>0</v>
      </c>
      <c r="N1580" s="60">
        <f t="shared" si="373"/>
        <v>0</v>
      </c>
      <c r="O1580" s="81" t="e">
        <f t="shared" si="374"/>
        <v>#DIV/0!</v>
      </c>
      <c r="P1580" s="61"/>
      <c r="Q1580" s="60">
        <f t="shared" si="375"/>
        <v>0</v>
      </c>
      <c r="R1580" s="60">
        <f t="shared" si="376"/>
        <v>0</v>
      </c>
      <c r="S1580" s="75" t="str">
        <f t="shared" si="377"/>
        <v>已清</v>
      </c>
      <c r="T1580" s="51" t="s">
        <v>59</v>
      </c>
      <c r="U1580" s="51"/>
      <c r="V1580" s="51"/>
    </row>
    <row r="1581" spans="1:22" ht="20">
      <c r="A1581" s="49"/>
      <c r="B1581" s="52"/>
      <c r="C1581" s="53"/>
      <c r="D1581" s="54"/>
      <c r="E1581" s="54"/>
      <c r="F1581" s="55"/>
      <c r="G1581" s="56"/>
      <c r="H1581" s="57"/>
      <c r="I1581" s="58"/>
      <c r="J1581" s="59">
        <f t="shared" si="378"/>
        <v>0</v>
      </c>
      <c r="K1581" s="60">
        <f t="shared" si="379"/>
        <v>0</v>
      </c>
      <c r="L1581" s="61"/>
      <c r="M1581" s="59">
        <f t="shared" si="372"/>
        <v>0</v>
      </c>
      <c r="N1581" s="60">
        <f t="shared" si="373"/>
        <v>0</v>
      </c>
      <c r="O1581" s="81" t="e">
        <f t="shared" si="374"/>
        <v>#DIV/0!</v>
      </c>
      <c r="P1581" s="61"/>
      <c r="Q1581" s="60">
        <f t="shared" si="375"/>
        <v>0</v>
      </c>
      <c r="R1581" s="60">
        <f t="shared" si="376"/>
        <v>0</v>
      </c>
      <c r="S1581" s="75" t="str">
        <f t="shared" si="377"/>
        <v>已清</v>
      </c>
      <c r="T1581" s="51" t="s">
        <v>59</v>
      </c>
      <c r="U1581" s="51"/>
      <c r="V1581" s="51"/>
    </row>
    <row r="1582" spans="1:22" ht="20">
      <c r="A1582" s="49"/>
      <c r="B1582" s="52"/>
      <c r="C1582" s="53"/>
      <c r="D1582" s="54"/>
      <c r="E1582" s="54"/>
      <c r="F1582" s="55"/>
      <c r="G1582" s="56"/>
      <c r="H1582" s="57"/>
      <c r="I1582" s="58"/>
      <c r="J1582" s="59">
        <f t="shared" si="378"/>
        <v>0</v>
      </c>
      <c r="K1582" s="60">
        <f t="shared" si="379"/>
        <v>0</v>
      </c>
      <c r="L1582" s="61"/>
      <c r="M1582" s="59">
        <f t="shared" si="372"/>
        <v>0</v>
      </c>
      <c r="N1582" s="60">
        <f t="shared" si="373"/>
        <v>0</v>
      </c>
      <c r="O1582" s="81" t="e">
        <f t="shared" si="374"/>
        <v>#DIV/0!</v>
      </c>
      <c r="P1582" s="61"/>
      <c r="Q1582" s="60">
        <f t="shared" si="375"/>
        <v>0</v>
      </c>
      <c r="R1582" s="60">
        <f t="shared" si="376"/>
        <v>0</v>
      </c>
      <c r="S1582" s="75" t="str">
        <f t="shared" si="377"/>
        <v>已清</v>
      </c>
      <c r="T1582" s="51" t="s">
        <v>59</v>
      </c>
      <c r="U1582" s="51"/>
      <c r="V1582" s="51"/>
    </row>
    <row r="1583" spans="1:22" ht="20">
      <c r="A1583" s="49"/>
      <c r="B1583" s="52"/>
      <c r="C1583" s="53"/>
      <c r="D1583" s="54"/>
      <c r="E1583" s="54"/>
      <c r="F1583" s="55"/>
      <c r="G1583" s="56"/>
      <c r="H1583" s="57"/>
      <c r="I1583" s="58"/>
      <c r="J1583" s="59">
        <f t="shared" si="378"/>
        <v>0</v>
      </c>
      <c r="K1583" s="60">
        <f t="shared" si="379"/>
        <v>0</v>
      </c>
      <c r="L1583" s="61"/>
      <c r="M1583" s="59">
        <f t="shared" si="372"/>
        <v>0</v>
      </c>
      <c r="N1583" s="60">
        <f t="shared" si="373"/>
        <v>0</v>
      </c>
      <c r="O1583" s="81" t="e">
        <f t="shared" si="374"/>
        <v>#DIV/0!</v>
      </c>
      <c r="P1583" s="61"/>
      <c r="Q1583" s="60">
        <f t="shared" si="375"/>
        <v>0</v>
      </c>
      <c r="R1583" s="60">
        <f t="shared" si="376"/>
        <v>0</v>
      </c>
      <c r="S1583" s="75" t="str">
        <f t="shared" si="377"/>
        <v>已清</v>
      </c>
      <c r="T1583" s="51" t="s">
        <v>59</v>
      </c>
      <c r="U1583" s="51"/>
      <c r="V1583" s="51"/>
    </row>
    <row r="1584" spans="1:22" ht="20">
      <c r="A1584" s="49"/>
      <c r="B1584" s="52"/>
      <c r="C1584" s="53"/>
      <c r="D1584" s="54"/>
      <c r="E1584" s="54"/>
      <c r="F1584" s="55"/>
      <c r="G1584" s="56"/>
      <c r="H1584" s="57"/>
      <c r="I1584" s="58"/>
      <c r="J1584" s="59">
        <f t="shared" si="378"/>
        <v>0</v>
      </c>
      <c r="K1584" s="60">
        <f t="shared" si="379"/>
        <v>0</v>
      </c>
      <c r="L1584" s="61"/>
      <c r="M1584" s="59">
        <f t="shared" si="372"/>
        <v>0</v>
      </c>
      <c r="N1584" s="60">
        <f t="shared" si="373"/>
        <v>0</v>
      </c>
      <c r="O1584" s="81" t="e">
        <f t="shared" si="374"/>
        <v>#DIV/0!</v>
      </c>
      <c r="P1584" s="61"/>
      <c r="Q1584" s="60">
        <f t="shared" si="375"/>
        <v>0</v>
      </c>
      <c r="R1584" s="60">
        <f t="shared" si="376"/>
        <v>0</v>
      </c>
      <c r="S1584" s="75" t="str">
        <f t="shared" si="377"/>
        <v>已清</v>
      </c>
      <c r="T1584" s="51" t="s">
        <v>59</v>
      </c>
      <c r="U1584" s="51"/>
      <c r="V1584" s="51"/>
    </row>
    <row r="1585" spans="1:22" ht="20">
      <c r="A1585" s="49"/>
      <c r="B1585" s="52"/>
      <c r="C1585" s="53"/>
      <c r="D1585" s="54"/>
      <c r="E1585" s="54"/>
      <c r="F1585" s="55"/>
      <c r="G1585" s="56"/>
      <c r="H1585" s="57"/>
      <c r="I1585" s="58"/>
      <c r="J1585" s="59">
        <f t="shared" si="378"/>
        <v>0</v>
      </c>
      <c r="K1585" s="60">
        <f t="shared" si="379"/>
        <v>0</v>
      </c>
      <c r="L1585" s="61"/>
      <c r="M1585" s="59">
        <f t="shared" si="372"/>
        <v>0</v>
      </c>
      <c r="N1585" s="60">
        <f t="shared" si="373"/>
        <v>0</v>
      </c>
      <c r="O1585" s="81" t="e">
        <f t="shared" si="374"/>
        <v>#DIV/0!</v>
      </c>
      <c r="P1585" s="61"/>
      <c r="Q1585" s="60">
        <f t="shared" si="375"/>
        <v>0</v>
      </c>
      <c r="R1585" s="60">
        <f t="shared" si="376"/>
        <v>0</v>
      </c>
      <c r="S1585" s="75" t="str">
        <f t="shared" si="377"/>
        <v>已清</v>
      </c>
      <c r="T1585" s="51" t="s">
        <v>59</v>
      </c>
      <c r="U1585" s="51"/>
      <c r="V1585" s="51"/>
    </row>
    <row r="1586" spans="1:22" ht="20">
      <c r="A1586" s="49"/>
      <c r="B1586" s="52"/>
      <c r="C1586" s="53"/>
      <c r="D1586" s="54"/>
      <c r="E1586" s="54"/>
      <c r="F1586" s="55"/>
      <c r="G1586" s="56"/>
      <c r="H1586" s="57"/>
      <c r="I1586" s="58"/>
      <c r="J1586" s="59">
        <f t="shared" si="378"/>
        <v>0</v>
      </c>
      <c r="K1586" s="60">
        <f t="shared" si="379"/>
        <v>0</v>
      </c>
      <c r="L1586" s="61"/>
      <c r="M1586" s="59">
        <f t="shared" si="372"/>
        <v>0</v>
      </c>
      <c r="N1586" s="60">
        <f t="shared" si="373"/>
        <v>0</v>
      </c>
      <c r="O1586" s="81" t="e">
        <f t="shared" si="374"/>
        <v>#DIV/0!</v>
      </c>
      <c r="P1586" s="61"/>
      <c r="Q1586" s="60">
        <f t="shared" si="375"/>
        <v>0</v>
      </c>
      <c r="R1586" s="60">
        <f t="shared" si="376"/>
        <v>0</v>
      </c>
      <c r="S1586" s="75" t="str">
        <f t="shared" si="377"/>
        <v>已清</v>
      </c>
      <c r="T1586" s="51" t="s">
        <v>59</v>
      </c>
      <c r="U1586" s="51"/>
      <c r="V1586" s="51"/>
    </row>
    <row r="1587" spans="1:22" ht="20">
      <c r="A1587" s="49"/>
      <c r="B1587" s="52"/>
      <c r="C1587" s="53"/>
      <c r="D1587" s="54"/>
      <c r="E1587" s="54"/>
      <c r="F1587" s="55"/>
      <c r="G1587" s="56"/>
      <c r="H1587" s="57"/>
      <c r="I1587" s="58"/>
      <c r="J1587" s="59">
        <f t="shared" si="378"/>
        <v>0</v>
      </c>
      <c r="K1587" s="60">
        <f t="shared" si="379"/>
        <v>0</v>
      </c>
      <c r="L1587" s="61"/>
      <c r="M1587" s="59">
        <f t="shared" si="372"/>
        <v>0</v>
      </c>
      <c r="N1587" s="60">
        <f t="shared" si="373"/>
        <v>0</v>
      </c>
      <c r="O1587" s="81" t="e">
        <f t="shared" si="374"/>
        <v>#DIV/0!</v>
      </c>
      <c r="P1587" s="61"/>
      <c r="Q1587" s="60">
        <f t="shared" si="375"/>
        <v>0</v>
      </c>
      <c r="R1587" s="60">
        <f t="shared" si="376"/>
        <v>0</v>
      </c>
      <c r="S1587" s="75" t="str">
        <f t="shared" si="377"/>
        <v>已清</v>
      </c>
      <c r="T1587" s="51" t="s">
        <v>59</v>
      </c>
      <c r="U1587" s="51"/>
      <c r="V1587" s="51"/>
    </row>
    <row r="1588" spans="1:22" ht="20">
      <c r="A1588" s="49"/>
      <c r="B1588" s="52"/>
      <c r="C1588" s="53"/>
      <c r="D1588" s="54"/>
      <c r="E1588" s="54"/>
      <c r="F1588" s="55"/>
      <c r="G1588" s="56"/>
      <c r="H1588" s="57"/>
      <c r="I1588" s="58"/>
      <c r="J1588" s="59">
        <f t="shared" si="378"/>
        <v>0</v>
      </c>
      <c r="K1588" s="60">
        <f t="shared" si="379"/>
        <v>0</v>
      </c>
      <c r="L1588" s="61"/>
      <c r="M1588" s="59">
        <f t="shared" si="372"/>
        <v>0</v>
      </c>
      <c r="N1588" s="60">
        <f t="shared" si="373"/>
        <v>0</v>
      </c>
      <c r="O1588" s="81" t="e">
        <f t="shared" si="374"/>
        <v>#DIV/0!</v>
      </c>
      <c r="P1588" s="61"/>
      <c r="Q1588" s="60">
        <f t="shared" si="375"/>
        <v>0</v>
      </c>
      <c r="R1588" s="60">
        <f t="shared" si="376"/>
        <v>0</v>
      </c>
      <c r="S1588" s="75" t="str">
        <f t="shared" si="377"/>
        <v>已清</v>
      </c>
      <c r="T1588" s="51" t="s">
        <v>59</v>
      </c>
      <c r="U1588" s="51"/>
      <c r="V1588" s="51"/>
    </row>
    <row r="1589" spans="1:22" ht="20">
      <c r="A1589" s="49"/>
      <c r="B1589" s="52"/>
      <c r="C1589" s="53"/>
      <c r="D1589" s="54"/>
      <c r="E1589" s="54"/>
      <c r="F1589" s="55"/>
      <c r="G1589" s="56"/>
      <c r="H1589" s="57"/>
      <c r="I1589" s="58"/>
      <c r="J1589" s="59">
        <f t="shared" si="378"/>
        <v>0</v>
      </c>
      <c r="K1589" s="60">
        <f t="shared" si="379"/>
        <v>0</v>
      </c>
      <c r="L1589" s="61"/>
      <c r="M1589" s="59">
        <f t="shared" si="372"/>
        <v>0</v>
      </c>
      <c r="N1589" s="60">
        <f t="shared" si="373"/>
        <v>0</v>
      </c>
      <c r="O1589" s="81" t="e">
        <f t="shared" si="374"/>
        <v>#DIV/0!</v>
      </c>
      <c r="P1589" s="61"/>
      <c r="Q1589" s="60">
        <f t="shared" si="375"/>
        <v>0</v>
      </c>
      <c r="R1589" s="60">
        <f t="shared" si="376"/>
        <v>0</v>
      </c>
      <c r="S1589" s="75" t="str">
        <f t="shared" si="377"/>
        <v>已清</v>
      </c>
      <c r="T1589" s="51" t="s">
        <v>59</v>
      </c>
      <c r="U1589" s="51"/>
      <c r="V1589" s="51"/>
    </row>
    <row r="1590" spans="1:22" ht="20">
      <c r="A1590" s="49"/>
      <c r="B1590" s="52"/>
      <c r="C1590" s="53"/>
      <c r="D1590" s="54"/>
      <c r="E1590" s="54"/>
      <c r="F1590" s="55"/>
      <c r="G1590" s="56"/>
      <c r="H1590" s="57"/>
      <c r="I1590" s="58"/>
      <c r="J1590" s="59">
        <f t="shared" si="378"/>
        <v>0</v>
      </c>
      <c r="K1590" s="60">
        <f t="shared" si="379"/>
        <v>0</v>
      </c>
      <c r="L1590" s="61"/>
      <c r="M1590" s="59">
        <f t="shared" si="372"/>
        <v>0</v>
      </c>
      <c r="N1590" s="60">
        <f t="shared" si="373"/>
        <v>0</v>
      </c>
      <c r="O1590" s="81" t="e">
        <f t="shared" si="374"/>
        <v>#DIV/0!</v>
      </c>
      <c r="P1590" s="61"/>
      <c r="Q1590" s="60">
        <f t="shared" si="375"/>
        <v>0</v>
      </c>
      <c r="R1590" s="60">
        <f t="shared" si="376"/>
        <v>0</v>
      </c>
      <c r="S1590" s="75" t="str">
        <f t="shared" si="377"/>
        <v>已清</v>
      </c>
      <c r="T1590" s="51" t="s">
        <v>59</v>
      </c>
      <c r="U1590" s="51"/>
      <c r="V1590" s="51"/>
    </row>
    <row r="1591" spans="1:22" ht="20">
      <c r="A1591" s="49"/>
      <c r="B1591" s="52"/>
      <c r="C1591" s="53"/>
      <c r="D1591" s="54"/>
      <c r="E1591" s="54"/>
      <c r="F1591" s="55"/>
      <c r="G1591" s="56"/>
      <c r="H1591" s="57"/>
      <c r="I1591" s="58"/>
      <c r="J1591" s="59">
        <f t="shared" si="378"/>
        <v>0</v>
      </c>
      <c r="K1591" s="60">
        <f t="shared" si="379"/>
        <v>0</v>
      </c>
      <c r="L1591" s="61"/>
      <c r="M1591" s="59">
        <f t="shared" si="372"/>
        <v>0</v>
      </c>
      <c r="N1591" s="60">
        <f t="shared" si="373"/>
        <v>0</v>
      </c>
      <c r="O1591" s="81" t="e">
        <f t="shared" si="374"/>
        <v>#DIV/0!</v>
      </c>
      <c r="P1591" s="61"/>
      <c r="Q1591" s="60">
        <f t="shared" si="375"/>
        <v>0</v>
      </c>
      <c r="R1591" s="60">
        <f t="shared" si="376"/>
        <v>0</v>
      </c>
      <c r="S1591" s="75" t="str">
        <f t="shared" si="377"/>
        <v>已清</v>
      </c>
      <c r="T1591" s="51" t="s">
        <v>59</v>
      </c>
      <c r="U1591" s="51"/>
      <c r="V1591" s="51"/>
    </row>
    <row r="1592" spans="1:22" ht="20">
      <c r="A1592" s="49"/>
      <c r="B1592" s="52"/>
      <c r="C1592" s="53"/>
      <c r="D1592" s="54"/>
      <c r="E1592" s="54"/>
      <c r="F1592" s="55"/>
      <c r="G1592" s="56"/>
      <c r="H1592" s="57"/>
      <c r="I1592" s="58"/>
      <c r="J1592" s="59">
        <f t="shared" si="378"/>
        <v>0</v>
      </c>
      <c r="K1592" s="60">
        <f t="shared" si="379"/>
        <v>0</v>
      </c>
      <c r="L1592" s="61"/>
      <c r="M1592" s="59">
        <f t="shared" ref="M1592:M1655" si="380">L1592*H1592</f>
        <v>0</v>
      </c>
      <c r="N1592" s="60">
        <f t="shared" ref="N1592:N1655" si="381">(L1592-J1592)*H1592</f>
        <v>0</v>
      </c>
      <c r="O1592" s="81" t="e">
        <f t="shared" ref="O1592:O1655" si="382">(L1592-J1592)/J1592</f>
        <v>#DIV/0!</v>
      </c>
      <c r="P1592" s="61"/>
      <c r="Q1592" s="60">
        <f t="shared" si="375"/>
        <v>0</v>
      </c>
      <c r="R1592" s="60">
        <f t="shared" si="376"/>
        <v>0</v>
      </c>
      <c r="S1592" s="75" t="str">
        <f t="shared" si="377"/>
        <v>已清</v>
      </c>
      <c r="T1592" s="51" t="s">
        <v>59</v>
      </c>
      <c r="U1592" s="51"/>
      <c r="V1592" s="51"/>
    </row>
    <row r="1593" spans="1:22" ht="20">
      <c r="A1593" s="49"/>
      <c r="B1593" s="52"/>
      <c r="C1593" s="53"/>
      <c r="D1593" s="54"/>
      <c r="E1593" s="54"/>
      <c r="F1593" s="55"/>
      <c r="G1593" s="56"/>
      <c r="H1593" s="57"/>
      <c r="I1593" s="58"/>
      <c r="J1593" s="59">
        <f t="shared" si="378"/>
        <v>0</v>
      </c>
      <c r="K1593" s="60">
        <f t="shared" si="379"/>
        <v>0</v>
      </c>
      <c r="L1593" s="61"/>
      <c r="M1593" s="59">
        <f t="shared" si="380"/>
        <v>0</v>
      </c>
      <c r="N1593" s="60">
        <f t="shared" si="381"/>
        <v>0</v>
      </c>
      <c r="O1593" s="81" t="e">
        <f t="shared" si="382"/>
        <v>#DIV/0!</v>
      </c>
      <c r="P1593" s="61"/>
      <c r="Q1593" s="60">
        <f t="shared" si="375"/>
        <v>0</v>
      </c>
      <c r="R1593" s="60">
        <f t="shared" si="376"/>
        <v>0</v>
      </c>
      <c r="S1593" s="75" t="str">
        <f t="shared" si="377"/>
        <v>已清</v>
      </c>
      <c r="T1593" s="51" t="s">
        <v>59</v>
      </c>
      <c r="U1593" s="51"/>
      <c r="V1593" s="51"/>
    </row>
    <row r="1594" spans="1:22" ht="20">
      <c r="A1594" s="49"/>
      <c r="B1594" s="52"/>
      <c r="C1594" s="53"/>
      <c r="D1594" s="54"/>
      <c r="E1594" s="54"/>
      <c r="F1594" s="55"/>
      <c r="G1594" s="56"/>
      <c r="H1594" s="57"/>
      <c r="I1594" s="58"/>
      <c r="J1594" s="59">
        <f t="shared" si="378"/>
        <v>0</v>
      </c>
      <c r="K1594" s="60">
        <f t="shared" si="379"/>
        <v>0</v>
      </c>
      <c r="L1594" s="61"/>
      <c r="M1594" s="59">
        <f t="shared" si="380"/>
        <v>0</v>
      </c>
      <c r="N1594" s="60">
        <f t="shared" si="381"/>
        <v>0</v>
      </c>
      <c r="O1594" s="81" t="e">
        <f t="shared" si="382"/>
        <v>#DIV/0!</v>
      </c>
      <c r="P1594" s="61"/>
      <c r="Q1594" s="60">
        <f t="shared" ref="Q1594:Q1657" si="383">L1594*H1594-P1594</f>
        <v>0</v>
      </c>
      <c r="R1594" s="60">
        <f t="shared" si="376"/>
        <v>0</v>
      </c>
      <c r="S1594" s="75" t="str">
        <f t="shared" si="377"/>
        <v>已清</v>
      </c>
      <c r="T1594" s="51" t="s">
        <v>59</v>
      </c>
      <c r="U1594" s="51"/>
      <c r="V1594" s="51"/>
    </row>
    <row r="1595" spans="1:22" ht="20">
      <c r="A1595" s="49"/>
      <c r="B1595" s="52"/>
      <c r="C1595" s="53"/>
      <c r="D1595" s="54"/>
      <c r="E1595" s="54"/>
      <c r="F1595" s="55"/>
      <c r="G1595" s="56"/>
      <c r="H1595" s="57"/>
      <c r="I1595" s="58"/>
      <c r="J1595" s="59">
        <f t="shared" si="378"/>
        <v>0</v>
      </c>
      <c r="K1595" s="60">
        <f t="shared" si="379"/>
        <v>0</v>
      </c>
      <c r="L1595" s="61"/>
      <c r="M1595" s="59">
        <f t="shared" si="380"/>
        <v>0</v>
      </c>
      <c r="N1595" s="60">
        <f t="shared" si="381"/>
        <v>0</v>
      </c>
      <c r="O1595" s="81" t="e">
        <f t="shared" si="382"/>
        <v>#DIV/0!</v>
      </c>
      <c r="P1595" s="61"/>
      <c r="Q1595" s="60">
        <f t="shared" si="383"/>
        <v>0</v>
      </c>
      <c r="R1595" s="60">
        <f t="shared" si="376"/>
        <v>0</v>
      </c>
      <c r="S1595" s="75" t="str">
        <f t="shared" si="377"/>
        <v>已清</v>
      </c>
      <c r="T1595" s="51" t="s">
        <v>59</v>
      </c>
      <c r="U1595" s="51"/>
      <c r="V1595" s="51"/>
    </row>
    <row r="1596" spans="1:22" ht="20">
      <c r="A1596" s="49"/>
      <c r="B1596" s="52"/>
      <c r="C1596" s="53"/>
      <c r="D1596" s="54"/>
      <c r="E1596" s="54"/>
      <c r="F1596" s="55"/>
      <c r="G1596" s="56"/>
      <c r="H1596" s="57"/>
      <c r="I1596" s="58"/>
      <c r="J1596" s="59">
        <f t="shared" si="378"/>
        <v>0</v>
      </c>
      <c r="K1596" s="60">
        <f t="shared" si="379"/>
        <v>0</v>
      </c>
      <c r="L1596" s="61"/>
      <c r="M1596" s="59">
        <f t="shared" si="380"/>
        <v>0</v>
      </c>
      <c r="N1596" s="60">
        <f t="shared" si="381"/>
        <v>0</v>
      </c>
      <c r="O1596" s="81" t="e">
        <f t="shared" si="382"/>
        <v>#DIV/0!</v>
      </c>
      <c r="P1596" s="61"/>
      <c r="Q1596" s="60">
        <f t="shared" si="383"/>
        <v>0</v>
      </c>
      <c r="R1596" s="60">
        <f t="shared" si="376"/>
        <v>0</v>
      </c>
      <c r="S1596" s="75" t="str">
        <f t="shared" si="377"/>
        <v>已清</v>
      </c>
      <c r="T1596" s="51" t="s">
        <v>59</v>
      </c>
      <c r="U1596" s="51"/>
      <c r="V1596" s="51"/>
    </row>
    <row r="1597" spans="1:22" ht="20">
      <c r="A1597" s="49"/>
      <c r="B1597" s="52"/>
      <c r="C1597" s="53"/>
      <c r="D1597" s="54"/>
      <c r="E1597" s="54"/>
      <c r="F1597" s="55"/>
      <c r="G1597" s="56"/>
      <c r="H1597" s="57"/>
      <c r="I1597" s="58"/>
      <c r="J1597" s="59">
        <f t="shared" si="378"/>
        <v>0</v>
      </c>
      <c r="K1597" s="60">
        <f t="shared" si="379"/>
        <v>0</v>
      </c>
      <c r="L1597" s="61"/>
      <c r="M1597" s="59">
        <f t="shared" si="380"/>
        <v>0</v>
      </c>
      <c r="N1597" s="60">
        <f t="shared" si="381"/>
        <v>0</v>
      </c>
      <c r="O1597" s="81" t="e">
        <f t="shared" si="382"/>
        <v>#DIV/0!</v>
      </c>
      <c r="P1597" s="61"/>
      <c r="Q1597" s="60">
        <f t="shared" si="383"/>
        <v>0</v>
      </c>
      <c r="R1597" s="60">
        <f t="shared" si="376"/>
        <v>0</v>
      </c>
      <c r="S1597" s="75" t="str">
        <f t="shared" si="377"/>
        <v>已清</v>
      </c>
      <c r="T1597" s="51" t="s">
        <v>59</v>
      </c>
      <c r="U1597" s="51"/>
      <c r="V1597" s="51"/>
    </row>
    <row r="1598" spans="1:22" ht="20">
      <c r="A1598" s="49"/>
      <c r="B1598" s="52"/>
      <c r="C1598" s="53"/>
      <c r="D1598" s="54"/>
      <c r="E1598" s="54"/>
      <c r="F1598" s="55"/>
      <c r="G1598" s="56"/>
      <c r="H1598" s="57"/>
      <c r="I1598" s="58"/>
      <c r="J1598" s="59">
        <f t="shared" si="378"/>
        <v>0</v>
      </c>
      <c r="K1598" s="60">
        <f t="shared" si="379"/>
        <v>0</v>
      </c>
      <c r="L1598" s="61"/>
      <c r="M1598" s="59">
        <f t="shared" si="380"/>
        <v>0</v>
      </c>
      <c r="N1598" s="60">
        <f t="shared" si="381"/>
        <v>0</v>
      </c>
      <c r="O1598" s="81" t="e">
        <f t="shared" si="382"/>
        <v>#DIV/0!</v>
      </c>
      <c r="P1598" s="61"/>
      <c r="Q1598" s="60">
        <f t="shared" si="383"/>
        <v>0</v>
      </c>
      <c r="R1598" s="60">
        <f t="shared" si="376"/>
        <v>0</v>
      </c>
      <c r="S1598" s="75" t="str">
        <f t="shared" si="377"/>
        <v>已清</v>
      </c>
      <c r="T1598" s="51" t="s">
        <v>59</v>
      </c>
      <c r="U1598" s="51"/>
      <c r="V1598" s="51"/>
    </row>
    <row r="1599" spans="1:22" ht="20">
      <c r="A1599" s="49"/>
      <c r="B1599" s="52"/>
      <c r="C1599" s="53"/>
      <c r="D1599" s="54"/>
      <c r="E1599" s="54"/>
      <c r="F1599" s="55"/>
      <c r="G1599" s="56"/>
      <c r="H1599" s="57"/>
      <c r="I1599" s="58"/>
      <c r="J1599" s="59">
        <f t="shared" si="378"/>
        <v>0</v>
      </c>
      <c r="K1599" s="60">
        <f t="shared" si="379"/>
        <v>0</v>
      </c>
      <c r="L1599" s="61"/>
      <c r="M1599" s="59">
        <f t="shared" si="380"/>
        <v>0</v>
      </c>
      <c r="N1599" s="60">
        <f t="shared" si="381"/>
        <v>0</v>
      </c>
      <c r="O1599" s="81" t="e">
        <f t="shared" si="382"/>
        <v>#DIV/0!</v>
      </c>
      <c r="P1599" s="61"/>
      <c r="Q1599" s="60">
        <f t="shared" si="383"/>
        <v>0</v>
      </c>
      <c r="R1599" s="60">
        <f t="shared" si="376"/>
        <v>0</v>
      </c>
      <c r="S1599" s="75" t="str">
        <f t="shared" si="377"/>
        <v>已清</v>
      </c>
      <c r="T1599" s="51" t="s">
        <v>59</v>
      </c>
      <c r="U1599" s="51"/>
      <c r="V1599" s="51"/>
    </row>
    <row r="1600" spans="1:22" ht="20">
      <c r="A1600" s="49"/>
      <c r="B1600" s="52"/>
      <c r="C1600" s="53"/>
      <c r="D1600" s="54"/>
      <c r="E1600" s="54"/>
      <c r="F1600" s="55"/>
      <c r="G1600" s="56"/>
      <c r="H1600" s="57"/>
      <c r="I1600" s="58"/>
      <c r="J1600" s="59">
        <f t="shared" si="378"/>
        <v>0</v>
      </c>
      <c r="K1600" s="60">
        <f t="shared" si="379"/>
        <v>0</v>
      </c>
      <c r="L1600" s="61"/>
      <c r="M1600" s="59">
        <f t="shared" si="380"/>
        <v>0</v>
      </c>
      <c r="N1600" s="60">
        <f t="shared" si="381"/>
        <v>0</v>
      </c>
      <c r="O1600" s="81" t="e">
        <f t="shared" si="382"/>
        <v>#DIV/0!</v>
      </c>
      <c r="P1600" s="61"/>
      <c r="Q1600" s="60">
        <f t="shared" si="383"/>
        <v>0</v>
      </c>
      <c r="R1600" s="60">
        <f t="shared" si="376"/>
        <v>0</v>
      </c>
      <c r="S1600" s="75" t="str">
        <f t="shared" si="377"/>
        <v>已清</v>
      </c>
      <c r="T1600" s="51" t="s">
        <v>59</v>
      </c>
      <c r="U1600" s="51"/>
      <c r="V1600" s="51"/>
    </row>
    <row r="1601" spans="1:22" ht="20">
      <c r="A1601" s="49"/>
      <c r="B1601" s="52"/>
      <c r="C1601" s="53"/>
      <c r="D1601" s="54"/>
      <c r="E1601" s="54"/>
      <c r="F1601" s="55"/>
      <c r="G1601" s="56"/>
      <c r="H1601" s="57"/>
      <c r="I1601" s="58"/>
      <c r="J1601" s="59">
        <f t="shared" si="378"/>
        <v>0</v>
      </c>
      <c r="K1601" s="60">
        <f t="shared" si="379"/>
        <v>0</v>
      </c>
      <c r="L1601" s="61"/>
      <c r="M1601" s="59">
        <f t="shared" si="380"/>
        <v>0</v>
      </c>
      <c r="N1601" s="60">
        <f t="shared" si="381"/>
        <v>0</v>
      </c>
      <c r="O1601" s="81" t="e">
        <f t="shared" si="382"/>
        <v>#DIV/0!</v>
      </c>
      <c r="P1601" s="61"/>
      <c r="Q1601" s="60">
        <f t="shared" si="383"/>
        <v>0</v>
      </c>
      <c r="R1601" s="60">
        <f t="shared" si="376"/>
        <v>0</v>
      </c>
      <c r="S1601" s="75" t="str">
        <f t="shared" si="377"/>
        <v>已清</v>
      </c>
      <c r="T1601" s="51" t="s">
        <v>59</v>
      </c>
      <c r="U1601" s="51"/>
      <c r="V1601" s="51"/>
    </row>
    <row r="1602" spans="1:22" ht="20">
      <c r="A1602" s="49"/>
      <c r="B1602" s="52"/>
      <c r="C1602" s="53"/>
      <c r="D1602" s="54"/>
      <c r="E1602" s="54"/>
      <c r="F1602" s="55"/>
      <c r="G1602" s="56"/>
      <c r="H1602" s="57"/>
      <c r="I1602" s="58"/>
      <c r="J1602" s="59">
        <f t="shared" si="378"/>
        <v>0</v>
      </c>
      <c r="K1602" s="60">
        <f t="shared" si="379"/>
        <v>0</v>
      </c>
      <c r="L1602" s="61"/>
      <c r="M1602" s="59">
        <f t="shared" si="380"/>
        <v>0</v>
      </c>
      <c r="N1602" s="60">
        <f t="shared" si="381"/>
        <v>0</v>
      </c>
      <c r="O1602" s="81" t="e">
        <f t="shared" si="382"/>
        <v>#DIV/0!</v>
      </c>
      <c r="P1602" s="61"/>
      <c r="Q1602" s="60">
        <f t="shared" si="383"/>
        <v>0</v>
      </c>
      <c r="R1602" s="60">
        <f t="shared" ref="R1602:R1665" si="384">N1602</f>
        <v>0</v>
      </c>
      <c r="S1602" s="75" t="str">
        <f t="shared" ref="S1602:S1665" si="385">IF(Q1602&lt;&gt;0,"未清","已清")</f>
        <v>已清</v>
      </c>
      <c r="T1602" s="51" t="s">
        <v>59</v>
      </c>
      <c r="U1602" s="51"/>
      <c r="V1602" s="51"/>
    </row>
    <row r="1603" spans="1:22" ht="20">
      <c r="A1603" s="49"/>
      <c r="B1603" s="52"/>
      <c r="C1603" s="53"/>
      <c r="D1603" s="54"/>
      <c r="E1603" s="54"/>
      <c r="F1603" s="55"/>
      <c r="G1603" s="56"/>
      <c r="H1603" s="57"/>
      <c r="I1603" s="58"/>
      <c r="J1603" s="59">
        <f t="shared" si="378"/>
        <v>0</v>
      </c>
      <c r="K1603" s="60">
        <f t="shared" si="379"/>
        <v>0</v>
      </c>
      <c r="L1603" s="61"/>
      <c r="M1603" s="59">
        <f t="shared" si="380"/>
        <v>0</v>
      </c>
      <c r="N1603" s="60">
        <f t="shared" si="381"/>
        <v>0</v>
      </c>
      <c r="O1603" s="81" t="e">
        <f t="shared" si="382"/>
        <v>#DIV/0!</v>
      </c>
      <c r="P1603" s="61"/>
      <c r="Q1603" s="60">
        <f t="shared" si="383"/>
        <v>0</v>
      </c>
      <c r="R1603" s="60">
        <f t="shared" si="384"/>
        <v>0</v>
      </c>
      <c r="S1603" s="75" t="str">
        <f t="shared" si="385"/>
        <v>已清</v>
      </c>
      <c r="T1603" s="51" t="s">
        <v>59</v>
      </c>
      <c r="U1603" s="51"/>
      <c r="V1603" s="51"/>
    </row>
    <row r="1604" spans="1:22" ht="20">
      <c r="A1604" s="49"/>
      <c r="B1604" s="52"/>
      <c r="C1604" s="53"/>
      <c r="D1604" s="54"/>
      <c r="E1604" s="54"/>
      <c r="F1604" s="55"/>
      <c r="G1604" s="56"/>
      <c r="H1604" s="57"/>
      <c r="I1604" s="58"/>
      <c r="J1604" s="59">
        <f t="shared" si="378"/>
        <v>0</v>
      </c>
      <c r="K1604" s="60">
        <f t="shared" si="379"/>
        <v>0</v>
      </c>
      <c r="L1604" s="61"/>
      <c r="M1604" s="59">
        <f t="shared" si="380"/>
        <v>0</v>
      </c>
      <c r="N1604" s="60">
        <f t="shared" si="381"/>
        <v>0</v>
      </c>
      <c r="O1604" s="81" t="e">
        <f t="shared" si="382"/>
        <v>#DIV/0!</v>
      </c>
      <c r="P1604" s="61"/>
      <c r="Q1604" s="60">
        <f t="shared" si="383"/>
        <v>0</v>
      </c>
      <c r="R1604" s="60">
        <f t="shared" si="384"/>
        <v>0</v>
      </c>
      <c r="S1604" s="75" t="str">
        <f t="shared" si="385"/>
        <v>已清</v>
      </c>
      <c r="T1604" s="51" t="s">
        <v>59</v>
      </c>
      <c r="U1604" s="51"/>
      <c r="V1604" s="51"/>
    </row>
    <row r="1605" spans="1:22" ht="20">
      <c r="A1605" s="49"/>
      <c r="B1605" s="52"/>
      <c r="C1605" s="53"/>
      <c r="D1605" s="54"/>
      <c r="E1605" s="54"/>
      <c r="F1605" s="55"/>
      <c r="G1605" s="56"/>
      <c r="H1605" s="57"/>
      <c r="I1605" s="58"/>
      <c r="J1605" s="59">
        <f t="shared" ref="J1605:J1668" si="386">G1605*I1605</f>
        <v>0</v>
      </c>
      <c r="K1605" s="60">
        <f t="shared" si="379"/>
        <v>0</v>
      </c>
      <c r="L1605" s="61"/>
      <c r="M1605" s="59">
        <f t="shared" si="380"/>
        <v>0</v>
      </c>
      <c r="N1605" s="60">
        <f t="shared" si="381"/>
        <v>0</v>
      </c>
      <c r="O1605" s="81" t="e">
        <f t="shared" si="382"/>
        <v>#DIV/0!</v>
      </c>
      <c r="P1605" s="61"/>
      <c r="Q1605" s="60">
        <f t="shared" si="383"/>
        <v>0</v>
      </c>
      <c r="R1605" s="60">
        <f t="shared" si="384"/>
        <v>0</v>
      </c>
      <c r="S1605" s="75" t="str">
        <f t="shared" si="385"/>
        <v>已清</v>
      </c>
      <c r="T1605" s="51" t="s">
        <v>59</v>
      </c>
      <c r="U1605" s="51"/>
      <c r="V1605" s="51"/>
    </row>
    <row r="1606" spans="1:22" ht="20">
      <c r="A1606" s="49"/>
      <c r="B1606" s="52"/>
      <c r="C1606" s="53"/>
      <c r="D1606" s="54"/>
      <c r="E1606" s="54"/>
      <c r="F1606" s="55"/>
      <c r="G1606" s="56"/>
      <c r="H1606" s="57"/>
      <c r="I1606" s="58"/>
      <c r="J1606" s="59">
        <f t="shared" si="386"/>
        <v>0</v>
      </c>
      <c r="K1606" s="60">
        <f t="shared" si="379"/>
        <v>0</v>
      </c>
      <c r="L1606" s="61"/>
      <c r="M1606" s="59">
        <f t="shared" si="380"/>
        <v>0</v>
      </c>
      <c r="N1606" s="60">
        <f t="shared" si="381"/>
        <v>0</v>
      </c>
      <c r="O1606" s="81" t="e">
        <f t="shared" si="382"/>
        <v>#DIV/0!</v>
      </c>
      <c r="P1606" s="61"/>
      <c r="Q1606" s="60">
        <f t="shared" si="383"/>
        <v>0</v>
      </c>
      <c r="R1606" s="60">
        <f t="shared" si="384"/>
        <v>0</v>
      </c>
      <c r="S1606" s="75" t="str">
        <f t="shared" si="385"/>
        <v>已清</v>
      </c>
      <c r="T1606" s="51" t="s">
        <v>59</v>
      </c>
      <c r="U1606" s="51"/>
      <c r="V1606" s="51"/>
    </row>
    <row r="1607" spans="1:22" ht="20">
      <c r="A1607" s="49"/>
      <c r="B1607" s="52"/>
      <c r="C1607" s="53"/>
      <c r="D1607" s="54"/>
      <c r="E1607" s="54"/>
      <c r="F1607" s="55"/>
      <c r="G1607" s="56"/>
      <c r="H1607" s="57"/>
      <c r="I1607" s="58"/>
      <c r="J1607" s="59">
        <f t="shared" si="386"/>
        <v>0</v>
      </c>
      <c r="K1607" s="60">
        <f t="shared" si="379"/>
        <v>0</v>
      </c>
      <c r="L1607" s="61"/>
      <c r="M1607" s="59">
        <f t="shared" si="380"/>
        <v>0</v>
      </c>
      <c r="N1607" s="60">
        <f t="shared" si="381"/>
        <v>0</v>
      </c>
      <c r="O1607" s="81" t="e">
        <f t="shared" si="382"/>
        <v>#DIV/0!</v>
      </c>
      <c r="P1607" s="61"/>
      <c r="Q1607" s="60">
        <f t="shared" si="383"/>
        <v>0</v>
      </c>
      <c r="R1607" s="60">
        <f t="shared" si="384"/>
        <v>0</v>
      </c>
      <c r="S1607" s="75" t="str">
        <f t="shared" si="385"/>
        <v>已清</v>
      </c>
      <c r="T1607" s="51" t="s">
        <v>59</v>
      </c>
      <c r="U1607" s="51"/>
      <c r="V1607" s="51"/>
    </row>
    <row r="1608" spans="1:22" ht="20">
      <c r="A1608" s="49"/>
      <c r="B1608" s="52"/>
      <c r="C1608" s="53"/>
      <c r="D1608" s="54"/>
      <c r="E1608" s="54"/>
      <c r="F1608" s="55"/>
      <c r="G1608" s="56"/>
      <c r="H1608" s="57"/>
      <c r="I1608" s="58"/>
      <c r="J1608" s="59">
        <f t="shared" si="386"/>
        <v>0</v>
      </c>
      <c r="K1608" s="60">
        <f t="shared" si="379"/>
        <v>0</v>
      </c>
      <c r="L1608" s="61"/>
      <c r="M1608" s="59">
        <f t="shared" si="380"/>
        <v>0</v>
      </c>
      <c r="N1608" s="60">
        <f t="shared" si="381"/>
        <v>0</v>
      </c>
      <c r="O1608" s="81" t="e">
        <f t="shared" si="382"/>
        <v>#DIV/0!</v>
      </c>
      <c r="P1608" s="61"/>
      <c r="Q1608" s="60">
        <f t="shared" si="383"/>
        <v>0</v>
      </c>
      <c r="R1608" s="60">
        <f t="shared" si="384"/>
        <v>0</v>
      </c>
      <c r="S1608" s="75" t="str">
        <f t="shared" si="385"/>
        <v>已清</v>
      </c>
      <c r="T1608" s="51" t="s">
        <v>59</v>
      </c>
      <c r="U1608" s="51"/>
      <c r="V1608" s="51"/>
    </row>
    <row r="1609" spans="1:22" ht="20">
      <c r="A1609" s="49"/>
      <c r="B1609" s="52"/>
      <c r="C1609" s="53"/>
      <c r="D1609" s="54"/>
      <c r="E1609" s="54"/>
      <c r="F1609" s="55"/>
      <c r="G1609" s="56"/>
      <c r="H1609" s="57"/>
      <c r="I1609" s="58"/>
      <c r="J1609" s="59">
        <f t="shared" si="386"/>
        <v>0</v>
      </c>
      <c r="K1609" s="60">
        <f t="shared" si="379"/>
        <v>0</v>
      </c>
      <c r="L1609" s="61"/>
      <c r="M1609" s="59">
        <f t="shared" si="380"/>
        <v>0</v>
      </c>
      <c r="N1609" s="60">
        <f t="shared" si="381"/>
        <v>0</v>
      </c>
      <c r="O1609" s="81" t="e">
        <f t="shared" si="382"/>
        <v>#DIV/0!</v>
      </c>
      <c r="P1609" s="61"/>
      <c r="Q1609" s="60">
        <f t="shared" si="383"/>
        <v>0</v>
      </c>
      <c r="R1609" s="60">
        <f t="shared" si="384"/>
        <v>0</v>
      </c>
      <c r="S1609" s="75" t="str">
        <f t="shared" si="385"/>
        <v>已清</v>
      </c>
      <c r="T1609" s="51" t="s">
        <v>59</v>
      </c>
      <c r="U1609" s="51"/>
      <c r="V1609" s="51"/>
    </row>
    <row r="1610" spans="1:22" ht="20">
      <c r="A1610" s="49"/>
      <c r="B1610" s="52"/>
      <c r="C1610" s="53"/>
      <c r="D1610" s="54"/>
      <c r="E1610" s="54"/>
      <c r="F1610" s="55"/>
      <c r="G1610" s="56"/>
      <c r="H1610" s="57"/>
      <c r="I1610" s="58"/>
      <c r="J1610" s="59">
        <f t="shared" si="386"/>
        <v>0</v>
      </c>
      <c r="K1610" s="60">
        <f t="shared" si="379"/>
        <v>0</v>
      </c>
      <c r="L1610" s="61"/>
      <c r="M1610" s="59">
        <f t="shared" si="380"/>
        <v>0</v>
      </c>
      <c r="N1610" s="60">
        <f t="shared" si="381"/>
        <v>0</v>
      </c>
      <c r="O1610" s="81" t="e">
        <f t="shared" si="382"/>
        <v>#DIV/0!</v>
      </c>
      <c r="P1610" s="61"/>
      <c r="Q1610" s="60">
        <f t="shared" si="383"/>
        <v>0</v>
      </c>
      <c r="R1610" s="60">
        <f t="shared" si="384"/>
        <v>0</v>
      </c>
      <c r="S1610" s="75" t="str">
        <f t="shared" si="385"/>
        <v>已清</v>
      </c>
      <c r="T1610" s="51" t="s">
        <v>59</v>
      </c>
      <c r="U1610" s="51"/>
      <c r="V1610" s="51"/>
    </row>
    <row r="1611" spans="1:22" ht="20">
      <c r="A1611" s="49"/>
      <c r="B1611" s="52"/>
      <c r="C1611" s="53"/>
      <c r="D1611" s="54"/>
      <c r="E1611" s="54"/>
      <c r="F1611" s="55"/>
      <c r="G1611" s="56"/>
      <c r="H1611" s="57"/>
      <c r="I1611" s="58"/>
      <c r="J1611" s="59">
        <f t="shared" si="386"/>
        <v>0</v>
      </c>
      <c r="K1611" s="60">
        <f t="shared" si="379"/>
        <v>0</v>
      </c>
      <c r="L1611" s="61"/>
      <c r="M1611" s="59">
        <f t="shared" si="380"/>
        <v>0</v>
      </c>
      <c r="N1611" s="60">
        <f t="shared" si="381"/>
        <v>0</v>
      </c>
      <c r="O1611" s="81" t="e">
        <f t="shared" si="382"/>
        <v>#DIV/0!</v>
      </c>
      <c r="P1611" s="61"/>
      <c r="Q1611" s="60">
        <f t="shared" si="383"/>
        <v>0</v>
      </c>
      <c r="R1611" s="60">
        <f t="shared" si="384"/>
        <v>0</v>
      </c>
      <c r="S1611" s="75" t="str">
        <f t="shared" si="385"/>
        <v>已清</v>
      </c>
      <c r="T1611" s="51" t="s">
        <v>59</v>
      </c>
      <c r="U1611" s="51"/>
      <c r="V1611" s="51"/>
    </row>
    <row r="1612" spans="1:22" ht="20">
      <c r="A1612" s="49"/>
      <c r="B1612" s="52"/>
      <c r="C1612" s="53"/>
      <c r="D1612" s="54"/>
      <c r="E1612" s="54"/>
      <c r="F1612" s="55"/>
      <c r="G1612" s="56"/>
      <c r="H1612" s="57"/>
      <c r="I1612" s="58"/>
      <c r="J1612" s="59">
        <f t="shared" si="386"/>
        <v>0</v>
      </c>
      <c r="K1612" s="60">
        <f t="shared" si="379"/>
        <v>0</v>
      </c>
      <c r="L1612" s="61"/>
      <c r="M1612" s="59">
        <f t="shared" si="380"/>
        <v>0</v>
      </c>
      <c r="N1612" s="60">
        <f t="shared" si="381"/>
        <v>0</v>
      </c>
      <c r="O1612" s="81" t="e">
        <f t="shared" si="382"/>
        <v>#DIV/0!</v>
      </c>
      <c r="P1612" s="61"/>
      <c r="Q1612" s="60">
        <f t="shared" si="383"/>
        <v>0</v>
      </c>
      <c r="R1612" s="60">
        <f t="shared" si="384"/>
        <v>0</v>
      </c>
      <c r="S1612" s="75" t="str">
        <f t="shared" si="385"/>
        <v>已清</v>
      </c>
      <c r="T1612" s="51" t="s">
        <v>59</v>
      </c>
      <c r="U1612" s="51"/>
      <c r="V1612" s="51"/>
    </row>
    <row r="1613" spans="1:22" ht="20">
      <c r="A1613" s="49"/>
      <c r="B1613" s="52"/>
      <c r="C1613" s="53"/>
      <c r="D1613" s="54"/>
      <c r="E1613" s="54"/>
      <c r="F1613" s="55"/>
      <c r="G1613" s="56"/>
      <c r="H1613" s="57"/>
      <c r="I1613" s="58"/>
      <c r="J1613" s="59">
        <f t="shared" si="386"/>
        <v>0</v>
      </c>
      <c r="K1613" s="60">
        <f t="shared" si="379"/>
        <v>0</v>
      </c>
      <c r="L1613" s="61"/>
      <c r="M1613" s="59">
        <f t="shared" si="380"/>
        <v>0</v>
      </c>
      <c r="N1613" s="60">
        <f t="shared" si="381"/>
        <v>0</v>
      </c>
      <c r="O1613" s="81" t="e">
        <f t="shared" si="382"/>
        <v>#DIV/0!</v>
      </c>
      <c r="P1613" s="61"/>
      <c r="Q1613" s="60">
        <f t="shared" si="383"/>
        <v>0</v>
      </c>
      <c r="R1613" s="60">
        <f t="shared" si="384"/>
        <v>0</v>
      </c>
      <c r="S1613" s="75" t="str">
        <f t="shared" si="385"/>
        <v>已清</v>
      </c>
      <c r="T1613" s="51" t="s">
        <v>59</v>
      </c>
      <c r="U1613" s="51"/>
      <c r="V1613" s="51"/>
    </row>
    <row r="1614" spans="1:22" ht="20">
      <c r="A1614" s="49"/>
      <c r="B1614" s="52"/>
      <c r="C1614" s="53"/>
      <c r="D1614" s="54"/>
      <c r="E1614" s="54"/>
      <c r="F1614" s="55"/>
      <c r="G1614" s="56"/>
      <c r="H1614" s="57"/>
      <c r="I1614" s="58"/>
      <c r="J1614" s="59">
        <f t="shared" si="386"/>
        <v>0</v>
      </c>
      <c r="K1614" s="60">
        <f t="shared" si="379"/>
        <v>0</v>
      </c>
      <c r="L1614" s="61"/>
      <c r="M1614" s="59">
        <f t="shared" si="380"/>
        <v>0</v>
      </c>
      <c r="N1614" s="60">
        <f t="shared" si="381"/>
        <v>0</v>
      </c>
      <c r="O1614" s="81" t="e">
        <f t="shared" si="382"/>
        <v>#DIV/0!</v>
      </c>
      <c r="P1614" s="61"/>
      <c r="Q1614" s="60">
        <f t="shared" si="383"/>
        <v>0</v>
      </c>
      <c r="R1614" s="60">
        <f t="shared" si="384"/>
        <v>0</v>
      </c>
      <c r="S1614" s="75" t="str">
        <f t="shared" si="385"/>
        <v>已清</v>
      </c>
      <c r="T1614" s="51" t="s">
        <v>59</v>
      </c>
      <c r="U1614" s="51"/>
      <c r="V1614" s="51"/>
    </row>
    <row r="1615" spans="1:22" ht="20">
      <c r="A1615" s="49"/>
      <c r="B1615" s="52"/>
      <c r="C1615" s="53"/>
      <c r="D1615" s="54"/>
      <c r="E1615" s="54"/>
      <c r="F1615" s="55"/>
      <c r="G1615" s="56"/>
      <c r="H1615" s="57"/>
      <c r="I1615" s="58"/>
      <c r="J1615" s="59">
        <f t="shared" si="386"/>
        <v>0</v>
      </c>
      <c r="K1615" s="60">
        <f t="shared" si="379"/>
        <v>0</v>
      </c>
      <c r="L1615" s="61"/>
      <c r="M1615" s="59">
        <f t="shared" si="380"/>
        <v>0</v>
      </c>
      <c r="N1615" s="60">
        <f t="shared" si="381"/>
        <v>0</v>
      </c>
      <c r="O1615" s="81" t="e">
        <f t="shared" si="382"/>
        <v>#DIV/0!</v>
      </c>
      <c r="P1615" s="61"/>
      <c r="Q1615" s="60">
        <f t="shared" si="383"/>
        <v>0</v>
      </c>
      <c r="R1615" s="60">
        <f t="shared" si="384"/>
        <v>0</v>
      </c>
      <c r="S1615" s="75" t="str">
        <f t="shared" si="385"/>
        <v>已清</v>
      </c>
      <c r="T1615" s="51" t="s">
        <v>59</v>
      </c>
      <c r="U1615" s="51"/>
      <c r="V1615" s="51"/>
    </row>
    <row r="1616" spans="1:22" ht="20">
      <c r="A1616" s="49"/>
      <c r="B1616" s="52"/>
      <c r="C1616" s="53"/>
      <c r="D1616" s="54"/>
      <c r="E1616" s="54"/>
      <c r="F1616" s="55"/>
      <c r="G1616" s="56"/>
      <c r="H1616" s="57"/>
      <c r="I1616" s="58"/>
      <c r="J1616" s="59">
        <f t="shared" si="386"/>
        <v>0</v>
      </c>
      <c r="K1616" s="60">
        <f t="shared" si="379"/>
        <v>0</v>
      </c>
      <c r="L1616" s="61"/>
      <c r="M1616" s="59">
        <f t="shared" si="380"/>
        <v>0</v>
      </c>
      <c r="N1616" s="60">
        <f t="shared" si="381"/>
        <v>0</v>
      </c>
      <c r="O1616" s="81" t="e">
        <f t="shared" si="382"/>
        <v>#DIV/0!</v>
      </c>
      <c r="P1616" s="61"/>
      <c r="Q1616" s="60">
        <f t="shared" si="383"/>
        <v>0</v>
      </c>
      <c r="R1616" s="60">
        <f t="shared" si="384"/>
        <v>0</v>
      </c>
      <c r="S1616" s="75" t="str">
        <f t="shared" si="385"/>
        <v>已清</v>
      </c>
      <c r="T1616" s="51" t="s">
        <v>59</v>
      </c>
      <c r="U1616" s="51"/>
      <c r="V1616" s="51"/>
    </row>
    <row r="1617" spans="1:22" ht="20">
      <c r="A1617" s="49"/>
      <c r="B1617" s="52"/>
      <c r="C1617" s="53"/>
      <c r="D1617" s="54"/>
      <c r="E1617" s="54"/>
      <c r="F1617" s="55"/>
      <c r="G1617" s="56"/>
      <c r="H1617" s="57"/>
      <c r="I1617" s="58"/>
      <c r="J1617" s="59">
        <f t="shared" si="386"/>
        <v>0</v>
      </c>
      <c r="K1617" s="60">
        <f t="shared" si="379"/>
        <v>0</v>
      </c>
      <c r="L1617" s="61"/>
      <c r="M1617" s="59">
        <f t="shared" si="380"/>
        <v>0</v>
      </c>
      <c r="N1617" s="60">
        <f t="shared" si="381"/>
        <v>0</v>
      </c>
      <c r="O1617" s="81" t="e">
        <f t="shared" si="382"/>
        <v>#DIV/0!</v>
      </c>
      <c r="P1617" s="61"/>
      <c r="Q1617" s="60">
        <f t="shared" si="383"/>
        <v>0</v>
      </c>
      <c r="R1617" s="60">
        <f t="shared" si="384"/>
        <v>0</v>
      </c>
      <c r="S1617" s="75" t="str">
        <f t="shared" si="385"/>
        <v>已清</v>
      </c>
      <c r="T1617" s="51" t="s">
        <v>59</v>
      </c>
      <c r="U1617" s="51"/>
      <c r="V1617" s="51"/>
    </row>
    <row r="1618" spans="1:22" ht="20">
      <c r="A1618" s="49"/>
      <c r="B1618" s="52"/>
      <c r="C1618" s="53"/>
      <c r="D1618" s="54"/>
      <c r="E1618" s="54"/>
      <c r="F1618" s="55"/>
      <c r="G1618" s="56"/>
      <c r="H1618" s="57"/>
      <c r="I1618" s="58"/>
      <c r="J1618" s="59">
        <f t="shared" si="386"/>
        <v>0</v>
      </c>
      <c r="K1618" s="60">
        <f t="shared" si="379"/>
        <v>0</v>
      </c>
      <c r="L1618" s="61"/>
      <c r="M1618" s="59">
        <f t="shared" si="380"/>
        <v>0</v>
      </c>
      <c r="N1618" s="60">
        <f t="shared" si="381"/>
        <v>0</v>
      </c>
      <c r="O1618" s="81" t="e">
        <f t="shared" si="382"/>
        <v>#DIV/0!</v>
      </c>
      <c r="P1618" s="61"/>
      <c r="Q1618" s="60">
        <f t="shared" si="383"/>
        <v>0</v>
      </c>
      <c r="R1618" s="60">
        <f t="shared" si="384"/>
        <v>0</v>
      </c>
      <c r="S1618" s="75" t="str">
        <f t="shared" si="385"/>
        <v>已清</v>
      </c>
      <c r="T1618" s="51" t="s">
        <v>59</v>
      </c>
      <c r="U1618" s="51"/>
      <c r="V1618" s="51"/>
    </row>
    <row r="1619" spans="1:22" ht="20">
      <c r="A1619" s="49"/>
      <c r="B1619" s="52"/>
      <c r="C1619" s="53"/>
      <c r="D1619" s="54"/>
      <c r="E1619" s="54"/>
      <c r="F1619" s="55"/>
      <c r="G1619" s="56"/>
      <c r="H1619" s="57"/>
      <c r="I1619" s="58"/>
      <c r="J1619" s="59">
        <f t="shared" si="386"/>
        <v>0</v>
      </c>
      <c r="K1619" s="60">
        <f t="shared" si="379"/>
        <v>0</v>
      </c>
      <c r="L1619" s="61"/>
      <c r="M1619" s="59">
        <f t="shared" si="380"/>
        <v>0</v>
      </c>
      <c r="N1619" s="60">
        <f t="shared" si="381"/>
        <v>0</v>
      </c>
      <c r="O1619" s="81" t="e">
        <f t="shared" si="382"/>
        <v>#DIV/0!</v>
      </c>
      <c r="P1619" s="61"/>
      <c r="Q1619" s="60">
        <f t="shared" si="383"/>
        <v>0</v>
      </c>
      <c r="R1619" s="60">
        <f t="shared" si="384"/>
        <v>0</v>
      </c>
      <c r="S1619" s="75" t="str">
        <f t="shared" si="385"/>
        <v>已清</v>
      </c>
      <c r="T1619" s="51" t="s">
        <v>59</v>
      </c>
      <c r="U1619" s="51"/>
      <c r="V1619" s="51"/>
    </row>
    <row r="1620" spans="1:22" ht="20">
      <c r="A1620" s="49"/>
      <c r="B1620" s="52"/>
      <c r="C1620" s="53"/>
      <c r="D1620" s="54"/>
      <c r="E1620" s="54"/>
      <c r="F1620" s="55"/>
      <c r="G1620" s="56"/>
      <c r="H1620" s="57"/>
      <c r="I1620" s="58"/>
      <c r="J1620" s="59">
        <f t="shared" si="386"/>
        <v>0</v>
      </c>
      <c r="K1620" s="60">
        <f t="shared" si="379"/>
        <v>0</v>
      </c>
      <c r="L1620" s="61"/>
      <c r="M1620" s="59">
        <f t="shared" si="380"/>
        <v>0</v>
      </c>
      <c r="N1620" s="60">
        <f t="shared" si="381"/>
        <v>0</v>
      </c>
      <c r="O1620" s="81" t="e">
        <f t="shared" si="382"/>
        <v>#DIV/0!</v>
      </c>
      <c r="P1620" s="61"/>
      <c r="Q1620" s="60">
        <f t="shared" si="383"/>
        <v>0</v>
      </c>
      <c r="R1620" s="60">
        <f t="shared" si="384"/>
        <v>0</v>
      </c>
      <c r="S1620" s="75" t="str">
        <f t="shared" si="385"/>
        <v>已清</v>
      </c>
      <c r="T1620" s="51" t="s">
        <v>59</v>
      </c>
      <c r="U1620" s="51"/>
      <c r="V1620" s="51"/>
    </row>
    <row r="1621" spans="1:22" ht="20">
      <c r="A1621" s="49"/>
      <c r="B1621" s="52"/>
      <c r="C1621" s="53"/>
      <c r="D1621" s="54"/>
      <c r="E1621" s="54"/>
      <c r="F1621" s="55"/>
      <c r="G1621" s="56"/>
      <c r="H1621" s="57"/>
      <c r="I1621" s="58"/>
      <c r="J1621" s="59">
        <f t="shared" si="386"/>
        <v>0</v>
      </c>
      <c r="K1621" s="60">
        <f t="shared" si="379"/>
        <v>0</v>
      </c>
      <c r="L1621" s="61"/>
      <c r="M1621" s="59">
        <f t="shared" si="380"/>
        <v>0</v>
      </c>
      <c r="N1621" s="60">
        <f t="shared" si="381"/>
        <v>0</v>
      </c>
      <c r="O1621" s="81" t="e">
        <f t="shared" si="382"/>
        <v>#DIV/0!</v>
      </c>
      <c r="P1621" s="61"/>
      <c r="Q1621" s="60">
        <f t="shared" si="383"/>
        <v>0</v>
      </c>
      <c r="R1621" s="60">
        <f t="shared" si="384"/>
        <v>0</v>
      </c>
      <c r="S1621" s="75" t="str">
        <f t="shared" si="385"/>
        <v>已清</v>
      </c>
      <c r="T1621" s="51" t="s">
        <v>59</v>
      </c>
      <c r="U1621" s="51"/>
      <c r="V1621" s="51"/>
    </row>
    <row r="1622" spans="1:22" ht="20">
      <c r="A1622" s="49"/>
      <c r="B1622" s="52"/>
      <c r="C1622" s="53"/>
      <c r="D1622" s="54"/>
      <c r="E1622" s="54"/>
      <c r="F1622" s="55"/>
      <c r="G1622" s="56"/>
      <c r="H1622" s="57"/>
      <c r="I1622" s="58"/>
      <c r="J1622" s="59">
        <f t="shared" si="386"/>
        <v>0</v>
      </c>
      <c r="K1622" s="60">
        <f t="shared" si="379"/>
        <v>0</v>
      </c>
      <c r="L1622" s="61"/>
      <c r="M1622" s="59">
        <f t="shared" si="380"/>
        <v>0</v>
      </c>
      <c r="N1622" s="60">
        <f t="shared" si="381"/>
        <v>0</v>
      </c>
      <c r="O1622" s="81" t="e">
        <f t="shared" si="382"/>
        <v>#DIV/0!</v>
      </c>
      <c r="P1622" s="61"/>
      <c r="Q1622" s="60">
        <f t="shared" si="383"/>
        <v>0</v>
      </c>
      <c r="R1622" s="60">
        <f t="shared" si="384"/>
        <v>0</v>
      </c>
      <c r="S1622" s="75" t="str">
        <f t="shared" si="385"/>
        <v>已清</v>
      </c>
      <c r="T1622" s="51" t="s">
        <v>59</v>
      </c>
      <c r="U1622" s="51"/>
      <c r="V1622" s="51"/>
    </row>
    <row r="1623" spans="1:22" ht="20">
      <c r="A1623" s="49"/>
      <c r="B1623" s="52"/>
      <c r="C1623" s="53"/>
      <c r="D1623" s="54"/>
      <c r="E1623" s="54"/>
      <c r="F1623" s="55"/>
      <c r="G1623" s="56"/>
      <c r="H1623" s="57"/>
      <c r="I1623" s="58"/>
      <c r="J1623" s="59">
        <f t="shared" si="386"/>
        <v>0</v>
      </c>
      <c r="K1623" s="60">
        <f t="shared" ref="K1623:K1686" si="387">J1623*H1623</f>
        <v>0</v>
      </c>
      <c r="L1623" s="61"/>
      <c r="M1623" s="59">
        <f t="shared" si="380"/>
        <v>0</v>
      </c>
      <c r="N1623" s="60">
        <f t="shared" si="381"/>
        <v>0</v>
      </c>
      <c r="O1623" s="81" t="e">
        <f t="shared" si="382"/>
        <v>#DIV/0!</v>
      </c>
      <c r="P1623" s="61"/>
      <c r="Q1623" s="60">
        <f t="shared" si="383"/>
        <v>0</v>
      </c>
      <c r="R1623" s="60">
        <f t="shared" si="384"/>
        <v>0</v>
      </c>
      <c r="S1623" s="75" t="str">
        <f t="shared" si="385"/>
        <v>已清</v>
      </c>
      <c r="T1623" s="51" t="s">
        <v>59</v>
      </c>
      <c r="U1623" s="51"/>
      <c r="V1623" s="51"/>
    </row>
    <row r="1624" spans="1:22" ht="20">
      <c r="A1624" s="49"/>
      <c r="B1624" s="52"/>
      <c r="C1624" s="53"/>
      <c r="D1624" s="54"/>
      <c r="E1624" s="54"/>
      <c r="F1624" s="55"/>
      <c r="G1624" s="56"/>
      <c r="H1624" s="57"/>
      <c r="I1624" s="58"/>
      <c r="J1624" s="59">
        <f t="shared" si="386"/>
        <v>0</v>
      </c>
      <c r="K1624" s="60">
        <f t="shared" si="387"/>
        <v>0</v>
      </c>
      <c r="L1624" s="61"/>
      <c r="M1624" s="59">
        <f t="shared" si="380"/>
        <v>0</v>
      </c>
      <c r="N1624" s="60">
        <f t="shared" si="381"/>
        <v>0</v>
      </c>
      <c r="O1624" s="81" t="e">
        <f t="shared" si="382"/>
        <v>#DIV/0!</v>
      </c>
      <c r="P1624" s="61"/>
      <c r="Q1624" s="60">
        <f t="shared" si="383"/>
        <v>0</v>
      </c>
      <c r="R1624" s="60">
        <f t="shared" si="384"/>
        <v>0</v>
      </c>
      <c r="S1624" s="75" t="str">
        <f t="shared" si="385"/>
        <v>已清</v>
      </c>
      <c r="T1624" s="51" t="s">
        <v>59</v>
      </c>
      <c r="U1624" s="51"/>
      <c r="V1624" s="51"/>
    </row>
    <row r="1625" spans="1:22" ht="20">
      <c r="A1625" s="49"/>
      <c r="B1625" s="52"/>
      <c r="C1625" s="53"/>
      <c r="D1625" s="54"/>
      <c r="E1625" s="54"/>
      <c r="F1625" s="55"/>
      <c r="G1625" s="56"/>
      <c r="H1625" s="57"/>
      <c r="I1625" s="58"/>
      <c r="J1625" s="59">
        <f t="shared" si="386"/>
        <v>0</v>
      </c>
      <c r="K1625" s="60">
        <f t="shared" si="387"/>
        <v>0</v>
      </c>
      <c r="L1625" s="61"/>
      <c r="M1625" s="59">
        <f t="shared" si="380"/>
        <v>0</v>
      </c>
      <c r="N1625" s="60">
        <f t="shared" si="381"/>
        <v>0</v>
      </c>
      <c r="O1625" s="81" t="e">
        <f t="shared" si="382"/>
        <v>#DIV/0!</v>
      </c>
      <c r="P1625" s="61"/>
      <c r="Q1625" s="60">
        <f t="shared" si="383"/>
        <v>0</v>
      </c>
      <c r="R1625" s="60">
        <f t="shared" si="384"/>
        <v>0</v>
      </c>
      <c r="S1625" s="75" t="str">
        <f t="shared" si="385"/>
        <v>已清</v>
      </c>
      <c r="T1625" s="51" t="s">
        <v>59</v>
      </c>
      <c r="U1625" s="51"/>
      <c r="V1625" s="51"/>
    </row>
    <row r="1626" spans="1:22" ht="20">
      <c r="A1626" s="49"/>
      <c r="B1626" s="52"/>
      <c r="C1626" s="53"/>
      <c r="D1626" s="54"/>
      <c r="E1626" s="54"/>
      <c r="F1626" s="55"/>
      <c r="G1626" s="56"/>
      <c r="H1626" s="57"/>
      <c r="I1626" s="58"/>
      <c r="J1626" s="59">
        <f t="shared" si="386"/>
        <v>0</v>
      </c>
      <c r="K1626" s="60">
        <f t="shared" si="387"/>
        <v>0</v>
      </c>
      <c r="L1626" s="61"/>
      <c r="M1626" s="59">
        <f t="shared" si="380"/>
        <v>0</v>
      </c>
      <c r="N1626" s="60">
        <f t="shared" si="381"/>
        <v>0</v>
      </c>
      <c r="O1626" s="81" t="e">
        <f t="shared" si="382"/>
        <v>#DIV/0!</v>
      </c>
      <c r="P1626" s="61"/>
      <c r="Q1626" s="60">
        <f t="shared" si="383"/>
        <v>0</v>
      </c>
      <c r="R1626" s="60">
        <f t="shared" si="384"/>
        <v>0</v>
      </c>
      <c r="S1626" s="75" t="str">
        <f t="shared" si="385"/>
        <v>已清</v>
      </c>
      <c r="T1626" s="51" t="s">
        <v>59</v>
      </c>
      <c r="U1626" s="51"/>
      <c r="V1626" s="51"/>
    </row>
    <row r="1627" spans="1:22" ht="20">
      <c r="A1627" s="49"/>
      <c r="B1627" s="52"/>
      <c r="C1627" s="53"/>
      <c r="D1627" s="54"/>
      <c r="E1627" s="54"/>
      <c r="F1627" s="55"/>
      <c r="G1627" s="56"/>
      <c r="H1627" s="57"/>
      <c r="I1627" s="58"/>
      <c r="J1627" s="59">
        <f t="shared" si="386"/>
        <v>0</v>
      </c>
      <c r="K1627" s="60">
        <f t="shared" si="387"/>
        <v>0</v>
      </c>
      <c r="L1627" s="61"/>
      <c r="M1627" s="59">
        <f t="shared" si="380"/>
        <v>0</v>
      </c>
      <c r="N1627" s="60">
        <f t="shared" si="381"/>
        <v>0</v>
      </c>
      <c r="O1627" s="81" t="e">
        <f t="shared" si="382"/>
        <v>#DIV/0!</v>
      </c>
      <c r="P1627" s="61"/>
      <c r="Q1627" s="60">
        <f t="shared" si="383"/>
        <v>0</v>
      </c>
      <c r="R1627" s="60">
        <f t="shared" si="384"/>
        <v>0</v>
      </c>
      <c r="S1627" s="75" t="str">
        <f t="shared" si="385"/>
        <v>已清</v>
      </c>
      <c r="T1627" s="51" t="s">
        <v>59</v>
      </c>
      <c r="U1627" s="51"/>
      <c r="V1627" s="51"/>
    </row>
    <row r="1628" spans="1:22" ht="20">
      <c r="A1628" s="49"/>
      <c r="B1628" s="52"/>
      <c r="C1628" s="53"/>
      <c r="D1628" s="54"/>
      <c r="E1628" s="54"/>
      <c r="F1628" s="55"/>
      <c r="G1628" s="56"/>
      <c r="H1628" s="57"/>
      <c r="I1628" s="58"/>
      <c r="J1628" s="59">
        <f t="shared" si="386"/>
        <v>0</v>
      </c>
      <c r="K1628" s="60">
        <f t="shared" si="387"/>
        <v>0</v>
      </c>
      <c r="L1628" s="61"/>
      <c r="M1628" s="59">
        <f t="shared" si="380"/>
        <v>0</v>
      </c>
      <c r="N1628" s="60">
        <f t="shared" si="381"/>
        <v>0</v>
      </c>
      <c r="O1628" s="81" t="e">
        <f t="shared" si="382"/>
        <v>#DIV/0!</v>
      </c>
      <c r="P1628" s="61"/>
      <c r="Q1628" s="60">
        <f t="shared" si="383"/>
        <v>0</v>
      </c>
      <c r="R1628" s="60">
        <f t="shared" si="384"/>
        <v>0</v>
      </c>
      <c r="S1628" s="75" t="str">
        <f t="shared" si="385"/>
        <v>已清</v>
      </c>
      <c r="T1628" s="51" t="s">
        <v>59</v>
      </c>
      <c r="U1628" s="51"/>
      <c r="V1628" s="51"/>
    </row>
    <row r="1629" spans="1:22" ht="20">
      <c r="A1629" s="49"/>
      <c r="B1629" s="52"/>
      <c r="C1629" s="53"/>
      <c r="D1629" s="54"/>
      <c r="E1629" s="54"/>
      <c r="F1629" s="55"/>
      <c r="G1629" s="56"/>
      <c r="H1629" s="57"/>
      <c r="I1629" s="58"/>
      <c r="J1629" s="59">
        <f t="shared" si="386"/>
        <v>0</v>
      </c>
      <c r="K1629" s="60">
        <f t="shared" si="387"/>
        <v>0</v>
      </c>
      <c r="L1629" s="61"/>
      <c r="M1629" s="59">
        <f t="shared" si="380"/>
        <v>0</v>
      </c>
      <c r="N1629" s="60">
        <f t="shared" si="381"/>
        <v>0</v>
      </c>
      <c r="O1629" s="81" t="e">
        <f t="shared" si="382"/>
        <v>#DIV/0!</v>
      </c>
      <c r="P1629" s="61"/>
      <c r="Q1629" s="60">
        <f t="shared" si="383"/>
        <v>0</v>
      </c>
      <c r="R1629" s="60">
        <f t="shared" si="384"/>
        <v>0</v>
      </c>
      <c r="S1629" s="75" t="str">
        <f t="shared" si="385"/>
        <v>已清</v>
      </c>
      <c r="T1629" s="51" t="s">
        <v>59</v>
      </c>
      <c r="U1629" s="51"/>
      <c r="V1629" s="51"/>
    </row>
    <row r="1630" spans="1:22" ht="20">
      <c r="A1630" s="49"/>
      <c r="B1630" s="52"/>
      <c r="C1630" s="53"/>
      <c r="D1630" s="54"/>
      <c r="E1630" s="54"/>
      <c r="F1630" s="55"/>
      <c r="G1630" s="56"/>
      <c r="H1630" s="57"/>
      <c r="I1630" s="58"/>
      <c r="J1630" s="59">
        <f t="shared" si="386"/>
        <v>0</v>
      </c>
      <c r="K1630" s="60">
        <f t="shared" si="387"/>
        <v>0</v>
      </c>
      <c r="L1630" s="61"/>
      <c r="M1630" s="59">
        <f t="shared" si="380"/>
        <v>0</v>
      </c>
      <c r="N1630" s="60">
        <f t="shared" si="381"/>
        <v>0</v>
      </c>
      <c r="O1630" s="81" t="e">
        <f t="shared" si="382"/>
        <v>#DIV/0!</v>
      </c>
      <c r="P1630" s="61"/>
      <c r="Q1630" s="60">
        <f t="shared" si="383"/>
        <v>0</v>
      </c>
      <c r="R1630" s="60">
        <f t="shared" si="384"/>
        <v>0</v>
      </c>
      <c r="S1630" s="75" t="str">
        <f t="shared" si="385"/>
        <v>已清</v>
      </c>
      <c r="T1630" s="51" t="s">
        <v>59</v>
      </c>
      <c r="U1630" s="51"/>
      <c r="V1630" s="51"/>
    </row>
    <row r="1631" spans="1:22" ht="20">
      <c r="A1631" s="49"/>
      <c r="B1631" s="52"/>
      <c r="C1631" s="53"/>
      <c r="D1631" s="54"/>
      <c r="E1631" s="54"/>
      <c r="F1631" s="55"/>
      <c r="G1631" s="56"/>
      <c r="H1631" s="57"/>
      <c r="I1631" s="58"/>
      <c r="J1631" s="59">
        <f t="shared" si="386"/>
        <v>0</v>
      </c>
      <c r="K1631" s="60">
        <f t="shared" si="387"/>
        <v>0</v>
      </c>
      <c r="L1631" s="61"/>
      <c r="M1631" s="59">
        <f t="shared" si="380"/>
        <v>0</v>
      </c>
      <c r="N1631" s="60">
        <f t="shared" si="381"/>
        <v>0</v>
      </c>
      <c r="O1631" s="81" t="e">
        <f t="shared" si="382"/>
        <v>#DIV/0!</v>
      </c>
      <c r="P1631" s="61"/>
      <c r="Q1631" s="60">
        <f t="shared" si="383"/>
        <v>0</v>
      </c>
      <c r="R1631" s="60">
        <f t="shared" si="384"/>
        <v>0</v>
      </c>
      <c r="S1631" s="75" t="str">
        <f t="shared" si="385"/>
        <v>已清</v>
      </c>
      <c r="T1631" s="51" t="s">
        <v>59</v>
      </c>
      <c r="U1631" s="51"/>
      <c r="V1631" s="51"/>
    </row>
    <row r="1632" spans="1:22" ht="20">
      <c r="A1632" s="49"/>
      <c r="B1632" s="52"/>
      <c r="C1632" s="53"/>
      <c r="D1632" s="54"/>
      <c r="E1632" s="54"/>
      <c r="F1632" s="55"/>
      <c r="G1632" s="56"/>
      <c r="H1632" s="57"/>
      <c r="I1632" s="58"/>
      <c r="J1632" s="59">
        <f t="shared" si="386"/>
        <v>0</v>
      </c>
      <c r="K1632" s="60">
        <f t="shared" si="387"/>
        <v>0</v>
      </c>
      <c r="L1632" s="61"/>
      <c r="M1632" s="59">
        <f t="shared" si="380"/>
        <v>0</v>
      </c>
      <c r="N1632" s="60">
        <f t="shared" si="381"/>
        <v>0</v>
      </c>
      <c r="O1632" s="81" t="e">
        <f t="shared" si="382"/>
        <v>#DIV/0!</v>
      </c>
      <c r="P1632" s="61"/>
      <c r="Q1632" s="60">
        <f t="shared" si="383"/>
        <v>0</v>
      </c>
      <c r="R1632" s="60">
        <f t="shared" si="384"/>
        <v>0</v>
      </c>
      <c r="S1632" s="75" t="str">
        <f t="shared" si="385"/>
        <v>已清</v>
      </c>
      <c r="T1632" s="51" t="s">
        <v>59</v>
      </c>
      <c r="U1632" s="51"/>
      <c r="V1632" s="51"/>
    </row>
    <row r="1633" spans="1:22" ht="20">
      <c r="A1633" s="49"/>
      <c r="B1633" s="52"/>
      <c r="C1633" s="53"/>
      <c r="D1633" s="54"/>
      <c r="E1633" s="54"/>
      <c r="F1633" s="55"/>
      <c r="G1633" s="56"/>
      <c r="H1633" s="57"/>
      <c r="I1633" s="58"/>
      <c r="J1633" s="59">
        <f t="shared" si="386"/>
        <v>0</v>
      </c>
      <c r="K1633" s="60">
        <f t="shared" si="387"/>
        <v>0</v>
      </c>
      <c r="L1633" s="61"/>
      <c r="M1633" s="59">
        <f t="shared" si="380"/>
        <v>0</v>
      </c>
      <c r="N1633" s="60">
        <f t="shared" si="381"/>
        <v>0</v>
      </c>
      <c r="O1633" s="81" t="e">
        <f t="shared" si="382"/>
        <v>#DIV/0!</v>
      </c>
      <c r="P1633" s="61"/>
      <c r="Q1633" s="60">
        <f t="shared" si="383"/>
        <v>0</v>
      </c>
      <c r="R1633" s="60">
        <f t="shared" si="384"/>
        <v>0</v>
      </c>
      <c r="S1633" s="75" t="str">
        <f t="shared" si="385"/>
        <v>已清</v>
      </c>
      <c r="T1633" s="51" t="s">
        <v>59</v>
      </c>
      <c r="U1633" s="51"/>
      <c r="V1633" s="51"/>
    </row>
    <row r="1634" spans="1:22" ht="20">
      <c r="A1634" s="49"/>
      <c r="B1634" s="52"/>
      <c r="C1634" s="53"/>
      <c r="D1634" s="54"/>
      <c r="E1634" s="54"/>
      <c r="F1634" s="55"/>
      <c r="G1634" s="56"/>
      <c r="H1634" s="57"/>
      <c r="I1634" s="58"/>
      <c r="J1634" s="59">
        <f t="shared" si="386"/>
        <v>0</v>
      </c>
      <c r="K1634" s="60">
        <f t="shared" si="387"/>
        <v>0</v>
      </c>
      <c r="L1634" s="61"/>
      <c r="M1634" s="59">
        <f t="shared" si="380"/>
        <v>0</v>
      </c>
      <c r="N1634" s="60">
        <f t="shared" si="381"/>
        <v>0</v>
      </c>
      <c r="O1634" s="81" t="e">
        <f t="shared" si="382"/>
        <v>#DIV/0!</v>
      </c>
      <c r="P1634" s="61"/>
      <c r="Q1634" s="60">
        <f t="shared" si="383"/>
        <v>0</v>
      </c>
      <c r="R1634" s="60">
        <f t="shared" si="384"/>
        <v>0</v>
      </c>
      <c r="S1634" s="75" t="str">
        <f t="shared" si="385"/>
        <v>已清</v>
      </c>
      <c r="T1634" s="51" t="s">
        <v>59</v>
      </c>
      <c r="U1634" s="51"/>
      <c r="V1634" s="51"/>
    </row>
    <row r="1635" spans="1:22" ht="20">
      <c r="A1635" s="49"/>
      <c r="B1635" s="52"/>
      <c r="C1635" s="53"/>
      <c r="D1635" s="54"/>
      <c r="E1635" s="54"/>
      <c r="F1635" s="55"/>
      <c r="G1635" s="56"/>
      <c r="H1635" s="57"/>
      <c r="I1635" s="58"/>
      <c r="J1635" s="59">
        <f t="shared" si="386"/>
        <v>0</v>
      </c>
      <c r="K1635" s="60">
        <f t="shared" si="387"/>
        <v>0</v>
      </c>
      <c r="L1635" s="61"/>
      <c r="M1635" s="59">
        <f t="shared" si="380"/>
        <v>0</v>
      </c>
      <c r="N1635" s="60">
        <f t="shared" si="381"/>
        <v>0</v>
      </c>
      <c r="O1635" s="81" t="e">
        <f t="shared" si="382"/>
        <v>#DIV/0!</v>
      </c>
      <c r="P1635" s="61"/>
      <c r="Q1635" s="60">
        <f t="shared" si="383"/>
        <v>0</v>
      </c>
      <c r="R1635" s="60">
        <f t="shared" si="384"/>
        <v>0</v>
      </c>
      <c r="S1635" s="75" t="str">
        <f t="shared" si="385"/>
        <v>已清</v>
      </c>
      <c r="T1635" s="51" t="s">
        <v>59</v>
      </c>
      <c r="U1635" s="51"/>
      <c r="V1635" s="51"/>
    </row>
    <row r="1636" spans="1:22" ht="20">
      <c r="A1636" s="49"/>
      <c r="B1636" s="52"/>
      <c r="C1636" s="53"/>
      <c r="D1636" s="54"/>
      <c r="E1636" s="54"/>
      <c r="F1636" s="55"/>
      <c r="G1636" s="56"/>
      <c r="H1636" s="57"/>
      <c r="I1636" s="58"/>
      <c r="J1636" s="59">
        <f t="shared" si="386"/>
        <v>0</v>
      </c>
      <c r="K1636" s="60">
        <f t="shared" si="387"/>
        <v>0</v>
      </c>
      <c r="L1636" s="61"/>
      <c r="M1636" s="59">
        <f t="shared" si="380"/>
        <v>0</v>
      </c>
      <c r="N1636" s="60">
        <f t="shared" si="381"/>
        <v>0</v>
      </c>
      <c r="O1636" s="81" t="e">
        <f t="shared" si="382"/>
        <v>#DIV/0!</v>
      </c>
      <c r="P1636" s="61"/>
      <c r="Q1636" s="60">
        <f t="shared" si="383"/>
        <v>0</v>
      </c>
      <c r="R1636" s="60">
        <f t="shared" si="384"/>
        <v>0</v>
      </c>
      <c r="S1636" s="75" t="str">
        <f t="shared" si="385"/>
        <v>已清</v>
      </c>
      <c r="T1636" s="51" t="s">
        <v>59</v>
      </c>
      <c r="U1636" s="51"/>
      <c r="V1636" s="51"/>
    </row>
    <row r="1637" spans="1:22" ht="20">
      <c r="A1637" s="49"/>
      <c r="B1637" s="52"/>
      <c r="C1637" s="53"/>
      <c r="D1637" s="54"/>
      <c r="E1637" s="54"/>
      <c r="F1637" s="55"/>
      <c r="G1637" s="56"/>
      <c r="H1637" s="57"/>
      <c r="I1637" s="58"/>
      <c r="J1637" s="59">
        <f t="shared" si="386"/>
        <v>0</v>
      </c>
      <c r="K1637" s="60">
        <f t="shared" si="387"/>
        <v>0</v>
      </c>
      <c r="L1637" s="61"/>
      <c r="M1637" s="59">
        <f t="shared" si="380"/>
        <v>0</v>
      </c>
      <c r="N1637" s="60">
        <f t="shared" si="381"/>
        <v>0</v>
      </c>
      <c r="O1637" s="81" t="e">
        <f t="shared" si="382"/>
        <v>#DIV/0!</v>
      </c>
      <c r="P1637" s="61"/>
      <c r="Q1637" s="60">
        <f t="shared" si="383"/>
        <v>0</v>
      </c>
      <c r="R1637" s="60">
        <f t="shared" si="384"/>
        <v>0</v>
      </c>
      <c r="S1637" s="75" t="str">
        <f t="shared" si="385"/>
        <v>已清</v>
      </c>
      <c r="T1637" s="51" t="s">
        <v>59</v>
      </c>
      <c r="U1637" s="51"/>
      <c r="V1637" s="51"/>
    </row>
    <row r="1638" spans="1:22" ht="20">
      <c r="A1638" s="49"/>
      <c r="B1638" s="52"/>
      <c r="C1638" s="53"/>
      <c r="D1638" s="54"/>
      <c r="E1638" s="54"/>
      <c r="F1638" s="55"/>
      <c r="G1638" s="56"/>
      <c r="H1638" s="57"/>
      <c r="I1638" s="58"/>
      <c r="J1638" s="59">
        <f t="shared" si="386"/>
        <v>0</v>
      </c>
      <c r="K1638" s="60">
        <f t="shared" si="387"/>
        <v>0</v>
      </c>
      <c r="L1638" s="61"/>
      <c r="M1638" s="59">
        <f t="shared" si="380"/>
        <v>0</v>
      </c>
      <c r="N1638" s="60">
        <f t="shared" si="381"/>
        <v>0</v>
      </c>
      <c r="O1638" s="81" t="e">
        <f t="shared" si="382"/>
        <v>#DIV/0!</v>
      </c>
      <c r="P1638" s="61"/>
      <c r="Q1638" s="60">
        <f t="shared" si="383"/>
        <v>0</v>
      </c>
      <c r="R1638" s="60">
        <f t="shared" si="384"/>
        <v>0</v>
      </c>
      <c r="S1638" s="75" t="str">
        <f t="shared" si="385"/>
        <v>已清</v>
      </c>
      <c r="T1638" s="51" t="s">
        <v>59</v>
      </c>
      <c r="U1638" s="51"/>
      <c r="V1638" s="51"/>
    </row>
    <row r="1639" spans="1:22" ht="20">
      <c r="A1639" s="49"/>
      <c r="B1639" s="52"/>
      <c r="C1639" s="53"/>
      <c r="D1639" s="54"/>
      <c r="E1639" s="54"/>
      <c r="F1639" s="55"/>
      <c r="G1639" s="56"/>
      <c r="H1639" s="57"/>
      <c r="I1639" s="58"/>
      <c r="J1639" s="59">
        <f t="shared" si="386"/>
        <v>0</v>
      </c>
      <c r="K1639" s="60">
        <f t="shared" si="387"/>
        <v>0</v>
      </c>
      <c r="L1639" s="61"/>
      <c r="M1639" s="59">
        <f t="shared" si="380"/>
        <v>0</v>
      </c>
      <c r="N1639" s="60">
        <f t="shared" si="381"/>
        <v>0</v>
      </c>
      <c r="O1639" s="81" t="e">
        <f t="shared" si="382"/>
        <v>#DIV/0!</v>
      </c>
      <c r="P1639" s="61"/>
      <c r="Q1639" s="60">
        <f t="shared" si="383"/>
        <v>0</v>
      </c>
      <c r="R1639" s="60">
        <f t="shared" si="384"/>
        <v>0</v>
      </c>
      <c r="S1639" s="75" t="str">
        <f t="shared" si="385"/>
        <v>已清</v>
      </c>
      <c r="T1639" s="51" t="s">
        <v>59</v>
      </c>
      <c r="U1639" s="51"/>
      <c r="V1639" s="51"/>
    </row>
    <row r="1640" spans="1:22" ht="20">
      <c r="A1640" s="49"/>
      <c r="B1640" s="52"/>
      <c r="C1640" s="53"/>
      <c r="D1640" s="54"/>
      <c r="E1640" s="54"/>
      <c r="F1640" s="55"/>
      <c r="G1640" s="56"/>
      <c r="H1640" s="57"/>
      <c r="I1640" s="58"/>
      <c r="J1640" s="59">
        <f t="shared" si="386"/>
        <v>0</v>
      </c>
      <c r="K1640" s="60">
        <f t="shared" si="387"/>
        <v>0</v>
      </c>
      <c r="L1640" s="61"/>
      <c r="M1640" s="59">
        <f t="shared" si="380"/>
        <v>0</v>
      </c>
      <c r="N1640" s="60">
        <f t="shared" si="381"/>
        <v>0</v>
      </c>
      <c r="O1640" s="81" t="e">
        <f t="shared" si="382"/>
        <v>#DIV/0!</v>
      </c>
      <c r="P1640" s="61"/>
      <c r="Q1640" s="60">
        <f t="shared" si="383"/>
        <v>0</v>
      </c>
      <c r="R1640" s="60">
        <f t="shared" si="384"/>
        <v>0</v>
      </c>
      <c r="S1640" s="75" t="str">
        <f t="shared" si="385"/>
        <v>已清</v>
      </c>
      <c r="T1640" s="51" t="s">
        <v>59</v>
      </c>
      <c r="U1640" s="51"/>
      <c r="V1640" s="51"/>
    </row>
    <row r="1641" spans="1:22" ht="20">
      <c r="A1641" s="49"/>
      <c r="B1641" s="52"/>
      <c r="C1641" s="53"/>
      <c r="D1641" s="54"/>
      <c r="E1641" s="54"/>
      <c r="F1641" s="55"/>
      <c r="G1641" s="56"/>
      <c r="H1641" s="57"/>
      <c r="I1641" s="58"/>
      <c r="J1641" s="59">
        <f t="shared" si="386"/>
        <v>0</v>
      </c>
      <c r="K1641" s="60">
        <f t="shared" si="387"/>
        <v>0</v>
      </c>
      <c r="L1641" s="61"/>
      <c r="M1641" s="59">
        <f t="shared" si="380"/>
        <v>0</v>
      </c>
      <c r="N1641" s="60">
        <f t="shared" si="381"/>
        <v>0</v>
      </c>
      <c r="O1641" s="81" t="e">
        <f t="shared" si="382"/>
        <v>#DIV/0!</v>
      </c>
      <c r="P1641" s="61"/>
      <c r="Q1641" s="60">
        <f t="shared" si="383"/>
        <v>0</v>
      </c>
      <c r="R1641" s="60">
        <f t="shared" si="384"/>
        <v>0</v>
      </c>
      <c r="S1641" s="75" t="str">
        <f t="shared" si="385"/>
        <v>已清</v>
      </c>
      <c r="T1641" s="51" t="s">
        <v>59</v>
      </c>
      <c r="U1641" s="51"/>
      <c r="V1641" s="51"/>
    </row>
    <row r="1642" spans="1:22" ht="20">
      <c r="A1642" s="49"/>
      <c r="B1642" s="52"/>
      <c r="C1642" s="53"/>
      <c r="D1642" s="54"/>
      <c r="E1642" s="54"/>
      <c r="F1642" s="55"/>
      <c r="G1642" s="56"/>
      <c r="H1642" s="57"/>
      <c r="I1642" s="58"/>
      <c r="J1642" s="59">
        <f t="shared" si="386"/>
        <v>0</v>
      </c>
      <c r="K1642" s="60">
        <f t="shared" si="387"/>
        <v>0</v>
      </c>
      <c r="L1642" s="61"/>
      <c r="M1642" s="59">
        <f t="shared" si="380"/>
        <v>0</v>
      </c>
      <c r="N1642" s="60">
        <f t="shared" si="381"/>
        <v>0</v>
      </c>
      <c r="O1642" s="81" t="e">
        <f t="shared" si="382"/>
        <v>#DIV/0!</v>
      </c>
      <c r="P1642" s="61"/>
      <c r="Q1642" s="60">
        <f t="shared" si="383"/>
        <v>0</v>
      </c>
      <c r="R1642" s="60">
        <f t="shared" si="384"/>
        <v>0</v>
      </c>
      <c r="S1642" s="75" t="str">
        <f t="shared" si="385"/>
        <v>已清</v>
      </c>
      <c r="T1642" s="51" t="s">
        <v>59</v>
      </c>
      <c r="U1642" s="51"/>
      <c r="V1642" s="51"/>
    </row>
    <row r="1643" spans="1:22" ht="20">
      <c r="A1643" s="49"/>
      <c r="B1643" s="52"/>
      <c r="C1643" s="53"/>
      <c r="D1643" s="54"/>
      <c r="E1643" s="54"/>
      <c r="F1643" s="55"/>
      <c r="G1643" s="56"/>
      <c r="H1643" s="57"/>
      <c r="I1643" s="58"/>
      <c r="J1643" s="59">
        <f t="shared" si="386"/>
        <v>0</v>
      </c>
      <c r="K1643" s="60">
        <f t="shared" si="387"/>
        <v>0</v>
      </c>
      <c r="L1643" s="61"/>
      <c r="M1643" s="59">
        <f t="shared" si="380"/>
        <v>0</v>
      </c>
      <c r="N1643" s="60">
        <f t="shared" si="381"/>
        <v>0</v>
      </c>
      <c r="O1643" s="81" t="e">
        <f t="shared" si="382"/>
        <v>#DIV/0!</v>
      </c>
      <c r="P1643" s="61"/>
      <c r="Q1643" s="60">
        <f t="shared" si="383"/>
        <v>0</v>
      </c>
      <c r="R1643" s="60">
        <f t="shared" si="384"/>
        <v>0</v>
      </c>
      <c r="S1643" s="75" t="str">
        <f t="shared" si="385"/>
        <v>已清</v>
      </c>
      <c r="T1643" s="51" t="s">
        <v>59</v>
      </c>
      <c r="U1643" s="51"/>
      <c r="V1643" s="51"/>
    </row>
    <row r="1644" spans="1:22" ht="20">
      <c r="A1644" s="49"/>
      <c r="B1644" s="52"/>
      <c r="C1644" s="53"/>
      <c r="D1644" s="54"/>
      <c r="E1644" s="54"/>
      <c r="F1644" s="55"/>
      <c r="G1644" s="56"/>
      <c r="H1644" s="57"/>
      <c r="I1644" s="58"/>
      <c r="J1644" s="59">
        <f t="shared" si="386"/>
        <v>0</v>
      </c>
      <c r="K1644" s="60">
        <f t="shared" si="387"/>
        <v>0</v>
      </c>
      <c r="L1644" s="61"/>
      <c r="M1644" s="59">
        <f t="shared" si="380"/>
        <v>0</v>
      </c>
      <c r="N1644" s="60">
        <f t="shared" si="381"/>
        <v>0</v>
      </c>
      <c r="O1644" s="81" t="e">
        <f t="shared" si="382"/>
        <v>#DIV/0!</v>
      </c>
      <c r="P1644" s="61"/>
      <c r="Q1644" s="60">
        <f t="shared" si="383"/>
        <v>0</v>
      </c>
      <c r="R1644" s="60">
        <f t="shared" si="384"/>
        <v>0</v>
      </c>
      <c r="S1644" s="75" t="str">
        <f t="shared" si="385"/>
        <v>已清</v>
      </c>
      <c r="T1644" s="51" t="s">
        <v>59</v>
      </c>
      <c r="U1644" s="51"/>
      <c r="V1644" s="51"/>
    </row>
    <row r="1645" spans="1:22" ht="20">
      <c r="A1645" s="49"/>
      <c r="B1645" s="52"/>
      <c r="C1645" s="53"/>
      <c r="D1645" s="54"/>
      <c r="E1645" s="54"/>
      <c r="F1645" s="55"/>
      <c r="G1645" s="56"/>
      <c r="H1645" s="57"/>
      <c r="I1645" s="58"/>
      <c r="J1645" s="59">
        <f t="shared" si="386"/>
        <v>0</v>
      </c>
      <c r="K1645" s="60">
        <f t="shared" si="387"/>
        <v>0</v>
      </c>
      <c r="L1645" s="61"/>
      <c r="M1645" s="59">
        <f t="shared" si="380"/>
        <v>0</v>
      </c>
      <c r="N1645" s="60">
        <f t="shared" si="381"/>
        <v>0</v>
      </c>
      <c r="O1645" s="81" t="e">
        <f t="shared" si="382"/>
        <v>#DIV/0!</v>
      </c>
      <c r="P1645" s="61"/>
      <c r="Q1645" s="60">
        <f t="shared" si="383"/>
        <v>0</v>
      </c>
      <c r="R1645" s="60">
        <f t="shared" si="384"/>
        <v>0</v>
      </c>
      <c r="S1645" s="75" t="str">
        <f t="shared" si="385"/>
        <v>已清</v>
      </c>
      <c r="T1645" s="51" t="s">
        <v>59</v>
      </c>
      <c r="U1645" s="51"/>
      <c r="V1645" s="51"/>
    </row>
    <row r="1646" spans="1:22" ht="20">
      <c r="A1646" s="49"/>
      <c r="B1646" s="52"/>
      <c r="C1646" s="53"/>
      <c r="D1646" s="54"/>
      <c r="E1646" s="54"/>
      <c r="F1646" s="55"/>
      <c r="G1646" s="56"/>
      <c r="H1646" s="57"/>
      <c r="I1646" s="58"/>
      <c r="J1646" s="59">
        <f t="shared" si="386"/>
        <v>0</v>
      </c>
      <c r="K1646" s="60">
        <f t="shared" si="387"/>
        <v>0</v>
      </c>
      <c r="L1646" s="61"/>
      <c r="M1646" s="59">
        <f t="shared" si="380"/>
        <v>0</v>
      </c>
      <c r="N1646" s="60">
        <f t="shared" si="381"/>
        <v>0</v>
      </c>
      <c r="O1646" s="81" t="e">
        <f t="shared" si="382"/>
        <v>#DIV/0!</v>
      </c>
      <c r="P1646" s="61"/>
      <c r="Q1646" s="60">
        <f t="shared" si="383"/>
        <v>0</v>
      </c>
      <c r="R1646" s="60">
        <f t="shared" si="384"/>
        <v>0</v>
      </c>
      <c r="S1646" s="75" t="str">
        <f t="shared" si="385"/>
        <v>已清</v>
      </c>
      <c r="T1646" s="51" t="s">
        <v>59</v>
      </c>
      <c r="U1646" s="51"/>
      <c r="V1646" s="51"/>
    </row>
    <row r="1647" spans="1:22" ht="20">
      <c r="A1647" s="49"/>
      <c r="B1647" s="52"/>
      <c r="C1647" s="53"/>
      <c r="D1647" s="54"/>
      <c r="E1647" s="54"/>
      <c r="F1647" s="55"/>
      <c r="G1647" s="56"/>
      <c r="H1647" s="57"/>
      <c r="I1647" s="58"/>
      <c r="J1647" s="59">
        <f t="shared" si="386"/>
        <v>0</v>
      </c>
      <c r="K1647" s="60">
        <f t="shared" si="387"/>
        <v>0</v>
      </c>
      <c r="L1647" s="61"/>
      <c r="M1647" s="59">
        <f t="shared" si="380"/>
        <v>0</v>
      </c>
      <c r="N1647" s="60">
        <f t="shared" si="381"/>
        <v>0</v>
      </c>
      <c r="O1647" s="81" t="e">
        <f t="shared" si="382"/>
        <v>#DIV/0!</v>
      </c>
      <c r="P1647" s="61"/>
      <c r="Q1647" s="60">
        <f t="shared" si="383"/>
        <v>0</v>
      </c>
      <c r="R1647" s="60">
        <f t="shared" si="384"/>
        <v>0</v>
      </c>
      <c r="S1647" s="75" t="str">
        <f t="shared" si="385"/>
        <v>已清</v>
      </c>
      <c r="T1647" s="51" t="s">
        <v>59</v>
      </c>
      <c r="U1647" s="51"/>
      <c r="V1647" s="51"/>
    </row>
    <row r="1648" spans="1:22" ht="20">
      <c r="A1648" s="49"/>
      <c r="B1648" s="52"/>
      <c r="C1648" s="53"/>
      <c r="D1648" s="54"/>
      <c r="E1648" s="54"/>
      <c r="F1648" s="55"/>
      <c r="G1648" s="56"/>
      <c r="H1648" s="57"/>
      <c r="I1648" s="58"/>
      <c r="J1648" s="59">
        <f t="shared" si="386"/>
        <v>0</v>
      </c>
      <c r="K1648" s="60">
        <f t="shared" si="387"/>
        <v>0</v>
      </c>
      <c r="L1648" s="61"/>
      <c r="M1648" s="59">
        <f t="shared" si="380"/>
        <v>0</v>
      </c>
      <c r="N1648" s="60">
        <f t="shared" si="381"/>
        <v>0</v>
      </c>
      <c r="O1648" s="81" t="e">
        <f t="shared" si="382"/>
        <v>#DIV/0!</v>
      </c>
      <c r="P1648" s="61"/>
      <c r="Q1648" s="60">
        <f t="shared" si="383"/>
        <v>0</v>
      </c>
      <c r="R1648" s="60">
        <f t="shared" si="384"/>
        <v>0</v>
      </c>
      <c r="S1648" s="75" t="str">
        <f t="shared" si="385"/>
        <v>已清</v>
      </c>
      <c r="T1648" s="51" t="s">
        <v>59</v>
      </c>
      <c r="U1648" s="51"/>
      <c r="V1648" s="51"/>
    </row>
    <row r="1649" spans="1:22" ht="20">
      <c r="A1649" s="49"/>
      <c r="B1649" s="52"/>
      <c r="C1649" s="53"/>
      <c r="D1649" s="54"/>
      <c r="E1649" s="54"/>
      <c r="F1649" s="55"/>
      <c r="G1649" s="56"/>
      <c r="H1649" s="57"/>
      <c r="I1649" s="58"/>
      <c r="J1649" s="59">
        <f t="shared" si="386"/>
        <v>0</v>
      </c>
      <c r="K1649" s="60">
        <f t="shared" si="387"/>
        <v>0</v>
      </c>
      <c r="L1649" s="61"/>
      <c r="M1649" s="59">
        <f t="shared" si="380"/>
        <v>0</v>
      </c>
      <c r="N1649" s="60">
        <f t="shared" si="381"/>
        <v>0</v>
      </c>
      <c r="O1649" s="81" t="e">
        <f t="shared" si="382"/>
        <v>#DIV/0!</v>
      </c>
      <c r="P1649" s="61"/>
      <c r="Q1649" s="60">
        <f t="shared" si="383"/>
        <v>0</v>
      </c>
      <c r="R1649" s="60">
        <f t="shared" si="384"/>
        <v>0</v>
      </c>
      <c r="S1649" s="75" t="str">
        <f t="shared" si="385"/>
        <v>已清</v>
      </c>
      <c r="T1649" s="51" t="s">
        <v>59</v>
      </c>
      <c r="U1649" s="51"/>
      <c r="V1649" s="51"/>
    </row>
    <row r="1650" spans="1:22" ht="20">
      <c r="A1650" s="49"/>
      <c r="B1650" s="52"/>
      <c r="C1650" s="53"/>
      <c r="D1650" s="54"/>
      <c r="E1650" s="54"/>
      <c r="F1650" s="55"/>
      <c r="G1650" s="56"/>
      <c r="H1650" s="57"/>
      <c r="I1650" s="58"/>
      <c r="J1650" s="59">
        <f t="shared" si="386"/>
        <v>0</v>
      </c>
      <c r="K1650" s="60">
        <f t="shared" si="387"/>
        <v>0</v>
      </c>
      <c r="L1650" s="61"/>
      <c r="M1650" s="59">
        <f t="shared" si="380"/>
        <v>0</v>
      </c>
      <c r="N1650" s="60">
        <f t="shared" si="381"/>
        <v>0</v>
      </c>
      <c r="O1650" s="81" t="e">
        <f t="shared" si="382"/>
        <v>#DIV/0!</v>
      </c>
      <c r="P1650" s="61"/>
      <c r="Q1650" s="60">
        <f t="shared" si="383"/>
        <v>0</v>
      </c>
      <c r="R1650" s="60">
        <f t="shared" si="384"/>
        <v>0</v>
      </c>
      <c r="S1650" s="75" t="str">
        <f t="shared" si="385"/>
        <v>已清</v>
      </c>
      <c r="T1650" s="51" t="s">
        <v>59</v>
      </c>
      <c r="U1650" s="51"/>
      <c r="V1650" s="51"/>
    </row>
    <row r="1651" spans="1:22" ht="20">
      <c r="A1651" s="49"/>
      <c r="B1651" s="52"/>
      <c r="C1651" s="53"/>
      <c r="D1651" s="54"/>
      <c r="E1651" s="54"/>
      <c r="F1651" s="55"/>
      <c r="G1651" s="56"/>
      <c r="H1651" s="57"/>
      <c r="I1651" s="58"/>
      <c r="J1651" s="59">
        <f t="shared" si="386"/>
        <v>0</v>
      </c>
      <c r="K1651" s="60">
        <f t="shared" si="387"/>
        <v>0</v>
      </c>
      <c r="L1651" s="61"/>
      <c r="M1651" s="59">
        <f t="shared" si="380"/>
        <v>0</v>
      </c>
      <c r="N1651" s="60">
        <f t="shared" si="381"/>
        <v>0</v>
      </c>
      <c r="O1651" s="81" t="e">
        <f t="shared" si="382"/>
        <v>#DIV/0!</v>
      </c>
      <c r="P1651" s="61"/>
      <c r="Q1651" s="60">
        <f t="shared" si="383"/>
        <v>0</v>
      </c>
      <c r="R1651" s="60">
        <f t="shared" si="384"/>
        <v>0</v>
      </c>
      <c r="S1651" s="75" t="str">
        <f t="shared" si="385"/>
        <v>已清</v>
      </c>
      <c r="T1651" s="51" t="s">
        <v>59</v>
      </c>
      <c r="U1651" s="51"/>
      <c r="V1651" s="51"/>
    </row>
    <row r="1652" spans="1:22" ht="20">
      <c r="A1652" s="49"/>
      <c r="B1652" s="52"/>
      <c r="C1652" s="53"/>
      <c r="D1652" s="54"/>
      <c r="E1652" s="54"/>
      <c r="F1652" s="55"/>
      <c r="G1652" s="56"/>
      <c r="H1652" s="57"/>
      <c r="I1652" s="58"/>
      <c r="J1652" s="59">
        <f t="shared" si="386"/>
        <v>0</v>
      </c>
      <c r="K1652" s="60">
        <f t="shared" si="387"/>
        <v>0</v>
      </c>
      <c r="L1652" s="61"/>
      <c r="M1652" s="59">
        <f t="shared" si="380"/>
        <v>0</v>
      </c>
      <c r="N1652" s="60">
        <f t="shared" si="381"/>
        <v>0</v>
      </c>
      <c r="O1652" s="81" t="e">
        <f t="shared" si="382"/>
        <v>#DIV/0!</v>
      </c>
      <c r="P1652" s="61"/>
      <c r="Q1652" s="60">
        <f t="shared" si="383"/>
        <v>0</v>
      </c>
      <c r="R1652" s="60">
        <f t="shared" si="384"/>
        <v>0</v>
      </c>
      <c r="S1652" s="75" t="str">
        <f t="shared" si="385"/>
        <v>已清</v>
      </c>
      <c r="T1652" s="51" t="s">
        <v>59</v>
      </c>
      <c r="U1652" s="51"/>
      <c r="V1652" s="51"/>
    </row>
    <row r="1653" spans="1:22" ht="20">
      <c r="A1653" s="49"/>
      <c r="B1653" s="52"/>
      <c r="C1653" s="53"/>
      <c r="D1653" s="54"/>
      <c r="E1653" s="54"/>
      <c r="F1653" s="55"/>
      <c r="G1653" s="56"/>
      <c r="H1653" s="57"/>
      <c r="I1653" s="58"/>
      <c r="J1653" s="59">
        <f t="shared" si="386"/>
        <v>0</v>
      </c>
      <c r="K1653" s="60">
        <f t="shared" si="387"/>
        <v>0</v>
      </c>
      <c r="L1653" s="61"/>
      <c r="M1653" s="59">
        <f t="shared" si="380"/>
        <v>0</v>
      </c>
      <c r="N1653" s="60">
        <f t="shared" si="381"/>
        <v>0</v>
      </c>
      <c r="O1653" s="81" t="e">
        <f t="shared" si="382"/>
        <v>#DIV/0!</v>
      </c>
      <c r="P1653" s="61"/>
      <c r="Q1653" s="60">
        <f t="shared" si="383"/>
        <v>0</v>
      </c>
      <c r="R1653" s="60">
        <f t="shared" si="384"/>
        <v>0</v>
      </c>
      <c r="S1653" s="75" t="str">
        <f t="shared" si="385"/>
        <v>已清</v>
      </c>
      <c r="T1653" s="51" t="s">
        <v>59</v>
      </c>
      <c r="U1653" s="51"/>
      <c r="V1653" s="51"/>
    </row>
    <row r="1654" spans="1:22" ht="20">
      <c r="A1654" s="49"/>
      <c r="B1654" s="52"/>
      <c r="C1654" s="53"/>
      <c r="D1654" s="54"/>
      <c r="E1654" s="54"/>
      <c r="F1654" s="55"/>
      <c r="G1654" s="56"/>
      <c r="H1654" s="57"/>
      <c r="I1654" s="58"/>
      <c r="J1654" s="59">
        <f t="shared" si="386"/>
        <v>0</v>
      </c>
      <c r="K1654" s="60">
        <f t="shared" si="387"/>
        <v>0</v>
      </c>
      <c r="L1654" s="61"/>
      <c r="M1654" s="59">
        <f t="shared" si="380"/>
        <v>0</v>
      </c>
      <c r="N1654" s="60">
        <f t="shared" si="381"/>
        <v>0</v>
      </c>
      <c r="O1654" s="81" t="e">
        <f t="shared" si="382"/>
        <v>#DIV/0!</v>
      </c>
      <c r="P1654" s="61"/>
      <c r="Q1654" s="60">
        <f t="shared" si="383"/>
        <v>0</v>
      </c>
      <c r="R1654" s="60">
        <f t="shared" si="384"/>
        <v>0</v>
      </c>
      <c r="S1654" s="75" t="str">
        <f t="shared" si="385"/>
        <v>已清</v>
      </c>
      <c r="T1654" s="51" t="s">
        <v>59</v>
      </c>
      <c r="U1654" s="51"/>
      <c r="V1654" s="51"/>
    </row>
    <row r="1655" spans="1:22" ht="20">
      <c r="A1655" s="49"/>
      <c r="B1655" s="52"/>
      <c r="C1655" s="53"/>
      <c r="D1655" s="54"/>
      <c r="E1655" s="54"/>
      <c r="F1655" s="55"/>
      <c r="G1655" s="56"/>
      <c r="H1655" s="57"/>
      <c r="I1655" s="58"/>
      <c r="J1655" s="59">
        <f t="shared" si="386"/>
        <v>0</v>
      </c>
      <c r="K1655" s="60">
        <f t="shared" si="387"/>
        <v>0</v>
      </c>
      <c r="L1655" s="61"/>
      <c r="M1655" s="59">
        <f t="shared" si="380"/>
        <v>0</v>
      </c>
      <c r="N1655" s="60">
        <f t="shared" si="381"/>
        <v>0</v>
      </c>
      <c r="O1655" s="81" t="e">
        <f t="shared" si="382"/>
        <v>#DIV/0!</v>
      </c>
      <c r="P1655" s="61"/>
      <c r="Q1655" s="60">
        <f t="shared" si="383"/>
        <v>0</v>
      </c>
      <c r="R1655" s="60">
        <f t="shared" si="384"/>
        <v>0</v>
      </c>
      <c r="S1655" s="75" t="str">
        <f t="shared" si="385"/>
        <v>已清</v>
      </c>
      <c r="T1655" s="51" t="s">
        <v>59</v>
      </c>
      <c r="U1655" s="51"/>
      <c r="V1655" s="51"/>
    </row>
    <row r="1656" spans="1:22" ht="20">
      <c r="A1656" s="49"/>
      <c r="B1656" s="52"/>
      <c r="C1656" s="53"/>
      <c r="D1656" s="54"/>
      <c r="E1656" s="54"/>
      <c r="F1656" s="55"/>
      <c r="G1656" s="56"/>
      <c r="H1656" s="57"/>
      <c r="I1656" s="58"/>
      <c r="J1656" s="59">
        <f t="shared" si="386"/>
        <v>0</v>
      </c>
      <c r="K1656" s="60">
        <f t="shared" si="387"/>
        <v>0</v>
      </c>
      <c r="L1656" s="61"/>
      <c r="M1656" s="59">
        <f t="shared" ref="M1656:M1719" si="388">L1656*H1656</f>
        <v>0</v>
      </c>
      <c r="N1656" s="60">
        <f t="shared" ref="N1656:N1719" si="389">(L1656-J1656)*H1656</f>
        <v>0</v>
      </c>
      <c r="O1656" s="81" t="e">
        <f t="shared" ref="O1656:O1719" si="390">(L1656-J1656)/J1656</f>
        <v>#DIV/0!</v>
      </c>
      <c r="P1656" s="61"/>
      <c r="Q1656" s="60">
        <f t="shared" si="383"/>
        <v>0</v>
      </c>
      <c r="R1656" s="60">
        <f t="shared" si="384"/>
        <v>0</v>
      </c>
      <c r="S1656" s="75" t="str">
        <f t="shared" si="385"/>
        <v>已清</v>
      </c>
      <c r="T1656" s="51" t="s">
        <v>59</v>
      </c>
      <c r="U1656" s="51"/>
      <c r="V1656" s="51"/>
    </row>
    <row r="1657" spans="1:22" ht="20">
      <c r="A1657" s="49"/>
      <c r="B1657" s="52"/>
      <c r="C1657" s="53"/>
      <c r="D1657" s="54"/>
      <c r="E1657" s="54"/>
      <c r="F1657" s="55"/>
      <c r="G1657" s="56"/>
      <c r="H1657" s="57"/>
      <c r="I1657" s="58"/>
      <c r="J1657" s="59">
        <f t="shared" si="386"/>
        <v>0</v>
      </c>
      <c r="K1657" s="60">
        <f t="shared" si="387"/>
        <v>0</v>
      </c>
      <c r="L1657" s="61"/>
      <c r="M1657" s="59">
        <f t="shared" si="388"/>
        <v>0</v>
      </c>
      <c r="N1657" s="60">
        <f t="shared" si="389"/>
        <v>0</v>
      </c>
      <c r="O1657" s="81" t="e">
        <f t="shared" si="390"/>
        <v>#DIV/0!</v>
      </c>
      <c r="P1657" s="61"/>
      <c r="Q1657" s="60">
        <f t="shared" si="383"/>
        <v>0</v>
      </c>
      <c r="R1657" s="60">
        <f t="shared" si="384"/>
        <v>0</v>
      </c>
      <c r="S1657" s="75" t="str">
        <f t="shared" si="385"/>
        <v>已清</v>
      </c>
      <c r="T1657" s="51" t="s">
        <v>59</v>
      </c>
      <c r="U1657" s="51"/>
      <c r="V1657" s="51"/>
    </row>
    <row r="1658" spans="1:22" ht="20">
      <c r="A1658" s="49"/>
      <c r="B1658" s="52"/>
      <c r="C1658" s="53"/>
      <c r="D1658" s="54"/>
      <c r="E1658" s="54"/>
      <c r="F1658" s="55"/>
      <c r="G1658" s="56"/>
      <c r="H1658" s="57"/>
      <c r="I1658" s="58"/>
      <c r="J1658" s="59">
        <f t="shared" si="386"/>
        <v>0</v>
      </c>
      <c r="K1658" s="60">
        <f t="shared" si="387"/>
        <v>0</v>
      </c>
      <c r="L1658" s="61"/>
      <c r="M1658" s="59">
        <f t="shared" si="388"/>
        <v>0</v>
      </c>
      <c r="N1658" s="60">
        <f t="shared" si="389"/>
        <v>0</v>
      </c>
      <c r="O1658" s="81" t="e">
        <f t="shared" si="390"/>
        <v>#DIV/0!</v>
      </c>
      <c r="P1658" s="61"/>
      <c r="Q1658" s="60">
        <f t="shared" ref="Q1658:Q1721" si="391">L1658*H1658-P1658</f>
        <v>0</v>
      </c>
      <c r="R1658" s="60">
        <f t="shared" si="384"/>
        <v>0</v>
      </c>
      <c r="S1658" s="75" t="str">
        <f t="shared" si="385"/>
        <v>已清</v>
      </c>
      <c r="T1658" s="51" t="s">
        <v>59</v>
      </c>
      <c r="U1658" s="51"/>
      <c r="V1658" s="51"/>
    </row>
    <row r="1659" spans="1:22" ht="20">
      <c r="A1659" s="49"/>
      <c r="B1659" s="52"/>
      <c r="C1659" s="53"/>
      <c r="D1659" s="54"/>
      <c r="E1659" s="54"/>
      <c r="F1659" s="55"/>
      <c r="G1659" s="56"/>
      <c r="H1659" s="57"/>
      <c r="I1659" s="58"/>
      <c r="J1659" s="59">
        <f t="shared" si="386"/>
        <v>0</v>
      </c>
      <c r="K1659" s="60">
        <f t="shared" si="387"/>
        <v>0</v>
      </c>
      <c r="L1659" s="61"/>
      <c r="M1659" s="59">
        <f t="shared" si="388"/>
        <v>0</v>
      </c>
      <c r="N1659" s="60">
        <f t="shared" si="389"/>
        <v>0</v>
      </c>
      <c r="O1659" s="81" t="e">
        <f t="shared" si="390"/>
        <v>#DIV/0!</v>
      </c>
      <c r="P1659" s="61"/>
      <c r="Q1659" s="60">
        <f t="shared" si="391"/>
        <v>0</v>
      </c>
      <c r="R1659" s="60">
        <f t="shared" si="384"/>
        <v>0</v>
      </c>
      <c r="S1659" s="75" t="str">
        <f t="shared" si="385"/>
        <v>已清</v>
      </c>
      <c r="T1659" s="51" t="s">
        <v>59</v>
      </c>
      <c r="U1659" s="51"/>
      <c r="V1659" s="51"/>
    </row>
    <row r="1660" spans="1:22" ht="20">
      <c r="A1660" s="49"/>
      <c r="B1660" s="52"/>
      <c r="C1660" s="53"/>
      <c r="D1660" s="54"/>
      <c r="E1660" s="54"/>
      <c r="F1660" s="55"/>
      <c r="G1660" s="56"/>
      <c r="H1660" s="57"/>
      <c r="I1660" s="58"/>
      <c r="J1660" s="59">
        <f t="shared" si="386"/>
        <v>0</v>
      </c>
      <c r="K1660" s="60">
        <f t="shared" si="387"/>
        <v>0</v>
      </c>
      <c r="L1660" s="61"/>
      <c r="M1660" s="59">
        <f t="shared" si="388"/>
        <v>0</v>
      </c>
      <c r="N1660" s="60">
        <f t="shared" si="389"/>
        <v>0</v>
      </c>
      <c r="O1660" s="81" t="e">
        <f t="shared" si="390"/>
        <v>#DIV/0!</v>
      </c>
      <c r="P1660" s="61"/>
      <c r="Q1660" s="60">
        <f t="shared" si="391"/>
        <v>0</v>
      </c>
      <c r="R1660" s="60">
        <f t="shared" si="384"/>
        <v>0</v>
      </c>
      <c r="S1660" s="75" t="str">
        <f t="shared" si="385"/>
        <v>已清</v>
      </c>
      <c r="T1660" s="51" t="s">
        <v>59</v>
      </c>
      <c r="U1660" s="51"/>
      <c r="V1660" s="51"/>
    </row>
    <row r="1661" spans="1:22" ht="20">
      <c r="A1661" s="49"/>
      <c r="B1661" s="52"/>
      <c r="C1661" s="53"/>
      <c r="D1661" s="54"/>
      <c r="E1661" s="54"/>
      <c r="F1661" s="55"/>
      <c r="G1661" s="56"/>
      <c r="H1661" s="57"/>
      <c r="I1661" s="58"/>
      <c r="J1661" s="59">
        <f t="shared" si="386"/>
        <v>0</v>
      </c>
      <c r="K1661" s="60">
        <f t="shared" si="387"/>
        <v>0</v>
      </c>
      <c r="L1661" s="61"/>
      <c r="M1661" s="59">
        <f t="shared" si="388"/>
        <v>0</v>
      </c>
      <c r="N1661" s="60">
        <f t="shared" si="389"/>
        <v>0</v>
      </c>
      <c r="O1661" s="81" t="e">
        <f t="shared" si="390"/>
        <v>#DIV/0!</v>
      </c>
      <c r="P1661" s="61"/>
      <c r="Q1661" s="60">
        <f t="shared" si="391"/>
        <v>0</v>
      </c>
      <c r="R1661" s="60">
        <f t="shared" si="384"/>
        <v>0</v>
      </c>
      <c r="S1661" s="75" t="str">
        <f t="shared" si="385"/>
        <v>已清</v>
      </c>
      <c r="T1661" s="51" t="s">
        <v>59</v>
      </c>
      <c r="U1661" s="51"/>
      <c r="V1661" s="51"/>
    </row>
    <row r="1662" spans="1:22" ht="20">
      <c r="A1662" s="49"/>
      <c r="B1662" s="52"/>
      <c r="C1662" s="53"/>
      <c r="D1662" s="54"/>
      <c r="E1662" s="54"/>
      <c r="F1662" s="55"/>
      <c r="G1662" s="56"/>
      <c r="H1662" s="57"/>
      <c r="I1662" s="58"/>
      <c r="J1662" s="59">
        <f t="shared" si="386"/>
        <v>0</v>
      </c>
      <c r="K1662" s="60">
        <f t="shared" si="387"/>
        <v>0</v>
      </c>
      <c r="L1662" s="61"/>
      <c r="M1662" s="59">
        <f t="shared" si="388"/>
        <v>0</v>
      </c>
      <c r="N1662" s="60">
        <f t="shared" si="389"/>
        <v>0</v>
      </c>
      <c r="O1662" s="81" t="e">
        <f t="shared" si="390"/>
        <v>#DIV/0!</v>
      </c>
      <c r="P1662" s="61"/>
      <c r="Q1662" s="60">
        <f t="shared" si="391"/>
        <v>0</v>
      </c>
      <c r="R1662" s="60">
        <f t="shared" si="384"/>
        <v>0</v>
      </c>
      <c r="S1662" s="75" t="str">
        <f t="shared" si="385"/>
        <v>已清</v>
      </c>
      <c r="T1662" s="51" t="s">
        <v>59</v>
      </c>
      <c r="U1662" s="51"/>
      <c r="V1662" s="51"/>
    </row>
    <row r="1663" spans="1:22" ht="20">
      <c r="A1663" s="49"/>
      <c r="B1663" s="52"/>
      <c r="C1663" s="53"/>
      <c r="D1663" s="54"/>
      <c r="E1663" s="54"/>
      <c r="F1663" s="55"/>
      <c r="G1663" s="56"/>
      <c r="H1663" s="57"/>
      <c r="I1663" s="58"/>
      <c r="J1663" s="59">
        <f t="shared" si="386"/>
        <v>0</v>
      </c>
      <c r="K1663" s="60">
        <f t="shared" si="387"/>
        <v>0</v>
      </c>
      <c r="L1663" s="61"/>
      <c r="M1663" s="59">
        <f t="shared" si="388"/>
        <v>0</v>
      </c>
      <c r="N1663" s="60">
        <f t="shared" si="389"/>
        <v>0</v>
      </c>
      <c r="O1663" s="81" t="e">
        <f t="shared" si="390"/>
        <v>#DIV/0!</v>
      </c>
      <c r="P1663" s="61"/>
      <c r="Q1663" s="60">
        <f t="shared" si="391"/>
        <v>0</v>
      </c>
      <c r="R1663" s="60">
        <f t="shared" si="384"/>
        <v>0</v>
      </c>
      <c r="S1663" s="75" t="str">
        <f t="shared" si="385"/>
        <v>已清</v>
      </c>
      <c r="T1663" s="51" t="s">
        <v>59</v>
      </c>
      <c r="U1663" s="51"/>
      <c r="V1663" s="51"/>
    </row>
    <row r="1664" spans="1:22" ht="20">
      <c r="A1664" s="49"/>
      <c r="B1664" s="52"/>
      <c r="C1664" s="53"/>
      <c r="D1664" s="54"/>
      <c r="E1664" s="54"/>
      <c r="F1664" s="55"/>
      <c r="G1664" s="56"/>
      <c r="H1664" s="57"/>
      <c r="I1664" s="58"/>
      <c r="J1664" s="59">
        <f t="shared" si="386"/>
        <v>0</v>
      </c>
      <c r="K1664" s="60">
        <f t="shared" si="387"/>
        <v>0</v>
      </c>
      <c r="L1664" s="61"/>
      <c r="M1664" s="59">
        <f t="shared" si="388"/>
        <v>0</v>
      </c>
      <c r="N1664" s="60">
        <f t="shared" si="389"/>
        <v>0</v>
      </c>
      <c r="O1664" s="81" t="e">
        <f t="shared" si="390"/>
        <v>#DIV/0!</v>
      </c>
      <c r="P1664" s="61"/>
      <c r="Q1664" s="60">
        <f t="shared" si="391"/>
        <v>0</v>
      </c>
      <c r="R1664" s="60">
        <f t="shared" si="384"/>
        <v>0</v>
      </c>
      <c r="S1664" s="75" t="str">
        <f t="shared" si="385"/>
        <v>已清</v>
      </c>
      <c r="T1664" s="51" t="s">
        <v>59</v>
      </c>
      <c r="U1664" s="51"/>
      <c r="V1664" s="51"/>
    </row>
    <row r="1665" spans="1:22" ht="20">
      <c r="A1665" s="49"/>
      <c r="B1665" s="52"/>
      <c r="C1665" s="53"/>
      <c r="D1665" s="54"/>
      <c r="E1665" s="54"/>
      <c r="F1665" s="55"/>
      <c r="G1665" s="56"/>
      <c r="H1665" s="57"/>
      <c r="I1665" s="58"/>
      <c r="J1665" s="59">
        <f t="shared" si="386"/>
        <v>0</v>
      </c>
      <c r="K1665" s="60">
        <f t="shared" si="387"/>
        <v>0</v>
      </c>
      <c r="L1665" s="61"/>
      <c r="M1665" s="59">
        <f t="shared" si="388"/>
        <v>0</v>
      </c>
      <c r="N1665" s="60">
        <f t="shared" si="389"/>
        <v>0</v>
      </c>
      <c r="O1665" s="81" t="e">
        <f t="shared" si="390"/>
        <v>#DIV/0!</v>
      </c>
      <c r="P1665" s="61"/>
      <c r="Q1665" s="60">
        <f t="shared" si="391"/>
        <v>0</v>
      </c>
      <c r="R1665" s="60">
        <f t="shared" si="384"/>
        <v>0</v>
      </c>
      <c r="S1665" s="75" t="str">
        <f t="shared" si="385"/>
        <v>已清</v>
      </c>
      <c r="T1665" s="51" t="s">
        <v>59</v>
      </c>
      <c r="U1665" s="51"/>
      <c r="V1665" s="51"/>
    </row>
    <row r="1666" spans="1:22" ht="20">
      <c r="A1666" s="49"/>
      <c r="B1666" s="52"/>
      <c r="C1666" s="53"/>
      <c r="D1666" s="54"/>
      <c r="E1666" s="54"/>
      <c r="F1666" s="55"/>
      <c r="G1666" s="56"/>
      <c r="H1666" s="57"/>
      <c r="I1666" s="58"/>
      <c r="J1666" s="59">
        <f t="shared" si="386"/>
        <v>0</v>
      </c>
      <c r="K1666" s="60">
        <f t="shared" si="387"/>
        <v>0</v>
      </c>
      <c r="L1666" s="61"/>
      <c r="M1666" s="59">
        <f t="shared" si="388"/>
        <v>0</v>
      </c>
      <c r="N1666" s="60">
        <f t="shared" si="389"/>
        <v>0</v>
      </c>
      <c r="O1666" s="81" t="e">
        <f t="shared" si="390"/>
        <v>#DIV/0!</v>
      </c>
      <c r="P1666" s="61"/>
      <c r="Q1666" s="60">
        <f t="shared" si="391"/>
        <v>0</v>
      </c>
      <c r="R1666" s="60">
        <f t="shared" ref="R1666:R1729" si="392">N1666</f>
        <v>0</v>
      </c>
      <c r="S1666" s="75" t="str">
        <f t="shared" ref="S1666:S1729" si="393">IF(Q1666&lt;&gt;0,"未清","已清")</f>
        <v>已清</v>
      </c>
      <c r="T1666" s="51" t="s">
        <v>59</v>
      </c>
      <c r="U1666" s="51"/>
      <c r="V1666" s="51"/>
    </row>
    <row r="1667" spans="1:22" ht="20">
      <c r="A1667" s="49"/>
      <c r="B1667" s="52"/>
      <c r="C1667" s="53"/>
      <c r="D1667" s="54"/>
      <c r="E1667" s="54"/>
      <c r="F1667" s="55"/>
      <c r="G1667" s="56"/>
      <c r="H1667" s="57"/>
      <c r="I1667" s="58"/>
      <c r="J1667" s="59">
        <f t="shared" si="386"/>
        <v>0</v>
      </c>
      <c r="K1667" s="60">
        <f t="shared" si="387"/>
        <v>0</v>
      </c>
      <c r="L1667" s="61"/>
      <c r="M1667" s="59">
        <f t="shared" si="388"/>
        <v>0</v>
      </c>
      <c r="N1667" s="60">
        <f t="shared" si="389"/>
        <v>0</v>
      </c>
      <c r="O1667" s="81" t="e">
        <f t="shared" si="390"/>
        <v>#DIV/0!</v>
      </c>
      <c r="P1667" s="61"/>
      <c r="Q1667" s="60">
        <f t="shared" si="391"/>
        <v>0</v>
      </c>
      <c r="R1667" s="60">
        <f t="shared" si="392"/>
        <v>0</v>
      </c>
      <c r="S1667" s="75" t="str">
        <f t="shared" si="393"/>
        <v>已清</v>
      </c>
      <c r="T1667" s="51" t="s">
        <v>59</v>
      </c>
      <c r="U1667" s="51"/>
      <c r="V1667" s="51"/>
    </row>
    <row r="1668" spans="1:22" ht="20">
      <c r="A1668" s="49"/>
      <c r="B1668" s="52"/>
      <c r="C1668" s="53"/>
      <c r="D1668" s="54"/>
      <c r="E1668" s="54"/>
      <c r="F1668" s="55"/>
      <c r="G1668" s="56"/>
      <c r="H1668" s="57"/>
      <c r="I1668" s="58"/>
      <c r="J1668" s="59">
        <f t="shared" si="386"/>
        <v>0</v>
      </c>
      <c r="K1668" s="60">
        <f t="shared" si="387"/>
        <v>0</v>
      </c>
      <c r="L1668" s="61"/>
      <c r="M1668" s="59">
        <f t="shared" si="388"/>
        <v>0</v>
      </c>
      <c r="N1668" s="60">
        <f t="shared" si="389"/>
        <v>0</v>
      </c>
      <c r="O1668" s="81" t="e">
        <f t="shared" si="390"/>
        <v>#DIV/0!</v>
      </c>
      <c r="P1668" s="61"/>
      <c r="Q1668" s="60">
        <f t="shared" si="391"/>
        <v>0</v>
      </c>
      <c r="R1668" s="60">
        <f t="shared" si="392"/>
        <v>0</v>
      </c>
      <c r="S1668" s="75" t="str">
        <f t="shared" si="393"/>
        <v>已清</v>
      </c>
      <c r="T1668" s="51" t="s">
        <v>59</v>
      </c>
      <c r="U1668" s="51"/>
      <c r="V1668" s="51"/>
    </row>
    <row r="1669" spans="1:22" ht="20">
      <c r="A1669" s="49"/>
      <c r="B1669" s="52"/>
      <c r="C1669" s="53"/>
      <c r="D1669" s="54"/>
      <c r="E1669" s="54"/>
      <c r="F1669" s="55"/>
      <c r="G1669" s="56"/>
      <c r="H1669" s="57"/>
      <c r="I1669" s="58"/>
      <c r="J1669" s="59">
        <f t="shared" ref="J1669:J1732" si="394">G1669*I1669</f>
        <v>0</v>
      </c>
      <c r="K1669" s="60">
        <f t="shared" si="387"/>
        <v>0</v>
      </c>
      <c r="L1669" s="61"/>
      <c r="M1669" s="59">
        <f t="shared" si="388"/>
        <v>0</v>
      </c>
      <c r="N1669" s="60">
        <f t="shared" si="389"/>
        <v>0</v>
      </c>
      <c r="O1669" s="81" t="e">
        <f t="shared" si="390"/>
        <v>#DIV/0!</v>
      </c>
      <c r="P1669" s="61"/>
      <c r="Q1669" s="60">
        <f t="shared" si="391"/>
        <v>0</v>
      </c>
      <c r="R1669" s="60">
        <f t="shared" si="392"/>
        <v>0</v>
      </c>
      <c r="S1669" s="75" t="str">
        <f t="shared" si="393"/>
        <v>已清</v>
      </c>
      <c r="T1669" s="51" t="s">
        <v>59</v>
      </c>
      <c r="U1669" s="51"/>
      <c r="V1669" s="51"/>
    </row>
    <row r="1670" spans="1:22" ht="20">
      <c r="A1670" s="49"/>
      <c r="B1670" s="52"/>
      <c r="C1670" s="53"/>
      <c r="D1670" s="54"/>
      <c r="E1670" s="54"/>
      <c r="F1670" s="55"/>
      <c r="G1670" s="56"/>
      <c r="H1670" s="57"/>
      <c r="I1670" s="58"/>
      <c r="J1670" s="59">
        <f t="shared" si="394"/>
        <v>0</v>
      </c>
      <c r="K1670" s="60">
        <f t="shared" si="387"/>
        <v>0</v>
      </c>
      <c r="L1670" s="61"/>
      <c r="M1670" s="59">
        <f t="shared" si="388"/>
        <v>0</v>
      </c>
      <c r="N1670" s="60">
        <f t="shared" si="389"/>
        <v>0</v>
      </c>
      <c r="O1670" s="81" t="e">
        <f t="shared" si="390"/>
        <v>#DIV/0!</v>
      </c>
      <c r="P1670" s="61"/>
      <c r="Q1670" s="60">
        <f t="shared" si="391"/>
        <v>0</v>
      </c>
      <c r="R1670" s="60">
        <f t="shared" si="392"/>
        <v>0</v>
      </c>
      <c r="S1670" s="75" t="str">
        <f t="shared" si="393"/>
        <v>已清</v>
      </c>
      <c r="T1670" s="51" t="s">
        <v>59</v>
      </c>
      <c r="U1670" s="51"/>
      <c r="V1670" s="51"/>
    </row>
    <row r="1671" spans="1:22" ht="20">
      <c r="A1671" s="49"/>
      <c r="B1671" s="52"/>
      <c r="C1671" s="53"/>
      <c r="D1671" s="54"/>
      <c r="E1671" s="54"/>
      <c r="F1671" s="55"/>
      <c r="G1671" s="56"/>
      <c r="H1671" s="57"/>
      <c r="I1671" s="58"/>
      <c r="J1671" s="59">
        <f t="shared" si="394"/>
        <v>0</v>
      </c>
      <c r="K1671" s="60">
        <f t="shared" si="387"/>
        <v>0</v>
      </c>
      <c r="L1671" s="61"/>
      <c r="M1671" s="59">
        <f t="shared" si="388"/>
        <v>0</v>
      </c>
      <c r="N1671" s="60">
        <f t="shared" si="389"/>
        <v>0</v>
      </c>
      <c r="O1671" s="81" t="e">
        <f t="shared" si="390"/>
        <v>#DIV/0!</v>
      </c>
      <c r="P1671" s="61"/>
      <c r="Q1671" s="60">
        <f t="shared" si="391"/>
        <v>0</v>
      </c>
      <c r="R1671" s="60">
        <f t="shared" si="392"/>
        <v>0</v>
      </c>
      <c r="S1671" s="75" t="str">
        <f t="shared" si="393"/>
        <v>已清</v>
      </c>
      <c r="T1671" s="51" t="s">
        <v>59</v>
      </c>
      <c r="U1671" s="51"/>
      <c r="V1671" s="51"/>
    </row>
    <row r="1672" spans="1:22" ht="20">
      <c r="A1672" s="49"/>
      <c r="B1672" s="52"/>
      <c r="C1672" s="53"/>
      <c r="D1672" s="54"/>
      <c r="E1672" s="54"/>
      <c r="F1672" s="55"/>
      <c r="G1672" s="56"/>
      <c r="H1672" s="57"/>
      <c r="I1672" s="58"/>
      <c r="J1672" s="59">
        <f t="shared" si="394"/>
        <v>0</v>
      </c>
      <c r="K1672" s="60">
        <f t="shared" si="387"/>
        <v>0</v>
      </c>
      <c r="L1672" s="61"/>
      <c r="M1672" s="59">
        <f t="shared" si="388"/>
        <v>0</v>
      </c>
      <c r="N1672" s="60">
        <f t="shared" si="389"/>
        <v>0</v>
      </c>
      <c r="O1672" s="81" t="e">
        <f t="shared" si="390"/>
        <v>#DIV/0!</v>
      </c>
      <c r="P1672" s="61"/>
      <c r="Q1672" s="60">
        <f t="shared" si="391"/>
        <v>0</v>
      </c>
      <c r="R1672" s="60">
        <f t="shared" si="392"/>
        <v>0</v>
      </c>
      <c r="S1672" s="75" t="str">
        <f t="shared" si="393"/>
        <v>已清</v>
      </c>
      <c r="T1672" s="51" t="s">
        <v>59</v>
      </c>
      <c r="U1672" s="51"/>
      <c r="V1672" s="51"/>
    </row>
    <row r="1673" spans="1:22" ht="20">
      <c r="A1673" s="49"/>
      <c r="B1673" s="52"/>
      <c r="C1673" s="53"/>
      <c r="D1673" s="54"/>
      <c r="E1673" s="54"/>
      <c r="F1673" s="55"/>
      <c r="G1673" s="56"/>
      <c r="H1673" s="57"/>
      <c r="I1673" s="58"/>
      <c r="J1673" s="59">
        <f t="shared" si="394"/>
        <v>0</v>
      </c>
      <c r="K1673" s="60">
        <f t="shared" si="387"/>
        <v>0</v>
      </c>
      <c r="L1673" s="61"/>
      <c r="M1673" s="59">
        <f t="shared" si="388"/>
        <v>0</v>
      </c>
      <c r="N1673" s="60">
        <f t="shared" si="389"/>
        <v>0</v>
      </c>
      <c r="O1673" s="81" t="e">
        <f t="shared" si="390"/>
        <v>#DIV/0!</v>
      </c>
      <c r="P1673" s="61"/>
      <c r="Q1673" s="60">
        <f t="shared" si="391"/>
        <v>0</v>
      </c>
      <c r="R1673" s="60">
        <f t="shared" si="392"/>
        <v>0</v>
      </c>
      <c r="S1673" s="75" t="str">
        <f t="shared" si="393"/>
        <v>已清</v>
      </c>
      <c r="T1673" s="51" t="s">
        <v>59</v>
      </c>
      <c r="U1673" s="51"/>
      <c r="V1673" s="51"/>
    </row>
    <row r="1674" spans="1:22" ht="20">
      <c r="A1674" s="49"/>
      <c r="B1674" s="52"/>
      <c r="C1674" s="53"/>
      <c r="D1674" s="54"/>
      <c r="E1674" s="54"/>
      <c r="F1674" s="55"/>
      <c r="G1674" s="56"/>
      <c r="H1674" s="57"/>
      <c r="I1674" s="58"/>
      <c r="J1674" s="59">
        <f t="shared" si="394"/>
        <v>0</v>
      </c>
      <c r="K1674" s="60">
        <f t="shared" si="387"/>
        <v>0</v>
      </c>
      <c r="L1674" s="61"/>
      <c r="M1674" s="59">
        <f t="shared" si="388"/>
        <v>0</v>
      </c>
      <c r="N1674" s="60">
        <f t="shared" si="389"/>
        <v>0</v>
      </c>
      <c r="O1674" s="81" t="e">
        <f t="shared" si="390"/>
        <v>#DIV/0!</v>
      </c>
      <c r="P1674" s="61"/>
      <c r="Q1674" s="60">
        <f t="shared" si="391"/>
        <v>0</v>
      </c>
      <c r="R1674" s="60">
        <f t="shared" si="392"/>
        <v>0</v>
      </c>
      <c r="S1674" s="75" t="str">
        <f t="shared" si="393"/>
        <v>已清</v>
      </c>
      <c r="T1674" s="51" t="s">
        <v>59</v>
      </c>
      <c r="U1674" s="51"/>
      <c r="V1674" s="51"/>
    </row>
    <row r="1675" spans="1:22" ht="20">
      <c r="A1675" s="49"/>
      <c r="B1675" s="52"/>
      <c r="C1675" s="53"/>
      <c r="D1675" s="54"/>
      <c r="E1675" s="54"/>
      <c r="F1675" s="55"/>
      <c r="G1675" s="56"/>
      <c r="H1675" s="57"/>
      <c r="I1675" s="58"/>
      <c r="J1675" s="59">
        <f t="shared" si="394"/>
        <v>0</v>
      </c>
      <c r="K1675" s="60">
        <f t="shared" si="387"/>
        <v>0</v>
      </c>
      <c r="L1675" s="61"/>
      <c r="M1675" s="59">
        <f t="shared" si="388"/>
        <v>0</v>
      </c>
      <c r="N1675" s="60">
        <f t="shared" si="389"/>
        <v>0</v>
      </c>
      <c r="O1675" s="81" t="e">
        <f t="shared" si="390"/>
        <v>#DIV/0!</v>
      </c>
      <c r="P1675" s="61"/>
      <c r="Q1675" s="60">
        <f t="shared" si="391"/>
        <v>0</v>
      </c>
      <c r="R1675" s="60">
        <f t="shared" si="392"/>
        <v>0</v>
      </c>
      <c r="S1675" s="75" t="str">
        <f t="shared" si="393"/>
        <v>已清</v>
      </c>
      <c r="T1675" s="51" t="s">
        <v>59</v>
      </c>
      <c r="U1675" s="51"/>
      <c r="V1675" s="51"/>
    </row>
    <row r="1676" spans="1:22" ht="20">
      <c r="A1676" s="49"/>
      <c r="B1676" s="52"/>
      <c r="C1676" s="53"/>
      <c r="D1676" s="54"/>
      <c r="E1676" s="54"/>
      <c r="F1676" s="55"/>
      <c r="G1676" s="56"/>
      <c r="H1676" s="57"/>
      <c r="I1676" s="58"/>
      <c r="J1676" s="59">
        <f t="shared" si="394"/>
        <v>0</v>
      </c>
      <c r="K1676" s="60">
        <f t="shared" si="387"/>
        <v>0</v>
      </c>
      <c r="L1676" s="61"/>
      <c r="M1676" s="59">
        <f t="shared" si="388"/>
        <v>0</v>
      </c>
      <c r="N1676" s="60">
        <f t="shared" si="389"/>
        <v>0</v>
      </c>
      <c r="O1676" s="81" t="e">
        <f t="shared" si="390"/>
        <v>#DIV/0!</v>
      </c>
      <c r="P1676" s="61"/>
      <c r="Q1676" s="60">
        <f t="shared" si="391"/>
        <v>0</v>
      </c>
      <c r="R1676" s="60">
        <f t="shared" si="392"/>
        <v>0</v>
      </c>
      <c r="S1676" s="75" t="str">
        <f t="shared" si="393"/>
        <v>已清</v>
      </c>
      <c r="T1676" s="51" t="s">
        <v>59</v>
      </c>
      <c r="U1676" s="51"/>
      <c r="V1676" s="51"/>
    </row>
    <row r="1677" spans="1:22" ht="20">
      <c r="A1677" s="49"/>
      <c r="B1677" s="52"/>
      <c r="C1677" s="53"/>
      <c r="D1677" s="54"/>
      <c r="E1677" s="54"/>
      <c r="F1677" s="55"/>
      <c r="G1677" s="56"/>
      <c r="H1677" s="57"/>
      <c r="I1677" s="58"/>
      <c r="J1677" s="59">
        <f t="shared" si="394"/>
        <v>0</v>
      </c>
      <c r="K1677" s="60">
        <f t="shared" si="387"/>
        <v>0</v>
      </c>
      <c r="L1677" s="61"/>
      <c r="M1677" s="59">
        <f t="shared" si="388"/>
        <v>0</v>
      </c>
      <c r="N1677" s="60">
        <f t="shared" si="389"/>
        <v>0</v>
      </c>
      <c r="O1677" s="81" t="e">
        <f t="shared" si="390"/>
        <v>#DIV/0!</v>
      </c>
      <c r="P1677" s="61"/>
      <c r="Q1677" s="60">
        <f t="shared" si="391"/>
        <v>0</v>
      </c>
      <c r="R1677" s="60">
        <f t="shared" si="392"/>
        <v>0</v>
      </c>
      <c r="S1677" s="75" t="str">
        <f t="shared" si="393"/>
        <v>已清</v>
      </c>
      <c r="T1677" s="51" t="s">
        <v>59</v>
      </c>
      <c r="U1677" s="51"/>
      <c r="V1677" s="51"/>
    </row>
    <row r="1678" spans="1:22" ht="20">
      <c r="A1678" s="49"/>
      <c r="B1678" s="52"/>
      <c r="C1678" s="53"/>
      <c r="D1678" s="54"/>
      <c r="E1678" s="54"/>
      <c r="F1678" s="55"/>
      <c r="G1678" s="56"/>
      <c r="H1678" s="57"/>
      <c r="I1678" s="58"/>
      <c r="J1678" s="59">
        <f t="shared" si="394"/>
        <v>0</v>
      </c>
      <c r="K1678" s="60">
        <f t="shared" si="387"/>
        <v>0</v>
      </c>
      <c r="L1678" s="61"/>
      <c r="M1678" s="59">
        <f t="shared" si="388"/>
        <v>0</v>
      </c>
      <c r="N1678" s="60">
        <f t="shared" si="389"/>
        <v>0</v>
      </c>
      <c r="O1678" s="81" t="e">
        <f t="shared" si="390"/>
        <v>#DIV/0!</v>
      </c>
      <c r="P1678" s="61"/>
      <c r="Q1678" s="60">
        <f t="shared" si="391"/>
        <v>0</v>
      </c>
      <c r="R1678" s="60">
        <f t="shared" si="392"/>
        <v>0</v>
      </c>
      <c r="S1678" s="75" t="str">
        <f t="shared" si="393"/>
        <v>已清</v>
      </c>
      <c r="T1678" s="51" t="s">
        <v>59</v>
      </c>
      <c r="U1678" s="51"/>
      <c r="V1678" s="51"/>
    </row>
    <row r="1679" spans="1:22" ht="20">
      <c r="A1679" s="49"/>
      <c r="B1679" s="52"/>
      <c r="C1679" s="53"/>
      <c r="D1679" s="54"/>
      <c r="E1679" s="54"/>
      <c r="F1679" s="55"/>
      <c r="G1679" s="56"/>
      <c r="H1679" s="57"/>
      <c r="I1679" s="58"/>
      <c r="J1679" s="59">
        <f t="shared" si="394"/>
        <v>0</v>
      </c>
      <c r="K1679" s="60">
        <f t="shared" si="387"/>
        <v>0</v>
      </c>
      <c r="L1679" s="61"/>
      <c r="M1679" s="59">
        <f t="shared" si="388"/>
        <v>0</v>
      </c>
      <c r="N1679" s="60">
        <f t="shared" si="389"/>
        <v>0</v>
      </c>
      <c r="O1679" s="81" t="e">
        <f t="shared" si="390"/>
        <v>#DIV/0!</v>
      </c>
      <c r="P1679" s="61"/>
      <c r="Q1679" s="60">
        <f t="shared" si="391"/>
        <v>0</v>
      </c>
      <c r="R1679" s="60">
        <f t="shared" si="392"/>
        <v>0</v>
      </c>
      <c r="S1679" s="75" t="str">
        <f t="shared" si="393"/>
        <v>已清</v>
      </c>
      <c r="T1679" s="51" t="s">
        <v>59</v>
      </c>
      <c r="U1679" s="51"/>
      <c r="V1679" s="51"/>
    </row>
    <row r="1680" spans="1:22" ht="20">
      <c r="A1680" s="49"/>
      <c r="B1680" s="52"/>
      <c r="C1680" s="53"/>
      <c r="D1680" s="54"/>
      <c r="E1680" s="54"/>
      <c r="F1680" s="55"/>
      <c r="G1680" s="56"/>
      <c r="H1680" s="57"/>
      <c r="I1680" s="58"/>
      <c r="J1680" s="59">
        <f t="shared" si="394"/>
        <v>0</v>
      </c>
      <c r="K1680" s="60">
        <f t="shared" si="387"/>
        <v>0</v>
      </c>
      <c r="L1680" s="61"/>
      <c r="M1680" s="59">
        <f t="shared" si="388"/>
        <v>0</v>
      </c>
      <c r="N1680" s="60">
        <f t="shared" si="389"/>
        <v>0</v>
      </c>
      <c r="O1680" s="81" t="e">
        <f t="shared" si="390"/>
        <v>#DIV/0!</v>
      </c>
      <c r="P1680" s="61"/>
      <c r="Q1680" s="60">
        <f t="shared" si="391"/>
        <v>0</v>
      </c>
      <c r="R1680" s="60">
        <f t="shared" si="392"/>
        <v>0</v>
      </c>
      <c r="S1680" s="75" t="str">
        <f t="shared" si="393"/>
        <v>已清</v>
      </c>
      <c r="T1680" s="51" t="s">
        <v>59</v>
      </c>
      <c r="U1680" s="51"/>
      <c r="V1680" s="51"/>
    </row>
    <row r="1681" spans="1:22" ht="20">
      <c r="A1681" s="49"/>
      <c r="B1681" s="52"/>
      <c r="C1681" s="53"/>
      <c r="D1681" s="54"/>
      <c r="E1681" s="54"/>
      <c r="F1681" s="55"/>
      <c r="G1681" s="56"/>
      <c r="H1681" s="57"/>
      <c r="I1681" s="58"/>
      <c r="J1681" s="59">
        <f t="shared" si="394"/>
        <v>0</v>
      </c>
      <c r="K1681" s="60">
        <f t="shared" si="387"/>
        <v>0</v>
      </c>
      <c r="L1681" s="61"/>
      <c r="M1681" s="59">
        <f t="shared" si="388"/>
        <v>0</v>
      </c>
      <c r="N1681" s="60">
        <f t="shared" si="389"/>
        <v>0</v>
      </c>
      <c r="O1681" s="81" t="e">
        <f t="shared" si="390"/>
        <v>#DIV/0!</v>
      </c>
      <c r="P1681" s="61"/>
      <c r="Q1681" s="60">
        <f t="shared" si="391"/>
        <v>0</v>
      </c>
      <c r="R1681" s="60">
        <f t="shared" si="392"/>
        <v>0</v>
      </c>
      <c r="S1681" s="75" t="str">
        <f t="shared" si="393"/>
        <v>已清</v>
      </c>
      <c r="T1681" s="51" t="s">
        <v>59</v>
      </c>
      <c r="U1681" s="51"/>
      <c r="V1681" s="51"/>
    </row>
    <row r="1682" spans="1:22" ht="20">
      <c r="A1682" s="49"/>
      <c r="B1682" s="52"/>
      <c r="C1682" s="53"/>
      <c r="D1682" s="54"/>
      <c r="E1682" s="54"/>
      <c r="F1682" s="55"/>
      <c r="G1682" s="56"/>
      <c r="H1682" s="57"/>
      <c r="I1682" s="58"/>
      <c r="J1682" s="59">
        <f t="shared" si="394"/>
        <v>0</v>
      </c>
      <c r="K1682" s="60">
        <f t="shared" si="387"/>
        <v>0</v>
      </c>
      <c r="L1682" s="61"/>
      <c r="M1682" s="59">
        <f t="shared" si="388"/>
        <v>0</v>
      </c>
      <c r="N1682" s="60">
        <f t="shared" si="389"/>
        <v>0</v>
      </c>
      <c r="O1682" s="81" t="e">
        <f t="shared" si="390"/>
        <v>#DIV/0!</v>
      </c>
      <c r="P1682" s="61"/>
      <c r="Q1682" s="60">
        <f t="shared" si="391"/>
        <v>0</v>
      </c>
      <c r="R1682" s="60">
        <f t="shared" si="392"/>
        <v>0</v>
      </c>
      <c r="S1682" s="75" t="str">
        <f t="shared" si="393"/>
        <v>已清</v>
      </c>
      <c r="T1682" s="51" t="s">
        <v>59</v>
      </c>
      <c r="U1682" s="51"/>
      <c r="V1682" s="51"/>
    </row>
    <row r="1683" spans="1:22" ht="20">
      <c r="A1683" s="49"/>
      <c r="B1683" s="52"/>
      <c r="C1683" s="53"/>
      <c r="D1683" s="54"/>
      <c r="E1683" s="54"/>
      <c r="F1683" s="55"/>
      <c r="G1683" s="56"/>
      <c r="H1683" s="57"/>
      <c r="I1683" s="58"/>
      <c r="J1683" s="59">
        <f t="shared" si="394"/>
        <v>0</v>
      </c>
      <c r="K1683" s="60">
        <f t="shared" si="387"/>
        <v>0</v>
      </c>
      <c r="L1683" s="61"/>
      <c r="M1683" s="59">
        <f t="shared" si="388"/>
        <v>0</v>
      </c>
      <c r="N1683" s="60">
        <f t="shared" si="389"/>
        <v>0</v>
      </c>
      <c r="O1683" s="81" t="e">
        <f t="shared" si="390"/>
        <v>#DIV/0!</v>
      </c>
      <c r="P1683" s="61"/>
      <c r="Q1683" s="60">
        <f t="shared" si="391"/>
        <v>0</v>
      </c>
      <c r="R1683" s="60">
        <f t="shared" si="392"/>
        <v>0</v>
      </c>
      <c r="S1683" s="75" t="str">
        <f t="shared" si="393"/>
        <v>已清</v>
      </c>
      <c r="T1683" s="51" t="s">
        <v>59</v>
      </c>
      <c r="U1683" s="51"/>
      <c r="V1683" s="51"/>
    </row>
    <row r="1684" spans="1:22" ht="20">
      <c r="A1684" s="49"/>
      <c r="B1684" s="52"/>
      <c r="C1684" s="53"/>
      <c r="D1684" s="54"/>
      <c r="E1684" s="54"/>
      <c r="F1684" s="55"/>
      <c r="G1684" s="56"/>
      <c r="H1684" s="57"/>
      <c r="I1684" s="58"/>
      <c r="J1684" s="59">
        <f t="shared" si="394"/>
        <v>0</v>
      </c>
      <c r="K1684" s="60">
        <f t="shared" si="387"/>
        <v>0</v>
      </c>
      <c r="L1684" s="61"/>
      <c r="M1684" s="59">
        <f t="shared" si="388"/>
        <v>0</v>
      </c>
      <c r="N1684" s="60">
        <f t="shared" si="389"/>
        <v>0</v>
      </c>
      <c r="O1684" s="81" t="e">
        <f t="shared" si="390"/>
        <v>#DIV/0!</v>
      </c>
      <c r="P1684" s="61"/>
      <c r="Q1684" s="60">
        <f t="shared" si="391"/>
        <v>0</v>
      </c>
      <c r="R1684" s="60">
        <f t="shared" si="392"/>
        <v>0</v>
      </c>
      <c r="S1684" s="75" t="str">
        <f t="shared" si="393"/>
        <v>已清</v>
      </c>
      <c r="T1684" s="51" t="s">
        <v>59</v>
      </c>
      <c r="U1684" s="51"/>
      <c r="V1684" s="51"/>
    </row>
    <row r="1685" spans="1:22" ht="20">
      <c r="A1685" s="49"/>
      <c r="B1685" s="52"/>
      <c r="C1685" s="53"/>
      <c r="D1685" s="54"/>
      <c r="E1685" s="54"/>
      <c r="F1685" s="55"/>
      <c r="G1685" s="56"/>
      <c r="H1685" s="57"/>
      <c r="I1685" s="58"/>
      <c r="J1685" s="59">
        <f t="shared" si="394"/>
        <v>0</v>
      </c>
      <c r="K1685" s="60">
        <f t="shared" si="387"/>
        <v>0</v>
      </c>
      <c r="L1685" s="61"/>
      <c r="M1685" s="59">
        <f t="shared" si="388"/>
        <v>0</v>
      </c>
      <c r="N1685" s="60">
        <f t="shared" si="389"/>
        <v>0</v>
      </c>
      <c r="O1685" s="81" t="e">
        <f t="shared" si="390"/>
        <v>#DIV/0!</v>
      </c>
      <c r="P1685" s="61"/>
      <c r="Q1685" s="60">
        <f t="shared" si="391"/>
        <v>0</v>
      </c>
      <c r="R1685" s="60">
        <f t="shared" si="392"/>
        <v>0</v>
      </c>
      <c r="S1685" s="75" t="str">
        <f t="shared" si="393"/>
        <v>已清</v>
      </c>
      <c r="T1685" s="51" t="s">
        <v>59</v>
      </c>
      <c r="U1685" s="51"/>
      <c r="V1685" s="51"/>
    </row>
    <row r="1686" spans="1:22" ht="20">
      <c r="A1686" s="49"/>
      <c r="B1686" s="52"/>
      <c r="C1686" s="53"/>
      <c r="D1686" s="54"/>
      <c r="E1686" s="54"/>
      <c r="F1686" s="55"/>
      <c r="G1686" s="56"/>
      <c r="H1686" s="57"/>
      <c r="I1686" s="58"/>
      <c r="J1686" s="59">
        <f t="shared" si="394"/>
        <v>0</v>
      </c>
      <c r="K1686" s="60">
        <f t="shared" si="387"/>
        <v>0</v>
      </c>
      <c r="L1686" s="61"/>
      <c r="M1686" s="59">
        <f t="shared" si="388"/>
        <v>0</v>
      </c>
      <c r="N1686" s="60">
        <f t="shared" si="389"/>
        <v>0</v>
      </c>
      <c r="O1686" s="81" t="e">
        <f t="shared" si="390"/>
        <v>#DIV/0!</v>
      </c>
      <c r="P1686" s="61"/>
      <c r="Q1686" s="60">
        <f t="shared" si="391"/>
        <v>0</v>
      </c>
      <c r="R1686" s="60">
        <f t="shared" si="392"/>
        <v>0</v>
      </c>
      <c r="S1686" s="75" t="str">
        <f t="shared" si="393"/>
        <v>已清</v>
      </c>
      <c r="T1686" s="51" t="s">
        <v>59</v>
      </c>
      <c r="U1686" s="51"/>
      <c r="V1686" s="51"/>
    </row>
    <row r="1687" spans="1:22" ht="20">
      <c r="A1687" s="49"/>
      <c r="B1687" s="52"/>
      <c r="C1687" s="53"/>
      <c r="D1687" s="54"/>
      <c r="E1687" s="54"/>
      <c r="F1687" s="55"/>
      <c r="G1687" s="56"/>
      <c r="H1687" s="57"/>
      <c r="I1687" s="58"/>
      <c r="J1687" s="59">
        <f t="shared" si="394"/>
        <v>0</v>
      </c>
      <c r="K1687" s="60">
        <f t="shared" ref="K1687:K1750" si="395">J1687*H1687</f>
        <v>0</v>
      </c>
      <c r="L1687" s="61"/>
      <c r="M1687" s="59">
        <f t="shared" si="388"/>
        <v>0</v>
      </c>
      <c r="N1687" s="60">
        <f t="shared" si="389"/>
        <v>0</v>
      </c>
      <c r="O1687" s="81" t="e">
        <f t="shared" si="390"/>
        <v>#DIV/0!</v>
      </c>
      <c r="P1687" s="61"/>
      <c r="Q1687" s="60">
        <f t="shared" si="391"/>
        <v>0</v>
      </c>
      <c r="R1687" s="60">
        <f t="shared" si="392"/>
        <v>0</v>
      </c>
      <c r="S1687" s="75" t="str">
        <f t="shared" si="393"/>
        <v>已清</v>
      </c>
      <c r="T1687" s="51" t="s">
        <v>59</v>
      </c>
      <c r="U1687" s="51"/>
      <c r="V1687" s="51"/>
    </row>
    <row r="1688" spans="1:22" ht="20">
      <c r="A1688" s="49"/>
      <c r="B1688" s="52"/>
      <c r="C1688" s="53"/>
      <c r="D1688" s="54"/>
      <c r="E1688" s="54"/>
      <c r="F1688" s="55"/>
      <c r="G1688" s="56"/>
      <c r="H1688" s="57"/>
      <c r="I1688" s="58"/>
      <c r="J1688" s="59">
        <f t="shared" si="394"/>
        <v>0</v>
      </c>
      <c r="K1688" s="60">
        <f t="shared" si="395"/>
        <v>0</v>
      </c>
      <c r="L1688" s="61"/>
      <c r="M1688" s="59">
        <f t="shared" si="388"/>
        <v>0</v>
      </c>
      <c r="N1688" s="60">
        <f t="shared" si="389"/>
        <v>0</v>
      </c>
      <c r="O1688" s="81" t="e">
        <f t="shared" si="390"/>
        <v>#DIV/0!</v>
      </c>
      <c r="P1688" s="61"/>
      <c r="Q1688" s="60">
        <f t="shared" si="391"/>
        <v>0</v>
      </c>
      <c r="R1688" s="60">
        <f t="shared" si="392"/>
        <v>0</v>
      </c>
      <c r="S1688" s="75" t="str">
        <f t="shared" si="393"/>
        <v>已清</v>
      </c>
      <c r="T1688" s="51" t="s">
        <v>59</v>
      </c>
      <c r="U1688" s="51"/>
      <c r="V1688" s="51"/>
    </row>
    <row r="1689" spans="1:22" ht="20">
      <c r="A1689" s="49"/>
      <c r="B1689" s="52"/>
      <c r="C1689" s="53"/>
      <c r="D1689" s="54"/>
      <c r="E1689" s="54"/>
      <c r="F1689" s="55"/>
      <c r="G1689" s="56"/>
      <c r="H1689" s="57"/>
      <c r="I1689" s="58"/>
      <c r="J1689" s="59">
        <f t="shared" si="394"/>
        <v>0</v>
      </c>
      <c r="K1689" s="60">
        <f t="shared" si="395"/>
        <v>0</v>
      </c>
      <c r="L1689" s="61"/>
      <c r="M1689" s="59">
        <f t="shared" si="388"/>
        <v>0</v>
      </c>
      <c r="N1689" s="60">
        <f t="shared" si="389"/>
        <v>0</v>
      </c>
      <c r="O1689" s="81" t="e">
        <f t="shared" si="390"/>
        <v>#DIV/0!</v>
      </c>
      <c r="P1689" s="61"/>
      <c r="Q1689" s="60">
        <f t="shared" si="391"/>
        <v>0</v>
      </c>
      <c r="R1689" s="60">
        <f t="shared" si="392"/>
        <v>0</v>
      </c>
      <c r="S1689" s="75" t="str">
        <f t="shared" si="393"/>
        <v>已清</v>
      </c>
      <c r="T1689" s="51" t="s">
        <v>59</v>
      </c>
      <c r="U1689" s="51"/>
      <c r="V1689" s="51"/>
    </row>
    <row r="1690" spans="1:22" ht="20">
      <c r="A1690" s="49"/>
      <c r="B1690" s="52"/>
      <c r="C1690" s="53"/>
      <c r="D1690" s="54"/>
      <c r="E1690" s="54"/>
      <c r="F1690" s="55"/>
      <c r="G1690" s="56"/>
      <c r="H1690" s="57"/>
      <c r="I1690" s="58"/>
      <c r="J1690" s="59">
        <f t="shared" si="394"/>
        <v>0</v>
      </c>
      <c r="K1690" s="60">
        <f t="shared" si="395"/>
        <v>0</v>
      </c>
      <c r="L1690" s="61"/>
      <c r="M1690" s="59">
        <f t="shared" si="388"/>
        <v>0</v>
      </c>
      <c r="N1690" s="60">
        <f t="shared" si="389"/>
        <v>0</v>
      </c>
      <c r="O1690" s="81" t="e">
        <f t="shared" si="390"/>
        <v>#DIV/0!</v>
      </c>
      <c r="P1690" s="61"/>
      <c r="Q1690" s="60">
        <f t="shared" si="391"/>
        <v>0</v>
      </c>
      <c r="R1690" s="60">
        <f t="shared" si="392"/>
        <v>0</v>
      </c>
      <c r="S1690" s="75" t="str">
        <f t="shared" si="393"/>
        <v>已清</v>
      </c>
      <c r="T1690" s="51" t="s">
        <v>59</v>
      </c>
      <c r="U1690" s="51"/>
      <c r="V1690" s="51"/>
    </row>
    <row r="1691" spans="1:22" ht="20">
      <c r="A1691" s="49"/>
      <c r="B1691" s="52"/>
      <c r="C1691" s="53"/>
      <c r="D1691" s="54"/>
      <c r="E1691" s="54"/>
      <c r="F1691" s="55"/>
      <c r="G1691" s="56"/>
      <c r="H1691" s="57"/>
      <c r="I1691" s="58"/>
      <c r="J1691" s="59">
        <f t="shared" si="394"/>
        <v>0</v>
      </c>
      <c r="K1691" s="60">
        <f t="shared" si="395"/>
        <v>0</v>
      </c>
      <c r="L1691" s="61"/>
      <c r="M1691" s="59">
        <f t="shared" si="388"/>
        <v>0</v>
      </c>
      <c r="N1691" s="60">
        <f t="shared" si="389"/>
        <v>0</v>
      </c>
      <c r="O1691" s="81" t="e">
        <f t="shared" si="390"/>
        <v>#DIV/0!</v>
      </c>
      <c r="P1691" s="61"/>
      <c r="Q1691" s="60">
        <f t="shared" si="391"/>
        <v>0</v>
      </c>
      <c r="R1691" s="60">
        <f t="shared" si="392"/>
        <v>0</v>
      </c>
      <c r="S1691" s="75" t="str">
        <f t="shared" si="393"/>
        <v>已清</v>
      </c>
      <c r="T1691" s="51" t="s">
        <v>59</v>
      </c>
      <c r="U1691" s="51"/>
      <c r="V1691" s="51"/>
    </row>
    <row r="1692" spans="1:22" ht="20">
      <c r="A1692" s="49"/>
      <c r="B1692" s="52"/>
      <c r="C1692" s="53"/>
      <c r="D1692" s="54"/>
      <c r="E1692" s="54"/>
      <c r="F1692" s="55"/>
      <c r="G1692" s="56"/>
      <c r="H1692" s="57"/>
      <c r="I1692" s="58"/>
      <c r="J1692" s="59">
        <f t="shared" si="394"/>
        <v>0</v>
      </c>
      <c r="K1692" s="60">
        <f t="shared" si="395"/>
        <v>0</v>
      </c>
      <c r="L1692" s="61"/>
      <c r="M1692" s="59">
        <f t="shared" si="388"/>
        <v>0</v>
      </c>
      <c r="N1692" s="60">
        <f t="shared" si="389"/>
        <v>0</v>
      </c>
      <c r="O1692" s="81" t="e">
        <f t="shared" si="390"/>
        <v>#DIV/0!</v>
      </c>
      <c r="P1692" s="61"/>
      <c r="Q1692" s="60">
        <f t="shared" si="391"/>
        <v>0</v>
      </c>
      <c r="R1692" s="60">
        <f t="shared" si="392"/>
        <v>0</v>
      </c>
      <c r="S1692" s="75" t="str">
        <f t="shared" si="393"/>
        <v>已清</v>
      </c>
      <c r="T1692" s="51" t="s">
        <v>59</v>
      </c>
      <c r="U1692" s="51"/>
      <c r="V1692" s="51"/>
    </row>
    <row r="1693" spans="1:22" ht="20">
      <c r="A1693" s="49"/>
      <c r="B1693" s="52"/>
      <c r="C1693" s="53"/>
      <c r="D1693" s="54"/>
      <c r="E1693" s="54"/>
      <c r="F1693" s="55"/>
      <c r="G1693" s="56"/>
      <c r="H1693" s="57"/>
      <c r="I1693" s="58"/>
      <c r="J1693" s="59">
        <f t="shared" si="394"/>
        <v>0</v>
      </c>
      <c r="K1693" s="60">
        <f t="shared" si="395"/>
        <v>0</v>
      </c>
      <c r="L1693" s="61"/>
      <c r="M1693" s="59">
        <f t="shared" si="388"/>
        <v>0</v>
      </c>
      <c r="N1693" s="60">
        <f t="shared" si="389"/>
        <v>0</v>
      </c>
      <c r="O1693" s="81" t="e">
        <f t="shared" si="390"/>
        <v>#DIV/0!</v>
      </c>
      <c r="P1693" s="61"/>
      <c r="Q1693" s="60">
        <f t="shared" si="391"/>
        <v>0</v>
      </c>
      <c r="R1693" s="60">
        <f t="shared" si="392"/>
        <v>0</v>
      </c>
      <c r="S1693" s="75" t="str">
        <f t="shared" si="393"/>
        <v>已清</v>
      </c>
      <c r="T1693" s="51" t="s">
        <v>59</v>
      </c>
      <c r="U1693" s="51"/>
      <c r="V1693" s="51"/>
    </row>
    <row r="1694" spans="1:22" ht="20">
      <c r="A1694" s="49"/>
      <c r="B1694" s="52"/>
      <c r="C1694" s="53"/>
      <c r="D1694" s="54"/>
      <c r="E1694" s="54"/>
      <c r="F1694" s="55"/>
      <c r="G1694" s="56"/>
      <c r="H1694" s="57"/>
      <c r="I1694" s="58"/>
      <c r="J1694" s="59">
        <f t="shared" si="394"/>
        <v>0</v>
      </c>
      <c r="K1694" s="60">
        <f t="shared" si="395"/>
        <v>0</v>
      </c>
      <c r="L1694" s="61"/>
      <c r="M1694" s="59">
        <f t="shared" si="388"/>
        <v>0</v>
      </c>
      <c r="N1694" s="60">
        <f t="shared" si="389"/>
        <v>0</v>
      </c>
      <c r="O1694" s="81" t="e">
        <f t="shared" si="390"/>
        <v>#DIV/0!</v>
      </c>
      <c r="P1694" s="61"/>
      <c r="Q1694" s="60">
        <f t="shared" si="391"/>
        <v>0</v>
      </c>
      <c r="R1694" s="60">
        <f t="shared" si="392"/>
        <v>0</v>
      </c>
      <c r="S1694" s="75" t="str">
        <f t="shared" si="393"/>
        <v>已清</v>
      </c>
      <c r="T1694" s="51" t="s">
        <v>59</v>
      </c>
      <c r="U1694" s="51"/>
      <c r="V1694" s="51"/>
    </row>
    <row r="1695" spans="1:22" ht="20">
      <c r="A1695" s="49"/>
      <c r="B1695" s="52"/>
      <c r="C1695" s="53"/>
      <c r="D1695" s="54"/>
      <c r="E1695" s="54"/>
      <c r="F1695" s="55"/>
      <c r="G1695" s="56"/>
      <c r="H1695" s="57"/>
      <c r="I1695" s="58"/>
      <c r="J1695" s="59">
        <f t="shared" si="394"/>
        <v>0</v>
      </c>
      <c r="K1695" s="60">
        <f t="shared" si="395"/>
        <v>0</v>
      </c>
      <c r="L1695" s="61"/>
      <c r="M1695" s="59">
        <f t="shared" si="388"/>
        <v>0</v>
      </c>
      <c r="N1695" s="60">
        <f t="shared" si="389"/>
        <v>0</v>
      </c>
      <c r="O1695" s="81" t="e">
        <f t="shared" si="390"/>
        <v>#DIV/0!</v>
      </c>
      <c r="P1695" s="61"/>
      <c r="Q1695" s="60">
        <f t="shared" si="391"/>
        <v>0</v>
      </c>
      <c r="R1695" s="60">
        <f t="shared" si="392"/>
        <v>0</v>
      </c>
      <c r="S1695" s="75" t="str">
        <f t="shared" si="393"/>
        <v>已清</v>
      </c>
      <c r="T1695" s="51" t="s">
        <v>59</v>
      </c>
      <c r="U1695" s="51"/>
      <c r="V1695" s="51"/>
    </row>
    <row r="1696" spans="1:22" ht="20">
      <c r="A1696" s="49"/>
      <c r="B1696" s="52"/>
      <c r="C1696" s="53"/>
      <c r="D1696" s="54"/>
      <c r="E1696" s="54"/>
      <c r="F1696" s="55"/>
      <c r="G1696" s="56"/>
      <c r="H1696" s="57"/>
      <c r="I1696" s="58"/>
      <c r="J1696" s="59">
        <f t="shared" si="394"/>
        <v>0</v>
      </c>
      <c r="K1696" s="60">
        <f t="shared" si="395"/>
        <v>0</v>
      </c>
      <c r="L1696" s="61"/>
      <c r="M1696" s="59">
        <f t="shared" si="388"/>
        <v>0</v>
      </c>
      <c r="N1696" s="60">
        <f t="shared" si="389"/>
        <v>0</v>
      </c>
      <c r="O1696" s="81" t="e">
        <f t="shared" si="390"/>
        <v>#DIV/0!</v>
      </c>
      <c r="P1696" s="61"/>
      <c r="Q1696" s="60">
        <f t="shared" si="391"/>
        <v>0</v>
      </c>
      <c r="R1696" s="60">
        <f t="shared" si="392"/>
        <v>0</v>
      </c>
      <c r="S1696" s="75" t="str">
        <f t="shared" si="393"/>
        <v>已清</v>
      </c>
      <c r="T1696" s="51" t="s">
        <v>59</v>
      </c>
      <c r="U1696" s="51"/>
      <c r="V1696" s="51"/>
    </row>
    <row r="1697" spans="1:22" ht="20">
      <c r="A1697" s="49"/>
      <c r="B1697" s="52"/>
      <c r="C1697" s="53"/>
      <c r="D1697" s="54"/>
      <c r="E1697" s="54"/>
      <c r="F1697" s="55"/>
      <c r="G1697" s="56"/>
      <c r="H1697" s="57"/>
      <c r="I1697" s="58"/>
      <c r="J1697" s="59">
        <f t="shared" si="394"/>
        <v>0</v>
      </c>
      <c r="K1697" s="60">
        <f t="shared" si="395"/>
        <v>0</v>
      </c>
      <c r="L1697" s="61"/>
      <c r="M1697" s="59">
        <f t="shared" si="388"/>
        <v>0</v>
      </c>
      <c r="N1697" s="60">
        <f t="shared" si="389"/>
        <v>0</v>
      </c>
      <c r="O1697" s="81" t="e">
        <f t="shared" si="390"/>
        <v>#DIV/0!</v>
      </c>
      <c r="P1697" s="61"/>
      <c r="Q1697" s="60">
        <f t="shared" si="391"/>
        <v>0</v>
      </c>
      <c r="R1697" s="60">
        <f t="shared" si="392"/>
        <v>0</v>
      </c>
      <c r="S1697" s="75" t="str">
        <f t="shared" si="393"/>
        <v>已清</v>
      </c>
      <c r="T1697" s="51" t="s">
        <v>59</v>
      </c>
      <c r="U1697" s="51"/>
      <c r="V1697" s="51"/>
    </row>
    <row r="1698" spans="1:22" ht="20">
      <c r="A1698" s="49"/>
      <c r="B1698" s="52"/>
      <c r="C1698" s="53"/>
      <c r="D1698" s="54"/>
      <c r="E1698" s="54"/>
      <c r="F1698" s="55"/>
      <c r="G1698" s="56"/>
      <c r="H1698" s="57"/>
      <c r="I1698" s="58"/>
      <c r="J1698" s="59">
        <f t="shared" si="394"/>
        <v>0</v>
      </c>
      <c r="K1698" s="60">
        <f t="shared" si="395"/>
        <v>0</v>
      </c>
      <c r="L1698" s="61"/>
      <c r="M1698" s="59">
        <f t="shared" si="388"/>
        <v>0</v>
      </c>
      <c r="N1698" s="60">
        <f t="shared" si="389"/>
        <v>0</v>
      </c>
      <c r="O1698" s="81" t="e">
        <f t="shared" si="390"/>
        <v>#DIV/0!</v>
      </c>
      <c r="P1698" s="61"/>
      <c r="Q1698" s="60">
        <f t="shared" si="391"/>
        <v>0</v>
      </c>
      <c r="R1698" s="60">
        <f t="shared" si="392"/>
        <v>0</v>
      </c>
      <c r="S1698" s="75" t="str">
        <f t="shared" si="393"/>
        <v>已清</v>
      </c>
      <c r="T1698" s="51" t="s">
        <v>59</v>
      </c>
      <c r="U1698" s="51"/>
      <c r="V1698" s="51"/>
    </row>
    <row r="1699" spans="1:22" ht="20">
      <c r="A1699" s="49"/>
      <c r="B1699" s="52"/>
      <c r="C1699" s="53"/>
      <c r="D1699" s="54"/>
      <c r="E1699" s="54"/>
      <c r="F1699" s="55"/>
      <c r="G1699" s="56"/>
      <c r="H1699" s="57"/>
      <c r="I1699" s="58"/>
      <c r="J1699" s="59">
        <f t="shared" si="394"/>
        <v>0</v>
      </c>
      <c r="K1699" s="60">
        <f t="shared" si="395"/>
        <v>0</v>
      </c>
      <c r="L1699" s="61"/>
      <c r="M1699" s="59">
        <f t="shared" si="388"/>
        <v>0</v>
      </c>
      <c r="N1699" s="60">
        <f t="shared" si="389"/>
        <v>0</v>
      </c>
      <c r="O1699" s="81" t="e">
        <f t="shared" si="390"/>
        <v>#DIV/0!</v>
      </c>
      <c r="P1699" s="61"/>
      <c r="Q1699" s="60">
        <f t="shared" si="391"/>
        <v>0</v>
      </c>
      <c r="R1699" s="60">
        <f t="shared" si="392"/>
        <v>0</v>
      </c>
      <c r="S1699" s="75" t="str">
        <f t="shared" si="393"/>
        <v>已清</v>
      </c>
      <c r="T1699" s="51" t="s">
        <v>59</v>
      </c>
      <c r="U1699" s="51"/>
      <c r="V1699" s="51"/>
    </row>
    <row r="1700" spans="1:22" ht="20">
      <c r="A1700" s="49"/>
      <c r="B1700" s="52"/>
      <c r="C1700" s="53"/>
      <c r="D1700" s="54"/>
      <c r="E1700" s="54"/>
      <c r="F1700" s="55"/>
      <c r="G1700" s="56"/>
      <c r="H1700" s="57"/>
      <c r="I1700" s="58"/>
      <c r="J1700" s="59">
        <f t="shared" si="394"/>
        <v>0</v>
      </c>
      <c r="K1700" s="60">
        <f t="shared" si="395"/>
        <v>0</v>
      </c>
      <c r="L1700" s="61"/>
      <c r="M1700" s="59">
        <f t="shared" si="388"/>
        <v>0</v>
      </c>
      <c r="N1700" s="60">
        <f t="shared" si="389"/>
        <v>0</v>
      </c>
      <c r="O1700" s="81" t="e">
        <f t="shared" si="390"/>
        <v>#DIV/0!</v>
      </c>
      <c r="P1700" s="61"/>
      <c r="Q1700" s="60">
        <f t="shared" si="391"/>
        <v>0</v>
      </c>
      <c r="R1700" s="60">
        <f t="shared" si="392"/>
        <v>0</v>
      </c>
      <c r="S1700" s="75" t="str">
        <f t="shared" si="393"/>
        <v>已清</v>
      </c>
      <c r="T1700" s="51" t="s">
        <v>59</v>
      </c>
      <c r="U1700" s="51"/>
      <c r="V1700" s="51"/>
    </row>
    <row r="1701" spans="1:22" ht="20">
      <c r="A1701" s="49"/>
      <c r="B1701" s="52"/>
      <c r="C1701" s="53"/>
      <c r="D1701" s="54"/>
      <c r="E1701" s="54"/>
      <c r="F1701" s="55"/>
      <c r="G1701" s="56"/>
      <c r="H1701" s="57"/>
      <c r="I1701" s="58"/>
      <c r="J1701" s="59">
        <f t="shared" si="394"/>
        <v>0</v>
      </c>
      <c r="K1701" s="60">
        <f t="shared" si="395"/>
        <v>0</v>
      </c>
      <c r="L1701" s="61"/>
      <c r="M1701" s="59">
        <f t="shared" si="388"/>
        <v>0</v>
      </c>
      <c r="N1701" s="60">
        <f t="shared" si="389"/>
        <v>0</v>
      </c>
      <c r="O1701" s="81" t="e">
        <f t="shared" si="390"/>
        <v>#DIV/0!</v>
      </c>
      <c r="P1701" s="61"/>
      <c r="Q1701" s="60">
        <f t="shared" si="391"/>
        <v>0</v>
      </c>
      <c r="R1701" s="60">
        <f t="shared" si="392"/>
        <v>0</v>
      </c>
      <c r="S1701" s="75" t="str">
        <f t="shared" si="393"/>
        <v>已清</v>
      </c>
      <c r="T1701" s="51" t="s">
        <v>59</v>
      </c>
      <c r="U1701" s="51"/>
      <c r="V1701" s="51"/>
    </row>
    <row r="1702" spans="1:22" ht="20">
      <c r="A1702" s="49"/>
      <c r="B1702" s="52"/>
      <c r="C1702" s="53"/>
      <c r="D1702" s="54"/>
      <c r="E1702" s="54"/>
      <c r="F1702" s="55"/>
      <c r="G1702" s="56"/>
      <c r="H1702" s="57"/>
      <c r="I1702" s="58"/>
      <c r="J1702" s="59">
        <f t="shared" si="394"/>
        <v>0</v>
      </c>
      <c r="K1702" s="60">
        <f t="shared" si="395"/>
        <v>0</v>
      </c>
      <c r="L1702" s="61"/>
      <c r="M1702" s="59">
        <f t="shared" si="388"/>
        <v>0</v>
      </c>
      <c r="N1702" s="60">
        <f t="shared" si="389"/>
        <v>0</v>
      </c>
      <c r="O1702" s="81" t="e">
        <f t="shared" si="390"/>
        <v>#DIV/0!</v>
      </c>
      <c r="P1702" s="61"/>
      <c r="Q1702" s="60">
        <f t="shared" si="391"/>
        <v>0</v>
      </c>
      <c r="R1702" s="60">
        <f t="shared" si="392"/>
        <v>0</v>
      </c>
      <c r="S1702" s="75" t="str">
        <f t="shared" si="393"/>
        <v>已清</v>
      </c>
      <c r="T1702" s="51" t="s">
        <v>59</v>
      </c>
      <c r="U1702" s="51"/>
      <c r="V1702" s="51"/>
    </row>
    <row r="1703" spans="1:22" ht="20">
      <c r="A1703" s="49"/>
      <c r="B1703" s="52"/>
      <c r="C1703" s="53"/>
      <c r="D1703" s="54"/>
      <c r="E1703" s="54"/>
      <c r="F1703" s="55"/>
      <c r="G1703" s="56"/>
      <c r="H1703" s="57"/>
      <c r="I1703" s="58"/>
      <c r="J1703" s="59">
        <f t="shared" si="394"/>
        <v>0</v>
      </c>
      <c r="K1703" s="60">
        <f t="shared" si="395"/>
        <v>0</v>
      </c>
      <c r="L1703" s="61"/>
      <c r="M1703" s="59">
        <f t="shared" si="388"/>
        <v>0</v>
      </c>
      <c r="N1703" s="60">
        <f t="shared" si="389"/>
        <v>0</v>
      </c>
      <c r="O1703" s="81" t="e">
        <f t="shared" si="390"/>
        <v>#DIV/0!</v>
      </c>
      <c r="P1703" s="61"/>
      <c r="Q1703" s="60">
        <f t="shared" si="391"/>
        <v>0</v>
      </c>
      <c r="R1703" s="60">
        <f t="shared" si="392"/>
        <v>0</v>
      </c>
      <c r="S1703" s="75" t="str">
        <f t="shared" si="393"/>
        <v>已清</v>
      </c>
      <c r="T1703" s="51" t="s">
        <v>59</v>
      </c>
      <c r="U1703" s="51"/>
      <c r="V1703" s="51"/>
    </row>
    <row r="1704" spans="1:22" ht="20">
      <c r="A1704" s="49"/>
      <c r="B1704" s="52"/>
      <c r="C1704" s="53"/>
      <c r="D1704" s="54"/>
      <c r="E1704" s="54"/>
      <c r="F1704" s="55"/>
      <c r="G1704" s="56"/>
      <c r="H1704" s="57"/>
      <c r="I1704" s="58"/>
      <c r="J1704" s="59">
        <f t="shared" si="394"/>
        <v>0</v>
      </c>
      <c r="K1704" s="60">
        <f t="shared" si="395"/>
        <v>0</v>
      </c>
      <c r="L1704" s="61"/>
      <c r="M1704" s="59">
        <f t="shared" si="388"/>
        <v>0</v>
      </c>
      <c r="N1704" s="60">
        <f t="shared" si="389"/>
        <v>0</v>
      </c>
      <c r="O1704" s="81" t="e">
        <f t="shared" si="390"/>
        <v>#DIV/0!</v>
      </c>
      <c r="P1704" s="61"/>
      <c r="Q1704" s="60">
        <f t="shared" si="391"/>
        <v>0</v>
      </c>
      <c r="R1704" s="60">
        <f t="shared" si="392"/>
        <v>0</v>
      </c>
      <c r="S1704" s="75" t="str">
        <f t="shared" si="393"/>
        <v>已清</v>
      </c>
      <c r="T1704" s="51" t="s">
        <v>59</v>
      </c>
      <c r="U1704" s="51"/>
      <c r="V1704" s="51"/>
    </row>
    <row r="1705" spans="1:22" ht="20">
      <c r="A1705" s="49"/>
      <c r="B1705" s="52"/>
      <c r="C1705" s="53"/>
      <c r="D1705" s="54"/>
      <c r="E1705" s="54"/>
      <c r="F1705" s="55"/>
      <c r="G1705" s="56"/>
      <c r="H1705" s="57"/>
      <c r="I1705" s="58"/>
      <c r="J1705" s="59">
        <f t="shared" si="394"/>
        <v>0</v>
      </c>
      <c r="K1705" s="60">
        <f t="shared" si="395"/>
        <v>0</v>
      </c>
      <c r="L1705" s="61"/>
      <c r="M1705" s="59">
        <f t="shared" si="388"/>
        <v>0</v>
      </c>
      <c r="N1705" s="60">
        <f t="shared" si="389"/>
        <v>0</v>
      </c>
      <c r="O1705" s="81" t="e">
        <f t="shared" si="390"/>
        <v>#DIV/0!</v>
      </c>
      <c r="P1705" s="61"/>
      <c r="Q1705" s="60">
        <f t="shared" si="391"/>
        <v>0</v>
      </c>
      <c r="R1705" s="60">
        <f t="shared" si="392"/>
        <v>0</v>
      </c>
      <c r="S1705" s="75" t="str">
        <f t="shared" si="393"/>
        <v>已清</v>
      </c>
      <c r="T1705" s="51" t="s">
        <v>59</v>
      </c>
      <c r="U1705" s="51"/>
      <c r="V1705" s="51"/>
    </row>
    <row r="1706" spans="1:22" ht="20">
      <c r="A1706" s="49"/>
      <c r="B1706" s="52"/>
      <c r="C1706" s="53"/>
      <c r="D1706" s="54"/>
      <c r="E1706" s="54"/>
      <c r="F1706" s="55"/>
      <c r="G1706" s="56"/>
      <c r="H1706" s="57"/>
      <c r="I1706" s="58"/>
      <c r="J1706" s="59">
        <f t="shared" si="394"/>
        <v>0</v>
      </c>
      <c r="K1706" s="60">
        <f t="shared" si="395"/>
        <v>0</v>
      </c>
      <c r="L1706" s="61"/>
      <c r="M1706" s="59">
        <f t="shared" si="388"/>
        <v>0</v>
      </c>
      <c r="N1706" s="60">
        <f t="shared" si="389"/>
        <v>0</v>
      </c>
      <c r="O1706" s="81" t="e">
        <f t="shared" si="390"/>
        <v>#DIV/0!</v>
      </c>
      <c r="P1706" s="61"/>
      <c r="Q1706" s="60">
        <f t="shared" si="391"/>
        <v>0</v>
      </c>
      <c r="R1706" s="60">
        <f t="shared" si="392"/>
        <v>0</v>
      </c>
      <c r="S1706" s="75" t="str">
        <f t="shared" si="393"/>
        <v>已清</v>
      </c>
      <c r="T1706" s="51" t="s">
        <v>59</v>
      </c>
      <c r="U1706" s="51"/>
      <c r="V1706" s="51"/>
    </row>
    <row r="1707" spans="1:22" ht="20">
      <c r="A1707" s="49"/>
      <c r="B1707" s="52"/>
      <c r="C1707" s="53"/>
      <c r="D1707" s="54"/>
      <c r="E1707" s="54"/>
      <c r="F1707" s="55"/>
      <c r="G1707" s="56"/>
      <c r="H1707" s="57"/>
      <c r="I1707" s="58"/>
      <c r="J1707" s="59">
        <f t="shared" si="394"/>
        <v>0</v>
      </c>
      <c r="K1707" s="60">
        <f t="shared" si="395"/>
        <v>0</v>
      </c>
      <c r="L1707" s="61"/>
      <c r="M1707" s="59">
        <f t="shared" si="388"/>
        <v>0</v>
      </c>
      <c r="N1707" s="60">
        <f t="shared" si="389"/>
        <v>0</v>
      </c>
      <c r="O1707" s="81" t="e">
        <f t="shared" si="390"/>
        <v>#DIV/0!</v>
      </c>
      <c r="P1707" s="61"/>
      <c r="Q1707" s="60">
        <f t="shared" si="391"/>
        <v>0</v>
      </c>
      <c r="R1707" s="60">
        <f t="shared" si="392"/>
        <v>0</v>
      </c>
      <c r="S1707" s="75" t="str">
        <f t="shared" si="393"/>
        <v>已清</v>
      </c>
      <c r="T1707" s="51" t="s">
        <v>59</v>
      </c>
      <c r="U1707" s="51"/>
      <c r="V1707" s="51"/>
    </row>
    <row r="1708" spans="1:22" ht="20">
      <c r="A1708" s="49"/>
      <c r="B1708" s="52"/>
      <c r="C1708" s="53"/>
      <c r="D1708" s="54"/>
      <c r="E1708" s="54"/>
      <c r="F1708" s="55"/>
      <c r="G1708" s="56"/>
      <c r="H1708" s="57"/>
      <c r="I1708" s="58"/>
      <c r="J1708" s="59">
        <f t="shared" si="394"/>
        <v>0</v>
      </c>
      <c r="K1708" s="60">
        <f t="shared" si="395"/>
        <v>0</v>
      </c>
      <c r="L1708" s="61"/>
      <c r="M1708" s="59">
        <f t="shared" si="388"/>
        <v>0</v>
      </c>
      <c r="N1708" s="60">
        <f t="shared" si="389"/>
        <v>0</v>
      </c>
      <c r="O1708" s="81" t="e">
        <f t="shared" si="390"/>
        <v>#DIV/0!</v>
      </c>
      <c r="P1708" s="61"/>
      <c r="Q1708" s="60">
        <f t="shared" si="391"/>
        <v>0</v>
      </c>
      <c r="R1708" s="60">
        <f t="shared" si="392"/>
        <v>0</v>
      </c>
      <c r="S1708" s="75" t="str">
        <f t="shared" si="393"/>
        <v>已清</v>
      </c>
      <c r="T1708" s="51" t="s">
        <v>59</v>
      </c>
      <c r="U1708" s="51"/>
      <c r="V1708" s="51"/>
    </row>
    <row r="1709" spans="1:22" ht="20">
      <c r="A1709" s="49"/>
      <c r="B1709" s="52"/>
      <c r="C1709" s="53"/>
      <c r="D1709" s="54"/>
      <c r="E1709" s="54"/>
      <c r="F1709" s="55"/>
      <c r="G1709" s="56"/>
      <c r="H1709" s="57"/>
      <c r="I1709" s="58"/>
      <c r="J1709" s="59">
        <f t="shared" si="394"/>
        <v>0</v>
      </c>
      <c r="K1709" s="60">
        <f t="shared" si="395"/>
        <v>0</v>
      </c>
      <c r="L1709" s="61"/>
      <c r="M1709" s="59">
        <f t="shared" si="388"/>
        <v>0</v>
      </c>
      <c r="N1709" s="60">
        <f t="shared" si="389"/>
        <v>0</v>
      </c>
      <c r="O1709" s="81" t="e">
        <f t="shared" si="390"/>
        <v>#DIV/0!</v>
      </c>
      <c r="P1709" s="61"/>
      <c r="Q1709" s="60">
        <f t="shared" si="391"/>
        <v>0</v>
      </c>
      <c r="R1709" s="60">
        <f t="shared" si="392"/>
        <v>0</v>
      </c>
      <c r="S1709" s="75" t="str">
        <f t="shared" si="393"/>
        <v>已清</v>
      </c>
      <c r="T1709" s="51" t="s">
        <v>59</v>
      </c>
      <c r="U1709" s="51"/>
      <c r="V1709" s="51"/>
    </row>
    <row r="1710" spans="1:22" ht="20">
      <c r="A1710" s="49"/>
      <c r="B1710" s="52"/>
      <c r="C1710" s="53"/>
      <c r="D1710" s="54"/>
      <c r="E1710" s="54"/>
      <c r="F1710" s="55"/>
      <c r="G1710" s="56"/>
      <c r="H1710" s="57"/>
      <c r="I1710" s="58"/>
      <c r="J1710" s="59">
        <f t="shared" si="394"/>
        <v>0</v>
      </c>
      <c r="K1710" s="60">
        <f t="shared" si="395"/>
        <v>0</v>
      </c>
      <c r="L1710" s="61"/>
      <c r="M1710" s="59">
        <f t="shared" si="388"/>
        <v>0</v>
      </c>
      <c r="N1710" s="60">
        <f t="shared" si="389"/>
        <v>0</v>
      </c>
      <c r="O1710" s="81" t="e">
        <f t="shared" si="390"/>
        <v>#DIV/0!</v>
      </c>
      <c r="P1710" s="61"/>
      <c r="Q1710" s="60">
        <f t="shared" si="391"/>
        <v>0</v>
      </c>
      <c r="R1710" s="60">
        <f t="shared" si="392"/>
        <v>0</v>
      </c>
      <c r="S1710" s="75" t="str">
        <f t="shared" si="393"/>
        <v>已清</v>
      </c>
      <c r="T1710" s="51" t="s">
        <v>59</v>
      </c>
      <c r="U1710" s="51"/>
      <c r="V1710" s="51"/>
    </row>
    <row r="1711" spans="1:22" ht="20">
      <c r="A1711" s="49"/>
      <c r="B1711" s="52"/>
      <c r="C1711" s="53"/>
      <c r="D1711" s="54"/>
      <c r="E1711" s="54"/>
      <c r="F1711" s="55"/>
      <c r="G1711" s="56"/>
      <c r="H1711" s="57"/>
      <c r="I1711" s="58"/>
      <c r="J1711" s="59">
        <f t="shared" si="394"/>
        <v>0</v>
      </c>
      <c r="K1711" s="60">
        <f t="shared" si="395"/>
        <v>0</v>
      </c>
      <c r="L1711" s="61"/>
      <c r="M1711" s="59">
        <f t="shared" si="388"/>
        <v>0</v>
      </c>
      <c r="N1711" s="60">
        <f t="shared" si="389"/>
        <v>0</v>
      </c>
      <c r="O1711" s="81" t="e">
        <f t="shared" si="390"/>
        <v>#DIV/0!</v>
      </c>
      <c r="P1711" s="61"/>
      <c r="Q1711" s="60">
        <f t="shared" si="391"/>
        <v>0</v>
      </c>
      <c r="R1711" s="60">
        <f t="shared" si="392"/>
        <v>0</v>
      </c>
      <c r="S1711" s="75" t="str">
        <f t="shared" si="393"/>
        <v>已清</v>
      </c>
      <c r="T1711" s="51" t="s">
        <v>59</v>
      </c>
      <c r="U1711" s="51"/>
      <c r="V1711" s="51"/>
    </row>
    <row r="1712" spans="1:22" ht="20">
      <c r="A1712" s="49"/>
      <c r="B1712" s="52"/>
      <c r="C1712" s="53"/>
      <c r="D1712" s="54"/>
      <c r="E1712" s="54"/>
      <c r="F1712" s="55"/>
      <c r="G1712" s="56"/>
      <c r="H1712" s="57"/>
      <c r="I1712" s="58"/>
      <c r="J1712" s="59">
        <f t="shared" si="394"/>
        <v>0</v>
      </c>
      <c r="K1712" s="60">
        <f t="shared" si="395"/>
        <v>0</v>
      </c>
      <c r="L1712" s="61"/>
      <c r="M1712" s="59">
        <f t="shared" si="388"/>
        <v>0</v>
      </c>
      <c r="N1712" s="60">
        <f t="shared" si="389"/>
        <v>0</v>
      </c>
      <c r="O1712" s="81" t="e">
        <f t="shared" si="390"/>
        <v>#DIV/0!</v>
      </c>
      <c r="P1712" s="61"/>
      <c r="Q1712" s="60">
        <f t="shared" si="391"/>
        <v>0</v>
      </c>
      <c r="R1712" s="60">
        <f t="shared" si="392"/>
        <v>0</v>
      </c>
      <c r="S1712" s="75" t="str">
        <f t="shared" si="393"/>
        <v>已清</v>
      </c>
      <c r="T1712" s="51" t="s">
        <v>59</v>
      </c>
      <c r="U1712" s="51"/>
      <c r="V1712" s="51"/>
    </row>
    <row r="1713" spans="1:22" ht="20">
      <c r="A1713" s="49"/>
      <c r="B1713" s="52"/>
      <c r="C1713" s="53"/>
      <c r="D1713" s="54"/>
      <c r="E1713" s="54"/>
      <c r="F1713" s="55"/>
      <c r="G1713" s="56"/>
      <c r="H1713" s="57"/>
      <c r="I1713" s="58"/>
      <c r="J1713" s="59">
        <f t="shared" si="394"/>
        <v>0</v>
      </c>
      <c r="K1713" s="60">
        <f t="shared" si="395"/>
        <v>0</v>
      </c>
      <c r="L1713" s="61"/>
      <c r="M1713" s="59">
        <f t="shared" si="388"/>
        <v>0</v>
      </c>
      <c r="N1713" s="60">
        <f t="shared" si="389"/>
        <v>0</v>
      </c>
      <c r="O1713" s="81" t="e">
        <f t="shared" si="390"/>
        <v>#DIV/0!</v>
      </c>
      <c r="P1713" s="61"/>
      <c r="Q1713" s="60">
        <f t="shared" si="391"/>
        <v>0</v>
      </c>
      <c r="R1713" s="60">
        <f t="shared" si="392"/>
        <v>0</v>
      </c>
      <c r="S1713" s="75" t="str">
        <f t="shared" si="393"/>
        <v>已清</v>
      </c>
      <c r="T1713" s="51" t="s">
        <v>59</v>
      </c>
      <c r="U1713" s="51"/>
      <c r="V1713" s="51"/>
    </row>
    <row r="1714" spans="1:22" ht="20">
      <c r="A1714" s="49"/>
      <c r="B1714" s="52"/>
      <c r="C1714" s="53"/>
      <c r="D1714" s="54"/>
      <c r="E1714" s="54"/>
      <c r="F1714" s="55"/>
      <c r="G1714" s="56"/>
      <c r="H1714" s="57"/>
      <c r="I1714" s="58"/>
      <c r="J1714" s="59">
        <f t="shared" si="394"/>
        <v>0</v>
      </c>
      <c r="K1714" s="60">
        <f t="shared" si="395"/>
        <v>0</v>
      </c>
      <c r="L1714" s="61"/>
      <c r="M1714" s="59">
        <f t="shared" si="388"/>
        <v>0</v>
      </c>
      <c r="N1714" s="60">
        <f t="shared" si="389"/>
        <v>0</v>
      </c>
      <c r="O1714" s="81" t="e">
        <f t="shared" si="390"/>
        <v>#DIV/0!</v>
      </c>
      <c r="P1714" s="61"/>
      <c r="Q1714" s="60">
        <f t="shared" si="391"/>
        <v>0</v>
      </c>
      <c r="R1714" s="60">
        <f t="shared" si="392"/>
        <v>0</v>
      </c>
      <c r="S1714" s="75" t="str">
        <f t="shared" si="393"/>
        <v>已清</v>
      </c>
      <c r="T1714" s="51" t="s">
        <v>59</v>
      </c>
      <c r="U1714" s="51"/>
      <c r="V1714" s="51"/>
    </row>
    <row r="1715" spans="1:22" ht="20">
      <c r="A1715" s="49"/>
      <c r="B1715" s="52"/>
      <c r="C1715" s="53"/>
      <c r="D1715" s="54"/>
      <c r="E1715" s="54"/>
      <c r="F1715" s="55"/>
      <c r="G1715" s="56"/>
      <c r="H1715" s="57"/>
      <c r="I1715" s="58"/>
      <c r="J1715" s="59">
        <f t="shared" si="394"/>
        <v>0</v>
      </c>
      <c r="K1715" s="60">
        <f t="shared" si="395"/>
        <v>0</v>
      </c>
      <c r="L1715" s="61"/>
      <c r="M1715" s="59">
        <f t="shared" si="388"/>
        <v>0</v>
      </c>
      <c r="N1715" s="60">
        <f t="shared" si="389"/>
        <v>0</v>
      </c>
      <c r="O1715" s="81" t="e">
        <f t="shared" si="390"/>
        <v>#DIV/0!</v>
      </c>
      <c r="P1715" s="61"/>
      <c r="Q1715" s="60">
        <f t="shared" si="391"/>
        <v>0</v>
      </c>
      <c r="R1715" s="60">
        <f t="shared" si="392"/>
        <v>0</v>
      </c>
      <c r="S1715" s="75" t="str">
        <f t="shared" si="393"/>
        <v>已清</v>
      </c>
      <c r="T1715" s="51" t="s">
        <v>59</v>
      </c>
      <c r="U1715" s="51"/>
      <c r="V1715" s="51"/>
    </row>
    <row r="1716" spans="1:22" ht="20">
      <c r="A1716" s="49"/>
      <c r="B1716" s="52"/>
      <c r="C1716" s="53"/>
      <c r="D1716" s="54"/>
      <c r="E1716" s="54"/>
      <c r="F1716" s="55"/>
      <c r="G1716" s="56"/>
      <c r="H1716" s="57"/>
      <c r="I1716" s="58"/>
      <c r="J1716" s="59">
        <f t="shared" si="394"/>
        <v>0</v>
      </c>
      <c r="K1716" s="60">
        <f t="shared" si="395"/>
        <v>0</v>
      </c>
      <c r="L1716" s="61"/>
      <c r="M1716" s="59">
        <f t="shared" si="388"/>
        <v>0</v>
      </c>
      <c r="N1716" s="60">
        <f t="shared" si="389"/>
        <v>0</v>
      </c>
      <c r="O1716" s="81" t="e">
        <f t="shared" si="390"/>
        <v>#DIV/0!</v>
      </c>
      <c r="P1716" s="61"/>
      <c r="Q1716" s="60">
        <f t="shared" si="391"/>
        <v>0</v>
      </c>
      <c r="R1716" s="60">
        <f t="shared" si="392"/>
        <v>0</v>
      </c>
      <c r="S1716" s="75" t="str">
        <f t="shared" si="393"/>
        <v>已清</v>
      </c>
      <c r="T1716" s="51" t="s">
        <v>59</v>
      </c>
      <c r="U1716" s="51"/>
      <c r="V1716" s="51"/>
    </row>
    <row r="1717" spans="1:22" ht="20">
      <c r="A1717" s="49"/>
      <c r="B1717" s="52"/>
      <c r="C1717" s="53"/>
      <c r="D1717" s="54"/>
      <c r="E1717" s="54"/>
      <c r="F1717" s="55"/>
      <c r="G1717" s="56"/>
      <c r="H1717" s="57"/>
      <c r="I1717" s="58"/>
      <c r="J1717" s="59">
        <f t="shared" si="394"/>
        <v>0</v>
      </c>
      <c r="K1717" s="60">
        <f t="shared" si="395"/>
        <v>0</v>
      </c>
      <c r="L1717" s="61"/>
      <c r="M1717" s="59">
        <f t="shared" si="388"/>
        <v>0</v>
      </c>
      <c r="N1717" s="60">
        <f t="shared" si="389"/>
        <v>0</v>
      </c>
      <c r="O1717" s="81" t="e">
        <f t="shared" si="390"/>
        <v>#DIV/0!</v>
      </c>
      <c r="P1717" s="61"/>
      <c r="Q1717" s="60">
        <f t="shared" si="391"/>
        <v>0</v>
      </c>
      <c r="R1717" s="60">
        <f t="shared" si="392"/>
        <v>0</v>
      </c>
      <c r="S1717" s="75" t="str">
        <f t="shared" si="393"/>
        <v>已清</v>
      </c>
      <c r="T1717" s="51" t="s">
        <v>59</v>
      </c>
      <c r="U1717" s="51"/>
      <c r="V1717" s="51"/>
    </row>
    <row r="1718" spans="1:22" ht="20">
      <c r="A1718" s="49"/>
      <c r="B1718" s="52"/>
      <c r="C1718" s="53"/>
      <c r="D1718" s="54"/>
      <c r="E1718" s="54"/>
      <c r="F1718" s="55"/>
      <c r="G1718" s="56"/>
      <c r="H1718" s="57"/>
      <c r="I1718" s="58"/>
      <c r="J1718" s="59">
        <f t="shared" si="394"/>
        <v>0</v>
      </c>
      <c r="K1718" s="60">
        <f t="shared" si="395"/>
        <v>0</v>
      </c>
      <c r="L1718" s="61"/>
      <c r="M1718" s="59">
        <f t="shared" si="388"/>
        <v>0</v>
      </c>
      <c r="N1718" s="60">
        <f t="shared" si="389"/>
        <v>0</v>
      </c>
      <c r="O1718" s="81" t="e">
        <f t="shared" si="390"/>
        <v>#DIV/0!</v>
      </c>
      <c r="P1718" s="61"/>
      <c r="Q1718" s="60">
        <f t="shared" si="391"/>
        <v>0</v>
      </c>
      <c r="R1718" s="60">
        <f t="shared" si="392"/>
        <v>0</v>
      </c>
      <c r="S1718" s="75" t="str">
        <f t="shared" si="393"/>
        <v>已清</v>
      </c>
      <c r="T1718" s="51" t="s">
        <v>59</v>
      </c>
      <c r="U1718" s="51"/>
      <c r="V1718" s="51"/>
    </row>
    <row r="1719" spans="1:22" ht="20">
      <c r="A1719" s="49"/>
      <c r="B1719" s="52"/>
      <c r="C1719" s="53"/>
      <c r="D1719" s="54"/>
      <c r="E1719" s="54"/>
      <c r="F1719" s="55"/>
      <c r="G1719" s="56"/>
      <c r="H1719" s="57"/>
      <c r="I1719" s="58"/>
      <c r="J1719" s="59">
        <f t="shared" si="394"/>
        <v>0</v>
      </c>
      <c r="K1719" s="60">
        <f t="shared" si="395"/>
        <v>0</v>
      </c>
      <c r="L1719" s="61"/>
      <c r="M1719" s="59">
        <f t="shared" si="388"/>
        <v>0</v>
      </c>
      <c r="N1719" s="60">
        <f t="shared" si="389"/>
        <v>0</v>
      </c>
      <c r="O1719" s="81" t="e">
        <f t="shared" si="390"/>
        <v>#DIV/0!</v>
      </c>
      <c r="P1719" s="61"/>
      <c r="Q1719" s="60">
        <f t="shared" si="391"/>
        <v>0</v>
      </c>
      <c r="R1719" s="60">
        <f t="shared" si="392"/>
        <v>0</v>
      </c>
      <c r="S1719" s="75" t="str">
        <f t="shared" si="393"/>
        <v>已清</v>
      </c>
      <c r="T1719" s="51" t="s">
        <v>59</v>
      </c>
      <c r="U1719" s="51"/>
      <c r="V1719" s="51"/>
    </row>
    <row r="1720" spans="1:22" ht="20">
      <c r="A1720" s="49"/>
      <c r="B1720" s="52"/>
      <c r="C1720" s="53"/>
      <c r="D1720" s="54"/>
      <c r="E1720" s="54"/>
      <c r="F1720" s="55"/>
      <c r="G1720" s="56"/>
      <c r="H1720" s="57"/>
      <c r="I1720" s="58"/>
      <c r="J1720" s="59">
        <f t="shared" si="394"/>
        <v>0</v>
      </c>
      <c r="K1720" s="60">
        <f t="shared" si="395"/>
        <v>0</v>
      </c>
      <c r="L1720" s="61"/>
      <c r="M1720" s="59">
        <f t="shared" ref="M1720:M1783" si="396">L1720*H1720</f>
        <v>0</v>
      </c>
      <c r="N1720" s="60">
        <f t="shared" ref="N1720:N1783" si="397">(L1720-J1720)*H1720</f>
        <v>0</v>
      </c>
      <c r="O1720" s="81" t="e">
        <f t="shared" ref="O1720:O1783" si="398">(L1720-J1720)/J1720</f>
        <v>#DIV/0!</v>
      </c>
      <c r="P1720" s="61"/>
      <c r="Q1720" s="60">
        <f t="shared" si="391"/>
        <v>0</v>
      </c>
      <c r="R1720" s="60">
        <f t="shared" si="392"/>
        <v>0</v>
      </c>
      <c r="S1720" s="75" t="str">
        <f t="shared" si="393"/>
        <v>已清</v>
      </c>
      <c r="T1720" s="51" t="s">
        <v>59</v>
      </c>
      <c r="U1720" s="51"/>
      <c r="V1720" s="51"/>
    </row>
    <row r="1721" spans="1:22" ht="20">
      <c r="A1721" s="49"/>
      <c r="B1721" s="52"/>
      <c r="C1721" s="53"/>
      <c r="D1721" s="54"/>
      <c r="E1721" s="54"/>
      <c r="F1721" s="55"/>
      <c r="G1721" s="56"/>
      <c r="H1721" s="57"/>
      <c r="I1721" s="58"/>
      <c r="J1721" s="59">
        <f t="shared" si="394"/>
        <v>0</v>
      </c>
      <c r="K1721" s="60">
        <f t="shared" si="395"/>
        <v>0</v>
      </c>
      <c r="L1721" s="61"/>
      <c r="M1721" s="59">
        <f t="shared" si="396"/>
        <v>0</v>
      </c>
      <c r="N1721" s="60">
        <f t="shared" si="397"/>
        <v>0</v>
      </c>
      <c r="O1721" s="81" t="e">
        <f t="shared" si="398"/>
        <v>#DIV/0!</v>
      </c>
      <c r="P1721" s="61"/>
      <c r="Q1721" s="60">
        <f t="shared" si="391"/>
        <v>0</v>
      </c>
      <c r="R1721" s="60">
        <f t="shared" si="392"/>
        <v>0</v>
      </c>
      <c r="S1721" s="75" t="str">
        <f t="shared" si="393"/>
        <v>已清</v>
      </c>
      <c r="T1721" s="51" t="s">
        <v>59</v>
      </c>
      <c r="U1721" s="51"/>
      <c r="V1721" s="51"/>
    </row>
    <row r="1722" spans="1:22" ht="20">
      <c r="A1722" s="49"/>
      <c r="B1722" s="52"/>
      <c r="C1722" s="53"/>
      <c r="D1722" s="54"/>
      <c r="E1722" s="54"/>
      <c r="F1722" s="55"/>
      <c r="G1722" s="56"/>
      <c r="H1722" s="57"/>
      <c r="I1722" s="58"/>
      <c r="J1722" s="59">
        <f t="shared" si="394"/>
        <v>0</v>
      </c>
      <c r="K1722" s="60">
        <f t="shared" si="395"/>
        <v>0</v>
      </c>
      <c r="L1722" s="61"/>
      <c r="M1722" s="59">
        <f t="shared" si="396"/>
        <v>0</v>
      </c>
      <c r="N1722" s="60">
        <f t="shared" si="397"/>
        <v>0</v>
      </c>
      <c r="O1722" s="81" t="e">
        <f t="shared" si="398"/>
        <v>#DIV/0!</v>
      </c>
      <c r="P1722" s="61"/>
      <c r="Q1722" s="60">
        <f t="shared" ref="Q1722:Q1785" si="399">L1722*H1722-P1722</f>
        <v>0</v>
      </c>
      <c r="R1722" s="60">
        <f t="shared" si="392"/>
        <v>0</v>
      </c>
      <c r="S1722" s="75" t="str">
        <f t="shared" si="393"/>
        <v>已清</v>
      </c>
      <c r="T1722" s="51" t="s">
        <v>59</v>
      </c>
      <c r="U1722" s="51"/>
      <c r="V1722" s="51"/>
    </row>
    <row r="1723" spans="1:22" ht="20">
      <c r="A1723" s="49"/>
      <c r="B1723" s="52"/>
      <c r="C1723" s="53"/>
      <c r="D1723" s="54"/>
      <c r="E1723" s="54"/>
      <c r="F1723" s="55"/>
      <c r="G1723" s="56"/>
      <c r="H1723" s="57"/>
      <c r="I1723" s="58"/>
      <c r="J1723" s="59">
        <f t="shared" si="394"/>
        <v>0</v>
      </c>
      <c r="K1723" s="60">
        <f t="shared" si="395"/>
        <v>0</v>
      </c>
      <c r="L1723" s="61"/>
      <c r="M1723" s="59">
        <f t="shared" si="396"/>
        <v>0</v>
      </c>
      <c r="N1723" s="60">
        <f t="shared" si="397"/>
        <v>0</v>
      </c>
      <c r="O1723" s="81" t="e">
        <f t="shared" si="398"/>
        <v>#DIV/0!</v>
      </c>
      <c r="P1723" s="61"/>
      <c r="Q1723" s="60">
        <f t="shared" si="399"/>
        <v>0</v>
      </c>
      <c r="R1723" s="60">
        <f t="shared" si="392"/>
        <v>0</v>
      </c>
      <c r="S1723" s="75" t="str">
        <f t="shared" si="393"/>
        <v>已清</v>
      </c>
      <c r="T1723" s="51" t="s">
        <v>59</v>
      </c>
      <c r="U1723" s="51"/>
      <c r="V1723" s="51"/>
    </row>
    <row r="1724" spans="1:22" ht="20">
      <c r="A1724" s="49"/>
      <c r="B1724" s="52"/>
      <c r="C1724" s="53"/>
      <c r="D1724" s="54"/>
      <c r="E1724" s="54"/>
      <c r="F1724" s="55"/>
      <c r="G1724" s="56"/>
      <c r="H1724" s="57"/>
      <c r="I1724" s="58"/>
      <c r="J1724" s="59">
        <f t="shared" si="394"/>
        <v>0</v>
      </c>
      <c r="K1724" s="60">
        <f t="shared" si="395"/>
        <v>0</v>
      </c>
      <c r="L1724" s="61"/>
      <c r="M1724" s="59">
        <f t="shared" si="396"/>
        <v>0</v>
      </c>
      <c r="N1724" s="60">
        <f t="shared" si="397"/>
        <v>0</v>
      </c>
      <c r="O1724" s="81" t="e">
        <f t="shared" si="398"/>
        <v>#DIV/0!</v>
      </c>
      <c r="P1724" s="61"/>
      <c r="Q1724" s="60">
        <f t="shared" si="399"/>
        <v>0</v>
      </c>
      <c r="R1724" s="60">
        <f t="shared" si="392"/>
        <v>0</v>
      </c>
      <c r="S1724" s="75" t="str">
        <f t="shared" si="393"/>
        <v>已清</v>
      </c>
      <c r="T1724" s="51" t="s">
        <v>59</v>
      </c>
      <c r="U1724" s="51"/>
      <c r="V1724" s="51"/>
    </row>
    <row r="1725" spans="1:22" ht="20">
      <c r="A1725" s="49"/>
      <c r="B1725" s="52"/>
      <c r="C1725" s="53"/>
      <c r="D1725" s="54"/>
      <c r="E1725" s="54"/>
      <c r="F1725" s="55"/>
      <c r="G1725" s="56"/>
      <c r="H1725" s="57"/>
      <c r="I1725" s="58"/>
      <c r="J1725" s="59">
        <f t="shared" si="394"/>
        <v>0</v>
      </c>
      <c r="K1725" s="60">
        <f t="shared" si="395"/>
        <v>0</v>
      </c>
      <c r="L1725" s="61"/>
      <c r="M1725" s="59">
        <f t="shared" si="396"/>
        <v>0</v>
      </c>
      <c r="N1725" s="60">
        <f t="shared" si="397"/>
        <v>0</v>
      </c>
      <c r="O1725" s="81" t="e">
        <f t="shared" si="398"/>
        <v>#DIV/0!</v>
      </c>
      <c r="P1725" s="61"/>
      <c r="Q1725" s="60">
        <f t="shared" si="399"/>
        <v>0</v>
      </c>
      <c r="R1725" s="60">
        <f t="shared" si="392"/>
        <v>0</v>
      </c>
      <c r="S1725" s="75" t="str">
        <f t="shared" si="393"/>
        <v>已清</v>
      </c>
      <c r="T1725" s="51" t="s">
        <v>59</v>
      </c>
      <c r="U1725" s="51"/>
      <c r="V1725" s="51"/>
    </row>
    <row r="1726" spans="1:22" ht="20">
      <c r="A1726" s="49"/>
      <c r="B1726" s="52"/>
      <c r="C1726" s="53"/>
      <c r="D1726" s="54"/>
      <c r="E1726" s="54"/>
      <c r="F1726" s="55"/>
      <c r="G1726" s="56"/>
      <c r="H1726" s="57"/>
      <c r="I1726" s="58"/>
      <c r="J1726" s="59">
        <f t="shared" si="394"/>
        <v>0</v>
      </c>
      <c r="K1726" s="60">
        <f t="shared" si="395"/>
        <v>0</v>
      </c>
      <c r="L1726" s="61"/>
      <c r="M1726" s="59">
        <f t="shared" si="396"/>
        <v>0</v>
      </c>
      <c r="N1726" s="60">
        <f t="shared" si="397"/>
        <v>0</v>
      </c>
      <c r="O1726" s="81" t="e">
        <f t="shared" si="398"/>
        <v>#DIV/0!</v>
      </c>
      <c r="P1726" s="61"/>
      <c r="Q1726" s="60">
        <f t="shared" si="399"/>
        <v>0</v>
      </c>
      <c r="R1726" s="60">
        <f t="shared" si="392"/>
        <v>0</v>
      </c>
      <c r="S1726" s="75" t="str">
        <f t="shared" si="393"/>
        <v>已清</v>
      </c>
      <c r="T1726" s="51" t="s">
        <v>59</v>
      </c>
      <c r="U1726" s="51"/>
      <c r="V1726" s="51"/>
    </row>
    <row r="1727" spans="1:22" ht="20">
      <c r="A1727" s="49"/>
      <c r="B1727" s="52"/>
      <c r="C1727" s="53"/>
      <c r="D1727" s="54"/>
      <c r="E1727" s="54"/>
      <c r="F1727" s="55"/>
      <c r="G1727" s="56"/>
      <c r="H1727" s="57"/>
      <c r="I1727" s="58"/>
      <c r="J1727" s="59">
        <f t="shared" si="394"/>
        <v>0</v>
      </c>
      <c r="K1727" s="60">
        <f t="shared" si="395"/>
        <v>0</v>
      </c>
      <c r="L1727" s="61"/>
      <c r="M1727" s="59">
        <f t="shared" si="396"/>
        <v>0</v>
      </c>
      <c r="N1727" s="60">
        <f t="shared" si="397"/>
        <v>0</v>
      </c>
      <c r="O1727" s="81" t="e">
        <f t="shared" si="398"/>
        <v>#DIV/0!</v>
      </c>
      <c r="P1727" s="61"/>
      <c r="Q1727" s="60">
        <f t="shared" si="399"/>
        <v>0</v>
      </c>
      <c r="R1727" s="60">
        <f t="shared" si="392"/>
        <v>0</v>
      </c>
      <c r="S1727" s="75" t="str">
        <f t="shared" si="393"/>
        <v>已清</v>
      </c>
      <c r="T1727" s="51" t="s">
        <v>59</v>
      </c>
      <c r="U1727" s="51"/>
      <c r="V1727" s="51"/>
    </row>
    <row r="1728" spans="1:22" ht="20">
      <c r="A1728" s="49"/>
      <c r="B1728" s="52"/>
      <c r="C1728" s="53"/>
      <c r="D1728" s="54"/>
      <c r="E1728" s="54"/>
      <c r="F1728" s="55"/>
      <c r="G1728" s="56"/>
      <c r="H1728" s="57"/>
      <c r="I1728" s="58"/>
      <c r="J1728" s="59">
        <f t="shared" si="394"/>
        <v>0</v>
      </c>
      <c r="K1728" s="60">
        <f t="shared" si="395"/>
        <v>0</v>
      </c>
      <c r="L1728" s="61"/>
      <c r="M1728" s="59">
        <f t="shared" si="396"/>
        <v>0</v>
      </c>
      <c r="N1728" s="60">
        <f t="shared" si="397"/>
        <v>0</v>
      </c>
      <c r="O1728" s="81" t="e">
        <f t="shared" si="398"/>
        <v>#DIV/0!</v>
      </c>
      <c r="P1728" s="61"/>
      <c r="Q1728" s="60">
        <f t="shared" si="399"/>
        <v>0</v>
      </c>
      <c r="R1728" s="60">
        <f t="shared" si="392"/>
        <v>0</v>
      </c>
      <c r="S1728" s="75" t="str">
        <f t="shared" si="393"/>
        <v>已清</v>
      </c>
      <c r="T1728" s="51" t="s">
        <v>59</v>
      </c>
      <c r="U1728" s="51"/>
      <c r="V1728" s="51"/>
    </row>
    <row r="1729" spans="1:22" ht="20">
      <c r="A1729" s="49"/>
      <c r="B1729" s="52"/>
      <c r="C1729" s="53"/>
      <c r="D1729" s="54"/>
      <c r="E1729" s="54"/>
      <c r="F1729" s="55"/>
      <c r="G1729" s="56"/>
      <c r="H1729" s="57"/>
      <c r="I1729" s="58"/>
      <c r="J1729" s="59">
        <f t="shared" si="394"/>
        <v>0</v>
      </c>
      <c r="K1729" s="60">
        <f t="shared" si="395"/>
        <v>0</v>
      </c>
      <c r="L1729" s="61"/>
      <c r="M1729" s="59">
        <f t="shared" si="396"/>
        <v>0</v>
      </c>
      <c r="N1729" s="60">
        <f t="shared" si="397"/>
        <v>0</v>
      </c>
      <c r="O1729" s="81" t="e">
        <f t="shared" si="398"/>
        <v>#DIV/0!</v>
      </c>
      <c r="P1729" s="61"/>
      <c r="Q1729" s="60">
        <f t="shared" si="399"/>
        <v>0</v>
      </c>
      <c r="R1729" s="60">
        <f t="shared" si="392"/>
        <v>0</v>
      </c>
      <c r="S1729" s="75" t="str">
        <f t="shared" si="393"/>
        <v>已清</v>
      </c>
      <c r="T1729" s="51" t="s">
        <v>59</v>
      </c>
      <c r="U1729" s="51"/>
      <c r="V1729" s="51"/>
    </row>
    <row r="1730" spans="1:22" ht="20">
      <c r="A1730" s="49"/>
      <c r="B1730" s="52"/>
      <c r="C1730" s="53"/>
      <c r="D1730" s="54"/>
      <c r="E1730" s="54"/>
      <c r="F1730" s="55"/>
      <c r="G1730" s="56"/>
      <c r="H1730" s="57"/>
      <c r="I1730" s="58"/>
      <c r="J1730" s="59">
        <f t="shared" si="394"/>
        <v>0</v>
      </c>
      <c r="K1730" s="60">
        <f t="shared" si="395"/>
        <v>0</v>
      </c>
      <c r="L1730" s="61"/>
      <c r="M1730" s="59">
        <f t="shared" si="396"/>
        <v>0</v>
      </c>
      <c r="N1730" s="60">
        <f t="shared" si="397"/>
        <v>0</v>
      </c>
      <c r="O1730" s="81" t="e">
        <f t="shared" si="398"/>
        <v>#DIV/0!</v>
      </c>
      <c r="P1730" s="61"/>
      <c r="Q1730" s="60">
        <f t="shared" si="399"/>
        <v>0</v>
      </c>
      <c r="R1730" s="60">
        <f t="shared" ref="R1730:R1793" si="400">N1730</f>
        <v>0</v>
      </c>
      <c r="S1730" s="75" t="str">
        <f t="shared" ref="S1730:S1793" si="401">IF(Q1730&lt;&gt;0,"未清","已清")</f>
        <v>已清</v>
      </c>
      <c r="T1730" s="51" t="s">
        <v>59</v>
      </c>
      <c r="U1730" s="51"/>
      <c r="V1730" s="51"/>
    </row>
    <row r="1731" spans="1:22" ht="20">
      <c r="A1731" s="49"/>
      <c r="B1731" s="52"/>
      <c r="C1731" s="53"/>
      <c r="D1731" s="54"/>
      <c r="E1731" s="54"/>
      <c r="F1731" s="55"/>
      <c r="G1731" s="56"/>
      <c r="H1731" s="57"/>
      <c r="I1731" s="58"/>
      <c r="J1731" s="59">
        <f t="shared" si="394"/>
        <v>0</v>
      </c>
      <c r="K1731" s="60">
        <f t="shared" si="395"/>
        <v>0</v>
      </c>
      <c r="L1731" s="61"/>
      <c r="M1731" s="59">
        <f t="shared" si="396"/>
        <v>0</v>
      </c>
      <c r="N1731" s="60">
        <f t="shared" si="397"/>
        <v>0</v>
      </c>
      <c r="O1731" s="81" t="e">
        <f t="shared" si="398"/>
        <v>#DIV/0!</v>
      </c>
      <c r="P1731" s="61"/>
      <c r="Q1731" s="60">
        <f t="shared" si="399"/>
        <v>0</v>
      </c>
      <c r="R1731" s="60">
        <f t="shared" si="400"/>
        <v>0</v>
      </c>
      <c r="S1731" s="75" t="str">
        <f t="shared" si="401"/>
        <v>已清</v>
      </c>
      <c r="T1731" s="51" t="s">
        <v>59</v>
      </c>
      <c r="U1731" s="51"/>
      <c r="V1731" s="51"/>
    </row>
    <row r="1732" spans="1:22" ht="20">
      <c r="A1732" s="49"/>
      <c r="B1732" s="52"/>
      <c r="C1732" s="53"/>
      <c r="D1732" s="54"/>
      <c r="E1732" s="54"/>
      <c r="F1732" s="55"/>
      <c r="G1732" s="56"/>
      <c r="H1732" s="57"/>
      <c r="I1732" s="58"/>
      <c r="J1732" s="59">
        <f t="shared" si="394"/>
        <v>0</v>
      </c>
      <c r="K1732" s="60">
        <f t="shared" si="395"/>
        <v>0</v>
      </c>
      <c r="L1732" s="61"/>
      <c r="M1732" s="59">
        <f t="shared" si="396"/>
        <v>0</v>
      </c>
      <c r="N1732" s="60">
        <f t="shared" si="397"/>
        <v>0</v>
      </c>
      <c r="O1732" s="81" t="e">
        <f t="shared" si="398"/>
        <v>#DIV/0!</v>
      </c>
      <c r="P1732" s="61"/>
      <c r="Q1732" s="60">
        <f t="shared" si="399"/>
        <v>0</v>
      </c>
      <c r="R1732" s="60">
        <f t="shared" si="400"/>
        <v>0</v>
      </c>
      <c r="S1732" s="75" t="str">
        <f t="shared" si="401"/>
        <v>已清</v>
      </c>
      <c r="T1732" s="51" t="s">
        <v>59</v>
      </c>
      <c r="U1732" s="51"/>
      <c r="V1732" s="51"/>
    </row>
    <row r="1733" spans="1:22" ht="20">
      <c r="A1733" s="49"/>
      <c r="B1733" s="52"/>
      <c r="C1733" s="53"/>
      <c r="D1733" s="54"/>
      <c r="E1733" s="54"/>
      <c r="F1733" s="55"/>
      <c r="G1733" s="56"/>
      <c r="H1733" s="57"/>
      <c r="I1733" s="58"/>
      <c r="J1733" s="59">
        <f t="shared" ref="J1733:J1796" si="402">G1733*I1733</f>
        <v>0</v>
      </c>
      <c r="K1733" s="60">
        <f t="shared" si="395"/>
        <v>0</v>
      </c>
      <c r="L1733" s="61"/>
      <c r="M1733" s="59">
        <f t="shared" si="396"/>
        <v>0</v>
      </c>
      <c r="N1733" s="60">
        <f t="shared" si="397"/>
        <v>0</v>
      </c>
      <c r="O1733" s="81" t="e">
        <f t="shared" si="398"/>
        <v>#DIV/0!</v>
      </c>
      <c r="P1733" s="61"/>
      <c r="Q1733" s="60">
        <f t="shared" si="399"/>
        <v>0</v>
      </c>
      <c r="R1733" s="60">
        <f t="shared" si="400"/>
        <v>0</v>
      </c>
      <c r="S1733" s="75" t="str">
        <f t="shared" si="401"/>
        <v>已清</v>
      </c>
      <c r="T1733" s="51" t="s">
        <v>59</v>
      </c>
      <c r="U1733" s="51"/>
      <c r="V1733" s="51"/>
    </row>
    <row r="1734" spans="1:22" ht="20">
      <c r="A1734" s="49"/>
      <c r="B1734" s="52"/>
      <c r="C1734" s="53"/>
      <c r="D1734" s="54"/>
      <c r="E1734" s="54"/>
      <c r="F1734" s="55"/>
      <c r="G1734" s="56"/>
      <c r="H1734" s="57"/>
      <c r="I1734" s="58"/>
      <c r="J1734" s="59">
        <f t="shared" si="402"/>
        <v>0</v>
      </c>
      <c r="K1734" s="60">
        <f t="shared" si="395"/>
        <v>0</v>
      </c>
      <c r="L1734" s="61"/>
      <c r="M1734" s="59">
        <f t="shared" si="396"/>
        <v>0</v>
      </c>
      <c r="N1734" s="60">
        <f t="shared" si="397"/>
        <v>0</v>
      </c>
      <c r="O1734" s="81" t="e">
        <f t="shared" si="398"/>
        <v>#DIV/0!</v>
      </c>
      <c r="P1734" s="61"/>
      <c r="Q1734" s="60">
        <f t="shared" si="399"/>
        <v>0</v>
      </c>
      <c r="R1734" s="60">
        <f t="shared" si="400"/>
        <v>0</v>
      </c>
      <c r="S1734" s="75" t="str">
        <f t="shared" si="401"/>
        <v>已清</v>
      </c>
      <c r="T1734" s="51" t="s">
        <v>59</v>
      </c>
      <c r="U1734" s="51"/>
      <c r="V1734" s="51"/>
    </row>
    <row r="1735" spans="1:22" ht="20">
      <c r="A1735" s="49"/>
      <c r="B1735" s="52"/>
      <c r="C1735" s="53"/>
      <c r="D1735" s="54"/>
      <c r="E1735" s="54"/>
      <c r="F1735" s="55"/>
      <c r="G1735" s="56"/>
      <c r="H1735" s="57"/>
      <c r="I1735" s="58"/>
      <c r="J1735" s="59">
        <f t="shared" si="402"/>
        <v>0</v>
      </c>
      <c r="K1735" s="60">
        <f t="shared" si="395"/>
        <v>0</v>
      </c>
      <c r="L1735" s="61"/>
      <c r="M1735" s="59">
        <f t="shared" si="396"/>
        <v>0</v>
      </c>
      <c r="N1735" s="60">
        <f t="shared" si="397"/>
        <v>0</v>
      </c>
      <c r="O1735" s="81" t="e">
        <f t="shared" si="398"/>
        <v>#DIV/0!</v>
      </c>
      <c r="P1735" s="61"/>
      <c r="Q1735" s="60">
        <f t="shared" si="399"/>
        <v>0</v>
      </c>
      <c r="R1735" s="60">
        <f t="shared" si="400"/>
        <v>0</v>
      </c>
      <c r="S1735" s="75" t="str">
        <f t="shared" si="401"/>
        <v>已清</v>
      </c>
      <c r="T1735" s="51" t="s">
        <v>59</v>
      </c>
      <c r="U1735" s="51"/>
      <c r="V1735" s="51"/>
    </row>
    <row r="1736" spans="1:22" ht="20">
      <c r="A1736" s="49"/>
      <c r="B1736" s="52"/>
      <c r="C1736" s="53"/>
      <c r="D1736" s="54"/>
      <c r="E1736" s="54"/>
      <c r="F1736" s="55"/>
      <c r="G1736" s="56"/>
      <c r="H1736" s="57"/>
      <c r="I1736" s="58"/>
      <c r="J1736" s="59">
        <f t="shared" si="402"/>
        <v>0</v>
      </c>
      <c r="K1736" s="60">
        <f t="shared" si="395"/>
        <v>0</v>
      </c>
      <c r="L1736" s="61"/>
      <c r="M1736" s="59">
        <f t="shared" si="396"/>
        <v>0</v>
      </c>
      <c r="N1736" s="60">
        <f t="shared" si="397"/>
        <v>0</v>
      </c>
      <c r="O1736" s="81" t="e">
        <f t="shared" si="398"/>
        <v>#DIV/0!</v>
      </c>
      <c r="P1736" s="61"/>
      <c r="Q1736" s="60">
        <f t="shared" si="399"/>
        <v>0</v>
      </c>
      <c r="R1736" s="60">
        <f t="shared" si="400"/>
        <v>0</v>
      </c>
      <c r="S1736" s="75" t="str">
        <f t="shared" si="401"/>
        <v>已清</v>
      </c>
      <c r="T1736" s="51" t="s">
        <v>59</v>
      </c>
      <c r="U1736" s="51"/>
      <c r="V1736" s="51"/>
    </row>
    <row r="1737" spans="1:22" ht="20">
      <c r="A1737" s="49"/>
      <c r="B1737" s="52"/>
      <c r="C1737" s="53"/>
      <c r="D1737" s="54"/>
      <c r="E1737" s="54"/>
      <c r="F1737" s="55"/>
      <c r="G1737" s="56"/>
      <c r="H1737" s="57"/>
      <c r="I1737" s="58"/>
      <c r="J1737" s="59">
        <f t="shared" si="402"/>
        <v>0</v>
      </c>
      <c r="K1737" s="60">
        <f t="shared" si="395"/>
        <v>0</v>
      </c>
      <c r="L1737" s="61"/>
      <c r="M1737" s="59">
        <f t="shared" si="396"/>
        <v>0</v>
      </c>
      <c r="N1737" s="60">
        <f t="shared" si="397"/>
        <v>0</v>
      </c>
      <c r="O1737" s="81" t="e">
        <f t="shared" si="398"/>
        <v>#DIV/0!</v>
      </c>
      <c r="P1737" s="61"/>
      <c r="Q1737" s="60">
        <f t="shared" si="399"/>
        <v>0</v>
      </c>
      <c r="R1737" s="60">
        <f t="shared" si="400"/>
        <v>0</v>
      </c>
      <c r="S1737" s="75" t="str">
        <f t="shared" si="401"/>
        <v>已清</v>
      </c>
      <c r="T1737" s="51" t="s">
        <v>59</v>
      </c>
      <c r="U1737" s="51"/>
      <c r="V1737" s="51"/>
    </row>
    <row r="1738" spans="1:22" ht="20">
      <c r="A1738" s="49"/>
      <c r="B1738" s="52"/>
      <c r="C1738" s="53"/>
      <c r="D1738" s="54"/>
      <c r="E1738" s="54"/>
      <c r="F1738" s="55"/>
      <c r="G1738" s="56"/>
      <c r="H1738" s="57"/>
      <c r="I1738" s="58"/>
      <c r="J1738" s="59">
        <f t="shared" si="402"/>
        <v>0</v>
      </c>
      <c r="K1738" s="60">
        <f t="shared" si="395"/>
        <v>0</v>
      </c>
      <c r="L1738" s="61"/>
      <c r="M1738" s="59">
        <f t="shared" si="396"/>
        <v>0</v>
      </c>
      <c r="N1738" s="60">
        <f t="shared" si="397"/>
        <v>0</v>
      </c>
      <c r="O1738" s="81" t="e">
        <f t="shared" si="398"/>
        <v>#DIV/0!</v>
      </c>
      <c r="P1738" s="61"/>
      <c r="Q1738" s="60">
        <f t="shared" si="399"/>
        <v>0</v>
      </c>
      <c r="R1738" s="60">
        <f t="shared" si="400"/>
        <v>0</v>
      </c>
      <c r="S1738" s="75" t="str">
        <f t="shared" si="401"/>
        <v>已清</v>
      </c>
      <c r="T1738" s="51" t="s">
        <v>59</v>
      </c>
      <c r="U1738" s="51"/>
      <c r="V1738" s="51"/>
    </row>
    <row r="1739" spans="1:22" ht="20">
      <c r="A1739" s="49"/>
      <c r="B1739" s="52"/>
      <c r="C1739" s="53"/>
      <c r="D1739" s="54"/>
      <c r="E1739" s="54"/>
      <c r="F1739" s="55"/>
      <c r="G1739" s="56"/>
      <c r="H1739" s="57"/>
      <c r="I1739" s="58"/>
      <c r="J1739" s="59">
        <f t="shared" si="402"/>
        <v>0</v>
      </c>
      <c r="K1739" s="60">
        <f t="shared" si="395"/>
        <v>0</v>
      </c>
      <c r="L1739" s="61"/>
      <c r="M1739" s="59">
        <f t="shared" si="396"/>
        <v>0</v>
      </c>
      <c r="N1739" s="60">
        <f t="shared" si="397"/>
        <v>0</v>
      </c>
      <c r="O1739" s="81" t="e">
        <f t="shared" si="398"/>
        <v>#DIV/0!</v>
      </c>
      <c r="P1739" s="61"/>
      <c r="Q1739" s="60">
        <f t="shared" si="399"/>
        <v>0</v>
      </c>
      <c r="R1739" s="60">
        <f t="shared" si="400"/>
        <v>0</v>
      </c>
      <c r="S1739" s="75" t="str">
        <f t="shared" si="401"/>
        <v>已清</v>
      </c>
      <c r="T1739" s="51" t="s">
        <v>59</v>
      </c>
      <c r="U1739" s="51"/>
      <c r="V1739" s="51"/>
    </row>
    <row r="1740" spans="1:22" ht="20">
      <c r="A1740" s="49"/>
      <c r="B1740" s="52"/>
      <c r="C1740" s="53"/>
      <c r="D1740" s="54"/>
      <c r="E1740" s="54"/>
      <c r="F1740" s="55"/>
      <c r="G1740" s="56"/>
      <c r="H1740" s="57"/>
      <c r="I1740" s="58"/>
      <c r="J1740" s="59">
        <f t="shared" si="402"/>
        <v>0</v>
      </c>
      <c r="K1740" s="60">
        <f t="shared" si="395"/>
        <v>0</v>
      </c>
      <c r="L1740" s="61"/>
      <c r="M1740" s="59">
        <f t="shared" si="396"/>
        <v>0</v>
      </c>
      <c r="N1740" s="60">
        <f t="shared" si="397"/>
        <v>0</v>
      </c>
      <c r="O1740" s="81" t="e">
        <f t="shared" si="398"/>
        <v>#DIV/0!</v>
      </c>
      <c r="P1740" s="61"/>
      <c r="Q1740" s="60">
        <f t="shared" si="399"/>
        <v>0</v>
      </c>
      <c r="R1740" s="60">
        <f t="shared" si="400"/>
        <v>0</v>
      </c>
      <c r="S1740" s="75" t="str">
        <f t="shared" si="401"/>
        <v>已清</v>
      </c>
      <c r="T1740" s="51" t="s">
        <v>59</v>
      </c>
      <c r="U1740" s="51"/>
      <c r="V1740" s="51"/>
    </row>
    <row r="1741" spans="1:22" ht="20">
      <c r="A1741" s="49"/>
      <c r="B1741" s="52"/>
      <c r="C1741" s="53"/>
      <c r="D1741" s="54"/>
      <c r="E1741" s="54"/>
      <c r="F1741" s="55"/>
      <c r="G1741" s="56"/>
      <c r="H1741" s="57"/>
      <c r="I1741" s="58"/>
      <c r="J1741" s="59">
        <f t="shared" si="402"/>
        <v>0</v>
      </c>
      <c r="K1741" s="60">
        <f t="shared" si="395"/>
        <v>0</v>
      </c>
      <c r="L1741" s="61"/>
      <c r="M1741" s="59">
        <f t="shared" si="396"/>
        <v>0</v>
      </c>
      <c r="N1741" s="60">
        <f t="shared" si="397"/>
        <v>0</v>
      </c>
      <c r="O1741" s="81" t="e">
        <f t="shared" si="398"/>
        <v>#DIV/0!</v>
      </c>
      <c r="P1741" s="61"/>
      <c r="Q1741" s="60">
        <f t="shared" si="399"/>
        <v>0</v>
      </c>
      <c r="R1741" s="60">
        <f t="shared" si="400"/>
        <v>0</v>
      </c>
      <c r="S1741" s="75" t="str">
        <f t="shared" si="401"/>
        <v>已清</v>
      </c>
      <c r="T1741" s="51" t="s">
        <v>59</v>
      </c>
      <c r="U1741" s="51"/>
      <c r="V1741" s="51"/>
    </row>
    <row r="1742" spans="1:22" ht="20">
      <c r="A1742" s="49"/>
      <c r="B1742" s="52"/>
      <c r="C1742" s="53"/>
      <c r="D1742" s="54"/>
      <c r="E1742" s="54"/>
      <c r="F1742" s="55"/>
      <c r="G1742" s="56"/>
      <c r="H1742" s="57"/>
      <c r="I1742" s="58"/>
      <c r="J1742" s="59">
        <f t="shared" si="402"/>
        <v>0</v>
      </c>
      <c r="K1742" s="60">
        <f t="shared" si="395"/>
        <v>0</v>
      </c>
      <c r="L1742" s="61"/>
      <c r="M1742" s="59">
        <f t="shared" si="396"/>
        <v>0</v>
      </c>
      <c r="N1742" s="60">
        <f t="shared" si="397"/>
        <v>0</v>
      </c>
      <c r="O1742" s="81" t="e">
        <f t="shared" si="398"/>
        <v>#DIV/0!</v>
      </c>
      <c r="P1742" s="61"/>
      <c r="Q1742" s="60">
        <f t="shared" si="399"/>
        <v>0</v>
      </c>
      <c r="R1742" s="60">
        <f t="shared" si="400"/>
        <v>0</v>
      </c>
      <c r="S1742" s="75" t="str">
        <f t="shared" si="401"/>
        <v>已清</v>
      </c>
      <c r="T1742" s="51" t="s">
        <v>59</v>
      </c>
      <c r="U1742" s="51"/>
      <c r="V1742" s="51"/>
    </row>
    <row r="1743" spans="1:22" ht="20">
      <c r="A1743" s="49"/>
      <c r="B1743" s="52"/>
      <c r="C1743" s="53"/>
      <c r="D1743" s="54"/>
      <c r="E1743" s="54"/>
      <c r="F1743" s="55"/>
      <c r="G1743" s="56"/>
      <c r="H1743" s="57"/>
      <c r="I1743" s="58"/>
      <c r="J1743" s="59">
        <f t="shared" si="402"/>
        <v>0</v>
      </c>
      <c r="K1743" s="60">
        <f t="shared" si="395"/>
        <v>0</v>
      </c>
      <c r="L1743" s="61"/>
      <c r="M1743" s="59">
        <f t="shared" si="396"/>
        <v>0</v>
      </c>
      <c r="N1743" s="60">
        <f t="shared" si="397"/>
        <v>0</v>
      </c>
      <c r="O1743" s="81" t="e">
        <f t="shared" si="398"/>
        <v>#DIV/0!</v>
      </c>
      <c r="P1743" s="61"/>
      <c r="Q1743" s="60">
        <f t="shared" si="399"/>
        <v>0</v>
      </c>
      <c r="R1743" s="60">
        <f t="shared" si="400"/>
        <v>0</v>
      </c>
      <c r="S1743" s="75" t="str">
        <f t="shared" si="401"/>
        <v>已清</v>
      </c>
      <c r="T1743" s="51" t="s">
        <v>59</v>
      </c>
      <c r="U1743" s="51"/>
      <c r="V1743" s="51"/>
    </row>
    <row r="1744" spans="1:22" ht="20">
      <c r="A1744" s="49"/>
      <c r="B1744" s="52"/>
      <c r="C1744" s="53"/>
      <c r="D1744" s="54"/>
      <c r="E1744" s="54"/>
      <c r="F1744" s="55"/>
      <c r="G1744" s="56"/>
      <c r="H1744" s="57"/>
      <c r="I1744" s="58"/>
      <c r="J1744" s="59">
        <f t="shared" si="402"/>
        <v>0</v>
      </c>
      <c r="K1744" s="60">
        <f t="shared" si="395"/>
        <v>0</v>
      </c>
      <c r="L1744" s="61"/>
      <c r="M1744" s="59">
        <f t="shared" si="396"/>
        <v>0</v>
      </c>
      <c r="N1744" s="60">
        <f t="shared" si="397"/>
        <v>0</v>
      </c>
      <c r="O1744" s="81" t="e">
        <f t="shared" si="398"/>
        <v>#DIV/0!</v>
      </c>
      <c r="P1744" s="61"/>
      <c r="Q1744" s="60">
        <f t="shared" si="399"/>
        <v>0</v>
      </c>
      <c r="R1744" s="60">
        <f t="shared" si="400"/>
        <v>0</v>
      </c>
      <c r="S1744" s="75" t="str">
        <f t="shared" si="401"/>
        <v>已清</v>
      </c>
      <c r="T1744" s="51" t="s">
        <v>59</v>
      </c>
      <c r="U1744" s="51"/>
      <c r="V1744" s="51"/>
    </row>
    <row r="1745" spans="1:22" ht="20">
      <c r="A1745" s="49"/>
      <c r="B1745" s="52"/>
      <c r="C1745" s="53"/>
      <c r="D1745" s="54"/>
      <c r="E1745" s="54"/>
      <c r="F1745" s="55"/>
      <c r="G1745" s="56"/>
      <c r="H1745" s="57"/>
      <c r="I1745" s="58"/>
      <c r="J1745" s="59">
        <f t="shared" si="402"/>
        <v>0</v>
      </c>
      <c r="K1745" s="60">
        <f t="shared" si="395"/>
        <v>0</v>
      </c>
      <c r="L1745" s="61"/>
      <c r="M1745" s="59">
        <f t="shared" si="396"/>
        <v>0</v>
      </c>
      <c r="N1745" s="60">
        <f t="shared" si="397"/>
        <v>0</v>
      </c>
      <c r="O1745" s="81" t="e">
        <f t="shared" si="398"/>
        <v>#DIV/0!</v>
      </c>
      <c r="P1745" s="61"/>
      <c r="Q1745" s="60">
        <f t="shared" si="399"/>
        <v>0</v>
      </c>
      <c r="R1745" s="60">
        <f t="shared" si="400"/>
        <v>0</v>
      </c>
      <c r="S1745" s="75" t="str">
        <f t="shared" si="401"/>
        <v>已清</v>
      </c>
      <c r="T1745" s="51" t="s">
        <v>59</v>
      </c>
      <c r="U1745" s="51"/>
      <c r="V1745" s="51"/>
    </row>
    <row r="1746" spans="1:22" ht="20">
      <c r="A1746" s="49"/>
      <c r="B1746" s="52"/>
      <c r="C1746" s="53"/>
      <c r="D1746" s="54"/>
      <c r="E1746" s="54"/>
      <c r="F1746" s="55"/>
      <c r="G1746" s="56"/>
      <c r="H1746" s="57"/>
      <c r="I1746" s="58"/>
      <c r="J1746" s="59">
        <f t="shared" si="402"/>
        <v>0</v>
      </c>
      <c r="K1746" s="60">
        <f t="shared" si="395"/>
        <v>0</v>
      </c>
      <c r="L1746" s="61"/>
      <c r="M1746" s="59">
        <f t="shared" si="396"/>
        <v>0</v>
      </c>
      <c r="N1746" s="60">
        <f t="shared" si="397"/>
        <v>0</v>
      </c>
      <c r="O1746" s="81" t="e">
        <f t="shared" si="398"/>
        <v>#DIV/0!</v>
      </c>
      <c r="P1746" s="61"/>
      <c r="Q1746" s="60">
        <f t="shared" si="399"/>
        <v>0</v>
      </c>
      <c r="R1746" s="60">
        <f t="shared" si="400"/>
        <v>0</v>
      </c>
      <c r="S1746" s="75" t="str">
        <f t="shared" si="401"/>
        <v>已清</v>
      </c>
      <c r="T1746" s="51" t="s">
        <v>59</v>
      </c>
      <c r="U1746" s="51"/>
      <c r="V1746" s="51"/>
    </row>
    <row r="1747" spans="1:22" ht="20">
      <c r="A1747" s="49"/>
      <c r="B1747" s="52"/>
      <c r="C1747" s="53"/>
      <c r="D1747" s="54"/>
      <c r="E1747" s="54"/>
      <c r="F1747" s="55"/>
      <c r="G1747" s="56"/>
      <c r="H1747" s="57"/>
      <c r="I1747" s="58"/>
      <c r="J1747" s="59">
        <f t="shared" si="402"/>
        <v>0</v>
      </c>
      <c r="K1747" s="60">
        <f t="shared" si="395"/>
        <v>0</v>
      </c>
      <c r="L1747" s="61"/>
      <c r="M1747" s="59">
        <f t="shared" si="396"/>
        <v>0</v>
      </c>
      <c r="N1747" s="60">
        <f t="shared" si="397"/>
        <v>0</v>
      </c>
      <c r="O1747" s="81" t="e">
        <f t="shared" si="398"/>
        <v>#DIV/0!</v>
      </c>
      <c r="P1747" s="61"/>
      <c r="Q1747" s="60">
        <f t="shared" si="399"/>
        <v>0</v>
      </c>
      <c r="R1747" s="60">
        <f t="shared" si="400"/>
        <v>0</v>
      </c>
      <c r="S1747" s="75" t="str">
        <f t="shared" si="401"/>
        <v>已清</v>
      </c>
      <c r="T1747" s="51" t="s">
        <v>59</v>
      </c>
      <c r="U1747" s="51"/>
      <c r="V1747" s="51"/>
    </row>
    <row r="1748" spans="1:22" ht="20">
      <c r="A1748" s="49"/>
      <c r="B1748" s="52"/>
      <c r="C1748" s="53"/>
      <c r="D1748" s="54"/>
      <c r="E1748" s="54"/>
      <c r="F1748" s="55"/>
      <c r="G1748" s="56"/>
      <c r="H1748" s="57"/>
      <c r="I1748" s="58"/>
      <c r="J1748" s="59">
        <f t="shared" si="402"/>
        <v>0</v>
      </c>
      <c r="K1748" s="60">
        <f t="shared" si="395"/>
        <v>0</v>
      </c>
      <c r="L1748" s="61"/>
      <c r="M1748" s="59">
        <f t="shared" si="396"/>
        <v>0</v>
      </c>
      <c r="N1748" s="60">
        <f t="shared" si="397"/>
        <v>0</v>
      </c>
      <c r="O1748" s="81" t="e">
        <f t="shared" si="398"/>
        <v>#DIV/0!</v>
      </c>
      <c r="P1748" s="61"/>
      <c r="Q1748" s="60">
        <f t="shared" si="399"/>
        <v>0</v>
      </c>
      <c r="R1748" s="60">
        <f t="shared" si="400"/>
        <v>0</v>
      </c>
      <c r="S1748" s="75" t="str">
        <f t="shared" si="401"/>
        <v>已清</v>
      </c>
      <c r="T1748" s="51" t="s">
        <v>59</v>
      </c>
      <c r="U1748" s="51"/>
      <c r="V1748" s="51"/>
    </row>
    <row r="1749" spans="1:22" ht="20">
      <c r="A1749" s="49"/>
      <c r="B1749" s="52"/>
      <c r="C1749" s="53"/>
      <c r="D1749" s="54"/>
      <c r="E1749" s="54"/>
      <c r="F1749" s="55"/>
      <c r="G1749" s="56"/>
      <c r="H1749" s="57"/>
      <c r="I1749" s="58"/>
      <c r="J1749" s="59">
        <f t="shared" si="402"/>
        <v>0</v>
      </c>
      <c r="K1749" s="60">
        <f t="shared" si="395"/>
        <v>0</v>
      </c>
      <c r="L1749" s="61"/>
      <c r="M1749" s="59">
        <f t="shared" si="396"/>
        <v>0</v>
      </c>
      <c r="N1749" s="60">
        <f t="shared" si="397"/>
        <v>0</v>
      </c>
      <c r="O1749" s="81" t="e">
        <f t="shared" si="398"/>
        <v>#DIV/0!</v>
      </c>
      <c r="P1749" s="61"/>
      <c r="Q1749" s="60">
        <f t="shared" si="399"/>
        <v>0</v>
      </c>
      <c r="R1749" s="60">
        <f t="shared" si="400"/>
        <v>0</v>
      </c>
      <c r="S1749" s="75" t="str">
        <f t="shared" si="401"/>
        <v>已清</v>
      </c>
      <c r="T1749" s="51" t="s">
        <v>59</v>
      </c>
      <c r="U1749" s="51"/>
      <c r="V1749" s="51"/>
    </row>
    <row r="1750" spans="1:22" ht="20">
      <c r="A1750" s="49"/>
      <c r="B1750" s="52"/>
      <c r="C1750" s="53"/>
      <c r="D1750" s="54"/>
      <c r="E1750" s="54"/>
      <c r="F1750" s="55"/>
      <c r="G1750" s="56"/>
      <c r="H1750" s="57"/>
      <c r="I1750" s="58"/>
      <c r="J1750" s="59">
        <f t="shared" si="402"/>
        <v>0</v>
      </c>
      <c r="K1750" s="60">
        <f t="shared" si="395"/>
        <v>0</v>
      </c>
      <c r="L1750" s="61"/>
      <c r="M1750" s="59">
        <f t="shared" si="396"/>
        <v>0</v>
      </c>
      <c r="N1750" s="60">
        <f t="shared" si="397"/>
        <v>0</v>
      </c>
      <c r="O1750" s="81" t="e">
        <f t="shared" si="398"/>
        <v>#DIV/0!</v>
      </c>
      <c r="P1750" s="61"/>
      <c r="Q1750" s="60">
        <f t="shared" si="399"/>
        <v>0</v>
      </c>
      <c r="R1750" s="60">
        <f t="shared" si="400"/>
        <v>0</v>
      </c>
      <c r="S1750" s="75" t="str">
        <f t="shared" si="401"/>
        <v>已清</v>
      </c>
      <c r="T1750" s="51" t="s">
        <v>59</v>
      </c>
      <c r="U1750" s="51"/>
      <c r="V1750" s="51"/>
    </row>
    <row r="1751" spans="1:22" ht="20">
      <c r="A1751" s="49"/>
      <c r="B1751" s="52"/>
      <c r="C1751" s="53"/>
      <c r="D1751" s="54"/>
      <c r="E1751" s="54"/>
      <c r="F1751" s="55"/>
      <c r="G1751" s="56"/>
      <c r="H1751" s="57"/>
      <c r="I1751" s="58"/>
      <c r="J1751" s="59">
        <f t="shared" si="402"/>
        <v>0</v>
      </c>
      <c r="K1751" s="60">
        <f t="shared" ref="K1751:K1814" si="403">J1751*H1751</f>
        <v>0</v>
      </c>
      <c r="L1751" s="61"/>
      <c r="M1751" s="59">
        <f t="shared" si="396"/>
        <v>0</v>
      </c>
      <c r="N1751" s="60">
        <f t="shared" si="397"/>
        <v>0</v>
      </c>
      <c r="O1751" s="81" t="e">
        <f t="shared" si="398"/>
        <v>#DIV/0!</v>
      </c>
      <c r="P1751" s="61"/>
      <c r="Q1751" s="60">
        <f t="shared" si="399"/>
        <v>0</v>
      </c>
      <c r="R1751" s="60">
        <f t="shared" si="400"/>
        <v>0</v>
      </c>
      <c r="S1751" s="75" t="str">
        <f t="shared" si="401"/>
        <v>已清</v>
      </c>
      <c r="T1751" s="51" t="s">
        <v>59</v>
      </c>
      <c r="U1751" s="51"/>
      <c r="V1751" s="51"/>
    </row>
    <row r="1752" spans="1:22" ht="20">
      <c r="A1752" s="49"/>
      <c r="B1752" s="52"/>
      <c r="C1752" s="53"/>
      <c r="D1752" s="54"/>
      <c r="E1752" s="54"/>
      <c r="F1752" s="55"/>
      <c r="G1752" s="56"/>
      <c r="H1752" s="57"/>
      <c r="I1752" s="58"/>
      <c r="J1752" s="59">
        <f t="shared" si="402"/>
        <v>0</v>
      </c>
      <c r="K1752" s="60">
        <f t="shared" si="403"/>
        <v>0</v>
      </c>
      <c r="L1752" s="61"/>
      <c r="M1752" s="59">
        <f t="shared" si="396"/>
        <v>0</v>
      </c>
      <c r="N1752" s="60">
        <f t="shared" si="397"/>
        <v>0</v>
      </c>
      <c r="O1752" s="81" t="e">
        <f t="shared" si="398"/>
        <v>#DIV/0!</v>
      </c>
      <c r="P1752" s="61"/>
      <c r="Q1752" s="60">
        <f t="shared" si="399"/>
        <v>0</v>
      </c>
      <c r="R1752" s="60">
        <f t="shared" si="400"/>
        <v>0</v>
      </c>
      <c r="S1752" s="75" t="str">
        <f t="shared" si="401"/>
        <v>已清</v>
      </c>
      <c r="T1752" s="51" t="s">
        <v>59</v>
      </c>
      <c r="U1752" s="51"/>
      <c r="V1752" s="51"/>
    </row>
    <row r="1753" spans="1:22" ht="20">
      <c r="A1753" s="49"/>
      <c r="B1753" s="52"/>
      <c r="C1753" s="53"/>
      <c r="D1753" s="54"/>
      <c r="E1753" s="54"/>
      <c r="F1753" s="55"/>
      <c r="G1753" s="56"/>
      <c r="H1753" s="57"/>
      <c r="I1753" s="58"/>
      <c r="J1753" s="59">
        <f t="shared" si="402"/>
        <v>0</v>
      </c>
      <c r="K1753" s="60">
        <f t="shared" si="403"/>
        <v>0</v>
      </c>
      <c r="L1753" s="61"/>
      <c r="M1753" s="59">
        <f t="shared" si="396"/>
        <v>0</v>
      </c>
      <c r="N1753" s="60">
        <f t="shared" si="397"/>
        <v>0</v>
      </c>
      <c r="O1753" s="81" t="e">
        <f t="shared" si="398"/>
        <v>#DIV/0!</v>
      </c>
      <c r="P1753" s="61"/>
      <c r="Q1753" s="60">
        <f t="shared" si="399"/>
        <v>0</v>
      </c>
      <c r="R1753" s="60">
        <f t="shared" si="400"/>
        <v>0</v>
      </c>
      <c r="S1753" s="75" t="str">
        <f t="shared" si="401"/>
        <v>已清</v>
      </c>
      <c r="T1753" s="51" t="s">
        <v>59</v>
      </c>
      <c r="U1753" s="51"/>
      <c r="V1753" s="51"/>
    </row>
    <row r="1754" spans="1:22" ht="20">
      <c r="A1754" s="49"/>
      <c r="B1754" s="52"/>
      <c r="C1754" s="53"/>
      <c r="D1754" s="54"/>
      <c r="E1754" s="54"/>
      <c r="F1754" s="55"/>
      <c r="G1754" s="56"/>
      <c r="H1754" s="57"/>
      <c r="I1754" s="58"/>
      <c r="J1754" s="59">
        <f t="shared" si="402"/>
        <v>0</v>
      </c>
      <c r="K1754" s="60">
        <f t="shared" si="403"/>
        <v>0</v>
      </c>
      <c r="L1754" s="61"/>
      <c r="M1754" s="59">
        <f t="shared" si="396"/>
        <v>0</v>
      </c>
      <c r="N1754" s="60">
        <f t="shared" si="397"/>
        <v>0</v>
      </c>
      <c r="O1754" s="81" t="e">
        <f t="shared" si="398"/>
        <v>#DIV/0!</v>
      </c>
      <c r="P1754" s="61"/>
      <c r="Q1754" s="60">
        <f t="shared" si="399"/>
        <v>0</v>
      </c>
      <c r="R1754" s="60">
        <f t="shared" si="400"/>
        <v>0</v>
      </c>
      <c r="S1754" s="75" t="str">
        <f t="shared" si="401"/>
        <v>已清</v>
      </c>
      <c r="T1754" s="51" t="s">
        <v>59</v>
      </c>
      <c r="U1754" s="51"/>
      <c r="V1754" s="51"/>
    </row>
    <row r="1755" spans="1:22" ht="20">
      <c r="A1755" s="49"/>
      <c r="B1755" s="52"/>
      <c r="C1755" s="53"/>
      <c r="D1755" s="54"/>
      <c r="E1755" s="54"/>
      <c r="F1755" s="55"/>
      <c r="G1755" s="56"/>
      <c r="H1755" s="57"/>
      <c r="I1755" s="58"/>
      <c r="J1755" s="59">
        <f t="shared" si="402"/>
        <v>0</v>
      </c>
      <c r="K1755" s="60">
        <f t="shared" si="403"/>
        <v>0</v>
      </c>
      <c r="L1755" s="61"/>
      <c r="M1755" s="59">
        <f t="shared" si="396"/>
        <v>0</v>
      </c>
      <c r="N1755" s="60">
        <f t="shared" si="397"/>
        <v>0</v>
      </c>
      <c r="O1755" s="81" t="e">
        <f t="shared" si="398"/>
        <v>#DIV/0!</v>
      </c>
      <c r="P1755" s="61"/>
      <c r="Q1755" s="60">
        <f t="shared" si="399"/>
        <v>0</v>
      </c>
      <c r="R1755" s="60">
        <f t="shared" si="400"/>
        <v>0</v>
      </c>
      <c r="S1755" s="75" t="str">
        <f t="shared" si="401"/>
        <v>已清</v>
      </c>
      <c r="T1755" s="51" t="s">
        <v>59</v>
      </c>
      <c r="U1755" s="51"/>
      <c r="V1755" s="51"/>
    </row>
    <row r="1756" spans="1:22" ht="20">
      <c r="A1756" s="49"/>
      <c r="B1756" s="52"/>
      <c r="C1756" s="53"/>
      <c r="D1756" s="54"/>
      <c r="E1756" s="54"/>
      <c r="F1756" s="55"/>
      <c r="G1756" s="56"/>
      <c r="H1756" s="57"/>
      <c r="I1756" s="58"/>
      <c r="J1756" s="59">
        <f t="shared" si="402"/>
        <v>0</v>
      </c>
      <c r="K1756" s="60">
        <f t="shared" si="403"/>
        <v>0</v>
      </c>
      <c r="L1756" s="61"/>
      <c r="M1756" s="59">
        <f t="shared" si="396"/>
        <v>0</v>
      </c>
      <c r="N1756" s="60">
        <f t="shared" si="397"/>
        <v>0</v>
      </c>
      <c r="O1756" s="81" t="e">
        <f t="shared" si="398"/>
        <v>#DIV/0!</v>
      </c>
      <c r="P1756" s="61"/>
      <c r="Q1756" s="60">
        <f t="shared" si="399"/>
        <v>0</v>
      </c>
      <c r="R1756" s="60">
        <f t="shared" si="400"/>
        <v>0</v>
      </c>
      <c r="S1756" s="75" t="str">
        <f t="shared" si="401"/>
        <v>已清</v>
      </c>
      <c r="T1756" s="51" t="s">
        <v>59</v>
      </c>
      <c r="U1756" s="51"/>
      <c r="V1756" s="51"/>
    </row>
    <row r="1757" spans="1:22" ht="20">
      <c r="A1757" s="49"/>
      <c r="B1757" s="52"/>
      <c r="C1757" s="53"/>
      <c r="D1757" s="54"/>
      <c r="E1757" s="54"/>
      <c r="F1757" s="55"/>
      <c r="G1757" s="56"/>
      <c r="H1757" s="57"/>
      <c r="I1757" s="58"/>
      <c r="J1757" s="59">
        <f t="shared" si="402"/>
        <v>0</v>
      </c>
      <c r="K1757" s="60">
        <f t="shared" si="403"/>
        <v>0</v>
      </c>
      <c r="L1757" s="61"/>
      <c r="M1757" s="59">
        <f t="shared" si="396"/>
        <v>0</v>
      </c>
      <c r="N1757" s="60">
        <f t="shared" si="397"/>
        <v>0</v>
      </c>
      <c r="O1757" s="81" t="e">
        <f t="shared" si="398"/>
        <v>#DIV/0!</v>
      </c>
      <c r="P1757" s="61"/>
      <c r="Q1757" s="60">
        <f t="shared" si="399"/>
        <v>0</v>
      </c>
      <c r="R1757" s="60">
        <f t="shared" si="400"/>
        <v>0</v>
      </c>
      <c r="S1757" s="75" t="str">
        <f t="shared" si="401"/>
        <v>已清</v>
      </c>
      <c r="T1757" s="51" t="s">
        <v>59</v>
      </c>
      <c r="U1757" s="51"/>
      <c r="V1757" s="51"/>
    </row>
    <row r="1758" spans="1:22" ht="20">
      <c r="A1758" s="49"/>
      <c r="B1758" s="52"/>
      <c r="C1758" s="53"/>
      <c r="D1758" s="54"/>
      <c r="E1758" s="54"/>
      <c r="F1758" s="55"/>
      <c r="G1758" s="56"/>
      <c r="H1758" s="57"/>
      <c r="I1758" s="58"/>
      <c r="J1758" s="59">
        <f t="shared" si="402"/>
        <v>0</v>
      </c>
      <c r="K1758" s="60">
        <f t="shared" si="403"/>
        <v>0</v>
      </c>
      <c r="L1758" s="61"/>
      <c r="M1758" s="59">
        <f t="shared" si="396"/>
        <v>0</v>
      </c>
      <c r="N1758" s="60">
        <f t="shared" si="397"/>
        <v>0</v>
      </c>
      <c r="O1758" s="81" t="e">
        <f t="shared" si="398"/>
        <v>#DIV/0!</v>
      </c>
      <c r="P1758" s="61"/>
      <c r="Q1758" s="60">
        <f t="shared" si="399"/>
        <v>0</v>
      </c>
      <c r="R1758" s="60">
        <f t="shared" si="400"/>
        <v>0</v>
      </c>
      <c r="S1758" s="75" t="str">
        <f t="shared" si="401"/>
        <v>已清</v>
      </c>
      <c r="T1758" s="51" t="s">
        <v>59</v>
      </c>
      <c r="U1758" s="51"/>
      <c r="V1758" s="51"/>
    </row>
    <row r="1759" spans="1:22" ht="20">
      <c r="A1759" s="49"/>
      <c r="B1759" s="52"/>
      <c r="C1759" s="53"/>
      <c r="D1759" s="54"/>
      <c r="E1759" s="54"/>
      <c r="F1759" s="55"/>
      <c r="G1759" s="56"/>
      <c r="H1759" s="57"/>
      <c r="I1759" s="58"/>
      <c r="J1759" s="59">
        <f t="shared" si="402"/>
        <v>0</v>
      </c>
      <c r="K1759" s="60">
        <f t="shared" si="403"/>
        <v>0</v>
      </c>
      <c r="L1759" s="61"/>
      <c r="M1759" s="59">
        <f t="shared" si="396"/>
        <v>0</v>
      </c>
      <c r="N1759" s="60">
        <f t="shared" si="397"/>
        <v>0</v>
      </c>
      <c r="O1759" s="81" t="e">
        <f t="shared" si="398"/>
        <v>#DIV/0!</v>
      </c>
      <c r="P1759" s="61"/>
      <c r="Q1759" s="60">
        <f t="shared" si="399"/>
        <v>0</v>
      </c>
      <c r="R1759" s="60">
        <f t="shared" si="400"/>
        <v>0</v>
      </c>
      <c r="S1759" s="75" t="str">
        <f t="shared" si="401"/>
        <v>已清</v>
      </c>
      <c r="T1759" s="51" t="s">
        <v>59</v>
      </c>
      <c r="U1759" s="51"/>
      <c r="V1759" s="51"/>
    </row>
    <row r="1760" spans="1:22" ht="20">
      <c r="A1760" s="49"/>
      <c r="B1760" s="52"/>
      <c r="C1760" s="53"/>
      <c r="D1760" s="54"/>
      <c r="E1760" s="54"/>
      <c r="F1760" s="55"/>
      <c r="G1760" s="56"/>
      <c r="H1760" s="57"/>
      <c r="I1760" s="58"/>
      <c r="J1760" s="59">
        <f t="shared" si="402"/>
        <v>0</v>
      </c>
      <c r="K1760" s="60">
        <f t="shared" si="403"/>
        <v>0</v>
      </c>
      <c r="L1760" s="61"/>
      <c r="M1760" s="59">
        <f t="shared" si="396"/>
        <v>0</v>
      </c>
      <c r="N1760" s="60">
        <f t="shared" si="397"/>
        <v>0</v>
      </c>
      <c r="O1760" s="81" t="e">
        <f t="shared" si="398"/>
        <v>#DIV/0!</v>
      </c>
      <c r="P1760" s="61"/>
      <c r="Q1760" s="60">
        <f t="shared" si="399"/>
        <v>0</v>
      </c>
      <c r="R1760" s="60">
        <f t="shared" si="400"/>
        <v>0</v>
      </c>
      <c r="S1760" s="75" t="str">
        <f t="shared" si="401"/>
        <v>已清</v>
      </c>
      <c r="T1760" s="51" t="s">
        <v>59</v>
      </c>
      <c r="U1760" s="51"/>
      <c r="V1760" s="51"/>
    </row>
    <row r="1761" spans="1:22" ht="20">
      <c r="A1761" s="49"/>
      <c r="B1761" s="52"/>
      <c r="C1761" s="53"/>
      <c r="D1761" s="54"/>
      <c r="E1761" s="54"/>
      <c r="F1761" s="55"/>
      <c r="G1761" s="56"/>
      <c r="H1761" s="57"/>
      <c r="I1761" s="58"/>
      <c r="J1761" s="59">
        <f t="shared" si="402"/>
        <v>0</v>
      </c>
      <c r="K1761" s="60">
        <f t="shared" si="403"/>
        <v>0</v>
      </c>
      <c r="L1761" s="61"/>
      <c r="M1761" s="59">
        <f t="shared" si="396"/>
        <v>0</v>
      </c>
      <c r="N1761" s="60">
        <f t="shared" si="397"/>
        <v>0</v>
      </c>
      <c r="O1761" s="81" t="e">
        <f t="shared" si="398"/>
        <v>#DIV/0!</v>
      </c>
      <c r="P1761" s="61"/>
      <c r="Q1761" s="60">
        <f t="shared" si="399"/>
        <v>0</v>
      </c>
      <c r="R1761" s="60">
        <f t="shared" si="400"/>
        <v>0</v>
      </c>
      <c r="S1761" s="75" t="str">
        <f t="shared" si="401"/>
        <v>已清</v>
      </c>
      <c r="T1761" s="51" t="s">
        <v>59</v>
      </c>
      <c r="U1761" s="51"/>
      <c r="V1761" s="51"/>
    </row>
    <row r="1762" spans="1:22" ht="20">
      <c r="A1762" s="49"/>
      <c r="B1762" s="52"/>
      <c r="C1762" s="53"/>
      <c r="D1762" s="54"/>
      <c r="E1762" s="54"/>
      <c r="F1762" s="55"/>
      <c r="G1762" s="56"/>
      <c r="H1762" s="57"/>
      <c r="I1762" s="58"/>
      <c r="J1762" s="59">
        <f t="shared" si="402"/>
        <v>0</v>
      </c>
      <c r="K1762" s="60">
        <f t="shared" si="403"/>
        <v>0</v>
      </c>
      <c r="L1762" s="61"/>
      <c r="M1762" s="59">
        <f t="shared" si="396"/>
        <v>0</v>
      </c>
      <c r="N1762" s="60">
        <f t="shared" si="397"/>
        <v>0</v>
      </c>
      <c r="O1762" s="81" t="e">
        <f t="shared" si="398"/>
        <v>#DIV/0!</v>
      </c>
      <c r="P1762" s="61"/>
      <c r="Q1762" s="60">
        <f t="shared" si="399"/>
        <v>0</v>
      </c>
      <c r="R1762" s="60">
        <f t="shared" si="400"/>
        <v>0</v>
      </c>
      <c r="S1762" s="75" t="str">
        <f t="shared" si="401"/>
        <v>已清</v>
      </c>
      <c r="T1762" s="51" t="s">
        <v>59</v>
      </c>
      <c r="U1762" s="51"/>
      <c r="V1762" s="51"/>
    </row>
    <row r="1763" spans="1:22" ht="20">
      <c r="A1763" s="49"/>
      <c r="B1763" s="52"/>
      <c r="C1763" s="53"/>
      <c r="D1763" s="54"/>
      <c r="E1763" s="54"/>
      <c r="F1763" s="55"/>
      <c r="G1763" s="56"/>
      <c r="H1763" s="57"/>
      <c r="I1763" s="58"/>
      <c r="J1763" s="59">
        <f t="shared" si="402"/>
        <v>0</v>
      </c>
      <c r="K1763" s="60">
        <f t="shared" si="403"/>
        <v>0</v>
      </c>
      <c r="L1763" s="61"/>
      <c r="M1763" s="59">
        <f t="shared" si="396"/>
        <v>0</v>
      </c>
      <c r="N1763" s="60">
        <f t="shared" si="397"/>
        <v>0</v>
      </c>
      <c r="O1763" s="81" t="e">
        <f t="shared" si="398"/>
        <v>#DIV/0!</v>
      </c>
      <c r="P1763" s="61"/>
      <c r="Q1763" s="60">
        <f t="shared" si="399"/>
        <v>0</v>
      </c>
      <c r="R1763" s="60">
        <f t="shared" si="400"/>
        <v>0</v>
      </c>
      <c r="S1763" s="75" t="str">
        <f t="shared" si="401"/>
        <v>已清</v>
      </c>
      <c r="T1763" s="51" t="s">
        <v>59</v>
      </c>
      <c r="U1763" s="51"/>
      <c r="V1763" s="51"/>
    </row>
    <row r="1764" spans="1:22" ht="20">
      <c r="A1764" s="49"/>
      <c r="B1764" s="52"/>
      <c r="C1764" s="53"/>
      <c r="D1764" s="54"/>
      <c r="E1764" s="54"/>
      <c r="F1764" s="55"/>
      <c r="G1764" s="56"/>
      <c r="H1764" s="57"/>
      <c r="I1764" s="58"/>
      <c r="J1764" s="59">
        <f t="shared" si="402"/>
        <v>0</v>
      </c>
      <c r="K1764" s="60">
        <f t="shared" si="403"/>
        <v>0</v>
      </c>
      <c r="L1764" s="61"/>
      <c r="M1764" s="59">
        <f t="shared" si="396"/>
        <v>0</v>
      </c>
      <c r="N1764" s="60">
        <f t="shared" si="397"/>
        <v>0</v>
      </c>
      <c r="O1764" s="81" t="e">
        <f t="shared" si="398"/>
        <v>#DIV/0!</v>
      </c>
      <c r="P1764" s="61"/>
      <c r="Q1764" s="60">
        <f t="shared" si="399"/>
        <v>0</v>
      </c>
      <c r="R1764" s="60">
        <f t="shared" si="400"/>
        <v>0</v>
      </c>
      <c r="S1764" s="75" t="str">
        <f t="shared" si="401"/>
        <v>已清</v>
      </c>
      <c r="T1764" s="51" t="s">
        <v>59</v>
      </c>
      <c r="U1764" s="51"/>
      <c r="V1764" s="51"/>
    </row>
    <row r="1765" spans="1:22" ht="20">
      <c r="A1765" s="49"/>
      <c r="B1765" s="52"/>
      <c r="C1765" s="53"/>
      <c r="D1765" s="54"/>
      <c r="E1765" s="54"/>
      <c r="F1765" s="55"/>
      <c r="G1765" s="56"/>
      <c r="H1765" s="57"/>
      <c r="I1765" s="58"/>
      <c r="J1765" s="59">
        <f t="shared" si="402"/>
        <v>0</v>
      </c>
      <c r="K1765" s="60">
        <f t="shared" si="403"/>
        <v>0</v>
      </c>
      <c r="L1765" s="61"/>
      <c r="M1765" s="59">
        <f t="shared" si="396"/>
        <v>0</v>
      </c>
      <c r="N1765" s="60">
        <f t="shared" si="397"/>
        <v>0</v>
      </c>
      <c r="O1765" s="81" t="e">
        <f t="shared" si="398"/>
        <v>#DIV/0!</v>
      </c>
      <c r="P1765" s="61"/>
      <c r="Q1765" s="60">
        <f t="shared" si="399"/>
        <v>0</v>
      </c>
      <c r="R1765" s="60">
        <f t="shared" si="400"/>
        <v>0</v>
      </c>
      <c r="S1765" s="75" t="str">
        <f t="shared" si="401"/>
        <v>已清</v>
      </c>
      <c r="T1765" s="51" t="s">
        <v>59</v>
      </c>
      <c r="U1765" s="51"/>
      <c r="V1765" s="51"/>
    </row>
    <row r="1766" spans="1:22" ht="20">
      <c r="A1766" s="49"/>
      <c r="B1766" s="52"/>
      <c r="C1766" s="53"/>
      <c r="D1766" s="54"/>
      <c r="E1766" s="54"/>
      <c r="F1766" s="55"/>
      <c r="G1766" s="56"/>
      <c r="H1766" s="57"/>
      <c r="I1766" s="58"/>
      <c r="J1766" s="59">
        <f t="shared" si="402"/>
        <v>0</v>
      </c>
      <c r="K1766" s="60">
        <f t="shared" si="403"/>
        <v>0</v>
      </c>
      <c r="L1766" s="61"/>
      <c r="M1766" s="59">
        <f t="shared" si="396"/>
        <v>0</v>
      </c>
      <c r="N1766" s="60">
        <f t="shared" si="397"/>
        <v>0</v>
      </c>
      <c r="O1766" s="81" t="e">
        <f t="shared" si="398"/>
        <v>#DIV/0!</v>
      </c>
      <c r="P1766" s="61"/>
      <c r="Q1766" s="60">
        <f t="shared" si="399"/>
        <v>0</v>
      </c>
      <c r="R1766" s="60">
        <f t="shared" si="400"/>
        <v>0</v>
      </c>
      <c r="S1766" s="75" t="str">
        <f t="shared" si="401"/>
        <v>已清</v>
      </c>
      <c r="T1766" s="51" t="s">
        <v>59</v>
      </c>
      <c r="U1766" s="51"/>
      <c r="V1766" s="51"/>
    </row>
    <row r="1767" spans="1:22" ht="20">
      <c r="A1767" s="49"/>
      <c r="B1767" s="52"/>
      <c r="C1767" s="53"/>
      <c r="D1767" s="54"/>
      <c r="E1767" s="54"/>
      <c r="F1767" s="55"/>
      <c r="G1767" s="56"/>
      <c r="H1767" s="57"/>
      <c r="I1767" s="58"/>
      <c r="J1767" s="59">
        <f t="shared" si="402"/>
        <v>0</v>
      </c>
      <c r="K1767" s="60">
        <f t="shared" si="403"/>
        <v>0</v>
      </c>
      <c r="L1767" s="61"/>
      <c r="M1767" s="59">
        <f t="shared" si="396"/>
        <v>0</v>
      </c>
      <c r="N1767" s="60">
        <f t="shared" si="397"/>
        <v>0</v>
      </c>
      <c r="O1767" s="81" t="e">
        <f t="shared" si="398"/>
        <v>#DIV/0!</v>
      </c>
      <c r="P1767" s="61"/>
      <c r="Q1767" s="60">
        <f t="shared" si="399"/>
        <v>0</v>
      </c>
      <c r="R1767" s="60">
        <f t="shared" si="400"/>
        <v>0</v>
      </c>
      <c r="S1767" s="75" t="str">
        <f t="shared" si="401"/>
        <v>已清</v>
      </c>
      <c r="T1767" s="51" t="s">
        <v>59</v>
      </c>
      <c r="U1767" s="51"/>
      <c r="V1767" s="51"/>
    </row>
    <row r="1768" spans="1:22" ht="20">
      <c r="A1768" s="49"/>
      <c r="B1768" s="52"/>
      <c r="C1768" s="53"/>
      <c r="D1768" s="54"/>
      <c r="E1768" s="54"/>
      <c r="F1768" s="55"/>
      <c r="G1768" s="56"/>
      <c r="H1768" s="57"/>
      <c r="I1768" s="58"/>
      <c r="J1768" s="59">
        <f t="shared" si="402"/>
        <v>0</v>
      </c>
      <c r="K1768" s="60">
        <f t="shared" si="403"/>
        <v>0</v>
      </c>
      <c r="L1768" s="61"/>
      <c r="M1768" s="59">
        <f t="shared" si="396"/>
        <v>0</v>
      </c>
      <c r="N1768" s="60">
        <f t="shared" si="397"/>
        <v>0</v>
      </c>
      <c r="O1768" s="81" t="e">
        <f t="shared" si="398"/>
        <v>#DIV/0!</v>
      </c>
      <c r="P1768" s="61"/>
      <c r="Q1768" s="60">
        <f t="shared" si="399"/>
        <v>0</v>
      </c>
      <c r="R1768" s="60">
        <f t="shared" si="400"/>
        <v>0</v>
      </c>
      <c r="S1768" s="75" t="str">
        <f t="shared" si="401"/>
        <v>已清</v>
      </c>
      <c r="T1768" s="51" t="s">
        <v>59</v>
      </c>
      <c r="U1768" s="51"/>
      <c r="V1768" s="51"/>
    </row>
    <row r="1769" spans="1:22" ht="20">
      <c r="A1769" s="49"/>
      <c r="B1769" s="52"/>
      <c r="C1769" s="53"/>
      <c r="D1769" s="54"/>
      <c r="E1769" s="54"/>
      <c r="F1769" s="55"/>
      <c r="G1769" s="56"/>
      <c r="H1769" s="57"/>
      <c r="I1769" s="58"/>
      <c r="J1769" s="59">
        <f t="shared" si="402"/>
        <v>0</v>
      </c>
      <c r="K1769" s="60">
        <f t="shared" si="403"/>
        <v>0</v>
      </c>
      <c r="L1769" s="61"/>
      <c r="M1769" s="59">
        <f t="shared" si="396"/>
        <v>0</v>
      </c>
      <c r="N1769" s="60">
        <f t="shared" si="397"/>
        <v>0</v>
      </c>
      <c r="O1769" s="81" t="e">
        <f t="shared" si="398"/>
        <v>#DIV/0!</v>
      </c>
      <c r="P1769" s="61"/>
      <c r="Q1769" s="60">
        <f t="shared" si="399"/>
        <v>0</v>
      </c>
      <c r="R1769" s="60">
        <f t="shared" si="400"/>
        <v>0</v>
      </c>
      <c r="S1769" s="75" t="str">
        <f t="shared" si="401"/>
        <v>已清</v>
      </c>
      <c r="T1769" s="51" t="s">
        <v>59</v>
      </c>
      <c r="U1769" s="51"/>
      <c r="V1769" s="51"/>
    </row>
    <row r="1770" spans="1:22" ht="20">
      <c r="A1770" s="49"/>
      <c r="B1770" s="52"/>
      <c r="C1770" s="53"/>
      <c r="D1770" s="54"/>
      <c r="E1770" s="54"/>
      <c r="F1770" s="55"/>
      <c r="G1770" s="56"/>
      <c r="H1770" s="57"/>
      <c r="I1770" s="58"/>
      <c r="J1770" s="59">
        <f t="shared" si="402"/>
        <v>0</v>
      </c>
      <c r="K1770" s="60">
        <f t="shared" si="403"/>
        <v>0</v>
      </c>
      <c r="L1770" s="61"/>
      <c r="M1770" s="59">
        <f t="shared" si="396"/>
        <v>0</v>
      </c>
      <c r="N1770" s="60">
        <f t="shared" si="397"/>
        <v>0</v>
      </c>
      <c r="O1770" s="81" t="e">
        <f t="shared" si="398"/>
        <v>#DIV/0!</v>
      </c>
      <c r="P1770" s="61"/>
      <c r="Q1770" s="60">
        <f t="shared" si="399"/>
        <v>0</v>
      </c>
      <c r="R1770" s="60">
        <f t="shared" si="400"/>
        <v>0</v>
      </c>
      <c r="S1770" s="75" t="str">
        <f t="shared" si="401"/>
        <v>已清</v>
      </c>
      <c r="T1770" s="51" t="s">
        <v>59</v>
      </c>
      <c r="U1770" s="51"/>
      <c r="V1770" s="51"/>
    </row>
    <row r="1771" spans="1:22" ht="20">
      <c r="A1771" s="49"/>
      <c r="B1771" s="52"/>
      <c r="C1771" s="53"/>
      <c r="D1771" s="54"/>
      <c r="E1771" s="54"/>
      <c r="F1771" s="55"/>
      <c r="G1771" s="56"/>
      <c r="H1771" s="57"/>
      <c r="I1771" s="58"/>
      <c r="J1771" s="59">
        <f t="shared" si="402"/>
        <v>0</v>
      </c>
      <c r="K1771" s="60">
        <f t="shared" si="403"/>
        <v>0</v>
      </c>
      <c r="L1771" s="61"/>
      <c r="M1771" s="59">
        <f t="shared" si="396"/>
        <v>0</v>
      </c>
      <c r="N1771" s="60">
        <f t="shared" si="397"/>
        <v>0</v>
      </c>
      <c r="O1771" s="81" t="e">
        <f t="shared" si="398"/>
        <v>#DIV/0!</v>
      </c>
      <c r="P1771" s="61"/>
      <c r="Q1771" s="60">
        <f t="shared" si="399"/>
        <v>0</v>
      </c>
      <c r="R1771" s="60">
        <f t="shared" si="400"/>
        <v>0</v>
      </c>
      <c r="S1771" s="75" t="str">
        <f t="shared" si="401"/>
        <v>已清</v>
      </c>
      <c r="T1771" s="51" t="s">
        <v>59</v>
      </c>
      <c r="U1771" s="51"/>
      <c r="V1771" s="51"/>
    </row>
    <row r="1772" spans="1:22" ht="20">
      <c r="A1772" s="49"/>
      <c r="B1772" s="52"/>
      <c r="C1772" s="53"/>
      <c r="D1772" s="54"/>
      <c r="E1772" s="54"/>
      <c r="F1772" s="55"/>
      <c r="G1772" s="56"/>
      <c r="H1772" s="57"/>
      <c r="I1772" s="58"/>
      <c r="J1772" s="59">
        <f t="shared" si="402"/>
        <v>0</v>
      </c>
      <c r="K1772" s="60">
        <f t="shared" si="403"/>
        <v>0</v>
      </c>
      <c r="L1772" s="61"/>
      <c r="M1772" s="59">
        <f t="shared" si="396"/>
        <v>0</v>
      </c>
      <c r="N1772" s="60">
        <f t="shared" si="397"/>
        <v>0</v>
      </c>
      <c r="O1772" s="81" t="e">
        <f t="shared" si="398"/>
        <v>#DIV/0!</v>
      </c>
      <c r="P1772" s="61"/>
      <c r="Q1772" s="60">
        <f t="shared" si="399"/>
        <v>0</v>
      </c>
      <c r="R1772" s="60">
        <f t="shared" si="400"/>
        <v>0</v>
      </c>
      <c r="S1772" s="75" t="str">
        <f t="shared" si="401"/>
        <v>已清</v>
      </c>
      <c r="T1772" s="51" t="s">
        <v>59</v>
      </c>
      <c r="U1772" s="51"/>
      <c r="V1772" s="51"/>
    </row>
    <row r="1773" spans="1:22" ht="20">
      <c r="A1773" s="49"/>
      <c r="B1773" s="52"/>
      <c r="C1773" s="53"/>
      <c r="D1773" s="54"/>
      <c r="E1773" s="54"/>
      <c r="F1773" s="55"/>
      <c r="G1773" s="56"/>
      <c r="H1773" s="57"/>
      <c r="I1773" s="58"/>
      <c r="J1773" s="59">
        <f t="shared" si="402"/>
        <v>0</v>
      </c>
      <c r="K1773" s="60">
        <f t="shared" si="403"/>
        <v>0</v>
      </c>
      <c r="L1773" s="61"/>
      <c r="M1773" s="59">
        <f t="shared" si="396"/>
        <v>0</v>
      </c>
      <c r="N1773" s="60">
        <f t="shared" si="397"/>
        <v>0</v>
      </c>
      <c r="O1773" s="81" t="e">
        <f t="shared" si="398"/>
        <v>#DIV/0!</v>
      </c>
      <c r="P1773" s="61"/>
      <c r="Q1773" s="60">
        <f t="shared" si="399"/>
        <v>0</v>
      </c>
      <c r="R1773" s="60">
        <f t="shared" si="400"/>
        <v>0</v>
      </c>
      <c r="S1773" s="75" t="str">
        <f t="shared" si="401"/>
        <v>已清</v>
      </c>
      <c r="T1773" s="51" t="s">
        <v>59</v>
      </c>
      <c r="U1773" s="51"/>
      <c r="V1773" s="51"/>
    </row>
    <row r="1774" spans="1:22" ht="20">
      <c r="A1774" s="49"/>
      <c r="B1774" s="52"/>
      <c r="C1774" s="53"/>
      <c r="D1774" s="54"/>
      <c r="E1774" s="54"/>
      <c r="F1774" s="55"/>
      <c r="G1774" s="56"/>
      <c r="H1774" s="57"/>
      <c r="I1774" s="58"/>
      <c r="J1774" s="59">
        <f t="shared" si="402"/>
        <v>0</v>
      </c>
      <c r="K1774" s="60">
        <f t="shared" si="403"/>
        <v>0</v>
      </c>
      <c r="L1774" s="61"/>
      <c r="M1774" s="59">
        <f t="shared" si="396"/>
        <v>0</v>
      </c>
      <c r="N1774" s="60">
        <f t="shared" si="397"/>
        <v>0</v>
      </c>
      <c r="O1774" s="81" t="e">
        <f t="shared" si="398"/>
        <v>#DIV/0!</v>
      </c>
      <c r="P1774" s="61"/>
      <c r="Q1774" s="60">
        <f t="shared" si="399"/>
        <v>0</v>
      </c>
      <c r="R1774" s="60">
        <f t="shared" si="400"/>
        <v>0</v>
      </c>
      <c r="S1774" s="75" t="str">
        <f t="shared" si="401"/>
        <v>已清</v>
      </c>
      <c r="T1774" s="51" t="s">
        <v>59</v>
      </c>
      <c r="U1774" s="51"/>
      <c r="V1774" s="51"/>
    </row>
    <row r="1775" spans="1:22" ht="20">
      <c r="A1775" s="49"/>
      <c r="B1775" s="52"/>
      <c r="C1775" s="53"/>
      <c r="D1775" s="54"/>
      <c r="E1775" s="54"/>
      <c r="F1775" s="55"/>
      <c r="G1775" s="56"/>
      <c r="H1775" s="57"/>
      <c r="I1775" s="58"/>
      <c r="J1775" s="59">
        <f t="shared" si="402"/>
        <v>0</v>
      </c>
      <c r="K1775" s="60">
        <f t="shared" si="403"/>
        <v>0</v>
      </c>
      <c r="L1775" s="61"/>
      <c r="M1775" s="59">
        <f t="shared" si="396"/>
        <v>0</v>
      </c>
      <c r="N1775" s="60">
        <f t="shared" si="397"/>
        <v>0</v>
      </c>
      <c r="O1775" s="81" t="e">
        <f t="shared" si="398"/>
        <v>#DIV/0!</v>
      </c>
      <c r="P1775" s="61"/>
      <c r="Q1775" s="60">
        <f t="shared" si="399"/>
        <v>0</v>
      </c>
      <c r="R1775" s="60">
        <f t="shared" si="400"/>
        <v>0</v>
      </c>
      <c r="S1775" s="75" t="str">
        <f t="shared" si="401"/>
        <v>已清</v>
      </c>
      <c r="T1775" s="51" t="s">
        <v>59</v>
      </c>
      <c r="U1775" s="51"/>
      <c r="V1775" s="51"/>
    </row>
    <row r="1776" spans="1:22" ht="20">
      <c r="A1776" s="49"/>
      <c r="B1776" s="52"/>
      <c r="C1776" s="53"/>
      <c r="D1776" s="54"/>
      <c r="E1776" s="54"/>
      <c r="F1776" s="55"/>
      <c r="G1776" s="56"/>
      <c r="H1776" s="57"/>
      <c r="I1776" s="58"/>
      <c r="J1776" s="59">
        <f t="shared" si="402"/>
        <v>0</v>
      </c>
      <c r="K1776" s="60">
        <f t="shared" si="403"/>
        <v>0</v>
      </c>
      <c r="L1776" s="61"/>
      <c r="M1776" s="59">
        <f t="shared" si="396"/>
        <v>0</v>
      </c>
      <c r="N1776" s="60">
        <f t="shared" si="397"/>
        <v>0</v>
      </c>
      <c r="O1776" s="81" t="e">
        <f t="shared" si="398"/>
        <v>#DIV/0!</v>
      </c>
      <c r="P1776" s="61"/>
      <c r="Q1776" s="60">
        <f t="shared" si="399"/>
        <v>0</v>
      </c>
      <c r="R1776" s="60">
        <f t="shared" si="400"/>
        <v>0</v>
      </c>
      <c r="S1776" s="75" t="str">
        <f t="shared" si="401"/>
        <v>已清</v>
      </c>
      <c r="T1776" s="51" t="s">
        <v>59</v>
      </c>
      <c r="U1776" s="51"/>
      <c r="V1776" s="51"/>
    </row>
    <row r="1777" spans="1:22" ht="20">
      <c r="A1777" s="49"/>
      <c r="B1777" s="52"/>
      <c r="C1777" s="53"/>
      <c r="D1777" s="54"/>
      <c r="E1777" s="54"/>
      <c r="F1777" s="55"/>
      <c r="G1777" s="56"/>
      <c r="H1777" s="57"/>
      <c r="I1777" s="58"/>
      <c r="J1777" s="59">
        <f t="shared" si="402"/>
        <v>0</v>
      </c>
      <c r="K1777" s="60">
        <f t="shared" si="403"/>
        <v>0</v>
      </c>
      <c r="L1777" s="61"/>
      <c r="M1777" s="59">
        <f t="shared" si="396"/>
        <v>0</v>
      </c>
      <c r="N1777" s="60">
        <f t="shared" si="397"/>
        <v>0</v>
      </c>
      <c r="O1777" s="81" t="e">
        <f t="shared" si="398"/>
        <v>#DIV/0!</v>
      </c>
      <c r="P1777" s="61"/>
      <c r="Q1777" s="60">
        <f t="shared" si="399"/>
        <v>0</v>
      </c>
      <c r="R1777" s="60">
        <f t="shared" si="400"/>
        <v>0</v>
      </c>
      <c r="S1777" s="75" t="str">
        <f t="shared" si="401"/>
        <v>已清</v>
      </c>
      <c r="T1777" s="51" t="s">
        <v>59</v>
      </c>
      <c r="U1777" s="51"/>
      <c r="V1777" s="51"/>
    </row>
    <row r="1778" spans="1:22" ht="20">
      <c r="A1778" s="49"/>
      <c r="B1778" s="52"/>
      <c r="C1778" s="53"/>
      <c r="D1778" s="54"/>
      <c r="E1778" s="54"/>
      <c r="F1778" s="55"/>
      <c r="G1778" s="56"/>
      <c r="H1778" s="57"/>
      <c r="I1778" s="58"/>
      <c r="J1778" s="59">
        <f t="shared" si="402"/>
        <v>0</v>
      </c>
      <c r="K1778" s="60">
        <f t="shared" si="403"/>
        <v>0</v>
      </c>
      <c r="L1778" s="61"/>
      <c r="M1778" s="59">
        <f t="shared" si="396"/>
        <v>0</v>
      </c>
      <c r="N1778" s="60">
        <f t="shared" si="397"/>
        <v>0</v>
      </c>
      <c r="O1778" s="81" t="e">
        <f t="shared" si="398"/>
        <v>#DIV/0!</v>
      </c>
      <c r="P1778" s="61"/>
      <c r="Q1778" s="60">
        <f t="shared" si="399"/>
        <v>0</v>
      </c>
      <c r="R1778" s="60">
        <f t="shared" si="400"/>
        <v>0</v>
      </c>
      <c r="S1778" s="75" t="str">
        <f t="shared" si="401"/>
        <v>已清</v>
      </c>
      <c r="T1778" s="51" t="s">
        <v>59</v>
      </c>
      <c r="U1778" s="51"/>
      <c r="V1778" s="51"/>
    </row>
    <row r="1779" spans="1:22" ht="20">
      <c r="A1779" s="49"/>
      <c r="B1779" s="52"/>
      <c r="C1779" s="53"/>
      <c r="D1779" s="54"/>
      <c r="E1779" s="54"/>
      <c r="F1779" s="55"/>
      <c r="G1779" s="56"/>
      <c r="H1779" s="57"/>
      <c r="I1779" s="58"/>
      <c r="J1779" s="59">
        <f t="shared" si="402"/>
        <v>0</v>
      </c>
      <c r="K1779" s="60">
        <f t="shared" si="403"/>
        <v>0</v>
      </c>
      <c r="L1779" s="61"/>
      <c r="M1779" s="59">
        <f t="shared" si="396"/>
        <v>0</v>
      </c>
      <c r="N1779" s="60">
        <f t="shared" si="397"/>
        <v>0</v>
      </c>
      <c r="O1779" s="81" t="e">
        <f t="shared" si="398"/>
        <v>#DIV/0!</v>
      </c>
      <c r="P1779" s="61"/>
      <c r="Q1779" s="60">
        <f t="shared" si="399"/>
        <v>0</v>
      </c>
      <c r="R1779" s="60">
        <f t="shared" si="400"/>
        <v>0</v>
      </c>
      <c r="S1779" s="75" t="str">
        <f t="shared" si="401"/>
        <v>已清</v>
      </c>
      <c r="T1779" s="51" t="s">
        <v>59</v>
      </c>
      <c r="U1779" s="51"/>
      <c r="V1779" s="51"/>
    </row>
    <row r="1780" spans="1:22" ht="20">
      <c r="A1780" s="49"/>
      <c r="B1780" s="52"/>
      <c r="C1780" s="53"/>
      <c r="D1780" s="54"/>
      <c r="E1780" s="54"/>
      <c r="F1780" s="55"/>
      <c r="G1780" s="56"/>
      <c r="H1780" s="57"/>
      <c r="I1780" s="58"/>
      <c r="J1780" s="59">
        <f t="shared" si="402"/>
        <v>0</v>
      </c>
      <c r="K1780" s="60">
        <f t="shared" si="403"/>
        <v>0</v>
      </c>
      <c r="L1780" s="61"/>
      <c r="M1780" s="59">
        <f t="shared" si="396"/>
        <v>0</v>
      </c>
      <c r="N1780" s="60">
        <f t="shared" si="397"/>
        <v>0</v>
      </c>
      <c r="O1780" s="81" t="e">
        <f t="shared" si="398"/>
        <v>#DIV/0!</v>
      </c>
      <c r="P1780" s="61"/>
      <c r="Q1780" s="60">
        <f t="shared" si="399"/>
        <v>0</v>
      </c>
      <c r="R1780" s="60">
        <f t="shared" si="400"/>
        <v>0</v>
      </c>
      <c r="S1780" s="75" t="str">
        <f t="shared" si="401"/>
        <v>已清</v>
      </c>
      <c r="T1780" s="51" t="s">
        <v>59</v>
      </c>
      <c r="U1780" s="51"/>
      <c r="V1780" s="51"/>
    </row>
    <row r="1781" spans="1:22" ht="20">
      <c r="A1781" s="49"/>
      <c r="B1781" s="52"/>
      <c r="C1781" s="53"/>
      <c r="D1781" s="54"/>
      <c r="E1781" s="54"/>
      <c r="F1781" s="55"/>
      <c r="G1781" s="56"/>
      <c r="H1781" s="57"/>
      <c r="I1781" s="58"/>
      <c r="J1781" s="59">
        <f t="shared" si="402"/>
        <v>0</v>
      </c>
      <c r="K1781" s="60">
        <f t="shared" si="403"/>
        <v>0</v>
      </c>
      <c r="L1781" s="61"/>
      <c r="M1781" s="59">
        <f t="shared" si="396"/>
        <v>0</v>
      </c>
      <c r="N1781" s="60">
        <f t="shared" si="397"/>
        <v>0</v>
      </c>
      <c r="O1781" s="81" t="e">
        <f t="shared" si="398"/>
        <v>#DIV/0!</v>
      </c>
      <c r="P1781" s="61"/>
      <c r="Q1781" s="60">
        <f t="shared" si="399"/>
        <v>0</v>
      </c>
      <c r="R1781" s="60">
        <f t="shared" si="400"/>
        <v>0</v>
      </c>
      <c r="S1781" s="75" t="str">
        <f t="shared" si="401"/>
        <v>已清</v>
      </c>
      <c r="T1781" s="51" t="s">
        <v>59</v>
      </c>
      <c r="U1781" s="51"/>
      <c r="V1781" s="51"/>
    </row>
    <row r="1782" spans="1:22" ht="20">
      <c r="A1782" s="49"/>
      <c r="B1782" s="52"/>
      <c r="C1782" s="53"/>
      <c r="D1782" s="54"/>
      <c r="E1782" s="54"/>
      <c r="F1782" s="55"/>
      <c r="G1782" s="56"/>
      <c r="H1782" s="57"/>
      <c r="I1782" s="58"/>
      <c r="J1782" s="59">
        <f t="shared" si="402"/>
        <v>0</v>
      </c>
      <c r="K1782" s="60">
        <f t="shared" si="403"/>
        <v>0</v>
      </c>
      <c r="L1782" s="61"/>
      <c r="M1782" s="59">
        <f t="shared" si="396"/>
        <v>0</v>
      </c>
      <c r="N1782" s="60">
        <f t="shared" si="397"/>
        <v>0</v>
      </c>
      <c r="O1782" s="81" t="e">
        <f t="shared" si="398"/>
        <v>#DIV/0!</v>
      </c>
      <c r="P1782" s="61"/>
      <c r="Q1782" s="60">
        <f t="shared" si="399"/>
        <v>0</v>
      </c>
      <c r="R1782" s="60">
        <f t="shared" si="400"/>
        <v>0</v>
      </c>
      <c r="S1782" s="75" t="str">
        <f t="shared" si="401"/>
        <v>已清</v>
      </c>
      <c r="T1782" s="51" t="s">
        <v>59</v>
      </c>
      <c r="U1782" s="51"/>
      <c r="V1782" s="51"/>
    </row>
    <row r="1783" spans="1:22" ht="20">
      <c r="A1783" s="49"/>
      <c r="B1783" s="52"/>
      <c r="C1783" s="53"/>
      <c r="D1783" s="54"/>
      <c r="E1783" s="54"/>
      <c r="F1783" s="55"/>
      <c r="G1783" s="56"/>
      <c r="H1783" s="57"/>
      <c r="I1783" s="58"/>
      <c r="J1783" s="59">
        <f t="shared" si="402"/>
        <v>0</v>
      </c>
      <c r="K1783" s="60">
        <f t="shared" si="403"/>
        <v>0</v>
      </c>
      <c r="L1783" s="61"/>
      <c r="M1783" s="59">
        <f t="shared" si="396"/>
        <v>0</v>
      </c>
      <c r="N1783" s="60">
        <f t="shared" si="397"/>
        <v>0</v>
      </c>
      <c r="O1783" s="81" t="e">
        <f t="shared" si="398"/>
        <v>#DIV/0!</v>
      </c>
      <c r="P1783" s="61"/>
      <c r="Q1783" s="60">
        <f t="shared" si="399"/>
        <v>0</v>
      </c>
      <c r="R1783" s="60">
        <f t="shared" si="400"/>
        <v>0</v>
      </c>
      <c r="S1783" s="75" t="str">
        <f t="shared" si="401"/>
        <v>已清</v>
      </c>
      <c r="T1783" s="51" t="s">
        <v>59</v>
      </c>
      <c r="U1783" s="51"/>
      <c r="V1783" s="51"/>
    </row>
    <row r="1784" spans="1:22" ht="20">
      <c r="A1784" s="49"/>
      <c r="B1784" s="52"/>
      <c r="C1784" s="53"/>
      <c r="D1784" s="54"/>
      <c r="E1784" s="54"/>
      <c r="F1784" s="55"/>
      <c r="G1784" s="56"/>
      <c r="H1784" s="57"/>
      <c r="I1784" s="58"/>
      <c r="J1784" s="59">
        <f t="shared" si="402"/>
        <v>0</v>
      </c>
      <c r="K1784" s="60">
        <f t="shared" si="403"/>
        <v>0</v>
      </c>
      <c r="L1784" s="61"/>
      <c r="M1784" s="59">
        <f t="shared" ref="M1784:M1847" si="404">L1784*H1784</f>
        <v>0</v>
      </c>
      <c r="N1784" s="60">
        <f t="shared" ref="N1784:N1847" si="405">(L1784-J1784)*H1784</f>
        <v>0</v>
      </c>
      <c r="O1784" s="81" t="e">
        <f t="shared" ref="O1784:O1847" si="406">(L1784-J1784)/J1784</f>
        <v>#DIV/0!</v>
      </c>
      <c r="P1784" s="61"/>
      <c r="Q1784" s="60">
        <f t="shared" si="399"/>
        <v>0</v>
      </c>
      <c r="R1784" s="60">
        <f t="shared" si="400"/>
        <v>0</v>
      </c>
      <c r="S1784" s="75" t="str">
        <f t="shared" si="401"/>
        <v>已清</v>
      </c>
      <c r="T1784" s="51" t="s">
        <v>59</v>
      </c>
      <c r="U1784" s="51"/>
      <c r="V1784" s="51"/>
    </row>
    <row r="1785" spans="1:22" ht="20">
      <c r="A1785" s="49"/>
      <c r="B1785" s="52"/>
      <c r="C1785" s="53"/>
      <c r="D1785" s="54"/>
      <c r="E1785" s="54"/>
      <c r="F1785" s="55"/>
      <c r="G1785" s="56"/>
      <c r="H1785" s="57"/>
      <c r="I1785" s="58"/>
      <c r="J1785" s="59">
        <f t="shared" si="402"/>
        <v>0</v>
      </c>
      <c r="K1785" s="60">
        <f t="shared" si="403"/>
        <v>0</v>
      </c>
      <c r="L1785" s="61"/>
      <c r="M1785" s="59">
        <f t="shared" si="404"/>
        <v>0</v>
      </c>
      <c r="N1785" s="60">
        <f t="shared" si="405"/>
        <v>0</v>
      </c>
      <c r="O1785" s="81" t="e">
        <f t="shared" si="406"/>
        <v>#DIV/0!</v>
      </c>
      <c r="P1785" s="61"/>
      <c r="Q1785" s="60">
        <f t="shared" si="399"/>
        <v>0</v>
      </c>
      <c r="R1785" s="60">
        <f t="shared" si="400"/>
        <v>0</v>
      </c>
      <c r="S1785" s="75" t="str">
        <f t="shared" si="401"/>
        <v>已清</v>
      </c>
      <c r="T1785" s="51" t="s">
        <v>59</v>
      </c>
      <c r="U1785" s="51"/>
      <c r="V1785" s="51"/>
    </row>
    <row r="1786" spans="1:22" ht="20">
      <c r="A1786" s="49"/>
      <c r="B1786" s="52"/>
      <c r="C1786" s="53"/>
      <c r="D1786" s="54"/>
      <c r="E1786" s="54"/>
      <c r="F1786" s="55"/>
      <c r="G1786" s="56"/>
      <c r="H1786" s="57"/>
      <c r="I1786" s="58"/>
      <c r="J1786" s="59">
        <f t="shared" si="402"/>
        <v>0</v>
      </c>
      <c r="K1786" s="60">
        <f t="shared" si="403"/>
        <v>0</v>
      </c>
      <c r="L1786" s="61"/>
      <c r="M1786" s="59">
        <f t="shared" si="404"/>
        <v>0</v>
      </c>
      <c r="N1786" s="60">
        <f t="shared" si="405"/>
        <v>0</v>
      </c>
      <c r="O1786" s="81" t="e">
        <f t="shared" si="406"/>
        <v>#DIV/0!</v>
      </c>
      <c r="P1786" s="61"/>
      <c r="Q1786" s="60">
        <f t="shared" ref="Q1786:Q1849" si="407">L1786*H1786-P1786</f>
        <v>0</v>
      </c>
      <c r="R1786" s="60">
        <f t="shared" si="400"/>
        <v>0</v>
      </c>
      <c r="S1786" s="75" t="str">
        <f t="shared" si="401"/>
        <v>已清</v>
      </c>
      <c r="T1786" s="51" t="s">
        <v>59</v>
      </c>
      <c r="U1786" s="51"/>
      <c r="V1786" s="51"/>
    </row>
    <row r="1787" spans="1:22" ht="20">
      <c r="A1787" s="49"/>
      <c r="B1787" s="52"/>
      <c r="C1787" s="53"/>
      <c r="D1787" s="54"/>
      <c r="E1787" s="54"/>
      <c r="F1787" s="55"/>
      <c r="G1787" s="56"/>
      <c r="H1787" s="57"/>
      <c r="I1787" s="58"/>
      <c r="J1787" s="59">
        <f t="shared" si="402"/>
        <v>0</v>
      </c>
      <c r="K1787" s="60">
        <f t="shared" si="403"/>
        <v>0</v>
      </c>
      <c r="L1787" s="61"/>
      <c r="M1787" s="59">
        <f t="shared" si="404"/>
        <v>0</v>
      </c>
      <c r="N1787" s="60">
        <f t="shared" si="405"/>
        <v>0</v>
      </c>
      <c r="O1787" s="81" t="e">
        <f t="shared" si="406"/>
        <v>#DIV/0!</v>
      </c>
      <c r="P1787" s="61"/>
      <c r="Q1787" s="60">
        <f t="shared" si="407"/>
        <v>0</v>
      </c>
      <c r="R1787" s="60">
        <f t="shared" si="400"/>
        <v>0</v>
      </c>
      <c r="S1787" s="75" t="str">
        <f t="shared" si="401"/>
        <v>已清</v>
      </c>
      <c r="T1787" s="51" t="s">
        <v>59</v>
      </c>
      <c r="U1787" s="51"/>
      <c r="V1787" s="51"/>
    </row>
    <row r="1788" spans="1:22" ht="20">
      <c r="A1788" s="49"/>
      <c r="B1788" s="52"/>
      <c r="C1788" s="53"/>
      <c r="D1788" s="54"/>
      <c r="E1788" s="54"/>
      <c r="F1788" s="55"/>
      <c r="G1788" s="56"/>
      <c r="H1788" s="57"/>
      <c r="I1788" s="58"/>
      <c r="J1788" s="59">
        <f t="shared" si="402"/>
        <v>0</v>
      </c>
      <c r="K1788" s="60">
        <f t="shared" si="403"/>
        <v>0</v>
      </c>
      <c r="L1788" s="61"/>
      <c r="M1788" s="59">
        <f t="shared" si="404"/>
        <v>0</v>
      </c>
      <c r="N1788" s="60">
        <f t="shared" si="405"/>
        <v>0</v>
      </c>
      <c r="O1788" s="81" t="e">
        <f t="shared" si="406"/>
        <v>#DIV/0!</v>
      </c>
      <c r="P1788" s="61"/>
      <c r="Q1788" s="60">
        <f t="shared" si="407"/>
        <v>0</v>
      </c>
      <c r="R1788" s="60">
        <f t="shared" si="400"/>
        <v>0</v>
      </c>
      <c r="S1788" s="75" t="str">
        <f t="shared" si="401"/>
        <v>已清</v>
      </c>
      <c r="T1788" s="51" t="s">
        <v>59</v>
      </c>
      <c r="U1788" s="51"/>
      <c r="V1788" s="51"/>
    </row>
    <row r="1789" spans="1:22" ht="20">
      <c r="A1789" s="49"/>
      <c r="B1789" s="52"/>
      <c r="C1789" s="53"/>
      <c r="D1789" s="54"/>
      <c r="E1789" s="54"/>
      <c r="F1789" s="55"/>
      <c r="G1789" s="56"/>
      <c r="H1789" s="57"/>
      <c r="I1789" s="58"/>
      <c r="J1789" s="59">
        <f t="shared" si="402"/>
        <v>0</v>
      </c>
      <c r="K1789" s="60">
        <f t="shared" si="403"/>
        <v>0</v>
      </c>
      <c r="L1789" s="61"/>
      <c r="M1789" s="59">
        <f t="shared" si="404"/>
        <v>0</v>
      </c>
      <c r="N1789" s="60">
        <f t="shared" si="405"/>
        <v>0</v>
      </c>
      <c r="O1789" s="81" t="e">
        <f t="shared" si="406"/>
        <v>#DIV/0!</v>
      </c>
      <c r="P1789" s="61"/>
      <c r="Q1789" s="60">
        <f t="shared" si="407"/>
        <v>0</v>
      </c>
      <c r="R1789" s="60">
        <f t="shared" si="400"/>
        <v>0</v>
      </c>
      <c r="S1789" s="75" t="str">
        <f t="shared" si="401"/>
        <v>已清</v>
      </c>
      <c r="T1789" s="51" t="s">
        <v>59</v>
      </c>
      <c r="U1789" s="51"/>
      <c r="V1789" s="51"/>
    </row>
    <row r="1790" spans="1:22" ht="20">
      <c r="A1790" s="49"/>
      <c r="B1790" s="52"/>
      <c r="C1790" s="53"/>
      <c r="D1790" s="54"/>
      <c r="E1790" s="54"/>
      <c r="F1790" s="55"/>
      <c r="G1790" s="56"/>
      <c r="H1790" s="57"/>
      <c r="I1790" s="58"/>
      <c r="J1790" s="59">
        <f t="shared" si="402"/>
        <v>0</v>
      </c>
      <c r="K1790" s="60">
        <f t="shared" si="403"/>
        <v>0</v>
      </c>
      <c r="L1790" s="61"/>
      <c r="M1790" s="59">
        <f t="shared" si="404"/>
        <v>0</v>
      </c>
      <c r="N1790" s="60">
        <f t="shared" si="405"/>
        <v>0</v>
      </c>
      <c r="O1790" s="81" t="e">
        <f t="shared" si="406"/>
        <v>#DIV/0!</v>
      </c>
      <c r="P1790" s="61"/>
      <c r="Q1790" s="60">
        <f t="shared" si="407"/>
        <v>0</v>
      </c>
      <c r="R1790" s="60">
        <f t="shared" si="400"/>
        <v>0</v>
      </c>
      <c r="S1790" s="75" t="str">
        <f t="shared" si="401"/>
        <v>已清</v>
      </c>
      <c r="T1790" s="51" t="s">
        <v>59</v>
      </c>
      <c r="U1790" s="51"/>
      <c r="V1790" s="51"/>
    </row>
    <row r="1791" spans="1:22" ht="20">
      <c r="A1791" s="49"/>
      <c r="B1791" s="52"/>
      <c r="C1791" s="53"/>
      <c r="D1791" s="54"/>
      <c r="E1791" s="54"/>
      <c r="F1791" s="55"/>
      <c r="G1791" s="56"/>
      <c r="H1791" s="57"/>
      <c r="I1791" s="58"/>
      <c r="J1791" s="59">
        <f t="shared" si="402"/>
        <v>0</v>
      </c>
      <c r="K1791" s="60">
        <f t="shared" si="403"/>
        <v>0</v>
      </c>
      <c r="L1791" s="61"/>
      <c r="M1791" s="59">
        <f t="shared" si="404"/>
        <v>0</v>
      </c>
      <c r="N1791" s="60">
        <f t="shared" si="405"/>
        <v>0</v>
      </c>
      <c r="O1791" s="81" t="e">
        <f t="shared" si="406"/>
        <v>#DIV/0!</v>
      </c>
      <c r="P1791" s="61"/>
      <c r="Q1791" s="60">
        <f t="shared" si="407"/>
        <v>0</v>
      </c>
      <c r="R1791" s="60">
        <f t="shared" si="400"/>
        <v>0</v>
      </c>
      <c r="S1791" s="75" t="str">
        <f t="shared" si="401"/>
        <v>已清</v>
      </c>
      <c r="T1791" s="51" t="s">
        <v>59</v>
      </c>
      <c r="U1791" s="51"/>
      <c r="V1791" s="51"/>
    </row>
    <row r="1792" spans="1:22" ht="20">
      <c r="A1792" s="49"/>
      <c r="B1792" s="52"/>
      <c r="C1792" s="53"/>
      <c r="D1792" s="54"/>
      <c r="E1792" s="54"/>
      <c r="F1792" s="55"/>
      <c r="G1792" s="56"/>
      <c r="H1792" s="57"/>
      <c r="I1792" s="58"/>
      <c r="J1792" s="59">
        <f t="shared" si="402"/>
        <v>0</v>
      </c>
      <c r="K1792" s="60">
        <f t="shared" si="403"/>
        <v>0</v>
      </c>
      <c r="L1792" s="61"/>
      <c r="M1792" s="59">
        <f t="shared" si="404"/>
        <v>0</v>
      </c>
      <c r="N1792" s="60">
        <f t="shared" si="405"/>
        <v>0</v>
      </c>
      <c r="O1792" s="81" t="e">
        <f t="shared" si="406"/>
        <v>#DIV/0!</v>
      </c>
      <c r="P1792" s="61"/>
      <c r="Q1792" s="60">
        <f t="shared" si="407"/>
        <v>0</v>
      </c>
      <c r="R1792" s="60">
        <f t="shared" si="400"/>
        <v>0</v>
      </c>
      <c r="S1792" s="75" t="str">
        <f t="shared" si="401"/>
        <v>已清</v>
      </c>
      <c r="T1792" s="51" t="s">
        <v>59</v>
      </c>
      <c r="U1792" s="51"/>
      <c r="V1792" s="51"/>
    </row>
    <row r="1793" spans="1:22" ht="20">
      <c r="A1793" s="49"/>
      <c r="B1793" s="52"/>
      <c r="C1793" s="53"/>
      <c r="D1793" s="54"/>
      <c r="E1793" s="54"/>
      <c r="F1793" s="55"/>
      <c r="G1793" s="56"/>
      <c r="H1793" s="57"/>
      <c r="I1793" s="58"/>
      <c r="J1793" s="59">
        <f t="shared" si="402"/>
        <v>0</v>
      </c>
      <c r="K1793" s="60">
        <f t="shared" si="403"/>
        <v>0</v>
      </c>
      <c r="L1793" s="61"/>
      <c r="M1793" s="59">
        <f t="shared" si="404"/>
        <v>0</v>
      </c>
      <c r="N1793" s="60">
        <f t="shared" si="405"/>
        <v>0</v>
      </c>
      <c r="O1793" s="81" t="e">
        <f t="shared" si="406"/>
        <v>#DIV/0!</v>
      </c>
      <c r="P1793" s="61"/>
      <c r="Q1793" s="60">
        <f t="shared" si="407"/>
        <v>0</v>
      </c>
      <c r="R1793" s="60">
        <f t="shared" si="400"/>
        <v>0</v>
      </c>
      <c r="S1793" s="75" t="str">
        <f t="shared" si="401"/>
        <v>已清</v>
      </c>
      <c r="T1793" s="51" t="s">
        <v>59</v>
      </c>
      <c r="U1793" s="51"/>
      <c r="V1793" s="51"/>
    </row>
    <row r="1794" spans="1:22" ht="20">
      <c r="A1794" s="49"/>
      <c r="B1794" s="52"/>
      <c r="C1794" s="53"/>
      <c r="D1794" s="54"/>
      <c r="E1794" s="54"/>
      <c r="F1794" s="55"/>
      <c r="G1794" s="56"/>
      <c r="H1794" s="57"/>
      <c r="I1794" s="58"/>
      <c r="J1794" s="59">
        <f t="shared" si="402"/>
        <v>0</v>
      </c>
      <c r="K1794" s="60">
        <f t="shared" si="403"/>
        <v>0</v>
      </c>
      <c r="L1794" s="61"/>
      <c r="M1794" s="59">
        <f t="shared" si="404"/>
        <v>0</v>
      </c>
      <c r="N1794" s="60">
        <f t="shared" si="405"/>
        <v>0</v>
      </c>
      <c r="O1794" s="81" t="e">
        <f t="shared" si="406"/>
        <v>#DIV/0!</v>
      </c>
      <c r="P1794" s="61"/>
      <c r="Q1794" s="60">
        <f t="shared" si="407"/>
        <v>0</v>
      </c>
      <c r="R1794" s="60">
        <f t="shared" ref="R1794:R1857" si="408">N1794</f>
        <v>0</v>
      </c>
      <c r="S1794" s="75" t="str">
        <f t="shared" ref="S1794:S1857" si="409">IF(Q1794&lt;&gt;0,"未清","已清")</f>
        <v>已清</v>
      </c>
      <c r="T1794" s="51" t="s">
        <v>59</v>
      </c>
      <c r="U1794" s="51"/>
      <c r="V1794" s="51"/>
    </row>
    <row r="1795" spans="1:22" ht="20">
      <c r="A1795" s="49"/>
      <c r="B1795" s="52"/>
      <c r="C1795" s="53"/>
      <c r="D1795" s="54"/>
      <c r="E1795" s="54"/>
      <c r="F1795" s="55"/>
      <c r="G1795" s="56"/>
      <c r="H1795" s="57"/>
      <c r="I1795" s="58"/>
      <c r="J1795" s="59">
        <f t="shared" si="402"/>
        <v>0</v>
      </c>
      <c r="K1795" s="60">
        <f t="shared" si="403"/>
        <v>0</v>
      </c>
      <c r="L1795" s="61"/>
      <c r="M1795" s="59">
        <f t="shared" si="404"/>
        <v>0</v>
      </c>
      <c r="N1795" s="60">
        <f t="shared" si="405"/>
        <v>0</v>
      </c>
      <c r="O1795" s="81" t="e">
        <f t="shared" si="406"/>
        <v>#DIV/0!</v>
      </c>
      <c r="P1795" s="61"/>
      <c r="Q1795" s="60">
        <f t="shared" si="407"/>
        <v>0</v>
      </c>
      <c r="R1795" s="60">
        <f t="shared" si="408"/>
        <v>0</v>
      </c>
      <c r="S1795" s="75" t="str">
        <f t="shared" si="409"/>
        <v>已清</v>
      </c>
      <c r="T1795" s="51" t="s">
        <v>59</v>
      </c>
      <c r="U1795" s="51"/>
      <c r="V1795" s="51"/>
    </row>
    <row r="1796" spans="1:22" ht="20">
      <c r="A1796" s="49"/>
      <c r="B1796" s="52"/>
      <c r="C1796" s="53"/>
      <c r="D1796" s="54"/>
      <c r="E1796" s="54"/>
      <c r="F1796" s="55"/>
      <c r="G1796" s="56"/>
      <c r="H1796" s="57"/>
      <c r="I1796" s="58"/>
      <c r="J1796" s="59">
        <f t="shared" si="402"/>
        <v>0</v>
      </c>
      <c r="K1796" s="60">
        <f t="shared" si="403"/>
        <v>0</v>
      </c>
      <c r="L1796" s="61"/>
      <c r="M1796" s="59">
        <f t="shared" si="404"/>
        <v>0</v>
      </c>
      <c r="N1796" s="60">
        <f t="shared" si="405"/>
        <v>0</v>
      </c>
      <c r="O1796" s="81" t="e">
        <f t="shared" si="406"/>
        <v>#DIV/0!</v>
      </c>
      <c r="P1796" s="61"/>
      <c r="Q1796" s="60">
        <f t="shared" si="407"/>
        <v>0</v>
      </c>
      <c r="R1796" s="60">
        <f t="shared" si="408"/>
        <v>0</v>
      </c>
      <c r="S1796" s="75" t="str">
        <f t="shared" si="409"/>
        <v>已清</v>
      </c>
      <c r="T1796" s="51" t="s">
        <v>59</v>
      </c>
      <c r="U1796" s="51"/>
      <c r="V1796" s="51"/>
    </row>
    <row r="1797" spans="1:22" ht="20">
      <c r="A1797" s="49"/>
      <c r="B1797" s="52"/>
      <c r="C1797" s="53"/>
      <c r="D1797" s="54"/>
      <c r="E1797" s="54"/>
      <c r="F1797" s="55"/>
      <c r="G1797" s="56"/>
      <c r="H1797" s="57"/>
      <c r="I1797" s="58"/>
      <c r="J1797" s="59">
        <f t="shared" ref="J1797:J1860" si="410">G1797*I1797</f>
        <v>0</v>
      </c>
      <c r="K1797" s="60">
        <f t="shared" si="403"/>
        <v>0</v>
      </c>
      <c r="L1797" s="61"/>
      <c r="M1797" s="59">
        <f t="shared" si="404"/>
        <v>0</v>
      </c>
      <c r="N1797" s="60">
        <f t="shared" si="405"/>
        <v>0</v>
      </c>
      <c r="O1797" s="81" t="e">
        <f t="shared" si="406"/>
        <v>#DIV/0!</v>
      </c>
      <c r="P1797" s="61"/>
      <c r="Q1797" s="60">
        <f t="shared" si="407"/>
        <v>0</v>
      </c>
      <c r="R1797" s="60">
        <f t="shared" si="408"/>
        <v>0</v>
      </c>
      <c r="S1797" s="75" t="str">
        <f t="shared" si="409"/>
        <v>已清</v>
      </c>
      <c r="T1797" s="51" t="s">
        <v>59</v>
      </c>
      <c r="U1797" s="51"/>
      <c r="V1797" s="51"/>
    </row>
    <row r="1798" spans="1:22" ht="20">
      <c r="A1798" s="49"/>
      <c r="B1798" s="52"/>
      <c r="C1798" s="53"/>
      <c r="D1798" s="54"/>
      <c r="E1798" s="54"/>
      <c r="F1798" s="55"/>
      <c r="G1798" s="56"/>
      <c r="H1798" s="57"/>
      <c r="I1798" s="58"/>
      <c r="J1798" s="59">
        <f t="shared" si="410"/>
        <v>0</v>
      </c>
      <c r="K1798" s="60">
        <f t="shared" si="403"/>
        <v>0</v>
      </c>
      <c r="L1798" s="61"/>
      <c r="M1798" s="59">
        <f t="shared" si="404"/>
        <v>0</v>
      </c>
      <c r="N1798" s="60">
        <f t="shared" si="405"/>
        <v>0</v>
      </c>
      <c r="O1798" s="81" t="e">
        <f t="shared" si="406"/>
        <v>#DIV/0!</v>
      </c>
      <c r="P1798" s="61"/>
      <c r="Q1798" s="60">
        <f t="shared" si="407"/>
        <v>0</v>
      </c>
      <c r="R1798" s="60">
        <f t="shared" si="408"/>
        <v>0</v>
      </c>
      <c r="S1798" s="75" t="str">
        <f t="shared" si="409"/>
        <v>已清</v>
      </c>
      <c r="T1798" s="51" t="s">
        <v>59</v>
      </c>
      <c r="U1798" s="51"/>
      <c r="V1798" s="51"/>
    </row>
    <row r="1799" spans="1:22" ht="20">
      <c r="A1799" s="49"/>
      <c r="B1799" s="52"/>
      <c r="C1799" s="53"/>
      <c r="D1799" s="54"/>
      <c r="E1799" s="54"/>
      <c r="F1799" s="55"/>
      <c r="G1799" s="56"/>
      <c r="H1799" s="57"/>
      <c r="I1799" s="58"/>
      <c r="J1799" s="59">
        <f t="shared" si="410"/>
        <v>0</v>
      </c>
      <c r="K1799" s="60">
        <f t="shared" si="403"/>
        <v>0</v>
      </c>
      <c r="L1799" s="61"/>
      <c r="M1799" s="59">
        <f t="shared" si="404"/>
        <v>0</v>
      </c>
      <c r="N1799" s="60">
        <f t="shared" si="405"/>
        <v>0</v>
      </c>
      <c r="O1799" s="81" t="e">
        <f t="shared" si="406"/>
        <v>#DIV/0!</v>
      </c>
      <c r="P1799" s="61"/>
      <c r="Q1799" s="60">
        <f t="shared" si="407"/>
        <v>0</v>
      </c>
      <c r="R1799" s="60">
        <f t="shared" si="408"/>
        <v>0</v>
      </c>
      <c r="S1799" s="75" t="str">
        <f t="shared" si="409"/>
        <v>已清</v>
      </c>
      <c r="T1799" s="51" t="s">
        <v>59</v>
      </c>
      <c r="U1799" s="51"/>
      <c r="V1799" s="51"/>
    </row>
    <row r="1800" spans="1:22" ht="20">
      <c r="A1800" s="49"/>
      <c r="B1800" s="52"/>
      <c r="C1800" s="53"/>
      <c r="D1800" s="54"/>
      <c r="E1800" s="54"/>
      <c r="F1800" s="55"/>
      <c r="G1800" s="56"/>
      <c r="H1800" s="57"/>
      <c r="I1800" s="58"/>
      <c r="J1800" s="59">
        <f t="shared" si="410"/>
        <v>0</v>
      </c>
      <c r="K1800" s="60">
        <f t="shared" si="403"/>
        <v>0</v>
      </c>
      <c r="L1800" s="61"/>
      <c r="M1800" s="59">
        <f t="shared" si="404"/>
        <v>0</v>
      </c>
      <c r="N1800" s="60">
        <f t="shared" si="405"/>
        <v>0</v>
      </c>
      <c r="O1800" s="81" t="e">
        <f t="shared" si="406"/>
        <v>#DIV/0!</v>
      </c>
      <c r="P1800" s="61"/>
      <c r="Q1800" s="60">
        <f t="shared" si="407"/>
        <v>0</v>
      </c>
      <c r="R1800" s="60">
        <f t="shared" si="408"/>
        <v>0</v>
      </c>
      <c r="S1800" s="75" t="str">
        <f t="shared" si="409"/>
        <v>已清</v>
      </c>
      <c r="T1800" s="51" t="s">
        <v>59</v>
      </c>
      <c r="U1800" s="51"/>
      <c r="V1800" s="51"/>
    </row>
    <row r="1801" spans="1:22" ht="20">
      <c r="A1801" s="49"/>
      <c r="B1801" s="52"/>
      <c r="C1801" s="53"/>
      <c r="D1801" s="54"/>
      <c r="E1801" s="54"/>
      <c r="F1801" s="55"/>
      <c r="G1801" s="56"/>
      <c r="H1801" s="57"/>
      <c r="I1801" s="58"/>
      <c r="J1801" s="59">
        <f t="shared" si="410"/>
        <v>0</v>
      </c>
      <c r="K1801" s="60">
        <f t="shared" si="403"/>
        <v>0</v>
      </c>
      <c r="L1801" s="61"/>
      <c r="M1801" s="59">
        <f t="shared" si="404"/>
        <v>0</v>
      </c>
      <c r="N1801" s="60">
        <f t="shared" si="405"/>
        <v>0</v>
      </c>
      <c r="O1801" s="81" t="e">
        <f t="shared" si="406"/>
        <v>#DIV/0!</v>
      </c>
      <c r="P1801" s="61"/>
      <c r="Q1801" s="60">
        <f t="shared" si="407"/>
        <v>0</v>
      </c>
      <c r="R1801" s="60">
        <f t="shared" si="408"/>
        <v>0</v>
      </c>
      <c r="S1801" s="75" t="str">
        <f t="shared" si="409"/>
        <v>已清</v>
      </c>
      <c r="T1801" s="51" t="s">
        <v>59</v>
      </c>
      <c r="U1801" s="51"/>
      <c r="V1801" s="51"/>
    </row>
    <row r="1802" spans="1:22" ht="20">
      <c r="A1802" s="49"/>
      <c r="B1802" s="52"/>
      <c r="C1802" s="53"/>
      <c r="D1802" s="54"/>
      <c r="E1802" s="54"/>
      <c r="F1802" s="55"/>
      <c r="G1802" s="56"/>
      <c r="H1802" s="57"/>
      <c r="I1802" s="58"/>
      <c r="J1802" s="59">
        <f t="shared" si="410"/>
        <v>0</v>
      </c>
      <c r="K1802" s="60">
        <f t="shared" si="403"/>
        <v>0</v>
      </c>
      <c r="L1802" s="61"/>
      <c r="M1802" s="59">
        <f t="shared" si="404"/>
        <v>0</v>
      </c>
      <c r="N1802" s="60">
        <f t="shared" si="405"/>
        <v>0</v>
      </c>
      <c r="O1802" s="81" t="e">
        <f t="shared" si="406"/>
        <v>#DIV/0!</v>
      </c>
      <c r="P1802" s="61"/>
      <c r="Q1802" s="60">
        <f t="shared" si="407"/>
        <v>0</v>
      </c>
      <c r="R1802" s="60">
        <f t="shared" si="408"/>
        <v>0</v>
      </c>
      <c r="S1802" s="75" t="str">
        <f t="shared" si="409"/>
        <v>已清</v>
      </c>
      <c r="T1802" s="51" t="s">
        <v>59</v>
      </c>
      <c r="U1802" s="51"/>
      <c r="V1802" s="51"/>
    </row>
    <row r="1803" spans="1:22" ht="20">
      <c r="A1803" s="49"/>
      <c r="B1803" s="52"/>
      <c r="C1803" s="53"/>
      <c r="D1803" s="54"/>
      <c r="E1803" s="54"/>
      <c r="F1803" s="55"/>
      <c r="G1803" s="56"/>
      <c r="H1803" s="57"/>
      <c r="I1803" s="58"/>
      <c r="J1803" s="59">
        <f t="shared" si="410"/>
        <v>0</v>
      </c>
      <c r="K1803" s="60">
        <f t="shared" si="403"/>
        <v>0</v>
      </c>
      <c r="L1803" s="61"/>
      <c r="M1803" s="59">
        <f t="shared" si="404"/>
        <v>0</v>
      </c>
      <c r="N1803" s="60">
        <f t="shared" si="405"/>
        <v>0</v>
      </c>
      <c r="O1803" s="81" t="e">
        <f t="shared" si="406"/>
        <v>#DIV/0!</v>
      </c>
      <c r="P1803" s="61"/>
      <c r="Q1803" s="60">
        <f t="shared" si="407"/>
        <v>0</v>
      </c>
      <c r="R1803" s="60">
        <f t="shared" si="408"/>
        <v>0</v>
      </c>
      <c r="S1803" s="75" t="str">
        <f t="shared" si="409"/>
        <v>已清</v>
      </c>
      <c r="T1803" s="51" t="s">
        <v>59</v>
      </c>
      <c r="U1803" s="51"/>
      <c r="V1803" s="51"/>
    </row>
    <row r="1804" spans="1:22" ht="20">
      <c r="A1804" s="49"/>
      <c r="B1804" s="52"/>
      <c r="C1804" s="53"/>
      <c r="D1804" s="54"/>
      <c r="E1804" s="54"/>
      <c r="F1804" s="55"/>
      <c r="G1804" s="56"/>
      <c r="H1804" s="57"/>
      <c r="I1804" s="58"/>
      <c r="J1804" s="59">
        <f t="shared" si="410"/>
        <v>0</v>
      </c>
      <c r="K1804" s="60">
        <f t="shared" si="403"/>
        <v>0</v>
      </c>
      <c r="L1804" s="61"/>
      <c r="M1804" s="59">
        <f t="shared" si="404"/>
        <v>0</v>
      </c>
      <c r="N1804" s="60">
        <f t="shared" si="405"/>
        <v>0</v>
      </c>
      <c r="O1804" s="81" t="e">
        <f t="shared" si="406"/>
        <v>#DIV/0!</v>
      </c>
      <c r="P1804" s="61"/>
      <c r="Q1804" s="60">
        <f t="shared" si="407"/>
        <v>0</v>
      </c>
      <c r="R1804" s="60">
        <f t="shared" si="408"/>
        <v>0</v>
      </c>
      <c r="S1804" s="75" t="str">
        <f t="shared" si="409"/>
        <v>已清</v>
      </c>
      <c r="T1804" s="51" t="s">
        <v>59</v>
      </c>
      <c r="U1804" s="51"/>
      <c r="V1804" s="51"/>
    </row>
    <row r="1805" spans="1:22" ht="20">
      <c r="A1805" s="49"/>
      <c r="B1805" s="52"/>
      <c r="C1805" s="53"/>
      <c r="D1805" s="54"/>
      <c r="E1805" s="54"/>
      <c r="F1805" s="55"/>
      <c r="G1805" s="56"/>
      <c r="H1805" s="57"/>
      <c r="I1805" s="58"/>
      <c r="J1805" s="59">
        <f t="shared" si="410"/>
        <v>0</v>
      </c>
      <c r="K1805" s="60">
        <f t="shared" si="403"/>
        <v>0</v>
      </c>
      <c r="L1805" s="61"/>
      <c r="M1805" s="59">
        <f t="shared" si="404"/>
        <v>0</v>
      </c>
      <c r="N1805" s="60">
        <f t="shared" si="405"/>
        <v>0</v>
      </c>
      <c r="O1805" s="81" t="e">
        <f t="shared" si="406"/>
        <v>#DIV/0!</v>
      </c>
      <c r="P1805" s="61"/>
      <c r="Q1805" s="60">
        <f t="shared" si="407"/>
        <v>0</v>
      </c>
      <c r="R1805" s="60">
        <f t="shared" si="408"/>
        <v>0</v>
      </c>
      <c r="S1805" s="75" t="str">
        <f t="shared" si="409"/>
        <v>已清</v>
      </c>
      <c r="T1805" s="51" t="s">
        <v>59</v>
      </c>
      <c r="U1805" s="51"/>
      <c r="V1805" s="51"/>
    </row>
    <row r="1806" spans="1:22" ht="20">
      <c r="A1806" s="49"/>
      <c r="B1806" s="52"/>
      <c r="C1806" s="53"/>
      <c r="D1806" s="54"/>
      <c r="E1806" s="54"/>
      <c r="F1806" s="55"/>
      <c r="G1806" s="56"/>
      <c r="H1806" s="57"/>
      <c r="I1806" s="58"/>
      <c r="J1806" s="59">
        <f t="shared" si="410"/>
        <v>0</v>
      </c>
      <c r="K1806" s="60">
        <f t="shared" si="403"/>
        <v>0</v>
      </c>
      <c r="L1806" s="61"/>
      <c r="M1806" s="59">
        <f t="shared" si="404"/>
        <v>0</v>
      </c>
      <c r="N1806" s="60">
        <f t="shared" si="405"/>
        <v>0</v>
      </c>
      <c r="O1806" s="81" t="e">
        <f t="shared" si="406"/>
        <v>#DIV/0!</v>
      </c>
      <c r="P1806" s="61"/>
      <c r="Q1806" s="60">
        <f t="shared" si="407"/>
        <v>0</v>
      </c>
      <c r="R1806" s="60">
        <f t="shared" si="408"/>
        <v>0</v>
      </c>
      <c r="S1806" s="75" t="str">
        <f t="shared" si="409"/>
        <v>已清</v>
      </c>
      <c r="T1806" s="51" t="s">
        <v>59</v>
      </c>
      <c r="U1806" s="51"/>
      <c r="V1806" s="51"/>
    </row>
    <row r="1807" spans="1:22" ht="20">
      <c r="A1807" s="49"/>
      <c r="B1807" s="52"/>
      <c r="C1807" s="53"/>
      <c r="D1807" s="54"/>
      <c r="E1807" s="54"/>
      <c r="F1807" s="55"/>
      <c r="G1807" s="56"/>
      <c r="H1807" s="57"/>
      <c r="I1807" s="58"/>
      <c r="J1807" s="59">
        <f t="shared" si="410"/>
        <v>0</v>
      </c>
      <c r="K1807" s="60">
        <f t="shared" si="403"/>
        <v>0</v>
      </c>
      <c r="L1807" s="61"/>
      <c r="M1807" s="59">
        <f t="shared" si="404"/>
        <v>0</v>
      </c>
      <c r="N1807" s="60">
        <f t="shared" si="405"/>
        <v>0</v>
      </c>
      <c r="O1807" s="81" t="e">
        <f t="shared" si="406"/>
        <v>#DIV/0!</v>
      </c>
      <c r="P1807" s="61"/>
      <c r="Q1807" s="60">
        <f t="shared" si="407"/>
        <v>0</v>
      </c>
      <c r="R1807" s="60">
        <f t="shared" si="408"/>
        <v>0</v>
      </c>
      <c r="S1807" s="75" t="str">
        <f t="shared" si="409"/>
        <v>已清</v>
      </c>
      <c r="T1807" s="51" t="s">
        <v>59</v>
      </c>
      <c r="U1807" s="51"/>
      <c r="V1807" s="51"/>
    </row>
    <row r="1808" spans="1:22" ht="20">
      <c r="A1808" s="49"/>
      <c r="B1808" s="52"/>
      <c r="C1808" s="53"/>
      <c r="D1808" s="54"/>
      <c r="E1808" s="54"/>
      <c r="F1808" s="55"/>
      <c r="G1808" s="56"/>
      <c r="H1808" s="57"/>
      <c r="I1808" s="58"/>
      <c r="J1808" s="59">
        <f t="shared" si="410"/>
        <v>0</v>
      </c>
      <c r="K1808" s="60">
        <f t="shared" si="403"/>
        <v>0</v>
      </c>
      <c r="L1808" s="61"/>
      <c r="M1808" s="59">
        <f t="shared" si="404"/>
        <v>0</v>
      </c>
      <c r="N1808" s="60">
        <f t="shared" si="405"/>
        <v>0</v>
      </c>
      <c r="O1808" s="81" t="e">
        <f t="shared" si="406"/>
        <v>#DIV/0!</v>
      </c>
      <c r="P1808" s="61"/>
      <c r="Q1808" s="60">
        <f t="shared" si="407"/>
        <v>0</v>
      </c>
      <c r="R1808" s="60">
        <f t="shared" si="408"/>
        <v>0</v>
      </c>
      <c r="S1808" s="75" t="str">
        <f t="shared" si="409"/>
        <v>已清</v>
      </c>
      <c r="T1808" s="51" t="s">
        <v>59</v>
      </c>
      <c r="U1808" s="51"/>
      <c r="V1808" s="51"/>
    </row>
    <row r="1809" spans="1:22" ht="20">
      <c r="A1809" s="49"/>
      <c r="B1809" s="52"/>
      <c r="C1809" s="53"/>
      <c r="D1809" s="54"/>
      <c r="E1809" s="54"/>
      <c r="F1809" s="55"/>
      <c r="G1809" s="56"/>
      <c r="H1809" s="57"/>
      <c r="I1809" s="58"/>
      <c r="J1809" s="59">
        <f t="shared" si="410"/>
        <v>0</v>
      </c>
      <c r="K1809" s="60">
        <f t="shared" si="403"/>
        <v>0</v>
      </c>
      <c r="L1809" s="61"/>
      <c r="M1809" s="59">
        <f t="shared" si="404"/>
        <v>0</v>
      </c>
      <c r="N1809" s="60">
        <f t="shared" si="405"/>
        <v>0</v>
      </c>
      <c r="O1809" s="81" t="e">
        <f t="shared" si="406"/>
        <v>#DIV/0!</v>
      </c>
      <c r="P1809" s="61"/>
      <c r="Q1809" s="60">
        <f t="shared" si="407"/>
        <v>0</v>
      </c>
      <c r="R1809" s="60">
        <f t="shared" si="408"/>
        <v>0</v>
      </c>
      <c r="S1809" s="75" t="str">
        <f t="shared" si="409"/>
        <v>已清</v>
      </c>
      <c r="T1809" s="51" t="s">
        <v>59</v>
      </c>
      <c r="U1809" s="51"/>
      <c r="V1809" s="51"/>
    </row>
    <row r="1810" spans="1:22" ht="20">
      <c r="A1810" s="49"/>
      <c r="B1810" s="52"/>
      <c r="C1810" s="53"/>
      <c r="D1810" s="54"/>
      <c r="E1810" s="54"/>
      <c r="F1810" s="55"/>
      <c r="G1810" s="56"/>
      <c r="H1810" s="57"/>
      <c r="I1810" s="58"/>
      <c r="J1810" s="59">
        <f t="shared" si="410"/>
        <v>0</v>
      </c>
      <c r="K1810" s="60">
        <f t="shared" si="403"/>
        <v>0</v>
      </c>
      <c r="L1810" s="61"/>
      <c r="M1810" s="59">
        <f t="shared" si="404"/>
        <v>0</v>
      </c>
      <c r="N1810" s="60">
        <f t="shared" si="405"/>
        <v>0</v>
      </c>
      <c r="O1810" s="81" t="e">
        <f t="shared" si="406"/>
        <v>#DIV/0!</v>
      </c>
      <c r="P1810" s="61"/>
      <c r="Q1810" s="60">
        <f t="shared" si="407"/>
        <v>0</v>
      </c>
      <c r="R1810" s="60">
        <f t="shared" si="408"/>
        <v>0</v>
      </c>
      <c r="S1810" s="75" t="str">
        <f t="shared" si="409"/>
        <v>已清</v>
      </c>
      <c r="T1810" s="51" t="s">
        <v>59</v>
      </c>
      <c r="U1810" s="51"/>
      <c r="V1810" s="51"/>
    </row>
    <row r="1811" spans="1:22" ht="20">
      <c r="A1811" s="49"/>
      <c r="B1811" s="52"/>
      <c r="C1811" s="53"/>
      <c r="D1811" s="54"/>
      <c r="E1811" s="54"/>
      <c r="F1811" s="55"/>
      <c r="G1811" s="56"/>
      <c r="H1811" s="57"/>
      <c r="I1811" s="58"/>
      <c r="J1811" s="59">
        <f t="shared" si="410"/>
        <v>0</v>
      </c>
      <c r="K1811" s="60">
        <f t="shared" si="403"/>
        <v>0</v>
      </c>
      <c r="L1811" s="61"/>
      <c r="M1811" s="59">
        <f t="shared" si="404"/>
        <v>0</v>
      </c>
      <c r="N1811" s="60">
        <f t="shared" si="405"/>
        <v>0</v>
      </c>
      <c r="O1811" s="81" t="e">
        <f t="shared" si="406"/>
        <v>#DIV/0!</v>
      </c>
      <c r="P1811" s="61"/>
      <c r="Q1811" s="60">
        <f t="shared" si="407"/>
        <v>0</v>
      </c>
      <c r="R1811" s="60">
        <f t="shared" si="408"/>
        <v>0</v>
      </c>
      <c r="S1811" s="75" t="str">
        <f t="shared" si="409"/>
        <v>已清</v>
      </c>
      <c r="T1811" s="51" t="s">
        <v>59</v>
      </c>
      <c r="U1811" s="51"/>
      <c r="V1811" s="51"/>
    </row>
    <row r="1812" spans="1:22" ht="20">
      <c r="A1812" s="49"/>
      <c r="B1812" s="52"/>
      <c r="C1812" s="53"/>
      <c r="D1812" s="54"/>
      <c r="E1812" s="54"/>
      <c r="F1812" s="55"/>
      <c r="G1812" s="56"/>
      <c r="H1812" s="57"/>
      <c r="I1812" s="58"/>
      <c r="J1812" s="59">
        <f t="shared" si="410"/>
        <v>0</v>
      </c>
      <c r="K1812" s="60">
        <f t="shared" si="403"/>
        <v>0</v>
      </c>
      <c r="L1812" s="61"/>
      <c r="M1812" s="59">
        <f t="shared" si="404"/>
        <v>0</v>
      </c>
      <c r="N1812" s="60">
        <f t="shared" si="405"/>
        <v>0</v>
      </c>
      <c r="O1812" s="81" t="e">
        <f t="shared" si="406"/>
        <v>#DIV/0!</v>
      </c>
      <c r="P1812" s="61"/>
      <c r="Q1812" s="60">
        <f t="shared" si="407"/>
        <v>0</v>
      </c>
      <c r="R1812" s="60">
        <f t="shared" si="408"/>
        <v>0</v>
      </c>
      <c r="S1812" s="75" t="str">
        <f t="shared" si="409"/>
        <v>已清</v>
      </c>
      <c r="T1812" s="51" t="s">
        <v>59</v>
      </c>
      <c r="U1812" s="51"/>
      <c r="V1812" s="51"/>
    </row>
    <row r="1813" spans="1:22" ht="20">
      <c r="A1813" s="49"/>
      <c r="B1813" s="52"/>
      <c r="C1813" s="53"/>
      <c r="D1813" s="54"/>
      <c r="E1813" s="54"/>
      <c r="F1813" s="55"/>
      <c r="G1813" s="56"/>
      <c r="H1813" s="57"/>
      <c r="I1813" s="58"/>
      <c r="J1813" s="59">
        <f t="shared" si="410"/>
        <v>0</v>
      </c>
      <c r="K1813" s="60">
        <f t="shared" si="403"/>
        <v>0</v>
      </c>
      <c r="L1813" s="61"/>
      <c r="M1813" s="59">
        <f t="shared" si="404"/>
        <v>0</v>
      </c>
      <c r="N1813" s="60">
        <f t="shared" si="405"/>
        <v>0</v>
      </c>
      <c r="O1813" s="81" t="e">
        <f t="shared" si="406"/>
        <v>#DIV/0!</v>
      </c>
      <c r="P1813" s="61"/>
      <c r="Q1813" s="60">
        <f t="shared" si="407"/>
        <v>0</v>
      </c>
      <c r="R1813" s="60">
        <f t="shared" si="408"/>
        <v>0</v>
      </c>
      <c r="S1813" s="75" t="str">
        <f t="shared" si="409"/>
        <v>已清</v>
      </c>
      <c r="T1813" s="51" t="s">
        <v>59</v>
      </c>
      <c r="U1813" s="51"/>
      <c r="V1813" s="51"/>
    </row>
    <row r="1814" spans="1:22" ht="20">
      <c r="A1814" s="49"/>
      <c r="B1814" s="52"/>
      <c r="C1814" s="53"/>
      <c r="D1814" s="54"/>
      <c r="E1814" s="54"/>
      <c r="F1814" s="55"/>
      <c r="G1814" s="56"/>
      <c r="H1814" s="57"/>
      <c r="I1814" s="58"/>
      <c r="J1814" s="59">
        <f t="shared" si="410"/>
        <v>0</v>
      </c>
      <c r="K1814" s="60">
        <f t="shared" si="403"/>
        <v>0</v>
      </c>
      <c r="L1814" s="61"/>
      <c r="M1814" s="59">
        <f t="shared" si="404"/>
        <v>0</v>
      </c>
      <c r="N1814" s="60">
        <f t="shared" si="405"/>
        <v>0</v>
      </c>
      <c r="O1814" s="81" t="e">
        <f t="shared" si="406"/>
        <v>#DIV/0!</v>
      </c>
      <c r="P1814" s="61"/>
      <c r="Q1814" s="60">
        <f t="shared" si="407"/>
        <v>0</v>
      </c>
      <c r="R1814" s="60">
        <f t="shared" si="408"/>
        <v>0</v>
      </c>
      <c r="S1814" s="75" t="str">
        <f t="shared" si="409"/>
        <v>已清</v>
      </c>
      <c r="T1814" s="51" t="s">
        <v>59</v>
      </c>
      <c r="U1814" s="51"/>
      <c r="V1814" s="51"/>
    </row>
    <row r="1815" spans="1:22" ht="20">
      <c r="A1815" s="49"/>
      <c r="B1815" s="52"/>
      <c r="C1815" s="53"/>
      <c r="D1815" s="54"/>
      <c r="E1815" s="54"/>
      <c r="F1815" s="55"/>
      <c r="G1815" s="56"/>
      <c r="H1815" s="57"/>
      <c r="I1815" s="58"/>
      <c r="J1815" s="59">
        <f t="shared" si="410"/>
        <v>0</v>
      </c>
      <c r="K1815" s="60">
        <f t="shared" ref="K1815:K1878" si="411">J1815*H1815</f>
        <v>0</v>
      </c>
      <c r="L1815" s="61"/>
      <c r="M1815" s="59">
        <f t="shared" si="404"/>
        <v>0</v>
      </c>
      <c r="N1815" s="60">
        <f t="shared" si="405"/>
        <v>0</v>
      </c>
      <c r="O1815" s="81" t="e">
        <f t="shared" si="406"/>
        <v>#DIV/0!</v>
      </c>
      <c r="P1815" s="61"/>
      <c r="Q1815" s="60">
        <f t="shared" si="407"/>
        <v>0</v>
      </c>
      <c r="R1815" s="60">
        <f t="shared" si="408"/>
        <v>0</v>
      </c>
      <c r="S1815" s="75" t="str">
        <f t="shared" si="409"/>
        <v>已清</v>
      </c>
      <c r="T1815" s="51" t="s">
        <v>59</v>
      </c>
      <c r="U1815" s="51"/>
      <c r="V1815" s="51"/>
    </row>
    <row r="1816" spans="1:22" ht="20">
      <c r="A1816" s="49"/>
      <c r="B1816" s="52"/>
      <c r="C1816" s="53"/>
      <c r="D1816" s="54"/>
      <c r="E1816" s="54"/>
      <c r="F1816" s="55"/>
      <c r="G1816" s="56"/>
      <c r="H1816" s="57"/>
      <c r="I1816" s="58"/>
      <c r="J1816" s="59">
        <f t="shared" si="410"/>
        <v>0</v>
      </c>
      <c r="K1816" s="60">
        <f t="shared" si="411"/>
        <v>0</v>
      </c>
      <c r="L1816" s="61"/>
      <c r="M1816" s="59">
        <f t="shared" si="404"/>
        <v>0</v>
      </c>
      <c r="N1816" s="60">
        <f t="shared" si="405"/>
        <v>0</v>
      </c>
      <c r="O1816" s="81" t="e">
        <f t="shared" si="406"/>
        <v>#DIV/0!</v>
      </c>
      <c r="P1816" s="61"/>
      <c r="Q1816" s="60">
        <f t="shared" si="407"/>
        <v>0</v>
      </c>
      <c r="R1816" s="60">
        <f t="shared" si="408"/>
        <v>0</v>
      </c>
      <c r="S1816" s="75" t="str">
        <f t="shared" si="409"/>
        <v>已清</v>
      </c>
      <c r="T1816" s="51" t="s">
        <v>59</v>
      </c>
      <c r="U1816" s="51"/>
      <c r="V1816" s="51"/>
    </row>
    <row r="1817" spans="1:22" ht="20">
      <c r="A1817" s="49"/>
      <c r="B1817" s="52"/>
      <c r="C1817" s="53"/>
      <c r="D1817" s="54"/>
      <c r="E1817" s="54"/>
      <c r="F1817" s="55"/>
      <c r="G1817" s="56"/>
      <c r="H1817" s="57"/>
      <c r="I1817" s="58"/>
      <c r="J1817" s="59">
        <f t="shared" si="410"/>
        <v>0</v>
      </c>
      <c r="K1817" s="60">
        <f t="shared" si="411"/>
        <v>0</v>
      </c>
      <c r="L1817" s="61"/>
      <c r="M1817" s="59">
        <f t="shared" si="404"/>
        <v>0</v>
      </c>
      <c r="N1817" s="60">
        <f t="shared" si="405"/>
        <v>0</v>
      </c>
      <c r="O1817" s="81" t="e">
        <f t="shared" si="406"/>
        <v>#DIV/0!</v>
      </c>
      <c r="P1817" s="61"/>
      <c r="Q1817" s="60">
        <f t="shared" si="407"/>
        <v>0</v>
      </c>
      <c r="R1817" s="60">
        <f t="shared" si="408"/>
        <v>0</v>
      </c>
      <c r="S1817" s="75" t="str">
        <f t="shared" si="409"/>
        <v>已清</v>
      </c>
      <c r="T1817" s="51" t="s">
        <v>59</v>
      </c>
      <c r="U1817" s="51"/>
      <c r="V1817" s="51"/>
    </row>
    <row r="1818" spans="1:22" ht="20">
      <c r="A1818" s="49"/>
      <c r="B1818" s="52"/>
      <c r="C1818" s="53"/>
      <c r="D1818" s="54"/>
      <c r="E1818" s="54"/>
      <c r="F1818" s="55"/>
      <c r="G1818" s="56"/>
      <c r="H1818" s="57"/>
      <c r="I1818" s="58"/>
      <c r="J1818" s="59">
        <f t="shared" si="410"/>
        <v>0</v>
      </c>
      <c r="K1818" s="60">
        <f t="shared" si="411"/>
        <v>0</v>
      </c>
      <c r="L1818" s="61"/>
      <c r="M1818" s="59">
        <f t="shared" si="404"/>
        <v>0</v>
      </c>
      <c r="N1818" s="60">
        <f t="shared" si="405"/>
        <v>0</v>
      </c>
      <c r="O1818" s="81" t="e">
        <f t="shared" si="406"/>
        <v>#DIV/0!</v>
      </c>
      <c r="P1818" s="61"/>
      <c r="Q1818" s="60">
        <f t="shared" si="407"/>
        <v>0</v>
      </c>
      <c r="R1818" s="60">
        <f t="shared" si="408"/>
        <v>0</v>
      </c>
      <c r="S1818" s="75" t="str">
        <f t="shared" si="409"/>
        <v>已清</v>
      </c>
      <c r="T1818" s="51" t="s">
        <v>59</v>
      </c>
      <c r="U1818" s="51"/>
      <c r="V1818" s="51"/>
    </row>
    <row r="1819" spans="1:22" ht="20">
      <c r="A1819" s="49"/>
      <c r="B1819" s="52"/>
      <c r="C1819" s="53"/>
      <c r="D1819" s="54"/>
      <c r="E1819" s="54"/>
      <c r="F1819" s="55"/>
      <c r="G1819" s="56"/>
      <c r="H1819" s="57"/>
      <c r="I1819" s="58"/>
      <c r="J1819" s="59">
        <f t="shared" si="410"/>
        <v>0</v>
      </c>
      <c r="K1819" s="60">
        <f t="shared" si="411"/>
        <v>0</v>
      </c>
      <c r="L1819" s="61"/>
      <c r="M1819" s="59">
        <f t="shared" si="404"/>
        <v>0</v>
      </c>
      <c r="N1819" s="60">
        <f t="shared" si="405"/>
        <v>0</v>
      </c>
      <c r="O1819" s="81" t="e">
        <f t="shared" si="406"/>
        <v>#DIV/0!</v>
      </c>
      <c r="P1819" s="61"/>
      <c r="Q1819" s="60">
        <f t="shared" si="407"/>
        <v>0</v>
      </c>
      <c r="R1819" s="60">
        <f t="shared" si="408"/>
        <v>0</v>
      </c>
      <c r="S1819" s="75" t="str">
        <f t="shared" si="409"/>
        <v>已清</v>
      </c>
      <c r="T1819" s="51" t="s">
        <v>59</v>
      </c>
      <c r="U1819" s="51"/>
      <c r="V1819" s="51"/>
    </row>
    <row r="1820" spans="1:22" ht="20">
      <c r="A1820" s="49"/>
      <c r="B1820" s="52"/>
      <c r="C1820" s="53"/>
      <c r="D1820" s="54"/>
      <c r="E1820" s="54"/>
      <c r="F1820" s="55"/>
      <c r="G1820" s="56"/>
      <c r="H1820" s="57"/>
      <c r="I1820" s="58"/>
      <c r="J1820" s="59">
        <f t="shared" si="410"/>
        <v>0</v>
      </c>
      <c r="K1820" s="60">
        <f t="shared" si="411"/>
        <v>0</v>
      </c>
      <c r="L1820" s="61"/>
      <c r="M1820" s="59">
        <f t="shared" si="404"/>
        <v>0</v>
      </c>
      <c r="N1820" s="60">
        <f t="shared" si="405"/>
        <v>0</v>
      </c>
      <c r="O1820" s="81" t="e">
        <f t="shared" si="406"/>
        <v>#DIV/0!</v>
      </c>
      <c r="P1820" s="61"/>
      <c r="Q1820" s="60">
        <f t="shared" si="407"/>
        <v>0</v>
      </c>
      <c r="R1820" s="60">
        <f t="shared" si="408"/>
        <v>0</v>
      </c>
      <c r="S1820" s="75" t="str">
        <f t="shared" si="409"/>
        <v>已清</v>
      </c>
      <c r="T1820" s="51" t="s">
        <v>59</v>
      </c>
      <c r="U1820" s="51"/>
      <c r="V1820" s="51"/>
    </row>
    <row r="1821" spans="1:22" ht="20">
      <c r="A1821" s="49"/>
      <c r="B1821" s="52"/>
      <c r="C1821" s="53"/>
      <c r="D1821" s="54"/>
      <c r="E1821" s="54"/>
      <c r="F1821" s="55"/>
      <c r="G1821" s="56"/>
      <c r="H1821" s="57"/>
      <c r="I1821" s="58"/>
      <c r="J1821" s="59">
        <f t="shared" si="410"/>
        <v>0</v>
      </c>
      <c r="K1821" s="60">
        <f t="shared" si="411"/>
        <v>0</v>
      </c>
      <c r="L1821" s="61"/>
      <c r="M1821" s="59">
        <f t="shared" si="404"/>
        <v>0</v>
      </c>
      <c r="N1821" s="60">
        <f t="shared" si="405"/>
        <v>0</v>
      </c>
      <c r="O1821" s="81" t="e">
        <f t="shared" si="406"/>
        <v>#DIV/0!</v>
      </c>
      <c r="P1821" s="61"/>
      <c r="Q1821" s="60">
        <f t="shared" si="407"/>
        <v>0</v>
      </c>
      <c r="R1821" s="60">
        <f t="shared" si="408"/>
        <v>0</v>
      </c>
      <c r="S1821" s="75" t="str">
        <f t="shared" si="409"/>
        <v>已清</v>
      </c>
      <c r="T1821" s="51" t="s">
        <v>59</v>
      </c>
      <c r="U1821" s="51"/>
      <c r="V1821" s="51"/>
    </row>
    <row r="1822" spans="1:22" ht="20">
      <c r="A1822" s="49"/>
      <c r="B1822" s="52"/>
      <c r="C1822" s="53"/>
      <c r="D1822" s="54"/>
      <c r="E1822" s="54"/>
      <c r="F1822" s="55"/>
      <c r="G1822" s="56"/>
      <c r="H1822" s="57"/>
      <c r="I1822" s="58"/>
      <c r="J1822" s="59">
        <f t="shared" si="410"/>
        <v>0</v>
      </c>
      <c r="K1822" s="60">
        <f t="shared" si="411"/>
        <v>0</v>
      </c>
      <c r="L1822" s="61"/>
      <c r="M1822" s="59">
        <f t="shared" si="404"/>
        <v>0</v>
      </c>
      <c r="N1822" s="60">
        <f t="shared" si="405"/>
        <v>0</v>
      </c>
      <c r="O1822" s="81" t="e">
        <f t="shared" si="406"/>
        <v>#DIV/0!</v>
      </c>
      <c r="P1822" s="61"/>
      <c r="Q1822" s="60">
        <f t="shared" si="407"/>
        <v>0</v>
      </c>
      <c r="R1822" s="60">
        <f t="shared" si="408"/>
        <v>0</v>
      </c>
      <c r="S1822" s="75" t="str">
        <f t="shared" si="409"/>
        <v>已清</v>
      </c>
      <c r="T1822" s="51" t="s">
        <v>59</v>
      </c>
      <c r="U1822" s="51"/>
      <c r="V1822" s="51"/>
    </row>
    <row r="1823" spans="1:22" ht="20">
      <c r="A1823" s="49"/>
      <c r="B1823" s="52"/>
      <c r="C1823" s="53"/>
      <c r="D1823" s="54"/>
      <c r="E1823" s="54"/>
      <c r="F1823" s="55"/>
      <c r="G1823" s="56"/>
      <c r="H1823" s="57"/>
      <c r="I1823" s="58"/>
      <c r="J1823" s="59">
        <f t="shared" si="410"/>
        <v>0</v>
      </c>
      <c r="K1823" s="60">
        <f t="shared" si="411"/>
        <v>0</v>
      </c>
      <c r="L1823" s="61"/>
      <c r="M1823" s="59">
        <f t="shared" si="404"/>
        <v>0</v>
      </c>
      <c r="N1823" s="60">
        <f t="shared" si="405"/>
        <v>0</v>
      </c>
      <c r="O1823" s="81" t="e">
        <f t="shared" si="406"/>
        <v>#DIV/0!</v>
      </c>
      <c r="P1823" s="61"/>
      <c r="Q1823" s="60">
        <f t="shared" si="407"/>
        <v>0</v>
      </c>
      <c r="R1823" s="60">
        <f t="shared" si="408"/>
        <v>0</v>
      </c>
      <c r="S1823" s="75" t="str">
        <f t="shared" si="409"/>
        <v>已清</v>
      </c>
      <c r="T1823" s="51" t="s">
        <v>59</v>
      </c>
      <c r="U1823" s="51"/>
      <c r="V1823" s="51"/>
    </row>
    <row r="1824" spans="1:22" ht="20">
      <c r="A1824" s="49"/>
      <c r="B1824" s="52"/>
      <c r="C1824" s="53"/>
      <c r="D1824" s="54"/>
      <c r="E1824" s="54"/>
      <c r="F1824" s="55"/>
      <c r="G1824" s="56"/>
      <c r="H1824" s="57"/>
      <c r="I1824" s="58"/>
      <c r="J1824" s="59">
        <f t="shared" si="410"/>
        <v>0</v>
      </c>
      <c r="K1824" s="60">
        <f t="shared" si="411"/>
        <v>0</v>
      </c>
      <c r="L1824" s="61"/>
      <c r="M1824" s="59">
        <f t="shared" si="404"/>
        <v>0</v>
      </c>
      <c r="N1824" s="60">
        <f t="shared" si="405"/>
        <v>0</v>
      </c>
      <c r="O1824" s="81" t="e">
        <f t="shared" si="406"/>
        <v>#DIV/0!</v>
      </c>
      <c r="P1824" s="61"/>
      <c r="Q1824" s="60">
        <f t="shared" si="407"/>
        <v>0</v>
      </c>
      <c r="R1824" s="60">
        <f t="shared" si="408"/>
        <v>0</v>
      </c>
      <c r="S1824" s="75" t="str">
        <f t="shared" si="409"/>
        <v>已清</v>
      </c>
      <c r="T1824" s="51" t="s">
        <v>59</v>
      </c>
      <c r="U1824" s="51"/>
      <c r="V1824" s="51"/>
    </row>
    <row r="1825" spans="1:22" ht="20">
      <c r="A1825" s="49"/>
      <c r="B1825" s="52"/>
      <c r="C1825" s="53"/>
      <c r="D1825" s="54"/>
      <c r="E1825" s="54"/>
      <c r="F1825" s="55"/>
      <c r="G1825" s="56"/>
      <c r="H1825" s="57"/>
      <c r="I1825" s="58"/>
      <c r="J1825" s="59">
        <f t="shared" si="410"/>
        <v>0</v>
      </c>
      <c r="K1825" s="60">
        <f t="shared" si="411"/>
        <v>0</v>
      </c>
      <c r="L1825" s="61"/>
      <c r="M1825" s="59">
        <f t="shared" si="404"/>
        <v>0</v>
      </c>
      <c r="N1825" s="60">
        <f t="shared" si="405"/>
        <v>0</v>
      </c>
      <c r="O1825" s="81" t="e">
        <f t="shared" si="406"/>
        <v>#DIV/0!</v>
      </c>
      <c r="P1825" s="61"/>
      <c r="Q1825" s="60">
        <f t="shared" si="407"/>
        <v>0</v>
      </c>
      <c r="R1825" s="60">
        <f t="shared" si="408"/>
        <v>0</v>
      </c>
      <c r="S1825" s="75" t="str">
        <f t="shared" si="409"/>
        <v>已清</v>
      </c>
      <c r="T1825" s="51" t="s">
        <v>59</v>
      </c>
      <c r="U1825" s="51"/>
      <c r="V1825" s="51"/>
    </row>
    <row r="1826" spans="1:22" ht="20">
      <c r="A1826" s="49"/>
      <c r="B1826" s="52"/>
      <c r="C1826" s="53"/>
      <c r="D1826" s="54"/>
      <c r="E1826" s="54"/>
      <c r="F1826" s="55"/>
      <c r="G1826" s="56"/>
      <c r="H1826" s="57"/>
      <c r="I1826" s="58"/>
      <c r="J1826" s="59">
        <f t="shared" si="410"/>
        <v>0</v>
      </c>
      <c r="K1826" s="60">
        <f t="shared" si="411"/>
        <v>0</v>
      </c>
      <c r="L1826" s="61"/>
      <c r="M1826" s="59">
        <f t="shared" si="404"/>
        <v>0</v>
      </c>
      <c r="N1826" s="60">
        <f t="shared" si="405"/>
        <v>0</v>
      </c>
      <c r="O1826" s="81" t="e">
        <f t="shared" si="406"/>
        <v>#DIV/0!</v>
      </c>
      <c r="P1826" s="61"/>
      <c r="Q1826" s="60">
        <f t="shared" si="407"/>
        <v>0</v>
      </c>
      <c r="R1826" s="60">
        <f t="shared" si="408"/>
        <v>0</v>
      </c>
      <c r="S1826" s="75" t="str">
        <f t="shared" si="409"/>
        <v>已清</v>
      </c>
      <c r="T1826" s="51" t="s">
        <v>59</v>
      </c>
      <c r="U1826" s="51"/>
      <c r="V1826" s="51"/>
    </row>
    <row r="1827" spans="1:22" ht="20">
      <c r="A1827" s="49"/>
      <c r="B1827" s="52"/>
      <c r="C1827" s="53"/>
      <c r="D1827" s="54"/>
      <c r="E1827" s="54"/>
      <c r="F1827" s="55"/>
      <c r="G1827" s="56"/>
      <c r="H1827" s="57"/>
      <c r="I1827" s="58"/>
      <c r="J1827" s="59">
        <f t="shared" si="410"/>
        <v>0</v>
      </c>
      <c r="K1827" s="60">
        <f t="shared" si="411"/>
        <v>0</v>
      </c>
      <c r="L1827" s="61"/>
      <c r="M1827" s="59">
        <f t="shared" si="404"/>
        <v>0</v>
      </c>
      <c r="N1827" s="60">
        <f t="shared" si="405"/>
        <v>0</v>
      </c>
      <c r="O1827" s="81" t="e">
        <f t="shared" si="406"/>
        <v>#DIV/0!</v>
      </c>
      <c r="P1827" s="61"/>
      <c r="Q1827" s="60">
        <f t="shared" si="407"/>
        <v>0</v>
      </c>
      <c r="R1827" s="60">
        <f t="shared" si="408"/>
        <v>0</v>
      </c>
      <c r="S1827" s="75" t="str">
        <f t="shared" si="409"/>
        <v>已清</v>
      </c>
      <c r="T1827" s="51" t="s">
        <v>59</v>
      </c>
      <c r="U1827" s="51"/>
      <c r="V1827" s="51"/>
    </row>
    <row r="1828" spans="1:22" ht="20">
      <c r="A1828" s="49"/>
      <c r="B1828" s="52"/>
      <c r="C1828" s="53"/>
      <c r="D1828" s="54"/>
      <c r="E1828" s="54"/>
      <c r="F1828" s="55"/>
      <c r="G1828" s="56"/>
      <c r="H1828" s="57"/>
      <c r="I1828" s="58"/>
      <c r="J1828" s="59">
        <f t="shared" si="410"/>
        <v>0</v>
      </c>
      <c r="K1828" s="60">
        <f t="shared" si="411"/>
        <v>0</v>
      </c>
      <c r="L1828" s="61"/>
      <c r="M1828" s="59">
        <f t="shared" si="404"/>
        <v>0</v>
      </c>
      <c r="N1828" s="60">
        <f t="shared" si="405"/>
        <v>0</v>
      </c>
      <c r="O1828" s="81" t="e">
        <f t="shared" si="406"/>
        <v>#DIV/0!</v>
      </c>
      <c r="P1828" s="61"/>
      <c r="Q1828" s="60">
        <f t="shared" si="407"/>
        <v>0</v>
      </c>
      <c r="R1828" s="60">
        <f t="shared" si="408"/>
        <v>0</v>
      </c>
      <c r="S1828" s="75" t="str">
        <f t="shared" si="409"/>
        <v>已清</v>
      </c>
      <c r="T1828" s="51" t="s">
        <v>59</v>
      </c>
      <c r="U1828" s="51"/>
      <c r="V1828" s="51"/>
    </row>
    <row r="1829" spans="1:22" ht="20">
      <c r="A1829" s="49"/>
      <c r="B1829" s="52"/>
      <c r="C1829" s="53"/>
      <c r="D1829" s="54"/>
      <c r="E1829" s="54"/>
      <c r="F1829" s="55"/>
      <c r="G1829" s="56"/>
      <c r="H1829" s="57"/>
      <c r="I1829" s="58"/>
      <c r="J1829" s="59">
        <f t="shared" si="410"/>
        <v>0</v>
      </c>
      <c r="K1829" s="60">
        <f t="shared" si="411"/>
        <v>0</v>
      </c>
      <c r="L1829" s="61"/>
      <c r="M1829" s="59">
        <f t="shared" si="404"/>
        <v>0</v>
      </c>
      <c r="N1829" s="60">
        <f t="shared" si="405"/>
        <v>0</v>
      </c>
      <c r="O1829" s="81" t="e">
        <f t="shared" si="406"/>
        <v>#DIV/0!</v>
      </c>
      <c r="P1829" s="61"/>
      <c r="Q1829" s="60">
        <f t="shared" si="407"/>
        <v>0</v>
      </c>
      <c r="R1829" s="60">
        <f t="shared" si="408"/>
        <v>0</v>
      </c>
      <c r="S1829" s="75" t="str">
        <f t="shared" si="409"/>
        <v>已清</v>
      </c>
      <c r="T1829" s="51" t="s">
        <v>59</v>
      </c>
      <c r="U1829" s="51"/>
      <c r="V1829" s="51"/>
    </row>
    <row r="1830" spans="1:22" ht="20">
      <c r="A1830" s="49"/>
      <c r="B1830" s="52"/>
      <c r="C1830" s="53"/>
      <c r="D1830" s="54"/>
      <c r="E1830" s="54"/>
      <c r="F1830" s="55"/>
      <c r="G1830" s="56"/>
      <c r="H1830" s="57"/>
      <c r="I1830" s="58"/>
      <c r="J1830" s="59">
        <f t="shared" si="410"/>
        <v>0</v>
      </c>
      <c r="K1830" s="60">
        <f t="shared" si="411"/>
        <v>0</v>
      </c>
      <c r="L1830" s="61"/>
      <c r="M1830" s="59">
        <f t="shared" si="404"/>
        <v>0</v>
      </c>
      <c r="N1830" s="60">
        <f t="shared" si="405"/>
        <v>0</v>
      </c>
      <c r="O1830" s="81" t="e">
        <f t="shared" si="406"/>
        <v>#DIV/0!</v>
      </c>
      <c r="P1830" s="61"/>
      <c r="Q1830" s="60">
        <f t="shared" si="407"/>
        <v>0</v>
      </c>
      <c r="R1830" s="60">
        <f t="shared" si="408"/>
        <v>0</v>
      </c>
      <c r="S1830" s="75" t="str">
        <f t="shared" si="409"/>
        <v>已清</v>
      </c>
      <c r="T1830" s="51" t="s">
        <v>59</v>
      </c>
      <c r="U1830" s="51"/>
      <c r="V1830" s="51"/>
    </row>
    <row r="1831" spans="1:22" ht="20">
      <c r="A1831" s="49"/>
      <c r="B1831" s="52"/>
      <c r="C1831" s="53"/>
      <c r="D1831" s="54"/>
      <c r="E1831" s="54"/>
      <c r="F1831" s="55"/>
      <c r="G1831" s="56"/>
      <c r="H1831" s="57"/>
      <c r="I1831" s="58"/>
      <c r="J1831" s="59">
        <f t="shared" si="410"/>
        <v>0</v>
      </c>
      <c r="K1831" s="60">
        <f t="shared" si="411"/>
        <v>0</v>
      </c>
      <c r="L1831" s="61"/>
      <c r="M1831" s="59">
        <f t="shared" si="404"/>
        <v>0</v>
      </c>
      <c r="N1831" s="60">
        <f t="shared" si="405"/>
        <v>0</v>
      </c>
      <c r="O1831" s="81" t="e">
        <f t="shared" si="406"/>
        <v>#DIV/0!</v>
      </c>
      <c r="P1831" s="61"/>
      <c r="Q1831" s="60">
        <f t="shared" si="407"/>
        <v>0</v>
      </c>
      <c r="R1831" s="60">
        <f t="shared" si="408"/>
        <v>0</v>
      </c>
      <c r="S1831" s="75" t="str">
        <f t="shared" si="409"/>
        <v>已清</v>
      </c>
      <c r="T1831" s="51" t="s">
        <v>59</v>
      </c>
      <c r="U1831" s="51"/>
      <c r="V1831" s="51"/>
    </row>
    <row r="1832" spans="1:22" ht="20">
      <c r="A1832" s="49"/>
      <c r="B1832" s="52"/>
      <c r="C1832" s="53"/>
      <c r="D1832" s="54"/>
      <c r="E1832" s="54"/>
      <c r="F1832" s="55"/>
      <c r="G1832" s="56"/>
      <c r="H1832" s="57"/>
      <c r="I1832" s="58"/>
      <c r="J1832" s="59">
        <f t="shared" si="410"/>
        <v>0</v>
      </c>
      <c r="K1832" s="60">
        <f t="shared" si="411"/>
        <v>0</v>
      </c>
      <c r="L1832" s="61"/>
      <c r="M1832" s="59">
        <f t="shared" si="404"/>
        <v>0</v>
      </c>
      <c r="N1832" s="60">
        <f t="shared" si="405"/>
        <v>0</v>
      </c>
      <c r="O1832" s="81" t="e">
        <f t="shared" si="406"/>
        <v>#DIV/0!</v>
      </c>
      <c r="P1832" s="61"/>
      <c r="Q1832" s="60">
        <f t="shared" si="407"/>
        <v>0</v>
      </c>
      <c r="R1832" s="60">
        <f t="shared" si="408"/>
        <v>0</v>
      </c>
      <c r="S1832" s="75" t="str">
        <f t="shared" si="409"/>
        <v>已清</v>
      </c>
      <c r="T1832" s="51" t="s">
        <v>59</v>
      </c>
      <c r="U1832" s="51"/>
      <c r="V1832" s="51"/>
    </row>
    <row r="1833" spans="1:22" ht="20">
      <c r="A1833" s="49"/>
      <c r="B1833" s="52"/>
      <c r="C1833" s="53"/>
      <c r="D1833" s="54"/>
      <c r="E1833" s="54"/>
      <c r="F1833" s="55"/>
      <c r="G1833" s="56"/>
      <c r="H1833" s="57"/>
      <c r="I1833" s="58"/>
      <c r="J1833" s="59">
        <f t="shared" si="410"/>
        <v>0</v>
      </c>
      <c r="K1833" s="60">
        <f t="shared" si="411"/>
        <v>0</v>
      </c>
      <c r="L1833" s="61"/>
      <c r="M1833" s="59">
        <f t="shared" si="404"/>
        <v>0</v>
      </c>
      <c r="N1833" s="60">
        <f t="shared" si="405"/>
        <v>0</v>
      </c>
      <c r="O1833" s="81" t="e">
        <f t="shared" si="406"/>
        <v>#DIV/0!</v>
      </c>
      <c r="P1833" s="61"/>
      <c r="Q1833" s="60">
        <f t="shared" si="407"/>
        <v>0</v>
      </c>
      <c r="R1833" s="60">
        <f t="shared" si="408"/>
        <v>0</v>
      </c>
      <c r="S1833" s="75" t="str">
        <f t="shared" si="409"/>
        <v>已清</v>
      </c>
      <c r="T1833" s="51" t="s">
        <v>59</v>
      </c>
      <c r="U1833" s="51"/>
      <c r="V1833" s="51"/>
    </row>
    <row r="1834" spans="1:22" ht="20">
      <c r="A1834" s="49"/>
      <c r="B1834" s="52"/>
      <c r="C1834" s="53"/>
      <c r="D1834" s="54"/>
      <c r="E1834" s="54"/>
      <c r="F1834" s="55"/>
      <c r="G1834" s="56"/>
      <c r="H1834" s="57"/>
      <c r="I1834" s="58"/>
      <c r="J1834" s="59">
        <f t="shared" si="410"/>
        <v>0</v>
      </c>
      <c r="K1834" s="60">
        <f t="shared" si="411"/>
        <v>0</v>
      </c>
      <c r="L1834" s="61"/>
      <c r="M1834" s="59">
        <f t="shared" si="404"/>
        <v>0</v>
      </c>
      <c r="N1834" s="60">
        <f t="shared" si="405"/>
        <v>0</v>
      </c>
      <c r="O1834" s="81" t="e">
        <f t="shared" si="406"/>
        <v>#DIV/0!</v>
      </c>
      <c r="P1834" s="61"/>
      <c r="Q1834" s="60">
        <f t="shared" si="407"/>
        <v>0</v>
      </c>
      <c r="R1834" s="60">
        <f t="shared" si="408"/>
        <v>0</v>
      </c>
      <c r="S1834" s="75" t="str">
        <f t="shared" si="409"/>
        <v>已清</v>
      </c>
      <c r="T1834" s="51" t="s">
        <v>59</v>
      </c>
      <c r="U1834" s="51"/>
      <c r="V1834" s="51"/>
    </row>
    <row r="1835" spans="1:22" ht="20">
      <c r="A1835" s="49"/>
      <c r="B1835" s="52"/>
      <c r="C1835" s="53"/>
      <c r="D1835" s="54"/>
      <c r="E1835" s="54"/>
      <c r="F1835" s="55"/>
      <c r="G1835" s="56"/>
      <c r="H1835" s="57"/>
      <c r="I1835" s="58"/>
      <c r="J1835" s="59">
        <f t="shared" si="410"/>
        <v>0</v>
      </c>
      <c r="K1835" s="60">
        <f t="shared" si="411"/>
        <v>0</v>
      </c>
      <c r="L1835" s="61"/>
      <c r="M1835" s="59">
        <f t="shared" si="404"/>
        <v>0</v>
      </c>
      <c r="N1835" s="60">
        <f t="shared" si="405"/>
        <v>0</v>
      </c>
      <c r="O1835" s="81" t="e">
        <f t="shared" si="406"/>
        <v>#DIV/0!</v>
      </c>
      <c r="P1835" s="61"/>
      <c r="Q1835" s="60">
        <f t="shared" si="407"/>
        <v>0</v>
      </c>
      <c r="R1835" s="60">
        <f t="shared" si="408"/>
        <v>0</v>
      </c>
      <c r="S1835" s="75" t="str">
        <f t="shared" si="409"/>
        <v>已清</v>
      </c>
      <c r="T1835" s="51" t="s">
        <v>59</v>
      </c>
      <c r="U1835" s="51"/>
      <c r="V1835" s="51"/>
    </row>
    <row r="1836" spans="1:22" ht="20">
      <c r="A1836" s="49"/>
      <c r="B1836" s="52"/>
      <c r="C1836" s="53"/>
      <c r="D1836" s="54"/>
      <c r="E1836" s="54"/>
      <c r="F1836" s="55"/>
      <c r="G1836" s="56"/>
      <c r="H1836" s="57"/>
      <c r="I1836" s="58"/>
      <c r="J1836" s="59">
        <f t="shared" si="410"/>
        <v>0</v>
      </c>
      <c r="K1836" s="60">
        <f t="shared" si="411"/>
        <v>0</v>
      </c>
      <c r="L1836" s="61"/>
      <c r="M1836" s="59">
        <f t="shared" si="404"/>
        <v>0</v>
      </c>
      <c r="N1836" s="60">
        <f t="shared" si="405"/>
        <v>0</v>
      </c>
      <c r="O1836" s="81" t="e">
        <f t="shared" si="406"/>
        <v>#DIV/0!</v>
      </c>
      <c r="P1836" s="61"/>
      <c r="Q1836" s="60">
        <f t="shared" si="407"/>
        <v>0</v>
      </c>
      <c r="R1836" s="60">
        <f t="shared" si="408"/>
        <v>0</v>
      </c>
      <c r="S1836" s="75" t="str">
        <f t="shared" si="409"/>
        <v>已清</v>
      </c>
      <c r="T1836" s="51" t="s">
        <v>59</v>
      </c>
      <c r="U1836" s="51"/>
      <c r="V1836" s="51"/>
    </row>
    <row r="1837" spans="1:22" ht="20">
      <c r="A1837" s="49"/>
      <c r="B1837" s="52"/>
      <c r="C1837" s="53"/>
      <c r="D1837" s="54"/>
      <c r="E1837" s="54"/>
      <c r="F1837" s="55"/>
      <c r="G1837" s="56"/>
      <c r="H1837" s="57"/>
      <c r="I1837" s="58"/>
      <c r="J1837" s="59">
        <f t="shared" si="410"/>
        <v>0</v>
      </c>
      <c r="K1837" s="60">
        <f t="shared" si="411"/>
        <v>0</v>
      </c>
      <c r="L1837" s="61"/>
      <c r="M1837" s="59">
        <f t="shared" si="404"/>
        <v>0</v>
      </c>
      <c r="N1837" s="60">
        <f t="shared" si="405"/>
        <v>0</v>
      </c>
      <c r="O1837" s="81" t="e">
        <f t="shared" si="406"/>
        <v>#DIV/0!</v>
      </c>
      <c r="P1837" s="61"/>
      <c r="Q1837" s="60">
        <f t="shared" si="407"/>
        <v>0</v>
      </c>
      <c r="R1837" s="60">
        <f t="shared" si="408"/>
        <v>0</v>
      </c>
      <c r="S1837" s="75" t="str">
        <f t="shared" si="409"/>
        <v>已清</v>
      </c>
      <c r="T1837" s="51" t="s">
        <v>59</v>
      </c>
      <c r="U1837" s="51"/>
      <c r="V1837" s="51"/>
    </row>
    <row r="1838" spans="1:22" ht="20">
      <c r="A1838" s="49"/>
      <c r="B1838" s="52"/>
      <c r="C1838" s="53"/>
      <c r="D1838" s="54"/>
      <c r="E1838" s="54"/>
      <c r="F1838" s="55"/>
      <c r="G1838" s="56"/>
      <c r="H1838" s="57"/>
      <c r="I1838" s="58"/>
      <c r="J1838" s="59">
        <f t="shared" si="410"/>
        <v>0</v>
      </c>
      <c r="K1838" s="60">
        <f t="shared" si="411"/>
        <v>0</v>
      </c>
      <c r="L1838" s="61"/>
      <c r="M1838" s="59">
        <f t="shared" si="404"/>
        <v>0</v>
      </c>
      <c r="N1838" s="60">
        <f t="shared" si="405"/>
        <v>0</v>
      </c>
      <c r="O1838" s="81" t="e">
        <f t="shared" si="406"/>
        <v>#DIV/0!</v>
      </c>
      <c r="P1838" s="61"/>
      <c r="Q1838" s="60">
        <f t="shared" si="407"/>
        <v>0</v>
      </c>
      <c r="R1838" s="60">
        <f t="shared" si="408"/>
        <v>0</v>
      </c>
      <c r="S1838" s="75" t="str">
        <f t="shared" si="409"/>
        <v>已清</v>
      </c>
      <c r="T1838" s="51" t="s">
        <v>59</v>
      </c>
      <c r="U1838" s="51"/>
      <c r="V1838" s="51"/>
    </row>
    <row r="1839" spans="1:22" ht="20">
      <c r="A1839" s="49"/>
      <c r="B1839" s="52"/>
      <c r="C1839" s="53"/>
      <c r="D1839" s="54"/>
      <c r="E1839" s="54"/>
      <c r="F1839" s="55"/>
      <c r="G1839" s="56"/>
      <c r="H1839" s="57"/>
      <c r="I1839" s="58"/>
      <c r="J1839" s="59">
        <f t="shared" si="410"/>
        <v>0</v>
      </c>
      <c r="K1839" s="60">
        <f t="shared" si="411"/>
        <v>0</v>
      </c>
      <c r="L1839" s="61"/>
      <c r="M1839" s="59">
        <f t="shared" si="404"/>
        <v>0</v>
      </c>
      <c r="N1839" s="60">
        <f t="shared" si="405"/>
        <v>0</v>
      </c>
      <c r="O1839" s="81" t="e">
        <f t="shared" si="406"/>
        <v>#DIV/0!</v>
      </c>
      <c r="P1839" s="61"/>
      <c r="Q1839" s="60">
        <f t="shared" si="407"/>
        <v>0</v>
      </c>
      <c r="R1839" s="60">
        <f t="shared" si="408"/>
        <v>0</v>
      </c>
      <c r="S1839" s="75" t="str">
        <f t="shared" si="409"/>
        <v>已清</v>
      </c>
      <c r="T1839" s="51" t="s">
        <v>59</v>
      </c>
      <c r="U1839" s="51"/>
      <c r="V1839" s="51"/>
    </row>
    <row r="1840" spans="1:22" ht="20">
      <c r="A1840" s="49"/>
      <c r="B1840" s="52"/>
      <c r="C1840" s="53"/>
      <c r="D1840" s="54"/>
      <c r="E1840" s="54"/>
      <c r="F1840" s="55"/>
      <c r="G1840" s="56"/>
      <c r="H1840" s="57"/>
      <c r="I1840" s="58"/>
      <c r="J1840" s="59">
        <f t="shared" si="410"/>
        <v>0</v>
      </c>
      <c r="K1840" s="60">
        <f t="shared" si="411"/>
        <v>0</v>
      </c>
      <c r="L1840" s="61"/>
      <c r="M1840" s="59">
        <f t="shared" si="404"/>
        <v>0</v>
      </c>
      <c r="N1840" s="60">
        <f t="shared" si="405"/>
        <v>0</v>
      </c>
      <c r="O1840" s="81" t="e">
        <f t="shared" si="406"/>
        <v>#DIV/0!</v>
      </c>
      <c r="P1840" s="61"/>
      <c r="Q1840" s="60">
        <f t="shared" si="407"/>
        <v>0</v>
      </c>
      <c r="R1840" s="60">
        <f t="shared" si="408"/>
        <v>0</v>
      </c>
      <c r="S1840" s="75" t="str">
        <f t="shared" si="409"/>
        <v>已清</v>
      </c>
      <c r="T1840" s="51" t="s">
        <v>59</v>
      </c>
      <c r="U1840" s="51"/>
      <c r="V1840" s="51"/>
    </row>
    <row r="1841" spans="1:22" ht="20">
      <c r="A1841" s="49"/>
      <c r="B1841" s="52"/>
      <c r="C1841" s="53"/>
      <c r="D1841" s="54"/>
      <c r="E1841" s="54"/>
      <c r="F1841" s="55"/>
      <c r="G1841" s="56"/>
      <c r="H1841" s="57"/>
      <c r="I1841" s="58"/>
      <c r="J1841" s="59">
        <f t="shared" si="410"/>
        <v>0</v>
      </c>
      <c r="K1841" s="60">
        <f t="shared" si="411"/>
        <v>0</v>
      </c>
      <c r="L1841" s="61"/>
      <c r="M1841" s="59">
        <f t="shared" si="404"/>
        <v>0</v>
      </c>
      <c r="N1841" s="60">
        <f t="shared" si="405"/>
        <v>0</v>
      </c>
      <c r="O1841" s="81" t="e">
        <f t="shared" si="406"/>
        <v>#DIV/0!</v>
      </c>
      <c r="P1841" s="61"/>
      <c r="Q1841" s="60">
        <f t="shared" si="407"/>
        <v>0</v>
      </c>
      <c r="R1841" s="60">
        <f t="shared" si="408"/>
        <v>0</v>
      </c>
      <c r="S1841" s="75" t="str">
        <f t="shared" si="409"/>
        <v>已清</v>
      </c>
      <c r="T1841" s="51" t="s">
        <v>59</v>
      </c>
      <c r="U1841" s="51"/>
      <c r="V1841" s="51"/>
    </row>
    <row r="1842" spans="1:22" ht="20">
      <c r="A1842" s="49"/>
      <c r="B1842" s="52"/>
      <c r="C1842" s="53"/>
      <c r="D1842" s="54"/>
      <c r="E1842" s="54"/>
      <c r="F1842" s="55"/>
      <c r="G1842" s="56"/>
      <c r="H1842" s="57"/>
      <c r="I1842" s="58"/>
      <c r="J1842" s="59">
        <f t="shared" si="410"/>
        <v>0</v>
      </c>
      <c r="K1842" s="60">
        <f t="shared" si="411"/>
        <v>0</v>
      </c>
      <c r="L1842" s="61"/>
      <c r="M1842" s="59">
        <f t="shared" si="404"/>
        <v>0</v>
      </c>
      <c r="N1842" s="60">
        <f t="shared" si="405"/>
        <v>0</v>
      </c>
      <c r="O1842" s="81" t="e">
        <f t="shared" si="406"/>
        <v>#DIV/0!</v>
      </c>
      <c r="P1842" s="61"/>
      <c r="Q1842" s="60">
        <f t="shared" si="407"/>
        <v>0</v>
      </c>
      <c r="R1842" s="60">
        <f t="shared" si="408"/>
        <v>0</v>
      </c>
      <c r="S1842" s="75" t="str">
        <f t="shared" si="409"/>
        <v>已清</v>
      </c>
      <c r="T1842" s="51" t="s">
        <v>59</v>
      </c>
      <c r="U1842" s="51"/>
      <c r="V1842" s="51"/>
    </row>
    <row r="1843" spans="1:22" ht="20">
      <c r="A1843" s="49"/>
      <c r="B1843" s="52"/>
      <c r="C1843" s="53"/>
      <c r="D1843" s="54"/>
      <c r="E1843" s="54"/>
      <c r="F1843" s="55"/>
      <c r="G1843" s="56"/>
      <c r="H1843" s="57"/>
      <c r="I1843" s="58"/>
      <c r="J1843" s="59">
        <f t="shared" si="410"/>
        <v>0</v>
      </c>
      <c r="K1843" s="60">
        <f t="shared" si="411"/>
        <v>0</v>
      </c>
      <c r="L1843" s="61"/>
      <c r="M1843" s="59">
        <f t="shared" si="404"/>
        <v>0</v>
      </c>
      <c r="N1843" s="60">
        <f t="shared" si="405"/>
        <v>0</v>
      </c>
      <c r="O1843" s="81" t="e">
        <f t="shared" si="406"/>
        <v>#DIV/0!</v>
      </c>
      <c r="P1843" s="61"/>
      <c r="Q1843" s="60">
        <f t="shared" si="407"/>
        <v>0</v>
      </c>
      <c r="R1843" s="60">
        <f t="shared" si="408"/>
        <v>0</v>
      </c>
      <c r="S1843" s="75" t="str">
        <f t="shared" si="409"/>
        <v>已清</v>
      </c>
      <c r="T1843" s="51" t="s">
        <v>59</v>
      </c>
      <c r="U1843" s="51"/>
      <c r="V1843" s="51"/>
    </row>
    <row r="1844" spans="1:22" ht="20">
      <c r="A1844" s="49"/>
      <c r="B1844" s="52"/>
      <c r="C1844" s="53"/>
      <c r="D1844" s="54"/>
      <c r="E1844" s="54"/>
      <c r="F1844" s="55"/>
      <c r="G1844" s="56"/>
      <c r="H1844" s="57"/>
      <c r="I1844" s="58"/>
      <c r="J1844" s="59">
        <f t="shared" si="410"/>
        <v>0</v>
      </c>
      <c r="K1844" s="60">
        <f t="shared" si="411"/>
        <v>0</v>
      </c>
      <c r="L1844" s="61"/>
      <c r="M1844" s="59">
        <f t="shared" si="404"/>
        <v>0</v>
      </c>
      <c r="N1844" s="60">
        <f t="shared" si="405"/>
        <v>0</v>
      </c>
      <c r="O1844" s="81" t="e">
        <f t="shared" si="406"/>
        <v>#DIV/0!</v>
      </c>
      <c r="P1844" s="61"/>
      <c r="Q1844" s="60">
        <f t="shared" si="407"/>
        <v>0</v>
      </c>
      <c r="R1844" s="60">
        <f t="shared" si="408"/>
        <v>0</v>
      </c>
      <c r="S1844" s="75" t="str">
        <f t="shared" si="409"/>
        <v>已清</v>
      </c>
      <c r="T1844" s="51" t="s">
        <v>59</v>
      </c>
      <c r="U1844" s="51"/>
      <c r="V1844" s="51"/>
    </row>
    <row r="1845" spans="1:22" ht="20">
      <c r="A1845" s="49"/>
      <c r="B1845" s="52"/>
      <c r="C1845" s="53"/>
      <c r="D1845" s="54"/>
      <c r="E1845" s="54"/>
      <c r="F1845" s="55"/>
      <c r="G1845" s="56"/>
      <c r="H1845" s="57"/>
      <c r="I1845" s="58"/>
      <c r="J1845" s="59">
        <f t="shared" si="410"/>
        <v>0</v>
      </c>
      <c r="K1845" s="60">
        <f t="shared" si="411"/>
        <v>0</v>
      </c>
      <c r="L1845" s="61"/>
      <c r="M1845" s="59">
        <f t="shared" si="404"/>
        <v>0</v>
      </c>
      <c r="N1845" s="60">
        <f t="shared" si="405"/>
        <v>0</v>
      </c>
      <c r="O1845" s="81" t="e">
        <f t="shared" si="406"/>
        <v>#DIV/0!</v>
      </c>
      <c r="P1845" s="61"/>
      <c r="Q1845" s="60">
        <f t="shared" si="407"/>
        <v>0</v>
      </c>
      <c r="R1845" s="60">
        <f t="shared" si="408"/>
        <v>0</v>
      </c>
      <c r="S1845" s="75" t="str">
        <f t="shared" si="409"/>
        <v>已清</v>
      </c>
      <c r="T1845" s="51" t="s">
        <v>59</v>
      </c>
      <c r="U1845" s="51"/>
      <c r="V1845" s="51"/>
    </row>
    <row r="1846" spans="1:22" ht="20">
      <c r="A1846" s="49"/>
      <c r="B1846" s="52"/>
      <c r="C1846" s="53"/>
      <c r="D1846" s="54"/>
      <c r="E1846" s="54"/>
      <c r="F1846" s="55"/>
      <c r="G1846" s="56"/>
      <c r="H1846" s="57"/>
      <c r="I1846" s="58"/>
      <c r="J1846" s="59">
        <f t="shared" si="410"/>
        <v>0</v>
      </c>
      <c r="K1846" s="60">
        <f t="shared" si="411"/>
        <v>0</v>
      </c>
      <c r="L1846" s="61"/>
      <c r="M1846" s="59">
        <f t="shared" si="404"/>
        <v>0</v>
      </c>
      <c r="N1846" s="60">
        <f t="shared" si="405"/>
        <v>0</v>
      </c>
      <c r="O1846" s="81" t="e">
        <f t="shared" si="406"/>
        <v>#DIV/0!</v>
      </c>
      <c r="P1846" s="61"/>
      <c r="Q1846" s="60">
        <f t="shared" si="407"/>
        <v>0</v>
      </c>
      <c r="R1846" s="60">
        <f t="shared" si="408"/>
        <v>0</v>
      </c>
      <c r="S1846" s="75" t="str">
        <f t="shared" si="409"/>
        <v>已清</v>
      </c>
      <c r="T1846" s="51" t="s">
        <v>59</v>
      </c>
      <c r="U1846" s="51"/>
      <c r="V1846" s="51"/>
    </row>
    <row r="1847" spans="1:22" ht="20">
      <c r="A1847" s="49"/>
      <c r="B1847" s="52"/>
      <c r="C1847" s="53"/>
      <c r="D1847" s="54"/>
      <c r="E1847" s="54"/>
      <c r="F1847" s="55"/>
      <c r="G1847" s="56"/>
      <c r="H1847" s="57"/>
      <c r="I1847" s="58"/>
      <c r="J1847" s="59">
        <f t="shared" si="410"/>
        <v>0</v>
      </c>
      <c r="K1847" s="60">
        <f t="shared" si="411"/>
        <v>0</v>
      </c>
      <c r="L1847" s="61"/>
      <c r="M1847" s="59">
        <f t="shared" si="404"/>
        <v>0</v>
      </c>
      <c r="N1847" s="60">
        <f t="shared" si="405"/>
        <v>0</v>
      </c>
      <c r="O1847" s="81" t="e">
        <f t="shared" si="406"/>
        <v>#DIV/0!</v>
      </c>
      <c r="P1847" s="61"/>
      <c r="Q1847" s="60">
        <f t="shared" si="407"/>
        <v>0</v>
      </c>
      <c r="R1847" s="60">
        <f t="shared" si="408"/>
        <v>0</v>
      </c>
      <c r="S1847" s="75" t="str">
        <f t="shared" si="409"/>
        <v>已清</v>
      </c>
      <c r="T1847" s="51" t="s">
        <v>59</v>
      </c>
      <c r="U1847" s="51"/>
      <c r="V1847" s="51"/>
    </row>
    <row r="1848" spans="1:22" ht="20">
      <c r="A1848" s="49"/>
      <c r="B1848" s="52"/>
      <c r="C1848" s="53"/>
      <c r="D1848" s="54"/>
      <c r="E1848" s="54"/>
      <c r="F1848" s="55"/>
      <c r="G1848" s="56"/>
      <c r="H1848" s="57"/>
      <c r="I1848" s="58"/>
      <c r="J1848" s="59">
        <f t="shared" si="410"/>
        <v>0</v>
      </c>
      <c r="K1848" s="60">
        <f t="shared" si="411"/>
        <v>0</v>
      </c>
      <c r="L1848" s="61"/>
      <c r="M1848" s="59">
        <f t="shared" ref="M1848:M1911" si="412">L1848*H1848</f>
        <v>0</v>
      </c>
      <c r="N1848" s="60">
        <f t="shared" ref="N1848:N1911" si="413">(L1848-J1848)*H1848</f>
        <v>0</v>
      </c>
      <c r="O1848" s="81" t="e">
        <f t="shared" ref="O1848:O1911" si="414">(L1848-J1848)/J1848</f>
        <v>#DIV/0!</v>
      </c>
      <c r="P1848" s="61"/>
      <c r="Q1848" s="60">
        <f t="shared" si="407"/>
        <v>0</v>
      </c>
      <c r="R1848" s="60">
        <f t="shared" si="408"/>
        <v>0</v>
      </c>
      <c r="S1848" s="75" t="str">
        <f t="shared" si="409"/>
        <v>已清</v>
      </c>
      <c r="T1848" s="51" t="s">
        <v>59</v>
      </c>
      <c r="U1848" s="51"/>
      <c r="V1848" s="51"/>
    </row>
    <row r="1849" spans="1:22" ht="20">
      <c r="A1849" s="49"/>
      <c r="B1849" s="52"/>
      <c r="C1849" s="53"/>
      <c r="D1849" s="54"/>
      <c r="E1849" s="54"/>
      <c r="F1849" s="55"/>
      <c r="G1849" s="56"/>
      <c r="H1849" s="57"/>
      <c r="I1849" s="58"/>
      <c r="J1849" s="59">
        <f t="shared" si="410"/>
        <v>0</v>
      </c>
      <c r="K1849" s="60">
        <f t="shared" si="411"/>
        <v>0</v>
      </c>
      <c r="L1849" s="61"/>
      <c r="M1849" s="59">
        <f t="shared" si="412"/>
        <v>0</v>
      </c>
      <c r="N1849" s="60">
        <f t="shared" si="413"/>
        <v>0</v>
      </c>
      <c r="O1849" s="81" t="e">
        <f t="shared" si="414"/>
        <v>#DIV/0!</v>
      </c>
      <c r="P1849" s="61"/>
      <c r="Q1849" s="60">
        <f t="shared" si="407"/>
        <v>0</v>
      </c>
      <c r="R1849" s="60">
        <f t="shared" si="408"/>
        <v>0</v>
      </c>
      <c r="S1849" s="75" t="str">
        <f t="shared" si="409"/>
        <v>已清</v>
      </c>
      <c r="T1849" s="51" t="s">
        <v>59</v>
      </c>
      <c r="U1849" s="51"/>
      <c r="V1849" s="51"/>
    </row>
    <row r="1850" spans="1:22" ht="20">
      <c r="A1850" s="49"/>
      <c r="B1850" s="52"/>
      <c r="C1850" s="53"/>
      <c r="D1850" s="54"/>
      <c r="E1850" s="54"/>
      <c r="F1850" s="55"/>
      <c r="G1850" s="56"/>
      <c r="H1850" s="57"/>
      <c r="I1850" s="58"/>
      <c r="J1850" s="59">
        <f t="shared" si="410"/>
        <v>0</v>
      </c>
      <c r="K1850" s="60">
        <f t="shared" si="411"/>
        <v>0</v>
      </c>
      <c r="L1850" s="61"/>
      <c r="M1850" s="59">
        <f t="shared" si="412"/>
        <v>0</v>
      </c>
      <c r="N1850" s="60">
        <f t="shared" si="413"/>
        <v>0</v>
      </c>
      <c r="O1850" s="81" t="e">
        <f t="shared" si="414"/>
        <v>#DIV/0!</v>
      </c>
      <c r="P1850" s="61"/>
      <c r="Q1850" s="60">
        <f t="shared" ref="Q1850:Q1913" si="415">L1850*H1850-P1850</f>
        <v>0</v>
      </c>
      <c r="R1850" s="60">
        <f t="shared" si="408"/>
        <v>0</v>
      </c>
      <c r="S1850" s="75" t="str">
        <f t="shared" si="409"/>
        <v>已清</v>
      </c>
      <c r="T1850" s="51" t="s">
        <v>59</v>
      </c>
      <c r="U1850" s="51"/>
      <c r="V1850" s="51"/>
    </row>
    <row r="1851" spans="1:22" ht="20">
      <c r="A1851" s="49"/>
      <c r="B1851" s="52"/>
      <c r="C1851" s="53"/>
      <c r="D1851" s="54"/>
      <c r="E1851" s="54"/>
      <c r="F1851" s="55"/>
      <c r="G1851" s="56"/>
      <c r="H1851" s="57"/>
      <c r="I1851" s="58"/>
      <c r="J1851" s="59">
        <f t="shared" si="410"/>
        <v>0</v>
      </c>
      <c r="K1851" s="60">
        <f t="shared" si="411"/>
        <v>0</v>
      </c>
      <c r="L1851" s="61"/>
      <c r="M1851" s="59">
        <f t="shared" si="412"/>
        <v>0</v>
      </c>
      <c r="N1851" s="60">
        <f t="shared" si="413"/>
        <v>0</v>
      </c>
      <c r="O1851" s="81" t="e">
        <f t="shared" si="414"/>
        <v>#DIV/0!</v>
      </c>
      <c r="P1851" s="61"/>
      <c r="Q1851" s="60">
        <f t="shared" si="415"/>
        <v>0</v>
      </c>
      <c r="R1851" s="60">
        <f t="shared" si="408"/>
        <v>0</v>
      </c>
      <c r="S1851" s="75" t="str">
        <f t="shared" si="409"/>
        <v>已清</v>
      </c>
      <c r="T1851" s="51" t="s">
        <v>59</v>
      </c>
      <c r="U1851" s="51"/>
      <c r="V1851" s="51"/>
    </row>
    <row r="1852" spans="1:22" ht="20">
      <c r="A1852" s="49"/>
      <c r="B1852" s="52"/>
      <c r="C1852" s="53"/>
      <c r="D1852" s="54"/>
      <c r="E1852" s="54"/>
      <c r="F1852" s="55"/>
      <c r="G1852" s="56"/>
      <c r="H1852" s="57"/>
      <c r="I1852" s="58"/>
      <c r="J1852" s="59">
        <f t="shared" si="410"/>
        <v>0</v>
      </c>
      <c r="K1852" s="60">
        <f t="shared" si="411"/>
        <v>0</v>
      </c>
      <c r="L1852" s="61"/>
      <c r="M1852" s="59">
        <f t="shared" si="412"/>
        <v>0</v>
      </c>
      <c r="N1852" s="60">
        <f t="shared" si="413"/>
        <v>0</v>
      </c>
      <c r="O1852" s="81" t="e">
        <f t="shared" si="414"/>
        <v>#DIV/0!</v>
      </c>
      <c r="P1852" s="61"/>
      <c r="Q1852" s="60">
        <f t="shared" si="415"/>
        <v>0</v>
      </c>
      <c r="R1852" s="60">
        <f t="shared" si="408"/>
        <v>0</v>
      </c>
      <c r="S1852" s="75" t="str">
        <f t="shared" si="409"/>
        <v>已清</v>
      </c>
      <c r="T1852" s="51" t="s">
        <v>59</v>
      </c>
      <c r="U1852" s="51"/>
      <c r="V1852" s="51"/>
    </row>
    <row r="1853" spans="1:22" ht="20">
      <c r="A1853" s="49"/>
      <c r="B1853" s="52"/>
      <c r="C1853" s="53"/>
      <c r="D1853" s="54"/>
      <c r="E1853" s="54"/>
      <c r="F1853" s="55"/>
      <c r="G1853" s="56"/>
      <c r="H1853" s="57"/>
      <c r="I1853" s="58"/>
      <c r="J1853" s="59">
        <f t="shared" si="410"/>
        <v>0</v>
      </c>
      <c r="K1853" s="60">
        <f t="shared" si="411"/>
        <v>0</v>
      </c>
      <c r="L1853" s="61"/>
      <c r="M1853" s="59">
        <f t="shared" si="412"/>
        <v>0</v>
      </c>
      <c r="N1853" s="60">
        <f t="shared" si="413"/>
        <v>0</v>
      </c>
      <c r="O1853" s="81" t="e">
        <f t="shared" si="414"/>
        <v>#DIV/0!</v>
      </c>
      <c r="P1853" s="61"/>
      <c r="Q1853" s="60">
        <f t="shared" si="415"/>
        <v>0</v>
      </c>
      <c r="R1853" s="60">
        <f t="shared" si="408"/>
        <v>0</v>
      </c>
      <c r="S1853" s="75" t="str">
        <f t="shared" si="409"/>
        <v>已清</v>
      </c>
      <c r="T1853" s="51" t="s">
        <v>59</v>
      </c>
      <c r="U1853" s="51"/>
      <c r="V1853" s="51"/>
    </row>
    <row r="1854" spans="1:22" ht="20">
      <c r="A1854" s="49"/>
      <c r="B1854" s="52"/>
      <c r="C1854" s="53"/>
      <c r="D1854" s="54"/>
      <c r="E1854" s="54"/>
      <c r="F1854" s="55"/>
      <c r="G1854" s="56"/>
      <c r="H1854" s="57"/>
      <c r="I1854" s="58"/>
      <c r="J1854" s="59">
        <f t="shared" si="410"/>
        <v>0</v>
      </c>
      <c r="K1854" s="60">
        <f t="shared" si="411"/>
        <v>0</v>
      </c>
      <c r="L1854" s="61"/>
      <c r="M1854" s="59">
        <f t="shared" si="412"/>
        <v>0</v>
      </c>
      <c r="N1854" s="60">
        <f t="shared" si="413"/>
        <v>0</v>
      </c>
      <c r="O1854" s="81" t="e">
        <f t="shared" si="414"/>
        <v>#DIV/0!</v>
      </c>
      <c r="P1854" s="61"/>
      <c r="Q1854" s="60">
        <f t="shared" si="415"/>
        <v>0</v>
      </c>
      <c r="R1854" s="60">
        <f t="shared" si="408"/>
        <v>0</v>
      </c>
      <c r="S1854" s="75" t="str">
        <f t="shared" si="409"/>
        <v>已清</v>
      </c>
      <c r="T1854" s="51" t="s">
        <v>59</v>
      </c>
      <c r="U1854" s="51"/>
      <c r="V1854" s="51"/>
    </row>
    <row r="1855" spans="1:22" ht="20">
      <c r="A1855" s="49"/>
      <c r="B1855" s="52"/>
      <c r="C1855" s="53"/>
      <c r="D1855" s="54"/>
      <c r="E1855" s="54"/>
      <c r="F1855" s="55"/>
      <c r="G1855" s="56"/>
      <c r="H1855" s="57"/>
      <c r="I1855" s="58"/>
      <c r="J1855" s="59">
        <f t="shared" si="410"/>
        <v>0</v>
      </c>
      <c r="K1855" s="60">
        <f t="shared" si="411"/>
        <v>0</v>
      </c>
      <c r="L1855" s="61"/>
      <c r="M1855" s="59">
        <f t="shared" si="412"/>
        <v>0</v>
      </c>
      <c r="N1855" s="60">
        <f t="shared" si="413"/>
        <v>0</v>
      </c>
      <c r="O1855" s="81" t="e">
        <f t="shared" si="414"/>
        <v>#DIV/0!</v>
      </c>
      <c r="P1855" s="61"/>
      <c r="Q1855" s="60">
        <f t="shared" si="415"/>
        <v>0</v>
      </c>
      <c r="R1855" s="60">
        <f t="shared" si="408"/>
        <v>0</v>
      </c>
      <c r="S1855" s="75" t="str">
        <f t="shared" si="409"/>
        <v>已清</v>
      </c>
      <c r="T1855" s="51" t="s">
        <v>59</v>
      </c>
      <c r="U1855" s="51"/>
      <c r="V1855" s="51"/>
    </row>
    <row r="1856" spans="1:22" ht="20">
      <c r="A1856" s="49"/>
      <c r="B1856" s="52"/>
      <c r="C1856" s="53"/>
      <c r="D1856" s="54"/>
      <c r="E1856" s="54"/>
      <c r="F1856" s="55"/>
      <c r="G1856" s="56"/>
      <c r="H1856" s="57"/>
      <c r="I1856" s="58"/>
      <c r="J1856" s="59">
        <f t="shared" si="410"/>
        <v>0</v>
      </c>
      <c r="K1856" s="60">
        <f t="shared" si="411"/>
        <v>0</v>
      </c>
      <c r="L1856" s="61"/>
      <c r="M1856" s="59">
        <f t="shared" si="412"/>
        <v>0</v>
      </c>
      <c r="N1856" s="60">
        <f t="shared" si="413"/>
        <v>0</v>
      </c>
      <c r="O1856" s="81" t="e">
        <f t="shared" si="414"/>
        <v>#DIV/0!</v>
      </c>
      <c r="P1856" s="61"/>
      <c r="Q1856" s="60">
        <f t="shared" si="415"/>
        <v>0</v>
      </c>
      <c r="R1856" s="60">
        <f t="shared" si="408"/>
        <v>0</v>
      </c>
      <c r="S1856" s="75" t="str">
        <f t="shared" si="409"/>
        <v>已清</v>
      </c>
      <c r="T1856" s="51" t="s">
        <v>59</v>
      </c>
      <c r="U1856" s="51"/>
      <c r="V1856" s="51"/>
    </row>
    <row r="1857" spans="1:22" ht="20">
      <c r="A1857" s="49"/>
      <c r="B1857" s="52"/>
      <c r="C1857" s="53"/>
      <c r="D1857" s="54"/>
      <c r="E1857" s="54"/>
      <c r="F1857" s="55"/>
      <c r="G1857" s="56"/>
      <c r="H1857" s="57"/>
      <c r="I1857" s="58"/>
      <c r="J1857" s="59">
        <f t="shared" si="410"/>
        <v>0</v>
      </c>
      <c r="K1857" s="60">
        <f t="shared" si="411"/>
        <v>0</v>
      </c>
      <c r="L1857" s="61"/>
      <c r="M1857" s="59">
        <f t="shared" si="412"/>
        <v>0</v>
      </c>
      <c r="N1857" s="60">
        <f t="shared" si="413"/>
        <v>0</v>
      </c>
      <c r="O1857" s="81" t="e">
        <f t="shared" si="414"/>
        <v>#DIV/0!</v>
      </c>
      <c r="P1857" s="61"/>
      <c r="Q1857" s="60">
        <f t="shared" si="415"/>
        <v>0</v>
      </c>
      <c r="R1857" s="60">
        <f t="shared" si="408"/>
        <v>0</v>
      </c>
      <c r="S1857" s="75" t="str">
        <f t="shared" si="409"/>
        <v>已清</v>
      </c>
      <c r="T1857" s="51" t="s">
        <v>59</v>
      </c>
      <c r="U1857" s="51"/>
      <c r="V1857" s="51"/>
    </row>
    <row r="1858" spans="1:22" ht="20">
      <c r="A1858" s="49"/>
      <c r="B1858" s="52"/>
      <c r="C1858" s="53"/>
      <c r="D1858" s="54"/>
      <c r="E1858" s="54"/>
      <c r="F1858" s="55"/>
      <c r="G1858" s="56"/>
      <c r="H1858" s="57"/>
      <c r="I1858" s="58"/>
      <c r="J1858" s="59">
        <f t="shared" si="410"/>
        <v>0</v>
      </c>
      <c r="K1858" s="60">
        <f t="shared" si="411"/>
        <v>0</v>
      </c>
      <c r="L1858" s="61"/>
      <c r="M1858" s="59">
        <f t="shared" si="412"/>
        <v>0</v>
      </c>
      <c r="N1858" s="60">
        <f t="shared" si="413"/>
        <v>0</v>
      </c>
      <c r="O1858" s="81" t="e">
        <f t="shared" si="414"/>
        <v>#DIV/0!</v>
      </c>
      <c r="P1858" s="61"/>
      <c r="Q1858" s="60">
        <f t="shared" si="415"/>
        <v>0</v>
      </c>
      <c r="R1858" s="60">
        <f t="shared" ref="R1858:R1921" si="416">N1858</f>
        <v>0</v>
      </c>
      <c r="S1858" s="75" t="str">
        <f t="shared" ref="S1858:S1921" si="417">IF(Q1858&lt;&gt;0,"未清","已清")</f>
        <v>已清</v>
      </c>
      <c r="T1858" s="51" t="s">
        <v>59</v>
      </c>
      <c r="U1858" s="51"/>
      <c r="V1858" s="51"/>
    </row>
    <row r="1859" spans="1:22" ht="20">
      <c r="A1859" s="49"/>
      <c r="B1859" s="52"/>
      <c r="C1859" s="53"/>
      <c r="D1859" s="54"/>
      <c r="E1859" s="54"/>
      <c r="F1859" s="55"/>
      <c r="G1859" s="56"/>
      <c r="H1859" s="57"/>
      <c r="I1859" s="58"/>
      <c r="J1859" s="59">
        <f t="shared" si="410"/>
        <v>0</v>
      </c>
      <c r="K1859" s="60">
        <f t="shared" si="411"/>
        <v>0</v>
      </c>
      <c r="L1859" s="61"/>
      <c r="M1859" s="59">
        <f t="shared" si="412"/>
        <v>0</v>
      </c>
      <c r="N1859" s="60">
        <f t="shared" si="413"/>
        <v>0</v>
      </c>
      <c r="O1859" s="81" t="e">
        <f t="shared" si="414"/>
        <v>#DIV/0!</v>
      </c>
      <c r="P1859" s="61"/>
      <c r="Q1859" s="60">
        <f t="shared" si="415"/>
        <v>0</v>
      </c>
      <c r="R1859" s="60">
        <f t="shared" si="416"/>
        <v>0</v>
      </c>
      <c r="S1859" s="75" t="str">
        <f t="shared" si="417"/>
        <v>已清</v>
      </c>
      <c r="T1859" s="51" t="s">
        <v>59</v>
      </c>
      <c r="U1859" s="51"/>
      <c r="V1859" s="51"/>
    </row>
    <row r="1860" spans="1:22" ht="20">
      <c r="A1860" s="49"/>
      <c r="B1860" s="52"/>
      <c r="C1860" s="53"/>
      <c r="D1860" s="54"/>
      <c r="E1860" s="54"/>
      <c r="F1860" s="55"/>
      <c r="G1860" s="56"/>
      <c r="H1860" s="57"/>
      <c r="I1860" s="58"/>
      <c r="J1860" s="59">
        <f t="shared" si="410"/>
        <v>0</v>
      </c>
      <c r="K1860" s="60">
        <f t="shared" si="411"/>
        <v>0</v>
      </c>
      <c r="L1860" s="61"/>
      <c r="M1860" s="59">
        <f t="shared" si="412"/>
        <v>0</v>
      </c>
      <c r="N1860" s="60">
        <f t="shared" si="413"/>
        <v>0</v>
      </c>
      <c r="O1860" s="81" t="e">
        <f t="shared" si="414"/>
        <v>#DIV/0!</v>
      </c>
      <c r="P1860" s="61"/>
      <c r="Q1860" s="60">
        <f t="shared" si="415"/>
        <v>0</v>
      </c>
      <c r="R1860" s="60">
        <f t="shared" si="416"/>
        <v>0</v>
      </c>
      <c r="S1860" s="75" t="str">
        <f t="shared" si="417"/>
        <v>已清</v>
      </c>
      <c r="T1860" s="51" t="s">
        <v>59</v>
      </c>
      <c r="U1860" s="51"/>
      <c r="V1860" s="51"/>
    </row>
    <row r="1861" spans="1:22" ht="20">
      <c r="A1861" s="49"/>
      <c r="B1861" s="52"/>
      <c r="C1861" s="53"/>
      <c r="D1861" s="54"/>
      <c r="E1861" s="54"/>
      <c r="F1861" s="55"/>
      <c r="G1861" s="56"/>
      <c r="H1861" s="57"/>
      <c r="I1861" s="58"/>
      <c r="J1861" s="59">
        <f t="shared" ref="J1861:J1924" si="418">G1861*I1861</f>
        <v>0</v>
      </c>
      <c r="K1861" s="60">
        <f t="shared" si="411"/>
        <v>0</v>
      </c>
      <c r="L1861" s="61"/>
      <c r="M1861" s="59">
        <f t="shared" si="412"/>
        <v>0</v>
      </c>
      <c r="N1861" s="60">
        <f t="shared" si="413"/>
        <v>0</v>
      </c>
      <c r="O1861" s="81" t="e">
        <f t="shared" si="414"/>
        <v>#DIV/0!</v>
      </c>
      <c r="P1861" s="61"/>
      <c r="Q1861" s="60">
        <f t="shared" si="415"/>
        <v>0</v>
      </c>
      <c r="R1861" s="60">
        <f t="shared" si="416"/>
        <v>0</v>
      </c>
      <c r="S1861" s="75" t="str">
        <f t="shared" si="417"/>
        <v>已清</v>
      </c>
      <c r="T1861" s="51" t="s">
        <v>59</v>
      </c>
      <c r="U1861" s="51"/>
      <c r="V1861" s="51"/>
    </row>
    <row r="1862" spans="1:22" ht="20">
      <c r="A1862" s="49"/>
      <c r="B1862" s="52"/>
      <c r="C1862" s="53"/>
      <c r="D1862" s="54"/>
      <c r="E1862" s="54"/>
      <c r="F1862" s="55"/>
      <c r="G1862" s="56"/>
      <c r="H1862" s="57"/>
      <c r="I1862" s="58"/>
      <c r="J1862" s="59">
        <f t="shared" si="418"/>
        <v>0</v>
      </c>
      <c r="K1862" s="60">
        <f t="shared" si="411"/>
        <v>0</v>
      </c>
      <c r="L1862" s="61"/>
      <c r="M1862" s="59">
        <f t="shared" si="412"/>
        <v>0</v>
      </c>
      <c r="N1862" s="60">
        <f t="shared" si="413"/>
        <v>0</v>
      </c>
      <c r="O1862" s="81" t="e">
        <f t="shared" si="414"/>
        <v>#DIV/0!</v>
      </c>
      <c r="P1862" s="61"/>
      <c r="Q1862" s="60">
        <f t="shared" si="415"/>
        <v>0</v>
      </c>
      <c r="R1862" s="60">
        <f t="shared" si="416"/>
        <v>0</v>
      </c>
      <c r="S1862" s="75" t="str">
        <f t="shared" si="417"/>
        <v>已清</v>
      </c>
      <c r="T1862" s="51" t="s">
        <v>59</v>
      </c>
      <c r="U1862" s="51"/>
      <c r="V1862" s="51"/>
    </row>
    <row r="1863" spans="1:22" ht="20">
      <c r="A1863" s="49"/>
      <c r="B1863" s="52"/>
      <c r="C1863" s="53"/>
      <c r="D1863" s="54"/>
      <c r="E1863" s="54"/>
      <c r="F1863" s="55"/>
      <c r="G1863" s="56"/>
      <c r="H1863" s="57"/>
      <c r="I1863" s="58"/>
      <c r="J1863" s="59">
        <f t="shared" si="418"/>
        <v>0</v>
      </c>
      <c r="K1863" s="60">
        <f t="shared" si="411"/>
        <v>0</v>
      </c>
      <c r="L1863" s="61"/>
      <c r="M1863" s="59">
        <f t="shared" si="412"/>
        <v>0</v>
      </c>
      <c r="N1863" s="60">
        <f t="shared" si="413"/>
        <v>0</v>
      </c>
      <c r="O1863" s="81" t="e">
        <f t="shared" si="414"/>
        <v>#DIV/0!</v>
      </c>
      <c r="P1863" s="61"/>
      <c r="Q1863" s="60">
        <f t="shared" si="415"/>
        <v>0</v>
      </c>
      <c r="R1863" s="60">
        <f t="shared" si="416"/>
        <v>0</v>
      </c>
      <c r="S1863" s="75" t="str">
        <f t="shared" si="417"/>
        <v>已清</v>
      </c>
      <c r="T1863" s="51" t="s">
        <v>59</v>
      </c>
      <c r="U1863" s="51"/>
      <c r="V1863" s="51"/>
    </row>
    <row r="1864" spans="1:22" ht="20">
      <c r="A1864" s="49"/>
      <c r="B1864" s="52"/>
      <c r="C1864" s="53"/>
      <c r="D1864" s="54"/>
      <c r="E1864" s="54"/>
      <c r="F1864" s="55"/>
      <c r="G1864" s="56"/>
      <c r="H1864" s="57"/>
      <c r="I1864" s="58"/>
      <c r="J1864" s="59">
        <f t="shared" si="418"/>
        <v>0</v>
      </c>
      <c r="K1864" s="60">
        <f t="shared" si="411"/>
        <v>0</v>
      </c>
      <c r="L1864" s="61"/>
      <c r="M1864" s="59">
        <f t="shared" si="412"/>
        <v>0</v>
      </c>
      <c r="N1864" s="60">
        <f t="shared" si="413"/>
        <v>0</v>
      </c>
      <c r="O1864" s="81" t="e">
        <f t="shared" si="414"/>
        <v>#DIV/0!</v>
      </c>
      <c r="P1864" s="61"/>
      <c r="Q1864" s="60">
        <f t="shared" si="415"/>
        <v>0</v>
      </c>
      <c r="R1864" s="60">
        <f t="shared" si="416"/>
        <v>0</v>
      </c>
      <c r="S1864" s="75" t="str">
        <f t="shared" si="417"/>
        <v>已清</v>
      </c>
      <c r="T1864" s="51" t="s">
        <v>59</v>
      </c>
      <c r="U1864" s="51"/>
      <c r="V1864" s="51"/>
    </row>
    <row r="1865" spans="1:22" ht="20">
      <c r="A1865" s="49"/>
      <c r="B1865" s="52"/>
      <c r="C1865" s="53"/>
      <c r="D1865" s="54"/>
      <c r="E1865" s="54"/>
      <c r="F1865" s="55"/>
      <c r="G1865" s="56"/>
      <c r="H1865" s="57"/>
      <c r="I1865" s="58"/>
      <c r="J1865" s="59">
        <f t="shared" si="418"/>
        <v>0</v>
      </c>
      <c r="K1865" s="60">
        <f t="shared" si="411"/>
        <v>0</v>
      </c>
      <c r="L1865" s="61"/>
      <c r="M1865" s="59">
        <f t="shared" si="412"/>
        <v>0</v>
      </c>
      <c r="N1865" s="60">
        <f t="shared" si="413"/>
        <v>0</v>
      </c>
      <c r="O1865" s="81" t="e">
        <f t="shared" si="414"/>
        <v>#DIV/0!</v>
      </c>
      <c r="P1865" s="61"/>
      <c r="Q1865" s="60">
        <f t="shared" si="415"/>
        <v>0</v>
      </c>
      <c r="R1865" s="60">
        <f t="shared" si="416"/>
        <v>0</v>
      </c>
      <c r="S1865" s="75" t="str">
        <f t="shared" si="417"/>
        <v>已清</v>
      </c>
      <c r="T1865" s="51" t="s">
        <v>59</v>
      </c>
      <c r="U1865" s="51"/>
      <c r="V1865" s="51"/>
    </row>
    <row r="1866" spans="1:22" ht="20">
      <c r="A1866" s="49"/>
      <c r="B1866" s="52"/>
      <c r="C1866" s="53"/>
      <c r="D1866" s="54"/>
      <c r="E1866" s="54"/>
      <c r="F1866" s="55"/>
      <c r="G1866" s="56"/>
      <c r="H1866" s="57"/>
      <c r="I1866" s="58"/>
      <c r="J1866" s="59">
        <f t="shared" si="418"/>
        <v>0</v>
      </c>
      <c r="K1866" s="60">
        <f t="shared" si="411"/>
        <v>0</v>
      </c>
      <c r="L1866" s="61"/>
      <c r="M1866" s="59">
        <f t="shared" si="412"/>
        <v>0</v>
      </c>
      <c r="N1866" s="60">
        <f t="shared" si="413"/>
        <v>0</v>
      </c>
      <c r="O1866" s="81" t="e">
        <f t="shared" si="414"/>
        <v>#DIV/0!</v>
      </c>
      <c r="P1866" s="61"/>
      <c r="Q1866" s="60">
        <f t="shared" si="415"/>
        <v>0</v>
      </c>
      <c r="R1866" s="60">
        <f t="shared" si="416"/>
        <v>0</v>
      </c>
      <c r="S1866" s="75" t="str">
        <f t="shared" si="417"/>
        <v>已清</v>
      </c>
      <c r="T1866" s="51" t="s">
        <v>59</v>
      </c>
      <c r="U1866" s="51"/>
      <c r="V1866" s="51"/>
    </row>
    <row r="1867" spans="1:22" ht="20">
      <c r="A1867" s="49"/>
      <c r="B1867" s="52"/>
      <c r="C1867" s="53"/>
      <c r="D1867" s="54"/>
      <c r="E1867" s="54"/>
      <c r="F1867" s="55"/>
      <c r="G1867" s="56"/>
      <c r="H1867" s="57"/>
      <c r="I1867" s="58"/>
      <c r="J1867" s="59">
        <f t="shared" si="418"/>
        <v>0</v>
      </c>
      <c r="K1867" s="60">
        <f t="shared" si="411"/>
        <v>0</v>
      </c>
      <c r="L1867" s="61"/>
      <c r="M1867" s="59">
        <f t="shared" si="412"/>
        <v>0</v>
      </c>
      <c r="N1867" s="60">
        <f t="shared" si="413"/>
        <v>0</v>
      </c>
      <c r="O1867" s="81" t="e">
        <f t="shared" si="414"/>
        <v>#DIV/0!</v>
      </c>
      <c r="P1867" s="61"/>
      <c r="Q1867" s="60">
        <f t="shared" si="415"/>
        <v>0</v>
      </c>
      <c r="R1867" s="60">
        <f t="shared" si="416"/>
        <v>0</v>
      </c>
      <c r="S1867" s="75" t="str">
        <f t="shared" si="417"/>
        <v>已清</v>
      </c>
      <c r="T1867" s="51" t="s">
        <v>59</v>
      </c>
      <c r="U1867" s="51"/>
      <c r="V1867" s="51"/>
    </row>
    <row r="1868" spans="1:22" ht="20">
      <c r="A1868" s="49"/>
      <c r="B1868" s="52"/>
      <c r="C1868" s="53"/>
      <c r="D1868" s="54"/>
      <c r="E1868" s="54"/>
      <c r="F1868" s="55"/>
      <c r="G1868" s="56"/>
      <c r="H1868" s="57"/>
      <c r="I1868" s="58"/>
      <c r="J1868" s="59">
        <f t="shared" si="418"/>
        <v>0</v>
      </c>
      <c r="K1868" s="60">
        <f t="shared" si="411"/>
        <v>0</v>
      </c>
      <c r="L1868" s="61"/>
      <c r="M1868" s="59">
        <f t="shared" si="412"/>
        <v>0</v>
      </c>
      <c r="N1868" s="60">
        <f t="shared" si="413"/>
        <v>0</v>
      </c>
      <c r="O1868" s="81" t="e">
        <f t="shared" si="414"/>
        <v>#DIV/0!</v>
      </c>
      <c r="P1868" s="61"/>
      <c r="Q1868" s="60">
        <f t="shared" si="415"/>
        <v>0</v>
      </c>
      <c r="R1868" s="60">
        <f t="shared" si="416"/>
        <v>0</v>
      </c>
      <c r="S1868" s="75" t="str">
        <f t="shared" si="417"/>
        <v>已清</v>
      </c>
      <c r="T1868" s="51" t="s">
        <v>59</v>
      </c>
      <c r="U1868" s="51"/>
      <c r="V1868" s="51"/>
    </row>
    <row r="1869" spans="1:22" ht="20">
      <c r="A1869" s="49"/>
      <c r="B1869" s="52"/>
      <c r="C1869" s="53"/>
      <c r="D1869" s="54"/>
      <c r="E1869" s="54"/>
      <c r="F1869" s="55"/>
      <c r="G1869" s="56"/>
      <c r="H1869" s="57"/>
      <c r="I1869" s="58"/>
      <c r="J1869" s="59">
        <f t="shared" si="418"/>
        <v>0</v>
      </c>
      <c r="K1869" s="60">
        <f t="shared" si="411"/>
        <v>0</v>
      </c>
      <c r="L1869" s="61"/>
      <c r="M1869" s="59">
        <f t="shared" si="412"/>
        <v>0</v>
      </c>
      <c r="N1869" s="60">
        <f t="shared" si="413"/>
        <v>0</v>
      </c>
      <c r="O1869" s="81" t="e">
        <f t="shared" si="414"/>
        <v>#DIV/0!</v>
      </c>
      <c r="P1869" s="61"/>
      <c r="Q1869" s="60">
        <f t="shared" si="415"/>
        <v>0</v>
      </c>
      <c r="R1869" s="60">
        <f t="shared" si="416"/>
        <v>0</v>
      </c>
      <c r="S1869" s="75" t="str">
        <f t="shared" si="417"/>
        <v>已清</v>
      </c>
      <c r="T1869" s="51" t="s">
        <v>59</v>
      </c>
      <c r="U1869" s="51"/>
      <c r="V1869" s="51"/>
    </row>
    <row r="1870" spans="1:22" ht="20">
      <c r="A1870" s="49"/>
      <c r="B1870" s="52"/>
      <c r="C1870" s="53"/>
      <c r="D1870" s="54"/>
      <c r="E1870" s="54"/>
      <c r="F1870" s="55"/>
      <c r="G1870" s="56"/>
      <c r="H1870" s="57"/>
      <c r="I1870" s="58"/>
      <c r="J1870" s="59">
        <f t="shared" si="418"/>
        <v>0</v>
      </c>
      <c r="K1870" s="60">
        <f t="shared" si="411"/>
        <v>0</v>
      </c>
      <c r="L1870" s="61"/>
      <c r="M1870" s="59">
        <f t="shared" si="412"/>
        <v>0</v>
      </c>
      <c r="N1870" s="60">
        <f t="shared" si="413"/>
        <v>0</v>
      </c>
      <c r="O1870" s="81" t="e">
        <f t="shared" si="414"/>
        <v>#DIV/0!</v>
      </c>
      <c r="P1870" s="61"/>
      <c r="Q1870" s="60">
        <f t="shared" si="415"/>
        <v>0</v>
      </c>
      <c r="R1870" s="60">
        <f t="shared" si="416"/>
        <v>0</v>
      </c>
      <c r="S1870" s="75" t="str">
        <f t="shared" si="417"/>
        <v>已清</v>
      </c>
      <c r="T1870" s="51" t="s">
        <v>59</v>
      </c>
      <c r="U1870" s="51"/>
      <c r="V1870" s="51"/>
    </row>
    <row r="1871" spans="1:22" ht="20">
      <c r="A1871" s="49"/>
      <c r="B1871" s="52"/>
      <c r="C1871" s="53"/>
      <c r="D1871" s="54"/>
      <c r="E1871" s="54"/>
      <c r="F1871" s="55"/>
      <c r="G1871" s="56"/>
      <c r="H1871" s="57"/>
      <c r="I1871" s="58"/>
      <c r="J1871" s="59">
        <f t="shared" si="418"/>
        <v>0</v>
      </c>
      <c r="K1871" s="60">
        <f t="shared" si="411"/>
        <v>0</v>
      </c>
      <c r="L1871" s="61"/>
      <c r="M1871" s="59">
        <f t="shared" si="412"/>
        <v>0</v>
      </c>
      <c r="N1871" s="60">
        <f t="shared" si="413"/>
        <v>0</v>
      </c>
      <c r="O1871" s="81" t="e">
        <f t="shared" si="414"/>
        <v>#DIV/0!</v>
      </c>
      <c r="P1871" s="61"/>
      <c r="Q1871" s="60">
        <f t="shared" si="415"/>
        <v>0</v>
      </c>
      <c r="R1871" s="60">
        <f t="shared" si="416"/>
        <v>0</v>
      </c>
      <c r="S1871" s="75" t="str">
        <f t="shared" si="417"/>
        <v>已清</v>
      </c>
      <c r="T1871" s="51" t="s">
        <v>59</v>
      </c>
      <c r="U1871" s="51"/>
      <c r="V1871" s="51"/>
    </row>
    <row r="1872" spans="1:22" ht="20">
      <c r="A1872" s="49"/>
      <c r="B1872" s="52"/>
      <c r="C1872" s="53"/>
      <c r="D1872" s="54"/>
      <c r="E1872" s="54"/>
      <c r="F1872" s="55"/>
      <c r="G1872" s="56"/>
      <c r="H1872" s="57"/>
      <c r="I1872" s="58"/>
      <c r="J1872" s="59">
        <f t="shared" si="418"/>
        <v>0</v>
      </c>
      <c r="K1872" s="60">
        <f t="shared" si="411"/>
        <v>0</v>
      </c>
      <c r="L1872" s="61"/>
      <c r="M1872" s="59">
        <f t="shared" si="412"/>
        <v>0</v>
      </c>
      <c r="N1872" s="60">
        <f t="shared" si="413"/>
        <v>0</v>
      </c>
      <c r="O1872" s="81" t="e">
        <f t="shared" si="414"/>
        <v>#DIV/0!</v>
      </c>
      <c r="P1872" s="61"/>
      <c r="Q1872" s="60">
        <f t="shared" si="415"/>
        <v>0</v>
      </c>
      <c r="R1872" s="60">
        <f t="shared" si="416"/>
        <v>0</v>
      </c>
      <c r="S1872" s="75" t="str">
        <f t="shared" si="417"/>
        <v>已清</v>
      </c>
      <c r="T1872" s="51" t="s">
        <v>59</v>
      </c>
      <c r="U1872" s="51"/>
      <c r="V1872" s="51"/>
    </row>
    <row r="1873" spans="1:22" ht="20">
      <c r="A1873" s="49"/>
      <c r="B1873" s="52"/>
      <c r="C1873" s="53"/>
      <c r="D1873" s="54"/>
      <c r="E1873" s="54"/>
      <c r="F1873" s="55"/>
      <c r="G1873" s="56"/>
      <c r="H1873" s="57"/>
      <c r="I1873" s="58"/>
      <c r="J1873" s="59">
        <f t="shared" si="418"/>
        <v>0</v>
      </c>
      <c r="K1873" s="60">
        <f t="shared" si="411"/>
        <v>0</v>
      </c>
      <c r="L1873" s="61"/>
      <c r="M1873" s="59">
        <f t="shared" si="412"/>
        <v>0</v>
      </c>
      <c r="N1873" s="60">
        <f t="shared" si="413"/>
        <v>0</v>
      </c>
      <c r="O1873" s="81" t="e">
        <f t="shared" si="414"/>
        <v>#DIV/0!</v>
      </c>
      <c r="P1873" s="61"/>
      <c r="Q1873" s="60">
        <f t="shared" si="415"/>
        <v>0</v>
      </c>
      <c r="R1873" s="60">
        <f t="shared" si="416"/>
        <v>0</v>
      </c>
      <c r="S1873" s="75" t="str">
        <f t="shared" si="417"/>
        <v>已清</v>
      </c>
      <c r="T1873" s="51" t="s">
        <v>59</v>
      </c>
      <c r="U1873" s="51"/>
      <c r="V1873" s="51"/>
    </row>
    <row r="1874" spans="1:22" ht="20">
      <c r="A1874" s="49"/>
      <c r="B1874" s="52"/>
      <c r="C1874" s="53"/>
      <c r="D1874" s="54"/>
      <c r="E1874" s="54"/>
      <c r="F1874" s="55"/>
      <c r="G1874" s="56"/>
      <c r="H1874" s="57"/>
      <c r="I1874" s="58"/>
      <c r="J1874" s="59">
        <f t="shared" si="418"/>
        <v>0</v>
      </c>
      <c r="K1874" s="60">
        <f t="shared" si="411"/>
        <v>0</v>
      </c>
      <c r="L1874" s="61"/>
      <c r="M1874" s="59">
        <f t="shared" si="412"/>
        <v>0</v>
      </c>
      <c r="N1874" s="60">
        <f t="shared" si="413"/>
        <v>0</v>
      </c>
      <c r="O1874" s="81" t="e">
        <f t="shared" si="414"/>
        <v>#DIV/0!</v>
      </c>
      <c r="P1874" s="61"/>
      <c r="Q1874" s="60">
        <f t="shared" si="415"/>
        <v>0</v>
      </c>
      <c r="R1874" s="60">
        <f t="shared" si="416"/>
        <v>0</v>
      </c>
      <c r="S1874" s="75" t="str">
        <f t="shared" si="417"/>
        <v>已清</v>
      </c>
      <c r="T1874" s="51" t="s">
        <v>59</v>
      </c>
      <c r="U1874" s="51"/>
      <c r="V1874" s="51"/>
    </row>
    <row r="1875" spans="1:22" ht="20">
      <c r="A1875" s="49"/>
      <c r="B1875" s="52"/>
      <c r="C1875" s="53"/>
      <c r="D1875" s="54"/>
      <c r="E1875" s="54"/>
      <c r="F1875" s="55"/>
      <c r="G1875" s="56"/>
      <c r="H1875" s="57"/>
      <c r="I1875" s="58"/>
      <c r="J1875" s="59">
        <f t="shared" si="418"/>
        <v>0</v>
      </c>
      <c r="K1875" s="60">
        <f t="shared" si="411"/>
        <v>0</v>
      </c>
      <c r="L1875" s="61"/>
      <c r="M1875" s="59">
        <f t="shared" si="412"/>
        <v>0</v>
      </c>
      <c r="N1875" s="60">
        <f t="shared" si="413"/>
        <v>0</v>
      </c>
      <c r="O1875" s="81" t="e">
        <f t="shared" si="414"/>
        <v>#DIV/0!</v>
      </c>
      <c r="P1875" s="61"/>
      <c r="Q1875" s="60">
        <f t="shared" si="415"/>
        <v>0</v>
      </c>
      <c r="R1875" s="60">
        <f t="shared" si="416"/>
        <v>0</v>
      </c>
      <c r="S1875" s="75" t="str">
        <f t="shared" si="417"/>
        <v>已清</v>
      </c>
      <c r="T1875" s="51" t="s">
        <v>59</v>
      </c>
      <c r="U1875" s="51"/>
      <c r="V1875" s="51"/>
    </row>
    <row r="1876" spans="1:22" ht="20">
      <c r="A1876" s="49"/>
      <c r="B1876" s="52"/>
      <c r="C1876" s="53"/>
      <c r="D1876" s="54"/>
      <c r="E1876" s="54"/>
      <c r="F1876" s="55"/>
      <c r="G1876" s="56"/>
      <c r="H1876" s="57"/>
      <c r="I1876" s="58"/>
      <c r="J1876" s="59">
        <f t="shared" si="418"/>
        <v>0</v>
      </c>
      <c r="K1876" s="60">
        <f t="shared" si="411"/>
        <v>0</v>
      </c>
      <c r="L1876" s="61"/>
      <c r="M1876" s="59">
        <f t="shared" si="412"/>
        <v>0</v>
      </c>
      <c r="N1876" s="60">
        <f t="shared" si="413"/>
        <v>0</v>
      </c>
      <c r="O1876" s="81" t="e">
        <f t="shared" si="414"/>
        <v>#DIV/0!</v>
      </c>
      <c r="P1876" s="61"/>
      <c r="Q1876" s="60">
        <f t="shared" si="415"/>
        <v>0</v>
      </c>
      <c r="R1876" s="60">
        <f t="shared" si="416"/>
        <v>0</v>
      </c>
      <c r="S1876" s="75" t="str">
        <f t="shared" si="417"/>
        <v>已清</v>
      </c>
      <c r="T1876" s="51" t="s">
        <v>59</v>
      </c>
      <c r="U1876" s="51"/>
      <c r="V1876" s="51"/>
    </row>
    <row r="1877" spans="1:22" ht="20">
      <c r="A1877" s="49"/>
      <c r="B1877" s="52"/>
      <c r="C1877" s="53"/>
      <c r="D1877" s="54"/>
      <c r="E1877" s="54"/>
      <c r="F1877" s="55"/>
      <c r="G1877" s="56"/>
      <c r="H1877" s="57"/>
      <c r="I1877" s="58"/>
      <c r="J1877" s="59">
        <f t="shared" si="418"/>
        <v>0</v>
      </c>
      <c r="K1877" s="60">
        <f t="shared" si="411"/>
        <v>0</v>
      </c>
      <c r="L1877" s="61"/>
      <c r="M1877" s="59">
        <f t="shared" si="412"/>
        <v>0</v>
      </c>
      <c r="N1877" s="60">
        <f t="shared" si="413"/>
        <v>0</v>
      </c>
      <c r="O1877" s="81" t="e">
        <f t="shared" si="414"/>
        <v>#DIV/0!</v>
      </c>
      <c r="P1877" s="61"/>
      <c r="Q1877" s="60">
        <f t="shared" si="415"/>
        <v>0</v>
      </c>
      <c r="R1877" s="60">
        <f t="shared" si="416"/>
        <v>0</v>
      </c>
      <c r="S1877" s="75" t="str">
        <f t="shared" si="417"/>
        <v>已清</v>
      </c>
      <c r="T1877" s="51" t="s">
        <v>59</v>
      </c>
      <c r="U1877" s="51"/>
      <c r="V1877" s="51"/>
    </row>
    <row r="1878" spans="1:22" ht="20">
      <c r="A1878" s="49"/>
      <c r="B1878" s="52"/>
      <c r="C1878" s="53"/>
      <c r="D1878" s="54"/>
      <c r="E1878" s="54"/>
      <c r="F1878" s="55"/>
      <c r="G1878" s="56"/>
      <c r="H1878" s="57"/>
      <c r="I1878" s="58"/>
      <c r="J1878" s="59">
        <f t="shared" si="418"/>
        <v>0</v>
      </c>
      <c r="K1878" s="60">
        <f t="shared" si="411"/>
        <v>0</v>
      </c>
      <c r="L1878" s="61"/>
      <c r="M1878" s="59">
        <f t="shared" si="412"/>
        <v>0</v>
      </c>
      <c r="N1878" s="60">
        <f t="shared" si="413"/>
        <v>0</v>
      </c>
      <c r="O1878" s="81" t="e">
        <f t="shared" si="414"/>
        <v>#DIV/0!</v>
      </c>
      <c r="P1878" s="61"/>
      <c r="Q1878" s="60">
        <f t="shared" si="415"/>
        <v>0</v>
      </c>
      <c r="R1878" s="60">
        <f t="shared" si="416"/>
        <v>0</v>
      </c>
      <c r="S1878" s="75" t="str">
        <f t="shared" si="417"/>
        <v>已清</v>
      </c>
      <c r="T1878" s="51" t="s">
        <v>59</v>
      </c>
      <c r="U1878" s="51"/>
      <c r="V1878" s="51"/>
    </row>
    <row r="1879" spans="1:22" ht="20">
      <c r="A1879" s="49"/>
      <c r="B1879" s="52"/>
      <c r="C1879" s="53"/>
      <c r="D1879" s="54"/>
      <c r="E1879" s="54"/>
      <c r="F1879" s="55"/>
      <c r="G1879" s="56"/>
      <c r="H1879" s="57"/>
      <c r="I1879" s="58"/>
      <c r="J1879" s="59">
        <f t="shared" si="418"/>
        <v>0</v>
      </c>
      <c r="K1879" s="60">
        <f t="shared" ref="K1879:K1942" si="419">J1879*H1879</f>
        <v>0</v>
      </c>
      <c r="L1879" s="61"/>
      <c r="M1879" s="59">
        <f t="shared" si="412"/>
        <v>0</v>
      </c>
      <c r="N1879" s="60">
        <f t="shared" si="413"/>
        <v>0</v>
      </c>
      <c r="O1879" s="81" t="e">
        <f t="shared" si="414"/>
        <v>#DIV/0!</v>
      </c>
      <c r="P1879" s="61"/>
      <c r="Q1879" s="60">
        <f t="shared" si="415"/>
        <v>0</v>
      </c>
      <c r="R1879" s="60">
        <f t="shared" si="416"/>
        <v>0</v>
      </c>
      <c r="S1879" s="75" t="str">
        <f t="shared" si="417"/>
        <v>已清</v>
      </c>
      <c r="T1879" s="51" t="s">
        <v>59</v>
      </c>
      <c r="U1879" s="51"/>
      <c r="V1879" s="51"/>
    </row>
    <row r="1880" spans="1:22" ht="20">
      <c r="A1880" s="49"/>
      <c r="B1880" s="52"/>
      <c r="C1880" s="53"/>
      <c r="D1880" s="54"/>
      <c r="E1880" s="54"/>
      <c r="F1880" s="55"/>
      <c r="G1880" s="56"/>
      <c r="H1880" s="57"/>
      <c r="I1880" s="58"/>
      <c r="J1880" s="59">
        <f t="shared" si="418"/>
        <v>0</v>
      </c>
      <c r="K1880" s="60">
        <f t="shared" si="419"/>
        <v>0</v>
      </c>
      <c r="L1880" s="61"/>
      <c r="M1880" s="59">
        <f t="shared" si="412"/>
        <v>0</v>
      </c>
      <c r="N1880" s="60">
        <f t="shared" si="413"/>
        <v>0</v>
      </c>
      <c r="O1880" s="81" t="e">
        <f t="shared" si="414"/>
        <v>#DIV/0!</v>
      </c>
      <c r="P1880" s="61"/>
      <c r="Q1880" s="60">
        <f t="shared" si="415"/>
        <v>0</v>
      </c>
      <c r="R1880" s="60">
        <f t="shared" si="416"/>
        <v>0</v>
      </c>
      <c r="S1880" s="75" t="str">
        <f t="shared" si="417"/>
        <v>已清</v>
      </c>
      <c r="T1880" s="51" t="s">
        <v>59</v>
      </c>
      <c r="U1880" s="51"/>
      <c r="V1880" s="51"/>
    </row>
    <row r="1881" spans="1:22" ht="20">
      <c r="A1881" s="49"/>
      <c r="B1881" s="52"/>
      <c r="C1881" s="53"/>
      <c r="D1881" s="54"/>
      <c r="E1881" s="54"/>
      <c r="F1881" s="55"/>
      <c r="G1881" s="56"/>
      <c r="H1881" s="57"/>
      <c r="I1881" s="58"/>
      <c r="J1881" s="59">
        <f t="shared" si="418"/>
        <v>0</v>
      </c>
      <c r="K1881" s="60">
        <f t="shared" si="419"/>
        <v>0</v>
      </c>
      <c r="L1881" s="61"/>
      <c r="M1881" s="59">
        <f t="shared" si="412"/>
        <v>0</v>
      </c>
      <c r="N1881" s="60">
        <f t="shared" si="413"/>
        <v>0</v>
      </c>
      <c r="O1881" s="81" t="e">
        <f t="shared" si="414"/>
        <v>#DIV/0!</v>
      </c>
      <c r="P1881" s="61"/>
      <c r="Q1881" s="60">
        <f t="shared" si="415"/>
        <v>0</v>
      </c>
      <c r="R1881" s="60">
        <f t="shared" si="416"/>
        <v>0</v>
      </c>
      <c r="S1881" s="75" t="str">
        <f t="shared" si="417"/>
        <v>已清</v>
      </c>
      <c r="T1881" s="51" t="s">
        <v>59</v>
      </c>
      <c r="U1881" s="51"/>
      <c r="V1881" s="51"/>
    </row>
    <row r="1882" spans="1:22" ht="20">
      <c r="A1882" s="49"/>
      <c r="B1882" s="52"/>
      <c r="C1882" s="53"/>
      <c r="D1882" s="54"/>
      <c r="E1882" s="54"/>
      <c r="F1882" s="55"/>
      <c r="G1882" s="56"/>
      <c r="H1882" s="57"/>
      <c r="I1882" s="58"/>
      <c r="J1882" s="59">
        <f t="shared" si="418"/>
        <v>0</v>
      </c>
      <c r="K1882" s="60">
        <f t="shared" si="419"/>
        <v>0</v>
      </c>
      <c r="L1882" s="61"/>
      <c r="M1882" s="59">
        <f t="shared" si="412"/>
        <v>0</v>
      </c>
      <c r="N1882" s="60">
        <f t="shared" si="413"/>
        <v>0</v>
      </c>
      <c r="O1882" s="81" t="e">
        <f t="shared" si="414"/>
        <v>#DIV/0!</v>
      </c>
      <c r="P1882" s="61"/>
      <c r="Q1882" s="60">
        <f t="shared" si="415"/>
        <v>0</v>
      </c>
      <c r="R1882" s="60">
        <f t="shared" si="416"/>
        <v>0</v>
      </c>
      <c r="S1882" s="75" t="str">
        <f t="shared" si="417"/>
        <v>已清</v>
      </c>
      <c r="T1882" s="51" t="s">
        <v>59</v>
      </c>
      <c r="U1882" s="51"/>
      <c r="V1882" s="51"/>
    </row>
    <row r="1883" spans="1:22" ht="20">
      <c r="A1883" s="49"/>
      <c r="B1883" s="52"/>
      <c r="C1883" s="53"/>
      <c r="D1883" s="54"/>
      <c r="E1883" s="54"/>
      <c r="F1883" s="55"/>
      <c r="G1883" s="56"/>
      <c r="H1883" s="57"/>
      <c r="I1883" s="58"/>
      <c r="J1883" s="59">
        <f t="shared" si="418"/>
        <v>0</v>
      </c>
      <c r="K1883" s="60">
        <f t="shared" si="419"/>
        <v>0</v>
      </c>
      <c r="L1883" s="61"/>
      <c r="M1883" s="59">
        <f t="shared" si="412"/>
        <v>0</v>
      </c>
      <c r="N1883" s="60">
        <f t="shared" si="413"/>
        <v>0</v>
      </c>
      <c r="O1883" s="81" t="e">
        <f t="shared" si="414"/>
        <v>#DIV/0!</v>
      </c>
      <c r="P1883" s="61"/>
      <c r="Q1883" s="60">
        <f t="shared" si="415"/>
        <v>0</v>
      </c>
      <c r="R1883" s="60">
        <f t="shared" si="416"/>
        <v>0</v>
      </c>
      <c r="S1883" s="75" t="str">
        <f t="shared" si="417"/>
        <v>已清</v>
      </c>
      <c r="T1883" s="51" t="s">
        <v>59</v>
      </c>
      <c r="U1883" s="51"/>
      <c r="V1883" s="51"/>
    </row>
    <row r="1884" spans="1:22" ht="20">
      <c r="A1884" s="49"/>
      <c r="B1884" s="52"/>
      <c r="C1884" s="53"/>
      <c r="D1884" s="54"/>
      <c r="E1884" s="54"/>
      <c r="F1884" s="55"/>
      <c r="G1884" s="56"/>
      <c r="H1884" s="57"/>
      <c r="I1884" s="58"/>
      <c r="J1884" s="59">
        <f t="shared" si="418"/>
        <v>0</v>
      </c>
      <c r="K1884" s="60">
        <f t="shared" si="419"/>
        <v>0</v>
      </c>
      <c r="L1884" s="61"/>
      <c r="M1884" s="59">
        <f t="shared" si="412"/>
        <v>0</v>
      </c>
      <c r="N1884" s="60">
        <f t="shared" si="413"/>
        <v>0</v>
      </c>
      <c r="O1884" s="81" t="e">
        <f t="shared" si="414"/>
        <v>#DIV/0!</v>
      </c>
      <c r="P1884" s="61"/>
      <c r="Q1884" s="60">
        <f t="shared" si="415"/>
        <v>0</v>
      </c>
      <c r="R1884" s="60">
        <f t="shared" si="416"/>
        <v>0</v>
      </c>
      <c r="S1884" s="75" t="str">
        <f t="shared" si="417"/>
        <v>已清</v>
      </c>
      <c r="T1884" s="51" t="s">
        <v>59</v>
      </c>
      <c r="U1884" s="51"/>
      <c r="V1884" s="51"/>
    </row>
    <row r="1885" spans="1:22" ht="20">
      <c r="A1885" s="49"/>
      <c r="B1885" s="52"/>
      <c r="C1885" s="53"/>
      <c r="D1885" s="54"/>
      <c r="E1885" s="54"/>
      <c r="F1885" s="55"/>
      <c r="G1885" s="56"/>
      <c r="H1885" s="57"/>
      <c r="I1885" s="58"/>
      <c r="J1885" s="59">
        <f t="shared" si="418"/>
        <v>0</v>
      </c>
      <c r="K1885" s="60">
        <f t="shared" si="419"/>
        <v>0</v>
      </c>
      <c r="L1885" s="61"/>
      <c r="M1885" s="59">
        <f t="shared" si="412"/>
        <v>0</v>
      </c>
      <c r="N1885" s="60">
        <f t="shared" si="413"/>
        <v>0</v>
      </c>
      <c r="O1885" s="81" t="e">
        <f t="shared" si="414"/>
        <v>#DIV/0!</v>
      </c>
      <c r="P1885" s="61"/>
      <c r="Q1885" s="60">
        <f t="shared" si="415"/>
        <v>0</v>
      </c>
      <c r="R1885" s="60">
        <f t="shared" si="416"/>
        <v>0</v>
      </c>
      <c r="S1885" s="75" t="str">
        <f t="shared" si="417"/>
        <v>已清</v>
      </c>
      <c r="T1885" s="51" t="s">
        <v>59</v>
      </c>
      <c r="U1885" s="51"/>
      <c r="V1885" s="51"/>
    </row>
    <row r="1886" spans="1:22" ht="20">
      <c r="A1886" s="49"/>
      <c r="B1886" s="52"/>
      <c r="C1886" s="53"/>
      <c r="D1886" s="54"/>
      <c r="E1886" s="54"/>
      <c r="F1886" s="55"/>
      <c r="G1886" s="56"/>
      <c r="H1886" s="57"/>
      <c r="I1886" s="58"/>
      <c r="J1886" s="59">
        <f t="shared" si="418"/>
        <v>0</v>
      </c>
      <c r="K1886" s="60">
        <f t="shared" si="419"/>
        <v>0</v>
      </c>
      <c r="L1886" s="61"/>
      <c r="M1886" s="59">
        <f t="shared" si="412"/>
        <v>0</v>
      </c>
      <c r="N1886" s="60">
        <f t="shared" si="413"/>
        <v>0</v>
      </c>
      <c r="O1886" s="81" t="e">
        <f t="shared" si="414"/>
        <v>#DIV/0!</v>
      </c>
      <c r="P1886" s="61"/>
      <c r="Q1886" s="60">
        <f t="shared" si="415"/>
        <v>0</v>
      </c>
      <c r="R1886" s="60">
        <f t="shared" si="416"/>
        <v>0</v>
      </c>
      <c r="S1886" s="75" t="str">
        <f t="shared" si="417"/>
        <v>已清</v>
      </c>
      <c r="T1886" s="51" t="s">
        <v>59</v>
      </c>
      <c r="U1886" s="51"/>
      <c r="V1886" s="51"/>
    </row>
    <row r="1887" spans="1:22" ht="20">
      <c r="A1887" s="49"/>
      <c r="B1887" s="52"/>
      <c r="C1887" s="53"/>
      <c r="D1887" s="54"/>
      <c r="E1887" s="54"/>
      <c r="F1887" s="55"/>
      <c r="G1887" s="56"/>
      <c r="H1887" s="57"/>
      <c r="I1887" s="58"/>
      <c r="J1887" s="59">
        <f t="shared" si="418"/>
        <v>0</v>
      </c>
      <c r="K1887" s="60">
        <f t="shared" si="419"/>
        <v>0</v>
      </c>
      <c r="L1887" s="61"/>
      <c r="M1887" s="59">
        <f t="shared" si="412"/>
        <v>0</v>
      </c>
      <c r="N1887" s="60">
        <f t="shared" si="413"/>
        <v>0</v>
      </c>
      <c r="O1887" s="81" t="e">
        <f t="shared" si="414"/>
        <v>#DIV/0!</v>
      </c>
      <c r="P1887" s="61"/>
      <c r="Q1887" s="60">
        <f t="shared" si="415"/>
        <v>0</v>
      </c>
      <c r="R1887" s="60">
        <f t="shared" si="416"/>
        <v>0</v>
      </c>
      <c r="S1887" s="75" t="str">
        <f t="shared" si="417"/>
        <v>已清</v>
      </c>
      <c r="T1887" s="51" t="s">
        <v>59</v>
      </c>
      <c r="U1887" s="51"/>
      <c r="V1887" s="51"/>
    </row>
    <row r="1888" spans="1:22" ht="20">
      <c r="A1888" s="49"/>
      <c r="B1888" s="52"/>
      <c r="C1888" s="53"/>
      <c r="D1888" s="54"/>
      <c r="E1888" s="54"/>
      <c r="F1888" s="55"/>
      <c r="G1888" s="56"/>
      <c r="H1888" s="57"/>
      <c r="I1888" s="58"/>
      <c r="J1888" s="59">
        <f t="shared" si="418"/>
        <v>0</v>
      </c>
      <c r="K1888" s="60">
        <f t="shared" si="419"/>
        <v>0</v>
      </c>
      <c r="L1888" s="61"/>
      <c r="M1888" s="59">
        <f t="shared" si="412"/>
        <v>0</v>
      </c>
      <c r="N1888" s="60">
        <f t="shared" si="413"/>
        <v>0</v>
      </c>
      <c r="O1888" s="81" t="e">
        <f t="shared" si="414"/>
        <v>#DIV/0!</v>
      </c>
      <c r="P1888" s="61"/>
      <c r="Q1888" s="60">
        <f t="shared" si="415"/>
        <v>0</v>
      </c>
      <c r="R1888" s="60">
        <f t="shared" si="416"/>
        <v>0</v>
      </c>
      <c r="S1888" s="75" t="str">
        <f t="shared" si="417"/>
        <v>已清</v>
      </c>
      <c r="T1888" s="51" t="s">
        <v>59</v>
      </c>
      <c r="U1888" s="51"/>
      <c r="V1888" s="51"/>
    </row>
    <row r="1889" spans="1:22" ht="20">
      <c r="A1889" s="49"/>
      <c r="B1889" s="52"/>
      <c r="C1889" s="53"/>
      <c r="D1889" s="54"/>
      <c r="E1889" s="54"/>
      <c r="F1889" s="55"/>
      <c r="G1889" s="56"/>
      <c r="H1889" s="57"/>
      <c r="I1889" s="58"/>
      <c r="J1889" s="59">
        <f t="shared" si="418"/>
        <v>0</v>
      </c>
      <c r="K1889" s="60">
        <f t="shared" si="419"/>
        <v>0</v>
      </c>
      <c r="L1889" s="61"/>
      <c r="M1889" s="59">
        <f t="shared" si="412"/>
        <v>0</v>
      </c>
      <c r="N1889" s="60">
        <f t="shared" si="413"/>
        <v>0</v>
      </c>
      <c r="O1889" s="81" t="e">
        <f t="shared" si="414"/>
        <v>#DIV/0!</v>
      </c>
      <c r="P1889" s="61"/>
      <c r="Q1889" s="60">
        <f t="shared" si="415"/>
        <v>0</v>
      </c>
      <c r="R1889" s="60">
        <f t="shared" si="416"/>
        <v>0</v>
      </c>
      <c r="S1889" s="75" t="str">
        <f t="shared" si="417"/>
        <v>已清</v>
      </c>
      <c r="T1889" s="51" t="s">
        <v>59</v>
      </c>
      <c r="U1889" s="51"/>
      <c r="V1889" s="51"/>
    </row>
    <row r="1890" spans="1:22" ht="20">
      <c r="A1890" s="49"/>
      <c r="B1890" s="52"/>
      <c r="C1890" s="53"/>
      <c r="D1890" s="54"/>
      <c r="E1890" s="54"/>
      <c r="F1890" s="55"/>
      <c r="G1890" s="56"/>
      <c r="H1890" s="57"/>
      <c r="I1890" s="58"/>
      <c r="J1890" s="59">
        <f t="shared" si="418"/>
        <v>0</v>
      </c>
      <c r="K1890" s="60">
        <f t="shared" si="419"/>
        <v>0</v>
      </c>
      <c r="L1890" s="61"/>
      <c r="M1890" s="59">
        <f t="shared" si="412"/>
        <v>0</v>
      </c>
      <c r="N1890" s="60">
        <f t="shared" si="413"/>
        <v>0</v>
      </c>
      <c r="O1890" s="81" t="e">
        <f t="shared" si="414"/>
        <v>#DIV/0!</v>
      </c>
      <c r="P1890" s="61"/>
      <c r="Q1890" s="60">
        <f t="shared" si="415"/>
        <v>0</v>
      </c>
      <c r="R1890" s="60">
        <f t="shared" si="416"/>
        <v>0</v>
      </c>
      <c r="S1890" s="75" t="str">
        <f t="shared" si="417"/>
        <v>已清</v>
      </c>
      <c r="T1890" s="51" t="s">
        <v>59</v>
      </c>
      <c r="U1890" s="51"/>
      <c r="V1890" s="51"/>
    </row>
    <row r="1891" spans="1:22" ht="20">
      <c r="A1891" s="49"/>
      <c r="B1891" s="52"/>
      <c r="C1891" s="53"/>
      <c r="D1891" s="54"/>
      <c r="E1891" s="54"/>
      <c r="F1891" s="55"/>
      <c r="G1891" s="56"/>
      <c r="H1891" s="57"/>
      <c r="I1891" s="58"/>
      <c r="J1891" s="59">
        <f t="shared" si="418"/>
        <v>0</v>
      </c>
      <c r="K1891" s="60">
        <f t="shared" si="419"/>
        <v>0</v>
      </c>
      <c r="L1891" s="61"/>
      <c r="M1891" s="59">
        <f t="shared" si="412"/>
        <v>0</v>
      </c>
      <c r="N1891" s="60">
        <f t="shared" si="413"/>
        <v>0</v>
      </c>
      <c r="O1891" s="81" t="e">
        <f t="shared" si="414"/>
        <v>#DIV/0!</v>
      </c>
      <c r="P1891" s="61"/>
      <c r="Q1891" s="60">
        <f t="shared" si="415"/>
        <v>0</v>
      </c>
      <c r="R1891" s="60">
        <f t="shared" si="416"/>
        <v>0</v>
      </c>
      <c r="S1891" s="75" t="str">
        <f t="shared" si="417"/>
        <v>已清</v>
      </c>
      <c r="T1891" s="51" t="s">
        <v>59</v>
      </c>
      <c r="U1891" s="51"/>
      <c r="V1891" s="51"/>
    </row>
    <row r="1892" spans="1:22" ht="20">
      <c r="A1892" s="49"/>
      <c r="B1892" s="52"/>
      <c r="C1892" s="53"/>
      <c r="D1892" s="54"/>
      <c r="E1892" s="54"/>
      <c r="F1892" s="55"/>
      <c r="G1892" s="56"/>
      <c r="H1892" s="57"/>
      <c r="I1892" s="58"/>
      <c r="J1892" s="59">
        <f t="shared" si="418"/>
        <v>0</v>
      </c>
      <c r="K1892" s="60">
        <f t="shared" si="419"/>
        <v>0</v>
      </c>
      <c r="L1892" s="61"/>
      <c r="M1892" s="59">
        <f t="shared" si="412"/>
        <v>0</v>
      </c>
      <c r="N1892" s="60">
        <f t="shared" si="413"/>
        <v>0</v>
      </c>
      <c r="O1892" s="81" t="e">
        <f t="shared" si="414"/>
        <v>#DIV/0!</v>
      </c>
      <c r="P1892" s="61"/>
      <c r="Q1892" s="60">
        <f t="shared" si="415"/>
        <v>0</v>
      </c>
      <c r="R1892" s="60">
        <f t="shared" si="416"/>
        <v>0</v>
      </c>
      <c r="S1892" s="75" t="str">
        <f t="shared" si="417"/>
        <v>已清</v>
      </c>
      <c r="T1892" s="51" t="s">
        <v>59</v>
      </c>
      <c r="U1892" s="51"/>
      <c r="V1892" s="51"/>
    </row>
    <row r="1893" spans="1:22" ht="20">
      <c r="A1893" s="49"/>
      <c r="B1893" s="52"/>
      <c r="C1893" s="53"/>
      <c r="D1893" s="54"/>
      <c r="E1893" s="54"/>
      <c r="F1893" s="55"/>
      <c r="G1893" s="56"/>
      <c r="H1893" s="57"/>
      <c r="I1893" s="58"/>
      <c r="J1893" s="59">
        <f t="shared" si="418"/>
        <v>0</v>
      </c>
      <c r="K1893" s="60">
        <f t="shared" si="419"/>
        <v>0</v>
      </c>
      <c r="L1893" s="61"/>
      <c r="M1893" s="59">
        <f t="shared" si="412"/>
        <v>0</v>
      </c>
      <c r="N1893" s="60">
        <f t="shared" si="413"/>
        <v>0</v>
      </c>
      <c r="O1893" s="81" t="e">
        <f t="shared" si="414"/>
        <v>#DIV/0!</v>
      </c>
      <c r="P1893" s="61"/>
      <c r="Q1893" s="60">
        <f t="shared" si="415"/>
        <v>0</v>
      </c>
      <c r="R1893" s="60">
        <f t="shared" si="416"/>
        <v>0</v>
      </c>
      <c r="S1893" s="75" t="str">
        <f t="shared" si="417"/>
        <v>已清</v>
      </c>
      <c r="T1893" s="51" t="s">
        <v>59</v>
      </c>
      <c r="U1893" s="51"/>
      <c r="V1893" s="51"/>
    </row>
    <row r="1894" spans="1:22" ht="20">
      <c r="A1894" s="49"/>
      <c r="B1894" s="52"/>
      <c r="C1894" s="53"/>
      <c r="D1894" s="54"/>
      <c r="E1894" s="54"/>
      <c r="F1894" s="55"/>
      <c r="G1894" s="56"/>
      <c r="H1894" s="57"/>
      <c r="I1894" s="58"/>
      <c r="J1894" s="59">
        <f t="shared" si="418"/>
        <v>0</v>
      </c>
      <c r="K1894" s="60">
        <f t="shared" si="419"/>
        <v>0</v>
      </c>
      <c r="L1894" s="61"/>
      <c r="M1894" s="59">
        <f t="shared" si="412"/>
        <v>0</v>
      </c>
      <c r="N1894" s="60">
        <f t="shared" si="413"/>
        <v>0</v>
      </c>
      <c r="O1894" s="81" t="e">
        <f t="shared" si="414"/>
        <v>#DIV/0!</v>
      </c>
      <c r="P1894" s="61"/>
      <c r="Q1894" s="60">
        <f t="shared" si="415"/>
        <v>0</v>
      </c>
      <c r="R1894" s="60">
        <f t="shared" si="416"/>
        <v>0</v>
      </c>
      <c r="S1894" s="75" t="str">
        <f t="shared" si="417"/>
        <v>已清</v>
      </c>
      <c r="T1894" s="51" t="s">
        <v>59</v>
      </c>
      <c r="U1894" s="51"/>
      <c r="V1894" s="51"/>
    </row>
    <row r="1895" spans="1:22" ht="20">
      <c r="A1895" s="49"/>
      <c r="B1895" s="52"/>
      <c r="C1895" s="53"/>
      <c r="D1895" s="54"/>
      <c r="E1895" s="54"/>
      <c r="F1895" s="55"/>
      <c r="G1895" s="56"/>
      <c r="H1895" s="57"/>
      <c r="I1895" s="58"/>
      <c r="J1895" s="59">
        <f t="shared" si="418"/>
        <v>0</v>
      </c>
      <c r="K1895" s="60">
        <f t="shared" si="419"/>
        <v>0</v>
      </c>
      <c r="L1895" s="61"/>
      <c r="M1895" s="59">
        <f t="shared" si="412"/>
        <v>0</v>
      </c>
      <c r="N1895" s="60">
        <f t="shared" si="413"/>
        <v>0</v>
      </c>
      <c r="O1895" s="81" t="e">
        <f t="shared" si="414"/>
        <v>#DIV/0!</v>
      </c>
      <c r="P1895" s="61"/>
      <c r="Q1895" s="60">
        <f t="shared" si="415"/>
        <v>0</v>
      </c>
      <c r="R1895" s="60">
        <f t="shared" si="416"/>
        <v>0</v>
      </c>
      <c r="S1895" s="75" t="str">
        <f t="shared" si="417"/>
        <v>已清</v>
      </c>
      <c r="T1895" s="51" t="s">
        <v>59</v>
      </c>
      <c r="U1895" s="51"/>
      <c r="V1895" s="51"/>
    </row>
    <row r="1896" spans="1:22" ht="20">
      <c r="A1896" s="49"/>
      <c r="B1896" s="52"/>
      <c r="C1896" s="53"/>
      <c r="D1896" s="54"/>
      <c r="E1896" s="54"/>
      <c r="F1896" s="55"/>
      <c r="G1896" s="56"/>
      <c r="H1896" s="57"/>
      <c r="I1896" s="58"/>
      <c r="J1896" s="59">
        <f t="shared" si="418"/>
        <v>0</v>
      </c>
      <c r="K1896" s="60">
        <f t="shared" si="419"/>
        <v>0</v>
      </c>
      <c r="L1896" s="61"/>
      <c r="M1896" s="59">
        <f t="shared" si="412"/>
        <v>0</v>
      </c>
      <c r="N1896" s="60">
        <f t="shared" si="413"/>
        <v>0</v>
      </c>
      <c r="O1896" s="81" t="e">
        <f t="shared" si="414"/>
        <v>#DIV/0!</v>
      </c>
      <c r="P1896" s="61"/>
      <c r="Q1896" s="60">
        <f t="shared" si="415"/>
        <v>0</v>
      </c>
      <c r="R1896" s="60">
        <f t="shared" si="416"/>
        <v>0</v>
      </c>
      <c r="S1896" s="75" t="str">
        <f t="shared" si="417"/>
        <v>已清</v>
      </c>
      <c r="T1896" s="51" t="s">
        <v>59</v>
      </c>
      <c r="U1896" s="51"/>
      <c r="V1896" s="51"/>
    </row>
    <row r="1897" spans="1:22" ht="20">
      <c r="A1897" s="49"/>
      <c r="B1897" s="52"/>
      <c r="C1897" s="53"/>
      <c r="D1897" s="54"/>
      <c r="E1897" s="54"/>
      <c r="F1897" s="55"/>
      <c r="G1897" s="56"/>
      <c r="H1897" s="57"/>
      <c r="I1897" s="58"/>
      <c r="J1897" s="59">
        <f t="shared" si="418"/>
        <v>0</v>
      </c>
      <c r="K1897" s="60">
        <f t="shared" si="419"/>
        <v>0</v>
      </c>
      <c r="L1897" s="61"/>
      <c r="M1897" s="59">
        <f t="shared" si="412"/>
        <v>0</v>
      </c>
      <c r="N1897" s="60">
        <f t="shared" si="413"/>
        <v>0</v>
      </c>
      <c r="O1897" s="81" t="e">
        <f t="shared" si="414"/>
        <v>#DIV/0!</v>
      </c>
      <c r="P1897" s="61"/>
      <c r="Q1897" s="60">
        <f t="shared" si="415"/>
        <v>0</v>
      </c>
      <c r="R1897" s="60">
        <f t="shared" si="416"/>
        <v>0</v>
      </c>
      <c r="S1897" s="75" t="str">
        <f t="shared" si="417"/>
        <v>已清</v>
      </c>
      <c r="T1897" s="51" t="s">
        <v>59</v>
      </c>
      <c r="U1897" s="51"/>
      <c r="V1897" s="51"/>
    </row>
    <row r="1898" spans="1:22" ht="20">
      <c r="A1898" s="49"/>
      <c r="B1898" s="52"/>
      <c r="C1898" s="53"/>
      <c r="D1898" s="54"/>
      <c r="E1898" s="54"/>
      <c r="F1898" s="55"/>
      <c r="G1898" s="56"/>
      <c r="H1898" s="57"/>
      <c r="I1898" s="58"/>
      <c r="J1898" s="59">
        <f t="shared" si="418"/>
        <v>0</v>
      </c>
      <c r="K1898" s="60">
        <f t="shared" si="419"/>
        <v>0</v>
      </c>
      <c r="L1898" s="61"/>
      <c r="M1898" s="59">
        <f t="shared" si="412"/>
        <v>0</v>
      </c>
      <c r="N1898" s="60">
        <f t="shared" si="413"/>
        <v>0</v>
      </c>
      <c r="O1898" s="81" t="e">
        <f t="shared" si="414"/>
        <v>#DIV/0!</v>
      </c>
      <c r="P1898" s="61"/>
      <c r="Q1898" s="60">
        <f t="shared" si="415"/>
        <v>0</v>
      </c>
      <c r="R1898" s="60">
        <f t="shared" si="416"/>
        <v>0</v>
      </c>
      <c r="S1898" s="75" t="str">
        <f t="shared" si="417"/>
        <v>已清</v>
      </c>
      <c r="T1898" s="51" t="s">
        <v>59</v>
      </c>
      <c r="U1898" s="51"/>
      <c r="V1898" s="51"/>
    </row>
    <row r="1899" spans="1:22" ht="20">
      <c r="A1899" s="49"/>
      <c r="B1899" s="52"/>
      <c r="C1899" s="53"/>
      <c r="D1899" s="54"/>
      <c r="E1899" s="54"/>
      <c r="F1899" s="55"/>
      <c r="G1899" s="56"/>
      <c r="H1899" s="57"/>
      <c r="I1899" s="58"/>
      <c r="J1899" s="59">
        <f t="shared" si="418"/>
        <v>0</v>
      </c>
      <c r="K1899" s="60">
        <f t="shared" si="419"/>
        <v>0</v>
      </c>
      <c r="L1899" s="61"/>
      <c r="M1899" s="59">
        <f t="shared" si="412"/>
        <v>0</v>
      </c>
      <c r="N1899" s="60">
        <f t="shared" si="413"/>
        <v>0</v>
      </c>
      <c r="O1899" s="81" t="e">
        <f t="shared" si="414"/>
        <v>#DIV/0!</v>
      </c>
      <c r="P1899" s="61"/>
      <c r="Q1899" s="60">
        <f t="shared" si="415"/>
        <v>0</v>
      </c>
      <c r="R1899" s="60">
        <f t="shared" si="416"/>
        <v>0</v>
      </c>
      <c r="S1899" s="75" t="str">
        <f t="shared" si="417"/>
        <v>已清</v>
      </c>
      <c r="T1899" s="51" t="s">
        <v>59</v>
      </c>
      <c r="U1899" s="51"/>
      <c r="V1899" s="51"/>
    </row>
    <row r="1900" spans="1:22" ht="20">
      <c r="A1900" s="49"/>
      <c r="B1900" s="52"/>
      <c r="C1900" s="53"/>
      <c r="D1900" s="54"/>
      <c r="E1900" s="54"/>
      <c r="F1900" s="55"/>
      <c r="G1900" s="56"/>
      <c r="H1900" s="57"/>
      <c r="I1900" s="58"/>
      <c r="J1900" s="59">
        <f t="shared" si="418"/>
        <v>0</v>
      </c>
      <c r="K1900" s="60">
        <f t="shared" si="419"/>
        <v>0</v>
      </c>
      <c r="L1900" s="61"/>
      <c r="M1900" s="59">
        <f t="shared" si="412"/>
        <v>0</v>
      </c>
      <c r="N1900" s="60">
        <f t="shared" si="413"/>
        <v>0</v>
      </c>
      <c r="O1900" s="81" t="e">
        <f t="shared" si="414"/>
        <v>#DIV/0!</v>
      </c>
      <c r="P1900" s="61"/>
      <c r="Q1900" s="60">
        <f t="shared" si="415"/>
        <v>0</v>
      </c>
      <c r="R1900" s="60">
        <f t="shared" si="416"/>
        <v>0</v>
      </c>
      <c r="S1900" s="75" t="str">
        <f t="shared" si="417"/>
        <v>已清</v>
      </c>
      <c r="T1900" s="51" t="s">
        <v>59</v>
      </c>
      <c r="U1900" s="51"/>
      <c r="V1900" s="51"/>
    </row>
    <row r="1901" spans="1:22" ht="20">
      <c r="A1901" s="49"/>
      <c r="B1901" s="52"/>
      <c r="C1901" s="53"/>
      <c r="D1901" s="54"/>
      <c r="E1901" s="54"/>
      <c r="F1901" s="55"/>
      <c r="G1901" s="56"/>
      <c r="H1901" s="57"/>
      <c r="I1901" s="58"/>
      <c r="J1901" s="59">
        <f t="shared" si="418"/>
        <v>0</v>
      </c>
      <c r="K1901" s="60">
        <f t="shared" si="419"/>
        <v>0</v>
      </c>
      <c r="L1901" s="61"/>
      <c r="M1901" s="59">
        <f t="shared" si="412"/>
        <v>0</v>
      </c>
      <c r="N1901" s="60">
        <f t="shared" si="413"/>
        <v>0</v>
      </c>
      <c r="O1901" s="81" t="e">
        <f t="shared" si="414"/>
        <v>#DIV/0!</v>
      </c>
      <c r="P1901" s="61"/>
      <c r="Q1901" s="60">
        <f t="shared" si="415"/>
        <v>0</v>
      </c>
      <c r="R1901" s="60">
        <f t="shared" si="416"/>
        <v>0</v>
      </c>
      <c r="S1901" s="75" t="str">
        <f t="shared" si="417"/>
        <v>已清</v>
      </c>
      <c r="T1901" s="51" t="s">
        <v>59</v>
      </c>
      <c r="U1901" s="51"/>
      <c r="V1901" s="51"/>
    </row>
    <row r="1902" spans="1:22" ht="20">
      <c r="A1902" s="49"/>
      <c r="B1902" s="52"/>
      <c r="C1902" s="53"/>
      <c r="D1902" s="54"/>
      <c r="E1902" s="54"/>
      <c r="F1902" s="55"/>
      <c r="G1902" s="56"/>
      <c r="H1902" s="57"/>
      <c r="I1902" s="58"/>
      <c r="J1902" s="59">
        <f t="shared" si="418"/>
        <v>0</v>
      </c>
      <c r="K1902" s="60">
        <f t="shared" si="419"/>
        <v>0</v>
      </c>
      <c r="L1902" s="61"/>
      <c r="M1902" s="59">
        <f t="shared" si="412"/>
        <v>0</v>
      </c>
      <c r="N1902" s="60">
        <f t="shared" si="413"/>
        <v>0</v>
      </c>
      <c r="O1902" s="81" t="e">
        <f t="shared" si="414"/>
        <v>#DIV/0!</v>
      </c>
      <c r="P1902" s="61"/>
      <c r="Q1902" s="60">
        <f t="shared" si="415"/>
        <v>0</v>
      </c>
      <c r="R1902" s="60">
        <f t="shared" si="416"/>
        <v>0</v>
      </c>
      <c r="S1902" s="75" t="str">
        <f t="shared" si="417"/>
        <v>已清</v>
      </c>
      <c r="T1902" s="51" t="s">
        <v>59</v>
      </c>
      <c r="U1902" s="51"/>
      <c r="V1902" s="51"/>
    </row>
    <row r="1903" spans="1:22" ht="20">
      <c r="A1903" s="49"/>
      <c r="B1903" s="52"/>
      <c r="C1903" s="53"/>
      <c r="D1903" s="54"/>
      <c r="E1903" s="54"/>
      <c r="F1903" s="55"/>
      <c r="G1903" s="56"/>
      <c r="H1903" s="57"/>
      <c r="I1903" s="58"/>
      <c r="J1903" s="59">
        <f t="shared" si="418"/>
        <v>0</v>
      </c>
      <c r="K1903" s="60">
        <f t="shared" si="419"/>
        <v>0</v>
      </c>
      <c r="L1903" s="61"/>
      <c r="M1903" s="59">
        <f t="shared" si="412"/>
        <v>0</v>
      </c>
      <c r="N1903" s="60">
        <f t="shared" si="413"/>
        <v>0</v>
      </c>
      <c r="O1903" s="81" t="e">
        <f t="shared" si="414"/>
        <v>#DIV/0!</v>
      </c>
      <c r="P1903" s="61"/>
      <c r="Q1903" s="60">
        <f t="shared" si="415"/>
        <v>0</v>
      </c>
      <c r="R1903" s="60">
        <f t="shared" si="416"/>
        <v>0</v>
      </c>
      <c r="S1903" s="75" t="str">
        <f t="shared" si="417"/>
        <v>已清</v>
      </c>
      <c r="T1903" s="51" t="s">
        <v>59</v>
      </c>
      <c r="U1903" s="51"/>
      <c r="V1903" s="51"/>
    </row>
    <row r="1904" spans="1:22" ht="20">
      <c r="A1904" s="49"/>
      <c r="B1904" s="52"/>
      <c r="C1904" s="53"/>
      <c r="D1904" s="54"/>
      <c r="E1904" s="54"/>
      <c r="F1904" s="55"/>
      <c r="G1904" s="56"/>
      <c r="H1904" s="57"/>
      <c r="I1904" s="58"/>
      <c r="J1904" s="59">
        <f t="shared" si="418"/>
        <v>0</v>
      </c>
      <c r="K1904" s="60">
        <f t="shared" si="419"/>
        <v>0</v>
      </c>
      <c r="L1904" s="61"/>
      <c r="M1904" s="59">
        <f t="shared" si="412"/>
        <v>0</v>
      </c>
      <c r="N1904" s="60">
        <f t="shared" si="413"/>
        <v>0</v>
      </c>
      <c r="O1904" s="81" t="e">
        <f t="shared" si="414"/>
        <v>#DIV/0!</v>
      </c>
      <c r="P1904" s="61"/>
      <c r="Q1904" s="60">
        <f t="shared" si="415"/>
        <v>0</v>
      </c>
      <c r="R1904" s="60">
        <f t="shared" si="416"/>
        <v>0</v>
      </c>
      <c r="S1904" s="75" t="str">
        <f t="shared" si="417"/>
        <v>已清</v>
      </c>
      <c r="T1904" s="51" t="s">
        <v>59</v>
      </c>
      <c r="U1904" s="51"/>
      <c r="V1904" s="51"/>
    </row>
    <row r="1905" spans="1:22" ht="20">
      <c r="A1905" s="49"/>
      <c r="B1905" s="52"/>
      <c r="C1905" s="53"/>
      <c r="D1905" s="54"/>
      <c r="E1905" s="54"/>
      <c r="F1905" s="55"/>
      <c r="G1905" s="56"/>
      <c r="H1905" s="57"/>
      <c r="I1905" s="58"/>
      <c r="J1905" s="59">
        <f t="shared" si="418"/>
        <v>0</v>
      </c>
      <c r="K1905" s="60">
        <f t="shared" si="419"/>
        <v>0</v>
      </c>
      <c r="L1905" s="61"/>
      <c r="M1905" s="59">
        <f t="shared" si="412"/>
        <v>0</v>
      </c>
      <c r="N1905" s="60">
        <f t="shared" si="413"/>
        <v>0</v>
      </c>
      <c r="O1905" s="81" t="e">
        <f t="shared" si="414"/>
        <v>#DIV/0!</v>
      </c>
      <c r="P1905" s="61"/>
      <c r="Q1905" s="60">
        <f t="shared" si="415"/>
        <v>0</v>
      </c>
      <c r="R1905" s="60">
        <f t="shared" si="416"/>
        <v>0</v>
      </c>
      <c r="S1905" s="75" t="str">
        <f t="shared" si="417"/>
        <v>已清</v>
      </c>
      <c r="T1905" s="51" t="s">
        <v>59</v>
      </c>
      <c r="U1905" s="51"/>
      <c r="V1905" s="51"/>
    </row>
    <row r="1906" spans="1:22" ht="20">
      <c r="A1906" s="49"/>
      <c r="B1906" s="52"/>
      <c r="C1906" s="53"/>
      <c r="D1906" s="54"/>
      <c r="E1906" s="54"/>
      <c r="F1906" s="55"/>
      <c r="G1906" s="56"/>
      <c r="H1906" s="57"/>
      <c r="I1906" s="58"/>
      <c r="J1906" s="59">
        <f t="shared" si="418"/>
        <v>0</v>
      </c>
      <c r="K1906" s="60">
        <f t="shared" si="419"/>
        <v>0</v>
      </c>
      <c r="L1906" s="61"/>
      <c r="M1906" s="59">
        <f t="shared" si="412"/>
        <v>0</v>
      </c>
      <c r="N1906" s="60">
        <f t="shared" si="413"/>
        <v>0</v>
      </c>
      <c r="O1906" s="81" t="e">
        <f t="shared" si="414"/>
        <v>#DIV/0!</v>
      </c>
      <c r="P1906" s="61"/>
      <c r="Q1906" s="60">
        <f t="shared" si="415"/>
        <v>0</v>
      </c>
      <c r="R1906" s="60">
        <f t="shared" si="416"/>
        <v>0</v>
      </c>
      <c r="S1906" s="75" t="str">
        <f t="shared" si="417"/>
        <v>已清</v>
      </c>
      <c r="T1906" s="51" t="s">
        <v>59</v>
      </c>
      <c r="U1906" s="51"/>
      <c r="V1906" s="51"/>
    </row>
    <row r="1907" spans="1:22" ht="20">
      <c r="A1907" s="49"/>
      <c r="B1907" s="52"/>
      <c r="C1907" s="53"/>
      <c r="D1907" s="54"/>
      <c r="E1907" s="54"/>
      <c r="F1907" s="55"/>
      <c r="G1907" s="56"/>
      <c r="H1907" s="57"/>
      <c r="I1907" s="58"/>
      <c r="J1907" s="59">
        <f t="shared" si="418"/>
        <v>0</v>
      </c>
      <c r="K1907" s="60">
        <f t="shared" si="419"/>
        <v>0</v>
      </c>
      <c r="L1907" s="61"/>
      <c r="M1907" s="59">
        <f t="shared" si="412"/>
        <v>0</v>
      </c>
      <c r="N1907" s="60">
        <f t="shared" si="413"/>
        <v>0</v>
      </c>
      <c r="O1907" s="81" t="e">
        <f t="shared" si="414"/>
        <v>#DIV/0!</v>
      </c>
      <c r="P1907" s="61"/>
      <c r="Q1907" s="60">
        <f t="shared" si="415"/>
        <v>0</v>
      </c>
      <c r="R1907" s="60">
        <f t="shared" si="416"/>
        <v>0</v>
      </c>
      <c r="S1907" s="75" t="str">
        <f t="shared" si="417"/>
        <v>已清</v>
      </c>
      <c r="T1907" s="51" t="s">
        <v>59</v>
      </c>
      <c r="U1907" s="51"/>
      <c r="V1907" s="51"/>
    </row>
    <row r="1908" spans="1:22" ht="20">
      <c r="A1908" s="49"/>
      <c r="B1908" s="52"/>
      <c r="C1908" s="53"/>
      <c r="D1908" s="54"/>
      <c r="E1908" s="54"/>
      <c r="F1908" s="55"/>
      <c r="G1908" s="56"/>
      <c r="H1908" s="57"/>
      <c r="I1908" s="58"/>
      <c r="J1908" s="59">
        <f t="shared" si="418"/>
        <v>0</v>
      </c>
      <c r="K1908" s="60">
        <f t="shared" si="419"/>
        <v>0</v>
      </c>
      <c r="L1908" s="61"/>
      <c r="M1908" s="59">
        <f t="shared" si="412"/>
        <v>0</v>
      </c>
      <c r="N1908" s="60">
        <f t="shared" si="413"/>
        <v>0</v>
      </c>
      <c r="O1908" s="81" t="e">
        <f t="shared" si="414"/>
        <v>#DIV/0!</v>
      </c>
      <c r="P1908" s="61"/>
      <c r="Q1908" s="60">
        <f t="shared" si="415"/>
        <v>0</v>
      </c>
      <c r="R1908" s="60">
        <f t="shared" si="416"/>
        <v>0</v>
      </c>
      <c r="S1908" s="75" t="str">
        <f t="shared" si="417"/>
        <v>已清</v>
      </c>
      <c r="T1908" s="51" t="s">
        <v>59</v>
      </c>
      <c r="U1908" s="51"/>
      <c r="V1908" s="51"/>
    </row>
    <row r="1909" spans="1:22" ht="20">
      <c r="A1909" s="49"/>
      <c r="B1909" s="52"/>
      <c r="C1909" s="53"/>
      <c r="D1909" s="54"/>
      <c r="E1909" s="54"/>
      <c r="F1909" s="55"/>
      <c r="G1909" s="56"/>
      <c r="H1909" s="57"/>
      <c r="I1909" s="58"/>
      <c r="J1909" s="59">
        <f t="shared" si="418"/>
        <v>0</v>
      </c>
      <c r="K1909" s="60">
        <f t="shared" si="419"/>
        <v>0</v>
      </c>
      <c r="L1909" s="61"/>
      <c r="M1909" s="59">
        <f t="shared" si="412"/>
        <v>0</v>
      </c>
      <c r="N1909" s="60">
        <f t="shared" si="413"/>
        <v>0</v>
      </c>
      <c r="O1909" s="81" t="e">
        <f t="shared" si="414"/>
        <v>#DIV/0!</v>
      </c>
      <c r="P1909" s="61"/>
      <c r="Q1909" s="60">
        <f t="shared" si="415"/>
        <v>0</v>
      </c>
      <c r="R1909" s="60">
        <f t="shared" si="416"/>
        <v>0</v>
      </c>
      <c r="S1909" s="75" t="str">
        <f t="shared" si="417"/>
        <v>已清</v>
      </c>
      <c r="T1909" s="51" t="s">
        <v>59</v>
      </c>
      <c r="U1909" s="51"/>
      <c r="V1909" s="51"/>
    </row>
    <row r="1910" spans="1:22" ht="20">
      <c r="A1910" s="49"/>
      <c r="B1910" s="52"/>
      <c r="C1910" s="53"/>
      <c r="D1910" s="54"/>
      <c r="E1910" s="54"/>
      <c r="F1910" s="55"/>
      <c r="G1910" s="56"/>
      <c r="H1910" s="57"/>
      <c r="I1910" s="58"/>
      <c r="J1910" s="59">
        <f t="shared" si="418"/>
        <v>0</v>
      </c>
      <c r="K1910" s="60">
        <f t="shared" si="419"/>
        <v>0</v>
      </c>
      <c r="L1910" s="61"/>
      <c r="M1910" s="59">
        <f t="shared" si="412"/>
        <v>0</v>
      </c>
      <c r="N1910" s="60">
        <f t="shared" si="413"/>
        <v>0</v>
      </c>
      <c r="O1910" s="81" t="e">
        <f t="shared" si="414"/>
        <v>#DIV/0!</v>
      </c>
      <c r="P1910" s="61"/>
      <c r="Q1910" s="60">
        <f t="shared" si="415"/>
        <v>0</v>
      </c>
      <c r="R1910" s="60">
        <f t="shared" si="416"/>
        <v>0</v>
      </c>
      <c r="S1910" s="75" t="str">
        <f t="shared" si="417"/>
        <v>已清</v>
      </c>
      <c r="T1910" s="51" t="s">
        <v>59</v>
      </c>
      <c r="U1910" s="51"/>
      <c r="V1910" s="51"/>
    </row>
    <row r="1911" spans="1:22" ht="20">
      <c r="A1911" s="49"/>
      <c r="B1911" s="52"/>
      <c r="C1911" s="53"/>
      <c r="D1911" s="54"/>
      <c r="E1911" s="54"/>
      <c r="F1911" s="55"/>
      <c r="G1911" s="56"/>
      <c r="H1911" s="57"/>
      <c r="I1911" s="58"/>
      <c r="J1911" s="59">
        <f t="shared" si="418"/>
        <v>0</v>
      </c>
      <c r="K1911" s="60">
        <f t="shared" si="419"/>
        <v>0</v>
      </c>
      <c r="L1911" s="61"/>
      <c r="M1911" s="59">
        <f t="shared" si="412"/>
        <v>0</v>
      </c>
      <c r="N1911" s="60">
        <f t="shared" si="413"/>
        <v>0</v>
      </c>
      <c r="O1911" s="81" t="e">
        <f t="shared" si="414"/>
        <v>#DIV/0!</v>
      </c>
      <c r="P1911" s="61"/>
      <c r="Q1911" s="60">
        <f t="shared" si="415"/>
        <v>0</v>
      </c>
      <c r="R1911" s="60">
        <f t="shared" si="416"/>
        <v>0</v>
      </c>
      <c r="S1911" s="75" t="str">
        <f t="shared" si="417"/>
        <v>已清</v>
      </c>
      <c r="T1911" s="51" t="s">
        <v>59</v>
      </c>
      <c r="U1911" s="51"/>
      <c r="V1911" s="51"/>
    </row>
    <row r="1912" spans="1:22" ht="20">
      <c r="A1912" s="49"/>
      <c r="B1912" s="52"/>
      <c r="C1912" s="53"/>
      <c r="D1912" s="54"/>
      <c r="E1912" s="54"/>
      <c r="F1912" s="55"/>
      <c r="G1912" s="56"/>
      <c r="H1912" s="57"/>
      <c r="I1912" s="58"/>
      <c r="J1912" s="59">
        <f t="shared" si="418"/>
        <v>0</v>
      </c>
      <c r="K1912" s="60">
        <f t="shared" si="419"/>
        <v>0</v>
      </c>
      <c r="L1912" s="61"/>
      <c r="M1912" s="59">
        <f t="shared" ref="M1912:M1975" si="420">L1912*H1912</f>
        <v>0</v>
      </c>
      <c r="N1912" s="60">
        <f t="shared" ref="N1912:N1975" si="421">(L1912-J1912)*H1912</f>
        <v>0</v>
      </c>
      <c r="O1912" s="81" t="e">
        <f t="shared" ref="O1912:O1975" si="422">(L1912-J1912)/J1912</f>
        <v>#DIV/0!</v>
      </c>
      <c r="P1912" s="61"/>
      <c r="Q1912" s="60">
        <f t="shared" si="415"/>
        <v>0</v>
      </c>
      <c r="R1912" s="60">
        <f t="shared" si="416"/>
        <v>0</v>
      </c>
      <c r="S1912" s="75" t="str">
        <f t="shared" si="417"/>
        <v>已清</v>
      </c>
      <c r="T1912" s="51" t="s">
        <v>59</v>
      </c>
      <c r="U1912" s="51"/>
      <c r="V1912" s="51"/>
    </row>
    <row r="1913" spans="1:22" ht="20">
      <c r="A1913" s="49"/>
      <c r="B1913" s="52"/>
      <c r="C1913" s="53"/>
      <c r="D1913" s="54"/>
      <c r="E1913" s="54"/>
      <c r="F1913" s="55"/>
      <c r="G1913" s="56"/>
      <c r="H1913" s="57"/>
      <c r="I1913" s="58"/>
      <c r="J1913" s="59">
        <f t="shared" si="418"/>
        <v>0</v>
      </c>
      <c r="K1913" s="60">
        <f t="shared" si="419"/>
        <v>0</v>
      </c>
      <c r="L1913" s="61"/>
      <c r="M1913" s="59">
        <f t="shared" si="420"/>
        <v>0</v>
      </c>
      <c r="N1913" s="60">
        <f t="shared" si="421"/>
        <v>0</v>
      </c>
      <c r="O1913" s="81" t="e">
        <f t="shared" si="422"/>
        <v>#DIV/0!</v>
      </c>
      <c r="P1913" s="61"/>
      <c r="Q1913" s="60">
        <f t="shared" si="415"/>
        <v>0</v>
      </c>
      <c r="R1913" s="60">
        <f t="shared" si="416"/>
        <v>0</v>
      </c>
      <c r="S1913" s="75" t="str">
        <f t="shared" si="417"/>
        <v>已清</v>
      </c>
      <c r="T1913" s="51" t="s">
        <v>59</v>
      </c>
      <c r="U1913" s="51"/>
      <c r="V1913" s="51"/>
    </row>
    <row r="1914" spans="1:22" ht="20">
      <c r="A1914" s="49"/>
      <c r="B1914" s="52"/>
      <c r="C1914" s="53"/>
      <c r="D1914" s="54"/>
      <c r="E1914" s="54"/>
      <c r="F1914" s="55"/>
      <c r="G1914" s="56"/>
      <c r="H1914" s="57"/>
      <c r="I1914" s="58"/>
      <c r="J1914" s="59">
        <f t="shared" si="418"/>
        <v>0</v>
      </c>
      <c r="K1914" s="60">
        <f t="shared" si="419"/>
        <v>0</v>
      </c>
      <c r="L1914" s="61"/>
      <c r="M1914" s="59">
        <f t="shared" si="420"/>
        <v>0</v>
      </c>
      <c r="N1914" s="60">
        <f t="shared" si="421"/>
        <v>0</v>
      </c>
      <c r="O1914" s="81" t="e">
        <f t="shared" si="422"/>
        <v>#DIV/0!</v>
      </c>
      <c r="P1914" s="61"/>
      <c r="Q1914" s="60">
        <f t="shared" ref="Q1914:Q1977" si="423">L1914*H1914-P1914</f>
        <v>0</v>
      </c>
      <c r="R1914" s="60">
        <f t="shared" si="416"/>
        <v>0</v>
      </c>
      <c r="S1914" s="75" t="str">
        <f t="shared" si="417"/>
        <v>已清</v>
      </c>
      <c r="T1914" s="51" t="s">
        <v>59</v>
      </c>
      <c r="U1914" s="51"/>
      <c r="V1914" s="51"/>
    </row>
    <row r="1915" spans="1:22" ht="20">
      <c r="A1915" s="49"/>
      <c r="B1915" s="52"/>
      <c r="C1915" s="53"/>
      <c r="D1915" s="54"/>
      <c r="E1915" s="54"/>
      <c r="F1915" s="55"/>
      <c r="G1915" s="56"/>
      <c r="H1915" s="57"/>
      <c r="I1915" s="58"/>
      <c r="J1915" s="59">
        <f t="shared" si="418"/>
        <v>0</v>
      </c>
      <c r="K1915" s="60">
        <f t="shared" si="419"/>
        <v>0</v>
      </c>
      <c r="L1915" s="61"/>
      <c r="M1915" s="59">
        <f t="shared" si="420"/>
        <v>0</v>
      </c>
      <c r="N1915" s="60">
        <f t="shared" si="421"/>
        <v>0</v>
      </c>
      <c r="O1915" s="81" t="e">
        <f t="shared" si="422"/>
        <v>#DIV/0!</v>
      </c>
      <c r="P1915" s="61"/>
      <c r="Q1915" s="60">
        <f t="shared" si="423"/>
        <v>0</v>
      </c>
      <c r="R1915" s="60">
        <f t="shared" si="416"/>
        <v>0</v>
      </c>
      <c r="S1915" s="75" t="str">
        <f t="shared" si="417"/>
        <v>已清</v>
      </c>
      <c r="T1915" s="51" t="s">
        <v>59</v>
      </c>
      <c r="U1915" s="51"/>
      <c r="V1915" s="51"/>
    </row>
    <row r="1916" spans="1:22" ht="20">
      <c r="A1916" s="49"/>
      <c r="B1916" s="52"/>
      <c r="C1916" s="53"/>
      <c r="D1916" s="54"/>
      <c r="E1916" s="54"/>
      <c r="F1916" s="55"/>
      <c r="G1916" s="56"/>
      <c r="H1916" s="57"/>
      <c r="I1916" s="58"/>
      <c r="J1916" s="59">
        <f t="shared" si="418"/>
        <v>0</v>
      </c>
      <c r="K1916" s="60">
        <f t="shared" si="419"/>
        <v>0</v>
      </c>
      <c r="L1916" s="61"/>
      <c r="M1916" s="59">
        <f t="shared" si="420"/>
        <v>0</v>
      </c>
      <c r="N1916" s="60">
        <f t="shared" si="421"/>
        <v>0</v>
      </c>
      <c r="O1916" s="81" t="e">
        <f t="shared" si="422"/>
        <v>#DIV/0!</v>
      </c>
      <c r="P1916" s="61"/>
      <c r="Q1916" s="60">
        <f t="shared" si="423"/>
        <v>0</v>
      </c>
      <c r="R1916" s="60">
        <f t="shared" si="416"/>
        <v>0</v>
      </c>
      <c r="S1916" s="75" t="str">
        <f t="shared" si="417"/>
        <v>已清</v>
      </c>
      <c r="T1916" s="51" t="s">
        <v>59</v>
      </c>
      <c r="U1916" s="51"/>
      <c r="V1916" s="51"/>
    </row>
    <row r="1917" spans="1:22" ht="20">
      <c r="A1917" s="49"/>
      <c r="B1917" s="52"/>
      <c r="C1917" s="53"/>
      <c r="D1917" s="54"/>
      <c r="E1917" s="54"/>
      <c r="F1917" s="55"/>
      <c r="G1917" s="56"/>
      <c r="H1917" s="57"/>
      <c r="I1917" s="58"/>
      <c r="J1917" s="59">
        <f t="shared" si="418"/>
        <v>0</v>
      </c>
      <c r="K1917" s="60">
        <f t="shared" si="419"/>
        <v>0</v>
      </c>
      <c r="L1917" s="61"/>
      <c r="M1917" s="59">
        <f t="shared" si="420"/>
        <v>0</v>
      </c>
      <c r="N1917" s="60">
        <f t="shared" si="421"/>
        <v>0</v>
      </c>
      <c r="O1917" s="81" t="e">
        <f t="shared" si="422"/>
        <v>#DIV/0!</v>
      </c>
      <c r="P1917" s="61"/>
      <c r="Q1917" s="60">
        <f t="shared" si="423"/>
        <v>0</v>
      </c>
      <c r="R1917" s="60">
        <f t="shared" si="416"/>
        <v>0</v>
      </c>
      <c r="S1917" s="75" t="str">
        <f t="shared" si="417"/>
        <v>已清</v>
      </c>
      <c r="T1917" s="51" t="s">
        <v>59</v>
      </c>
      <c r="U1917" s="51"/>
      <c r="V1917" s="51"/>
    </row>
    <row r="1918" spans="1:22" ht="20">
      <c r="A1918" s="49"/>
      <c r="B1918" s="52"/>
      <c r="C1918" s="53"/>
      <c r="D1918" s="54"/>
      <c r="E1918" s="54"/>
      <c r="F1918" s="55"/>
      <c r="G1918" s="56"/>
      <c r="H1918" s="57"/>
      <c r="I1918" s="58"/>
      <c r="J1918" s="59">
        <f t="shared" si="418"/>
        <v>0</v>
      </c>
      <c r="K1918" s="60">
        <f t="shared" si="419"/>
        <v>0</v>
      </c>
      <c r="L1918" s="61"/>
      <c r="M1918" s="59">
        <f t="shared" si="420"/>
        <v>0</v>
      </c>
      <c r="N1918" s="60">
        <f t="shared" si="421"/>
        <v>0</v>
      </c>
      <c r="O1918" s="81" t="e">
        <f t="shared" si="422"/>
        <v>#DIV/0!</v>
      </c>
      <c r="P1918" s="61"/>
      <c r="Q1918" s="60">
        <f t="shared" si="423"/>
        <v>0</v>
      </c>
      <c r="R1918" s="60">
        <f t="shared" si="416"/>
        <v>0</v>
      </c>
      <c r="S1918" s="75" t="str">
        <f t="shared" si="417"/>
        <v>已清</v>
      </c>
      <c r="T1918" s="51" t="s">
        <v>59</v>
      </c>
      <c r="U1918" s="51"/>
      <c r="V1918" s="51"/>
    </row>
    <row r="1919" spans="1:22" ht="20">
      <c r="A1919" s="49"/>
      <c r="B1919" s="52"/>
      <c r="C1919" s="53"/>
      <c r="D1919" s="54"/>
      <c r="E1919" s="54"/>
      <c r="F1919" s="55"/>
      <c r="G1919" s="56"/>
      <c r="H1919" s="57"/>
      <c r="I1919" s="58"/>
      <c r="J1919" s="59">
        <f t="shared" si="418"/>
        <v>0</v>
      </c>
      <c r="K1919" s="60">
        <f t="shared" si="419"/>
        <v>0</v>
      </c>
      <c r="L1919" s="61"/>
      <c r="M1919" s="59">
        <f t="shared" si="420"/>
        <v>0</v>
      </c>
      <c r="N1919" s="60">
        <f t="shared" si="421"/>
        <v>0</v>
      </c>
      <c r="O1919" s="81" t="e">
        <f t="shared" si="422"/>
        <v>#DIV/0!</v>
      </c>
      <c r="P1919" s="61"/>
      <c r="Q1919" s="60">
        <f t="shared" si="423"/>
        <v>0</v>
      </c>
      <c r="R1919" s="60">
        <f t="shared" si="416"/>
        <v>0</v>
      </c>
      <c r="S1919" s="75" t="str">
        <f t="shared" si="417"/>
        <v>已清</v>
      </c>
      <c r="T1919" s="51" t="s">
        <v>59</v>
      </c>
      <c r="U1919" s="51"/>
      <c r="V1919" s="51"/>
    </row>
    <row r="1920" spans="1:22" ht="20">
      <c r="A1920" s="49"/>
      <c r="B1920" s="52"/>
      <c r="C1920" s="53"/>
      <c r="D1920" s="54"/>
      <c r="E1920" s="54"/>
      <c r="F1920" s="55"/>
      <c r="G1920" s="56"/>
      <c r="H1920" s="57"/>
      <c r="I1920" s="58"/>
      <c r="J1920" s="59">
        <f t="shared" si="418"/>
        <v>0</v>
      </c>
      <c r="K1920" s="60">
        <f t="shared" si="419"/>
        <v>0</v>
      </c>
      <c r="L1920" s="61"/>
      <c r="M1920" s="59">
        <f t="shared" si="420"/>
        <v>0</v>
      </c>
      <c r="N1920" s="60">
        <f t="shared" si="421"/>
        <v>0</v>
      </c>
      <c r="O1920" s="81" t="e">
        <f t="shared" si="422"/>
        <v>#DIV/0!</v>
      </c>
      <c r="P1920" s="61"/>
      <c r="Q1920" s="60">
        <f t="shared" si="423"/>
        <v>0</v>
      </c>
      <c r="R1920" s="60">
        <f t="shared" si="416"/>
        <v>0</v>
      </c>
      <c r="S1920" s="75" t="str">
        <f t="shared" si="417"/>
        <v>已清</v>
      </c>
      <c r="T1920" s="51" t="s">
        <v>59</v>
      </c>
      <c r="U1920" s="51"/>
      <c r="V1920" s="51"/>
    </row>
    <row r="1921" spans="1:22" ht="20">
      <c r="A1921" s="49"/>
      <c r="B1921" s="52"/>
      <c r="C1921" s="53"/>
      <c r="D1921" s="54"/>
      <c r="E1921" s="54"/>
      <c r="F1921" s="55"/>
      <c r="G1921" s="56"/>
      <c r="H1921" s="57"/>
      <c r="I1921" s="58"/>
      <c r="J1921" s="59">
        <f t="shared" si="418"/>
        <v>0</v>
      </c>
      <c r="K1921" s="60">
        <f t="shared" si="419"/>
        <v>0</v>
      </c>
      <c r="L1921" s="61"/>
      <c r="M1921" s="59">
        <f t="shared" si="420"/>
        <v>0</v>
      </c>
      <c r="N1921" s="60">
        <f t="shared" si="421"/>
        <v>0</v>
      </c>
      <c r="O1921" s="81" t="e">
        <f t="shared" si="422"/>
        <v>#DIV/0!</v>
      </c>
      <c r="P1921" s="61"/>
      <c r="Q1921" s="60">
        <f t="shared" si="423"/>
        <v>0</v>
      </c>
      <c r="R1921" s="60">
        <f t="shared" si="416"/>
        <v>0</v>
      </c>
      <c r="S1921" s="75" t="str">
        <f t="shared" si="417"/>
        <v>已清</v>
      </c>
      <c r="T1921" s="51" t="s">
        <v>59</v>
      </c>
      <c r="U1921" s="51"/>
      <c r="V1921" s="51"/>
    </row>
    <row r="1922" spans="1:22" ht="20">
      <c r="A1922" s="49"/>
      <c r="B1922" s="52"/>
      <c r="C1922" s="53"/>
      <c r="D1922" s="54"/>
      <c r="E1922" s="54"/>
      <c r="F1922" s="55"/>
      <c r="G1922" s="56"/>
      <c r="H1922" s="57"/>
      <c r="I1922" s="58"/>
      <c r="J1922" s="59">
        <f t="shared" si="418"/>
        <v>0</v>
      </c>
      <c r="K1922" s="60">
        <f t="shared" si="419"/>
        <v>0</v>
      </c>
      <c r="L1922" s="61"/>
      <c r="M1922" s="59">
        <f t="shared" si="420"/>
        <v>0</v>
      </c>
      <c r="N1922" s="60">
        <f t="shared" si="421"/>
        <v>0</v>
      </c>
      <c r="O1922" s="81" t="e">
        <f t="shared" si="422"/>
        <v>#DIV/0!</v>
      </c>
      <c r="P1922" s="61"/>
      <c r="Q1922" s="60">
        <f t="shared" si="423"/>
        <v>0</v>
      </c>
      <c r="R1922" s="60">
        <f t="shared" ref="R1922:R1985" si="424">N1922</f>
        <v>0</v>
      </c>
      <c r="S1922" s="75" t="str">
        <f t="shared" ref="S1922:S1985" si="425">IF(Q1922&lt;&gt;0,"未清","已清")</f>
        <v>已清</v>
      </c>
      <c r="T1922" s="51" t="s">
        <v>59</v>
      </c>
      <c r="U1922" s="51"/>
      <c r="V1922" s="51"/>
    </row>
    <row r="1923" spans="1:22" ht="20">
      <c r="A1923" s="49"/>
      <c r="B1923" s="52"/>
      <c r="C1923" s="53"/>
      <c r="D1923" s="54"/>
      <c r="E1923" s="54"/>
      <c r="F1923" s="55"/>
      <c r="G1923" s="56"/>
      <c r="H1923" s="57"/>
      <c r="I1923" s="58"/>
      <c r="J1923" s="59">
        <f t="shared" si="418"/>
        <v>0</v>
      </c>
      <c r="K1923" s="60">
        <f t="shared" si="419"/>
        <v>0</v>
      </c>
      <c r="L1923" s="61"/>
      <c r="M1923" s="59">
        <f t="shared" si="420"/>
        <v>0</v>
      </c>
      <c r="N1923" s="60">
        <f t="shared" si="421"/>
        <v>0</v>
      </c>
      <c r="O1923" s="81" t="e">
        <f t="shared" si="422"/>
        <v>#DIV/0!</v>
      </c>
      <c r="P1923" s="61"/>
      <c r="Q1923" s="60">
        <f t="shared" si="423"/>
        <v>0</v>
      </c>
      <c r="R1923" s="60">
        <f t="shared" si="424"/>
        <v>0</v>
      </c>
      <c r="S1923" s="75" t="str">
        <f t="shared" si="425"/>
        <v>已清</v>
      </c>
      <c r="T1923" s="51" t="s">
        <v>59</v>
      </c>
      <c r="U1923" s="51"/>
      <c r="V1923" s="51"/>
    </row>
    <row r="1924" spans="1:22" ht="20">
      <c r="A1924" s="49"/>
      <c r="B1924" s="52"/>
      <c r="C1924" s="53"/>
      <c r="D1924" s="54"/>
      <c r="E1924" s="54"/>
      <c r="F1924" s="55"/>
      <c r="G1924" s="56"/>
      <c r="H1924" s="57"/>
      <c r="I1924" s="58"/>
      <c r="J1924" s="59">
        <f t="shared" si="418"/>
        <v>0</v>
      </c>
      <c r="K1924" s="60">
        <f t="shared" si="419"/>
        <v>0</v>
      </c>
      <c r="L1924" s="61"/>
      <c r="M1924" s="59">
        <f t="shared" si="420"/>
        <v>0</v>
      </c>
      <c r="N1924" s="60">
        <f t="shared" si="421"/>
        <v>0</v>
      </c>
      <c r="O1924" s="81" t="e">
        <f t="shared" si="422"/>
        <v>#DIV/0!</v>
      </c>
      <c r="P1924" s="61"/>
      <c r="Q1924" s="60">
        <f t="shared" si="423"/>
        <v>0</v>
      </c>
      <c r="R1924" s="60">
        <f t="shared" si="424"/>
        <v>0</v>
      </c>
      <c r="S1924" s="75" t="str">
        <f t="shared" si="425"/>
        <v>已清</v>
      </c>
      <c r="T1924" s="51" t="s">
        <v>59</v>
      </c>
      <c r="U1924" s="51"/>
      <c r="V1924" s="51"/>
    </row>
    <row r="1925" spans="1:22" ht="20">
      <c r="A1925" s="49"/>
      <c r="B1925" s="52"/>
      <c r="C1925" s="53"/>
      <c r="D1925" s="54"/>
      <c r="E1925" s="54"/>
      <c r="F1925" s="55"/>
      <c r="G1925" s="56"/>
      <c r="H1925" s="57"/>
      <c r="I1925" s="58"/>
      <c r="J1925" s="59">
        <f t="shared" ref="J1925:J1988" si="426">G1925*I1925</f>
        <v>0</v>
      </c>
      <c r="K1925" s="60">
        <f t="shared" si="419"/>
        <v>0</v>
      </c>
      <c r="L1925" s="61"/>
      <c r="M1925" s="59">
        <f t="shared" si="420"/>
        <v>0</v>
      </c>
      <c r="N1925" s="60">
        <f t="shared" si="421"/>
        <v>0</v>
      </c>
      <c r="O1925" s="81" t="e">
        <f t="shared" si="422"/>
        <v>#DIV/0!</v>
      </c>
      <c r="P1925" s="61"/>
      <c r="Q1925" s="60">
        <f t="shared" si="423"/>
        <v>0</v>
      </c>
      <c r="R1925" s="60">
        <f t="shared" si="424"/>
        <v>0</v>
      </c>
      <c r="S1925" s="75" t="str">
        <f t="shared" si="425"/>
        <v>已清</v>
      </c>
      <c r="T1925" s="51" t="s">
        <v>59</v>
      </c>
      <c r="U1925" s="51"/>
      <c r="V1925" s="51"/>
    </row>
    <row r="1926" spans="1:22" ht="20">
      <c r="A1926" s="49"/>
      <c r="B1926" s="52"/>
      <c r="C1926" s="53"/>
      <c r="D1926" s="54"/>
      <c r="E1926" s="54"/>
      <c r="F1926" s="55"/>
      <c r="G1926" s="56"/>
      <c r="H1926" s="57"/>
      <c r="I1926" s="58"/>
      <c r="J1926" s="59">
        <f t="shared" si="426"/>
        <v>0</v>
      </c>
      <c r="K1926" s="60">
        <f t="shared" si="419"/>
        <v>0</v>
      </c>
      <c r="L1926" s="61"/>
      <c r="M1926" s="59">
        <f t="shared" si="420"/>
        <v>0</v>
      </c>
      <c r="N1926" s="60">
        <f t="shared" si="421"/>
        <v>0</v>
      </c>
      <c r="O1926" s="81" t="e">
        <f t="shared" si="422"/>
        <v>#DIV/0!</v>
      </c>
      <c r="P1926" s="61"/>
      <c r="Q1926" s="60">
        <f t="shared" si="423"/>
        <v>0</v>
      </c>
      <c r="R1926" s="60">
        <f t="shared" si="424"/>
        <v>0</v>
      </c>
      <c r="S1926" s="75" t="str">
        <f t="shared" si="425"/>
        <v>已清</v>
      </c>
      <c r="T1926" s="51" t="s">
        <v>59</v>
      </c>
      <c r="U1926" s="51"/>
      <c r="V1926" s="51"/>
    </row>
    <row r="1927" spans="1:22" ht="20">
      <c r="A1927" s="49"/>
      <c r="B1927" s="52"/>
      <c r="C1927" s="53"/>
      <c r="D1927" s="54"/>
      <c r="E1927" s="54"/>
      <c r="F1927" s="55"/>
      <c r="G1927" s="56"/>
      <c r="H1927" s="57"/>
      <c r="I1927" s="58"/>
      <c r="J1927" s="59">
        <f t="shared" si="426"/>
        <v>0</v>
      </c>
      <c r="K1927" s="60">
        <f t="shared" si="419"/>
        <v>0</v>
      </c>
      <c r="L1927" s="61"/>
      <c r="M1927" s="59">
        <f t="shared" si="420"/>
        <v>0</v>
      </c>
      <c r="N1927" s="60">
        <f t="shared" si="421"/>
        <v>0</v>
      </c>
      <c r="O1927" s="81" t="e">
        <f t="shared" si="422"/>
        <v>#DIV/0!</v>
      </c>
      <c r="P1927" s="61"/>
      <c r="Q1927" s="60">
        <f t="shared" si="423"/>
        <v>0</v>
      </c>
      <c r="R1927" s="60">
        <f t="shared" si="424"/>
        <v>0</v>
      </c>
      <c r="S1927" s="75" t="str">
        <f t="shared" si="425"/>
        <v>已清</v>
      </c>
      <c r="T1927" s="51" t="s">
        <v>59</v>
      </c>
      <c r="U1927" s="51"/>
      <c r="V1927" s="51"/>
    </row>
    <row r="1928" spans="1:22" ht="20">
      <c r="A1928" s="49"/>
      <c r="B1928" s="52"/>
      <c r="C1928" s="53"/>
      <c r="D1928" s="54"/>
      <c r="E1928" s="54"/>
      <c r="F1928" s="55"/>
      <c r="G1928" s="56"/>
      <c r="H1928" s="57"/>
      <c r="I1928" s="58"/>
      <c r="J1928" s="59">
        <f t="shared" si="426"/>
        <v>0</v>
      </c>
      <c r="K1928" s="60">
        <f t="shared" si="419"/>
        <v>0</v>
      </c>
      <c r="L1928" s="61"/>
      <c r="M1928" s="59">
        <f t="shared" si="420"/>
        <v>0</v>
      </c>
      <c r="N1928" s="60">
        <f t="shared" si="421"/>
        <v>0</v>
      </c>
      <c r="O1928" s="81" t="e">
        <f t="shared" si="422"/>
        <v>#DIV/0!</v>
      </c>
      <c r="P1928" s="61"/>
      <c r="Q1928" s="60">
        <f t="shared" si="423"/>
        <v>0</v>
      </c>
      <c r="R1928" s="60">
        <f t="shared" si="424"/>
        <v>0</v>
      </c>
      <c r="S1928" s="75" t="str">
        <f t="shared" si="425"/>
        <v>已清</v>
      </c>
      <c r="T1928" s="51" t="s">
        <v>59</v>
      </c>
      <c r="U1928" s="51"/>
      <c r="V1928" s="51"/>
    </row>
    <row r="1929" spans="1:22" ht="20">
      <c r="A1929" s="49"/>
      <c r="B1929" s="52"/>
      <c r="C1929" s="53"/>
      <c r="D1929" s="54"/>
      <c r="E1929" s="54"/>
      <c r="F1929" s="55"/>
      <c r="G1929" s="56"/>
      <c r="H1929" s="57"/>
      <c r="I1929" s="58"/>
      <c r="J1929" s="59">
        <f t="shared" si="426"/>
        <v>0</v>
      </c>
      <c r="K1929" s="60">
        <f t="shared" si="419"/>
        <v>0</v>
      </c>
      <c r="L1929" s="61"/>
      <c r="M1929" s="59">
        <f t="shared" si="420"/>
        <v>0</v>
      </c>
      <c r="N1929" s="60">
        <f t="shared" si="421"/>
        <v>0</v>
      </c>
      <c r="O1929" s="81" t="e">
        <f t="shared" si="422"/>
        <v>#DIV/0!</v>
      </c>
      <c r="P1929" s="61"/>
      <c r="Q1929" s="60">
        <f t="shared" si="423"/>
        <v>0</v>
      </c>
      <c r="R1929" s="60">
        <f t="shared" si="424"/>
        <v>0</v>
      </c>
      <c r="S1929" s="75" t="str">
        <f t="shared" si="425"/>
        <v>已清</v>
      </c>
      <c r="T1929" s="51" t="s">
        <v>59</v>
      </c>
      <c r="U1929" s="51"/>
      <c r="V1929" s="51"/>
    </row>
    <row r="1930" spans="1:22" ht="20">
      <c r="A1930" s="49"/>
      <c r="B1930" s="52"/>
      <c r="C1930" s="53"/>
      <c r="D1930" s="54"/>
      <c r="E1930" s="54"/>
      <c r="F1930" s="55"/>
      <c r="G1930" s="56"/>
      <c r="H1930" s="57"/>
      <c r="I1930" s="58"/>
      <c r="J1930" s="59">
        <f t="shared" si="426"/>
        <v>0</v>
      </c>
      <c r="K1930" s="60">
        <f t="shared" si="419"/>
        <v>0</v>
      </c>
      <c r="L1930" s="61"/>
      <c r="M1930" s="59">
        <f t="shared" si="420"/>
        <v>0</v>
      </c>
      <c r="N1930" s="60">
        <f t="shared" si="421"/>
        <v>0</v>
      </c>
      <c r="O1930" s="81" t="e">
        <f t="shared" si="422"/>
        <v>#DIV/0!</v>
      </c>
      <c r="P1930" s="61"/>
      <c r="Q1930" s="60">
        <f t="shared" si="423"/>
        <v>0</v>
      </c>
      <c r="R1930" s="60">
        <f t="shared" si="424"/>
        <v>0</v>
      </c>
      <c r="S1930" s="75" t="str">
        <f t="shared" si="425"/>
        <v>已清</v>
      </c>
      <c r="T1930" s="51" t="s">
        <v>59</v>
      </c>
      <c r="U1930" s="51"/>
      <c r="V1930" s="51"/>
    </row>
    <row r="1931" spans="1:22" ht="20">
      <c r="A1931" s="49"/>
      <c r="B1931" s="52"/>
      <c r="C1931" s="53"/>
      <c r="D1931" s="54"/>
      <c r="E1931" s="54"/>
      <c r="F1931" s="55"/>
      <c r="G1931" s="56"/>
      <c r="H1931" s="57"/>
      <c r="I1931" s="58"/>
      <c r="J1931" s="59">
        <f t="shared" si="426"/>
        <v>0</v>
      </c>
      <c r="K1931" s="60">
        <f t="shared" si="419"/>
        <v>0</v>
      </c>
      <c r="L1931" s="61"/>
      <c r="M1931" s="59">
        <f t="shared" si="420"/>
        <v>0</v>
      </c>
      <c r="N1931" s="60">
        <f t="shared" si="421"/>
        <v>0</v>
      </c>
      <c r="O1931" s="81" t="e">
        <f t="shared" si="422"/>
        <v>#DIV/0!</v>
      </c>
      <c r="P1931" s="61"/>
      <c r="Q1931" s="60">
        <f t="shared" si="423"/>
        <v>0</v>
      </c>
      <c r="R1931" s="60">
        <f t="shared" si="424"/>
        <v>0</v>
      </c>
      <c r="S1931" s="75" t="str">
        <f t="shared" si="425"/>
        <v>已清</v>
      </c>
      <c r="T1931" s="51" t="s">
        <v>59</v>
      </c>
      <c r="U1931" s="51"/>
      <c r="V1931" s="51"/>
    </row>
    <row r="1932" spans="1:22" ht="20">
      <c r="A1932" s="49"/>
      <c r="B1932" s="52"/>
      <c r="C1932" s="53"/>
      <c r="D1932" s="54"/>
      <c r="E1932" s="54"/>
      <c r="F1932" s="55"/>
      <c r="G1932" s="56"/>
      <c r="H1932" s="57"/>
      <c r="I1932" s="58"/>
      <c r="J1932" s="59">
        <f t="shared" si="426"/>
        <v>0</v>
      </c>
      <c r="K1932" s="60">
        <f t="shared" si="419"/>
        <v>0</v>
      </c>
      <c r="L1932" s="61"/>
      <c r="M1932" s="59">
        <f t="shared" si="420"/>
        <v>0</v>
      </c>
      <c r="N1932" s="60">
        <f t="shared" si="421"/>
        <v>0</v>
      </c>
      <c r="O1932" s="81" t="e">
        <f t="shared" si="422"/>
        <v>#DIV/0!</v>
      </c>
      <c r="P1932" s="61"/>
      <c r="Q1932" s="60">
        <f t="shared" si="423"/>
        <v>0</v>
      </c>
      <c r="R1932" s="60">
        <f t="shared" si="424"/>
        <v>0</v>
      </c>
      <c r="S1932" s="75" t="str">
        <f t="shared" si="425"/>
        <v>已清</v>
      </c>
      <c r="T1932" s="51" t="s">
        <v>59</v>
      </c>
      <c r="U1932" s="51"/>
      <c r="V1932" s="51"/>
    </row>
    <row r="1933" spans="1:22" ht="20">
      <c r="A1933" s="49"/>
      <c r="B1933" s="52"/>
      <c r="C1933" s="53"/>
      <c r="D1933" s="54"/>
      <c r="E1933" s="54"/>
      <c r="F1933" s="55"/>
      <c r="G1933" s="56"/>
      <c r="H1933" s="57"/>
      <c r="I1933" s="58"/>
      <c r="J1933" s="59">
        <f t="shared" si="426"/>
        <v>0</v>
      </c>
      <c r="K1933" s="60">
        <f t="shared" si="419"/>
        <v>0</v>
      </c>
      <c r="L1933" s="61"/>
      <c r="M1933" s="59">
        <f t="shared" si="420"/>
        <v>0</v>
      </c>
      <c r="N1933" s="60">
        <f t="shared" si="421"/>
        <v>0</v>
      </c>
      <c r="O1933" s="81" t="e">
        <f t="shared" si="422"/>
        <v>#DIV/0!</v>
      </c>
      <c r="P1933" s="61"/>
      <c r="Q1933" s="60">
        <f t="shared" si="423"/>
        <v>0</v>
      </c>
      <c r="R1933" s="60">
        <f t="shared" si="424"/>
        <v>0</v>
      </c>
      <c r="S1933" s="75" t="str">
        <f t="shared" si="425"/>
        <v>已清</v>
      </c>
      <c r="T1933" s="51" t="s">
        <v>59</v>
      </c>
      <c r="U1933" s="51"/>
      <c r="V1933" s="51"/>
    </row>
    <row r="1934" spans="1:22" ht="20">
      <c r="A1934" s="49"/>
      <c r="B1934" s="52"/>
      <c r="C1934" s="53"/>
      <c r="D1934" s="54"/>
      <c r="E1934" s="54"/>
      <c r="F1934" s="55"/>
      <c r="G1934" s="56"/>
      <c r="H1934" s="57"/>
      <c r="I1934" s="58"/>
      <c r="J1934" s="59">
        <f t="shared" si="426"/>
        <v>0</v>
      </c>
      <c r="K1934" s="60">
        <f t="shared" si="419"/>
        <v>0</v>
      </c>
      <c r="L1934" s="61"/>
      <c r="M1934" s="59">
        <f t="shared" si="420"/>
        <v>0</v>
      </c>
      <c r="N1934" s="60">
        <f t="shared" si="421"/>
        <v>0</v>
      </c>
      <c r="O1934" s="81" t="e">
        <f t="shared" si="422"/>
        <v>#DIV/0!</v>
      </c>
      <c r="P1934" s="61"/>
      <c r="Q1934" s="60">
        <f t="shared" si="423"/>
        <v>0</v>
      </c>
      <c r="R1934" s="60">
        <f t="shared" si="424"/>
        <v>0</v>
      </c>
      <c r="S1934" s="75" t="str">
        <f t="shared" si="425"/>
        <v>已清</v>
      </c>
      <c r="T1934" s="51" t="s">
        <v>59</v>
      </c>
      <c r="U1934" s="51"/>
      <c r="V1934" s="51"/>
    </row>
    <row r="1935" spans="1:22" ht="20">
      <c r="A1935" s="49"/>
      <c r="B1935" s="52"/>
      <c r="C1935" s="53"/>
      <c r="D1935" s="54"/>
      <c r="E1935" s="54"/>
      <c r="F1935" s="55"/>
      <c r="G1935" s="56"/>
      <c r="H1935" s="57"/>
      <c r="I1935" s="58"/>
      <c r="J1935" s="59">
        <f t="shared" si="426"/>
        <v>0</v>
      </c>
      <c r="K1935" s="60">
        <f t="shared" si="419"/>
        <v>0</v>
      </c>
      <c r="L1935" s="61"/>
      <c r="M1935" s="59">
        <f t="shared" si="420"/>
        <v>0</v>
      </c>
      <c r="N1935" s="60">
        <f t="shared" si="421"/>
        <v>0</v>
      </c>
      <c r="O1935" s="81" t="e">
        <f t="shared" si="422"/>
        <v>#DIV/0!</v>
      </c>
      <c r="P1935" s="61"/>
      <c r="Q1935" s="60">
        <f t="shared" si="423"/>
        <v>0</v>
      </c>
      <c r="R1935" s="60">
        <f t="shared" si="424"/>
        <v>0</v>
      </c>
      <c r="S1935" s="75" t="str">
        <f t="shared" si="425"/>
        <v>已清</v>
      </c>
      <c r="T1935" s="51" t="s">
        <v>59</v>
      </c>
      <c r="U1935" s="51"/>
      <c r="V1935" s="51"/>
    </row>
    <row r="1936" spans="1:22" ht="20">
      <c r="A1936" s="49"/>
      <c r="B1936" s="52"/>
      <c r="C1936" s="53"/>
      <c r="D1936" s="54"/>
      <c r="E1936" s="54"/>
      <c r="F1936" s="55"/>
      <c r="G1936" s="56"/>
      <c r="H1936" s="57"/>
      <c r="I1936" s="58"/>
      <c r="J1936" s="59">
        <f t="shared" si="426"/>
        <v>0</v>
      </c>
      <c r="K1936" s="60">
        <f t="shared" si="419"/>
        <v>0</v>
      </c>
      <c r="L1936" s="61"/>
      <c r="M1936" s="59">
        <f t="shared" si="420"/>
        <v>0</v>
      </c>
      <c r="N1936" s="60">
        <f t="shared" si="421"/>
        <v>0</v>
      </c>
      <c r="O1936" s="81" t="e">
        <f t="shared" si="422"/>
        <v>#DIV/0!</v>
      </c>
      <c r="P1936" s="61"/>
      <c r="Q1936" s="60">
        <f t="shared" si="423"/>
        <v>0</v>
      </c>
      <c r="R1936" s="60">
        <f t="shared" si="424"/>
        <v>0</v>
      </c>
      <c r="S1936" s="75" t="str">
        <f t="shared" si="425"/>
        <v>已清</v>
      </c>
      <c r="T1936" s="51" t="s">
        <v>59</v>
      </c>
      <c r="U1936" s="51"/>
      <c r="V1936" s="51"/>
    </row>
    <row r="1937" spans="1:22" ht="20">
      <c r="A1937" s="49"/>
      <c r="B1937" s="52"/>
      <c r="C1937" s="53"/>
      <c r="D1937" s="54"/>
      <c r="E1937" s="54"/>
      <c r="F1937" s="55"/>
      <c r="G1937" s="56"/>
      <c r="H1937" s="57"/>
      <c r="I1937" s="58"/>
      <c r="J1937" s="59">
        <f t="shared" si="426"/>
        <v>0</v>
      </c>
      <c r="K1937" s="60">
        <f t="shared" si="419"/>
        <v>0</v>
      </c>
      <c r="L1937" s="61"/>
      <c r="M1937" s="59">
        <f t="shared" si="420"/>
        <v>0</v>
      </c>
      <c r="N1937" s="60">
        <f t="shared" si="421"/>
        <v>0</v>
      </c>
      <c r="O1937" s="81" t="e">
        <f t="shared" si="422"/>
        <v>#DIV/0!</v>
      </c>
      <c r="P1937" s="61"/>
      <c r="Q1937" s="60">
        <f t="shared" si="423"/>
        <v>0</v>
      </c>
      <c r="R1937" s="60">
        <f t="shared" si="424"/>
        <v>0</v>
      </c>
      <c r="S1937" s="75" t="str">
        <f t="shared" si="425"/>
        <v>已清</v>
      </c>
      <c r="T1937" s="51" t="s">
        <v>59</v>
      </c>
      <c r="U1937" s="51"/>
      <c r="V1937" s="51"/>
    </row>
    <row r="1938" spans="1:22" ht="20">
      <c r="A1938" s="49"/>
      <c r="B1938" s="52"/>
      <c r="C1938" s="53"/>
      <c r="D1938" s="54"/>
      <c r="E1938" s="54"/>
      <c r="F1938" s="55"/>
      <c r="G1938" s="56"/>
      <c r="H1938" s="57"/>
      <c r="I1938" s="58"/>
      <c r="J1938" s="59">
        <f t="shared" si="426"/>
        <v>0</v>
      </c>
      <c r="K1938" s="60">
        <f t="shared" si="419"/>
        <v>0</v>
      </c>
      <c r="L1938" s="61"/>
      <c r="M1938" s="59">
        <f t="shared" si="420"/>
        <v>0</v>
      </c>
      <c r="N1938" s="60">
        <f t="shared" si="421"/>
        <v>0</v>
      </c>
      <c r="O1938" s="81" t="e">
        <f t="shared" si="422"/>
        <v>#DIV/0!</v>
      </c>
      <c r="P1938" s="61"/>
      <c r="Q1938" s="60">
        <f t="shared" si="423"/>
        <v>0</v>
      </c>
      <c r="R1938" s="60">
        <f t="shared" si="424"/>
        <v>0</v>
      </c>
      <c r="S1938" s="75" t="str">
        <f t="shared" si="425"/>
        <v>已清</v>
      </c>
      <c r="T1938" s="51" t="s">
        <v>59</v>
      </c>
      <c r="U1938" s="51"/>
      <c r="V1938" s="51"/>
    </row>
    <row r="1939" spans="1:22" ht="20">
      <c r="A1939" s="49"/>
      <c r="B1939" s="52"/>
      <c r="C1939" s="53"/>
      <c r="D1939" s="54"/>
      <c r="E1939" s="54"/>
      <c r="F1939" s="55"/>
      <c r="G1939" s="56"/>
      <c r="H1939" s="57"/>
      <c r="I1939" s="58"/>
      <c r="J1939" s="59">
        <f t="shared" si="426"/>
        <v>0</v>
      </c>
      <c r="K1939" s="60">
        <f t="shared" si="419"/>
        <v>0</v>
      </c>
      <c r="L1939" s="61"/>
      <c r="M1939" s="59">
        <f t="shared" si="420"/>
        <v>0</v>
      </c>
      <c r="N1939" s="60">
        <f t="shared" si="421"/>
        <v>0</v>
      </c>
      <c r="O1939" s="81" t="e">
        <f t="shared" si="422"/>
        <v>#DIV/0!</v>
      </c>
      <c r="P1939" s="61"/>
      <c r="Q1939" s="60">
        <f t="shared" si="423"/>
        <v>0</v>
      </c>
      <c r="R1939" s="60">
        <f t="shared" si="424"/>
        <v>0</v>
      </c>
      <c r="S1939" s="75" t="str">
        <f t="shared" si="425"/>
        <v>已清</v>
      </c>
      <c r="T1939" s="51" t="s">
        <v>59</v>
      </c>
      <c r="U1939" s="51"/>
      <c r="V1939" s="51"/>
    </row>
    <row r="1940" spans="1:22" ht="20">
      <c r="A1940" s="49"/>
      <c r="B1940" s="52"/>
      <c r="C1940" s="53"/>
      <c r="D1940" s="54"/>
      <c r="E1940" s="54"/>
      <c r="F1940" s="55"/>
      <c r="G1940" s="56"/>
      <c r="H1940" s="57"/>
      <c r="I1940" s="58"/>
      <c r="J1940" s="59">
        <f t="shared" si="426"/>
        <v>0</v>
      </c>
      <c r="K1940" s="60">
        <f t="shared" si="419"/>
        <v>0</v>
      </c>
      <c r="L1940" s="61"/>
      <c r="M1940" s="59">
        <f t="shared" si="420"/>
        <v>0</v>
      </c>
      <c r="N1940" s="60">
        <f t="shared" si="421"/>
        <v>0</v>
      </c>
      <c r="O1940" s="81" t="e">
        <f t="shared" si="422"/>
        <v>#DIV/0!</v>
      </c>
      <c r="P1940" s="61"/>
      <c r="Q1940" s="60">
        <f t="shared" si="423"/>
        <v>0</v>
      </c>
      <c r="R1940" s="60">
        <f t="shared" si="424"/>
        <v>0</v>
      </c>
      <c r="S1940" s="75" t="str">
        <f t="shared" si="425"/>
        <v>已清</v>
      </c>
      <c r="T1940" s="51" t="s">
        <v>59</v>
      </c>
      <c r="U1940" s="51"/>
      <c r="V1940" s="51"/>
    </row>
    <row r="1941" spans="1:22" ht="20">
      <c r="A1941" s="49"/>
      <c r="B1941" s="52"/>
      <c r="C1941" s="53"/>
      <c r="D1941" s="54"/>
      <c r="E1941" s="54"/>
      <c r="F1941" s="55"/>
      <c r="G1941" s="56"/>
      <c r="H1941" s="57"/>
      <c r="I1941" s="58"/>
      <c r="J1941" s="59">
        <f t="shared" si="426"/>
        <v>0</v>
      </c>
      <c r="K1941" s="60">
        <f t="shared" si="419"/>
        <v>0</v>
      </c>
      <c r="L1941" s="61"/>
      <c r="M1941" s="59">
        <f t="shared" si="420"/>
        <v>0</v>
      </c>
      <c r="N1941" s="60">
        <f t="shared" si="421"/>
        <v>0</v>
      </c>
      <c r="O1941" s="81" t="e">
        <f t="shared" si="422"/>
        <v>#DIV/0!</v>
      </c>
      <c r="P1941" s="61"/>
      <c r="Q1941" s="60">
        <f t="shared" si="423"/>
        <v>0</v>
      </c>
      <c r="R1941" s="60">
        <f t="shared" si="424"/>
        <v>0</v>
      </c>
      <c r="S1941" s="75" t="str">
        <f t="shared" si="425"/>
        <v>已清</v>
      </c>
      <c r="T1941" s="51" t="s">
        <v>59</v>
      </c>
      <c r="U1941" s="51"/>
      <c r="V1941" s="51"/>
    </row>
    <row r="1942" spans="1:22" ht="20">
      <c r="A1942" s="49"/>
      <c r="B1942" s="52"/>
      <c r="C1942" s="53"/>
      <c r="D1942" s="54"/>
      <c r="E1942" s="54"/>
      <c r="F1942" s="55"/>
      <c r="G1942" s="56"/>
      <c r="H1942" s="57"/>
      <c r="I1942" s="58"/>
      <c r="J1942" s="59">
        <f t="shared" si="426"/>
        <v>0</v>
      </c>
      <c r="K1942" s="60">
        <f t="shared" si="419"/>
        <v>0</v>
      </c>
      <c r="L1942" s="61"/>
      <c r="M1942" s="59">
        <f t="shared" si="420"/>
        <v>0</v>
      </c>
      <c r="N1942" s="60">
        <f t="shared" si="421"/>
        <v>0</v>
      </c>
      <c r="O1942" s="81" t="e">
        <f t="shared" si="422"/>
        <v>#DIV/0!</v>
      </c>
      <c r="P1942" s="61"/>
      <c r="Q1942" s="60">
        <f t="shared" si="423"/>
        <v>0</v>
      </c>
      <c r="R1942" s="60">
        <f t="shared" si="424"/>
        <v>0</v>
      </c>
      <c r="S1942" s="75" t="str">
        <f t="shared" si="425"/>
        <v>已清</v>
      </c>
      <c r="T1942" s="51" t="s">
        <v>59</v>
      </c>
      <c r="U1942" s="51"/>
      <c r="V1942" s="51"/>
    </row>
    <row r="1943" spans="1:22" ht="20">
      <c r="A1943" s="49"/>
      <c r="B1943" s="52"/>
      <c r="C1943" s="53"/>
      <c r="D1943" s="54"/>
      <c r="E1943" s="54"/>
      <c r="F1943" s="55"/>
      <c r="G1943" s="56"/>
      <c r="H1943" s="57"/>
      <c r="I1943" s="58"/>
      <c r="J1943" s="59">
        <f t="shared" si="426"/>
        <v>0</v>
      </c>
      <c r="K1943" s="60">
        <f t="shared" ref="K1943:K2006" si="427">J1943*H1943</f>
        <v>0</v>
      </c>
      <c r="L1943" s="61"/>
      <c r="M1943" s="59">
        <f t="shared" si="420"/>
        <v>0</v>
      </c>
      <c r="N1943" s="60">
        <f t="shared" si="421"/>
        <v>0</v>
      </c>
      <c r="O1943" s="81" t="e">
        <f t="shared" si="422"/>
        <v>#DIV/0!</v>
      </c>
      <c r="P1943" s="61"/>
      <c r="Q1943" s="60">
        <f t="shared" si="423"/>
        <v>0</v>
      </c>
      <c r="R1943" s="60">
        <f t="shared" si="424"/>
        <v>0</v>
      </c>
      <c r="S1943" s="75" t="str">
        <f t="shared" si="425"/>
        <v>已清</v>
      </c>
      <c r="T1943" s="51" t="s">
        <v>59</v>
      </c>
      <c r="U1943" s="51"/>
      <c r="V1943" s="51"/>
    </row>
    <row r="1944" spans="1:22" ht="20">
      <c r="A1944" s="49"/>
      <c r="B1944" s="52"/>
      <c r="C1944" s="53"/>
      <c r="D1944" s="54"/>
      <c r="E1944" s="54"/>
      <c r="F1944" s="55"/>
      <c r="G1944" s="56"/>
      <c r="H1944" s="57"/>
      <c r="I1944" s="58"/>
      <c r="J1944" s="59">
        <f t="shared" si="426"/>
        <v>0</v>
      </c>
      <c r="K1944" s="60">
        <f t="shared" si="427"/>
        <v>0</v>
      </c>
      <c r="L1944" s="61"/>
      <c r="M1944" s="59">
        <f t="shared" si="420"/>
        <v>0</v>
      </c>
      <c r="N1944" s="60">
        <f t="shared" si="421"/>
        <v>0</v>
      </c>
      <c r="O1944" s="81" t="e">
        <f t="shared" si="422"/>
        <v>#DIV/0!</v>
      </c>
      <c r="P1944" s="61"/>
      <c r="Q1944" s="60">
        <f t="shared" si="423"/>
        <v>0</v>
      </c>
      <c r="R1944" s="60">
        <f t="shared" si="424"/>
        <v>0</v>
      </c>
      <c r="S1944" s="75" t="str">
        <f t="shared" si="425"/>
        <v>已清</v>
      </c>
      <c r="T1944" s="51" t="s">
        <v>59</v>
      </c>
      <c r="U1944" s="51"/>
      <c r="V1944" s="51"/>
    </row>
    <row r="1945" spans="1:22" ht="20">
      <c r="A1945" s="49"/>
      <c r="B1945" s="52"/>
      <c r="C1945" s="53"/>
      <c r="D1945" s="54"/>
      <c r="E1945" s="54"/>
      <c r="F1945" s="55"/>
      <c r="G1945" s="56"/>
      <c r="H1945" s="57"/>
      <c r="I1945" s="58"/>
      <c r="J1945" s="59">
        <f t="shared" si="426"/>
        <v>0</v>
      </c>
      <c r="K1945" s="60">
        <f t="shared" si="427"/>
        <v>0</v>
      </c>
      <c r="L1945" s="61"/>
      <c r="M1945" s="59">
        <f t="shared" si="420"/>
        <v>0</v>
      </c>
      <c r="N1945" s="60">
        <f t="shared" si="421"/>
        <v>0</v>
      </c>
      <c r="O1945" s="81" t="e">
        <f t="shared" si="422"/>
        <v>#DIV/0!</v>
      </c>
      <c r="P1945" s="61"/>
      <c r="Q1945" s="60">
        <f t="shared" si="423"/>
        <v>0</v>
      </c>
      <c r="R1945" s="60">
        <f t="shared" si="424"/>
        <v>0</v>
      </c>
      <c r="S1945" s="75" t="str">
        <f t="shared" si="425"/>
        <v>已清</v>
      </c>
      <c r="T1945" s="51" t="s">
        <v>59</v>
      </c>
      <c r="U1945" s="51"/>
      <c r="V1945" s="51"/>
    </row>
    <row r="1946" spans="1:22" ht="20">
      <c r="A1946" s="49"/>
      <c r="B1946" s="52"/>
      <c r="C1946" s="53"/>
      <c r="D1946" s="54"/>
      <c r="E1946" s="54"/>
      <c r="F1946" s="55"/>
      <c r="G1946" s="56"/>
      <c r="H1946" s="57"/>
      <c r="I1946" s="58"/>
      <c r="J1946" s="59">
        <f t="shared" si="426"/>
        <v>0</v>
      </c>
      <c r="K1946" s="60">
        <f t="shared" si="427"/>
        <v>0</v>
      </c>
      <c r="L1946" s="61"/>
      <c r="M1946" s="59">
        <f t="shared" si="420"/>
        <v>0</v>
      </c>
      <c r="N1946" s="60">
        <f t="shared" si="421"/>
        <v>0</v>
      </c>
      <c r="O1946" s="81" t="e">
        <f t="shared" si="422"/>
        <v>#DIV/0!</v>
      </c>
      <c r="P1946" s="61"/>
      <c r="Q1946" s="60">
        <f t="shared" si="423"/>
        <v>0</v>
      </c>
      <c r="R1946" s="60">
        <f t="shared" si="424"/>
        <v>0</v>
      </c>
      <c r="S1946" s="75" t="str">
        <f t="shared" si="425"/>
        <v>已清</v>
      </c>
      <c r="T1946" s="51" t="s">
        <v>59</v>
      </c>
      <c r="U1946" s="51"/>
      <c r="V1946" s="51"/>
    </row>
    <row r="1947" spans="1:22" ht="20">
      <c r="A1947" s="49"/>
      <c r="B1947" s="52"/>
      <c r="C1947" s="53"/>
      <c r="D1947" s="54"/>
      <c r="E1947" s="54"/>
      <c r="F1947" s="55"/>
      <c r="G1947" s="56"/>
      <c r="H1947" s="57"/>
      <c r="I1947" s="58"/>
      <c r="J1947" s="59">
        <f t="shared" si="426"/>
        <v>0</v>
      </c>
      <c r="K1947" s="60">
        <f t="shared" si="427"/>
        <v>0</v>
      </c>
      <c r="L1947" s="61"/>
      <c r="M1947" s="59">
        <f t="shared" si="420"/>
        <v>0</v>
      </c>
      <c r="N1947" s="60">
        <f t="shared" si="421"/>
        <v>0</v>
      </c>
      <c r="O1947" s="81" t="e">
        <f t="shared" si="422"/>
        <v>#DIV/0!</v>
      </c>
      <c r="P1947" s="61"/>
      <c r="Q1947" s="60">
        <f t="shared" si="423"/>
        <v>0</v>
      </c>
      <c r="R1947" s="60">
        <f t="shared" si="424"/>
        <v>0</v>
      </c>
      <c r="S1947" s="75" t="str">
        <f t="shared" si="425"/>
        <v>已清</v>
      </c>
      <c r="T1947" s="51" t="s">
        <v>59</v>
      </c>
      <c r="U1947" s="51"/>
      <c r="V1947" s="51"/>
    </row>
    <row r="1948" spans="1:22" ht="20">
      <c r="A1948" s="49"/>
      <c r="B1948" s="52"/>
      <c r="C1948" s="53"/>
      <c r="D1948" s="54"/>
      <c r="E1948" s="54"/>
      <c r="F1948" s="55"/>
      <c r="G1948" s="56"/>
      <c r="H1948" s="57"/>
      <c r="I1948" s="58"/>
      <c r="J1948" s="59">
        <f t="shared" si="426"/>
        <v>0</v>
      </c>
      <c r="K1948" s="60">
        <f t="shared" si="427"/>
        <v>0</v>
      </c>
      <c r="L1948" s="61"/>
      <c r="M1948" s="59">
        <f t="shared" si="420"/>
        <v>0</v>
      </c>
      <c r="N1948" s="60">
        <f t="shared" si="421"/>
        <v>0</v>
      </c>
      <c r="O1948" s="81" t="e">
        <f t="shared" si="422"/>
        <v>#DIV/0!</v>
      </c>
      <c r="P1948" s="61"/>
      <c r="Q1948" s="60">
        <f t="shared" si="423"/>
        <v>0</v>
      </c>
      <c r="R1948" s="60">
        <f t="shared" si="424"/>
        <v>0</v>
      </c>
      <c r="S1948" s="75" t="str">
        <f t="shared" si="425"/>
        <v>已清</v>
      </c>
      <c r="T1948" s="51" t="s">
        <v>59</v>
      </c>
      <c r="U1948" s="51"/>
      <c r="V1948" s="51"/>
    </row>
    <row r="1949" spans="1:22" ht="20">
      <c r="A1949" s="49"/>
      <c r="B1949" s="52"/>
      <c r="C1949" s="53"/>
      <c r="D1949" s="54"/>
      <c r="E1949" s="54"/>
      <c r="F1949" s="55"/>
      <c r="G1949" s="56"/>
      <c r="H1949" s="57"/>
      <c r="I1949" s="58"/>
      <c r="J1949" s="59">
        <f t="shared" si="426"/>
        <v>0</v>
      </c>
      <c r="K1949" s="60">
        <f t="shared" si="427"/>
        <v>0</v>
      </c>
      <c r="L1949" s="61"/>
      <c r="M1949" s="59">
        <f t="shared" si="420"/>
        <v>0</v>
      </c>
      <c r="N1949" s="60">
        <f t="shared" si="421"/>
        <v>0</v>
      </c>
      <c r="O1949" s="81" t="e">
        <f t="shared" si="422"/>
        <v>#DIV/0!</v>
      </c>
      <c r="P1949" s="61"/>
      <c r="Q1949" s="60">
        <f t="shared" si="423"/>
        <v>0</v>
      </c>
      <c r="R1949" s="60">
        <f t="shared" si="424"/>
        <v>0</v>
      </c>
      <c r="S1949" s="75" t="str">
        <f t="shared" si="425"/>
        <v>已清</v>
      </c>
      <c r="T1949" s="51" t="s">
        <v>59</v>
      </c>
      <c r="U1949" s="51"/>
      <c r="V1949" s="51"/>
    </row>
    <row r="1950" spans="1:22" ht="20">
      <c r="A1950" s="49"/>
      <c r="B1950" s="52"/>
      <c r="C1950" s="53"/>
      <c r="D1950" s="54"/>
      <c r="E1950" s="54"/>
      <c r="F1950" s="55"/>
      <c r="G1950" s="56"/>
      <c r="H1950" s="57"/>
      <c r="I1950" s="58"/>
      <c r="J1950" s="59">
        <f t="shared" si="426"/>
        <v>0</v>
      </c>
      <c r="K1950" s="60">
        <f t="shared" si="427"/>
        <v>0</v>
      </c>
      <c r="L1950" s="61"/>
      <c r="M1950" s="59">
        <f t="shared" si="420"/>
        <v>0</v>
      </c>
      <c r="N1950" s="60">
        <f t="shared" si="421"/>
        <v>0</v>
      </c>
      <c r="O1950" s="81" t="e">
        <f t="shared" si="422"/>
        <v>#DIV/0!</v>
      </c>
      <c r="P1950" s="61"/>
      <c r="Q1950" s="60">
        <f t="shared" si="423"/>
        <v>0</v>
      </c>
      <c r="R1950" s="60">
        <f t="shared" si="424"/>
        <v>0</v>
      </c>
      <c r="S1950" s="75" t="str">
        <f t="shared" si="425"/>
        <v>已清</v>
      </c>
      <c r="T1950" s="51" t="s">
        <v>59</v>
      </c>
      <c r="U1950" s="51"/>
      <c r="V1950" s="51"/>
    </row>
    <row r="1951" spans="1:22" ht="20">
      <c r="A1951" s="49"/>
      <c r="B1951" s="52"/>
      <c r="C1951" s="53"/>
      <c r="D1951" s="54"/>
      <c r="E1951" s="54"/>
      <c r="F1951" s="55"/>
      <c r="G1951" s="56"/>
      <c r="H1951" s="57"/>
      <c r="I1951" s="58"/>
      <c r="J1951" s="59">
        <f t="shared" si="426"/>
        <v>0</v>
      </c>
      <c r="K1951" s="60">
        <f t="shared" si="427"/>
        <v>0</v>
      </c>
      <c r="L1951" s="61"/>
      <c r="M1951" s="59">
        <f t="shared" si="420"/>
        <v>0</v>
      </c>
      <c r="N1951" s="60">
        <f t="shared" si="421"/>
        <v>0</v>
      </c>
      <c r="O1951" s="81" t="e">
        <f t="shared" si="422"/>
        <v>#DIV/0!</v>
      </c>
      <c r="P1951" s="61"/>
      <c r="Q1951" s="60">
        <f t="shared" si="423"/>
        <v>0</v>
      </c>
      <c r="R1951" s="60">
        <f t="shared" si="424"/>
        <v>0</v>
      </c>
      <c r="S1951" s="75" t="str">
        <f t="shared" si="425"/>
        <v>已清</v>
      </c>
      <c r="T1951" s="51" t="s">
        <v>59</v>
      </c>
      <c r="U1951" s="51"/>
      <c r="V1951" s="51"/>
    </row>
    <row r="1952" spans="1:22" ht="20">
      <c r="A1952" s="49"/>
      <c r="B1952" s="52"/>
      <c r="C1952" s="53"/>
      <c r="D1952" s="54"/>
      <c r="E1952" s="54"/>
      <c r="F1952" s="55"/>
      <c r="G1952" s="56"/>
      <c r="H1952" s="57"/>
      <c r="I1952" s="58"/>
      <c r="J1952" s="59">
        <f t="shared" si="426"/>
        <v>0</v>
      </c>
      <c r="K1952" s="60">
        <f t="shared" si="427"/>
        <v>0</v>
      </c>
      <c r="L1952" s="61"/>
      <c r="M1952" s="59">
        <f t="shared" si="420"/>
        <v>0</v>
      </c>
      <c r="N1952" s="60">
        <f t="shared" si="421"/>
        <v>0</v>
      </c>
      <c r="O1952" s="81" t="e">
        <f t="shared" si="422"/>
        <v>#DIV/0!</v>
      </c>
      <c r="P1952" s="61"/>
      <c r="Q1952" s="60">
        <f t="shared" si="423"/>
        <v>0</v>
      </c>
      <c r="R1952" s="60">
        <f t="shared" si="424"/>
        <v>0</v>
      </c>
      <c r="S1952" s="75" t="str">
        <f t="shared" si="425"/>
        <v>已清</v>
      </c>
      <c r="T1952" s="51" t="s">
        <v>59</v>
      </c>
      <c r="U1952" s="51"/>
      <c r="V1952" s="51"/>
    </row>
    <row r="1953" spans="1:22" ht="20">
      <c r="A1953" s="49"/>
      <c r="B1953" s="52"/>
      <c r="C1953" s="53"/>
      <c r="D1953" s="54"/>
      <c r="E1953" s="54"/>
      <c r="F1953" s="55"/>
      <c r="G1953" s="56"/>
      <c r="H1953" s="57"/>
      <c r="I1953" s="58"/>
      <c r="J1953" s="59">
        <f t="shared" si="426"/>
        <v>0</v>
      </c>
      <c r="K1953" s="60">
        <f t="shared" si="427"/>
        <v>0</v>
      </c>
      <c r="L1953" s="61"/>
      <c r="M1953" s="59">
        <f t="shared" si="420"/>
        <v>0</v>
      </c>
      <c r="N1953" s="60">
        <f t="shared" si="421"/>
        <v>0</v>
      </c>
      <c r="O1953" s="81" t="e">
        <f t="shared" si="422"/>
        <v>#DIV/0!</v>
      </c>
      <c r="P1953" s="61"/>
      <c r="Q1953" s="60">
        <f t="shared" si="423"/>
        <v>0</v>
      </c>
      <c r="R1953" s="60">
        <f t="shared" si="424"/>
        <v>0</v>
      </c>
      <c r="S1953" s="75" t="str">
        <f t="shared" si="425"/>
        <v>已清</v>
      </c>
      <c r="T1953" s="51" t="s">
        <v>59</v>
      </c>
      <c r="U1953" s="51"/>
      <c r="V1953" s="51"/>
    </row>
    <row r="1954" spans="1:22" ht="20">
      <c r="A1954" s="49"/>
      <c r="B1954" s="52"/>
      <c r="C1954" s="53"/>
      <c r="D1954" s="54"/>
      <c r="E1954" s="54"/>
      <c r="F1954" s="55"/>
      <c r="G1954" s="56"/>
      <c r="H1954" s="57"/>
      <c r="I1954" s="58"/>
      <c r="J1954" s="59">
        <f t="shared" si="426"/>
        <v>0</v>
      </c>
      <c r="K1954" s="60">
        <f t="shared" si="427"/>
        <v>0</v>
      </c>
      <c r="L1954" s="61"/>
      <c r="M1954" s="59">
        <f t="shared" si="420"/>
        <v>0</v>
      </c>
      <c r="N1954" s="60">
        <f t="shared" si="421"/>
        <v>0</v>
      </c>
      <c r="O1954" s="81" t="e">
        <f t="shared" si="422"/>
        <v>#DIV/0!</v>
      </c>
      <c r="P1954" s="61"/>
      <c r="Q1954" s="60">
        <f t="shared" si="423"/>
        <v>0</v>
      </c>
      <c r="R1954" s="60">
        <f t="shared" si="424"/>
        <v>0</v>
      </c>
      <c r="S1954" s="75" t="str">
        <f t="shared" si="425"/>
        <v>已清</v>
      </c>
      <c r="T1954" s="51" t="s">
        <v>59</v>
      </c>
      <c r="U1954" s="51"/>
      <c r="V1954" s="51"/>
    </row>
    <row r="1955" spans="1:22" ht="20">
      <c r="A1955" s="49"/>
      <c r="B1955" s="52"/>
      <c r="C1955" s="53"/>
      <c r="D1955" s="54"/>
      <c r="E1955" s="54"/>
      <c r="F1955" s="55"/>
      <c r="G1955" s="56"/>
      <c r="H1955" s="57"/>
      <c r="I1955" s="58"/>
      <c r="J1955" s="59">
        <f t="shared" si="426"/>
        <v>0</v>
      </c>
      <c r="K1955" s="60">
        <f t="shared" si="427"/>
        <v>0</v>
      </c>
      <c r="L1955" s="61"/>
      <c r="M1955" s="59">
        <f t="shared" si="420"/>
        <v>0</v>
      </c>
      <c r="N1955" s="60">
        <f t="shared" si="421"/>
        <v>0</v>
      </c>
      <c r="O1955" s="81" t="e">
        <f t="shared" si="422"/>
        <v>#DIV/0!</v>
      </c>
      <c r="P1955" s="61"/>
      <c r="Q1955" s="60">
        <f t="shared" si="423"/>
        <v>0</v>
      </c>
      <c r="R1955" s="60">
        <f t="shared" si="424"/>
        <v>0</v>
      </c>
      <c r="S1955" s="75" t="str">
        <f t="shared" si="425"/>
        <v>已清</v>
      </c>
      <c r="T1955" s="51" t="s">
        <v>59</v>
      </c>
      <c r="U1955" s="51"/>
      <c r="V1955" s="51"/>
    </row>
    <row r="1956" spans="1:22" ht="20">
      <c r="A1956" s="49"/>
      <c r="B1956" s="52"/>
      <c r="C1956" s="53"/>
      <c r="D1956" s="54"/>
      <c r="E1956" s="54"/>
      <c r="F1956" s="55"/>
      <c r="G1956" s="56"/>
      <c r="H1956" s="57"/>
      <c r="I1956" s="58"/>
      <c r="J1956" s="59">
        <f t="shared" si="426"/>
        <v>0</v>
      </c>
      <c r="K1956" s="60">
        <f t="shared" si="427"/>
        <v>0</v>
      </c>
      <c r="L1956" s="61"/>
      <c r="M1956" s="59">
        <f t="shared" si="420"/>
        <v>0</v>
      </c>
      <c r="N1956" s="60">
        <f t="shared" si="421"/>
        <v>0</v>
      </c>
      <c r="O1956" s="81" t="e">
        <f t="shared" si="422"/>
        <v>#DIV/0!</v>
      </c>
      <c r="P1956" s="61"/>
      <c r="Q1956" s="60">
        <f t="shared" si="423"/>
        <v>0</v>
      </c>
      <c r="R1956" s="60">
        <f t="shared" si="424"/>
        <v>0</v>
      </c>
      <c r="S1956" s="75" t="str">
        <f t="shared" si="425"/>
        <v>已清</v>
      </c>
      <c r="T1956" s="51" t="s">
        <v>59</v>
      </c>
      <c r="U1956" s="51"/>
      <c r="V1956" s="51"/>
    </row>
    <row r="1957" spans="1:22" ht="20">
      <c r="A1957" s="49"/>
      <c r="B1957" s="52"/>
      <c r="C1957" s="53"/>
      <c r="D1957" s="54"/>
      <c r="E1957" s="54"/>
      <c r="F1957" s="55"/>
      <c r="G1957" s="56"/>
      <c r="H1957" s="57"/>
      <c r="I1957" s="58"/>
      <c r="J1957" s="59">
        <f t="shared" si="426"/>
        <v>0</v>
      </c>
      <c r="K1957" s="60">
        <f t="shared" si="427"/>
        <v>0</v>
      </c>
      <c r="L1957" s="61"/>
      <c r="M1957" s="59">
        <f t="shared" si="420"/>
        <v>0</v>
      </c>
      <c r="N1957" s="60">
        <f t="shared" si="421"/>
        <v>0</v>
      </c>
      <c r="O1957" s="81" t="e">
        <f t="shared" si="422"/>
        <v>#DIV/0!</v>
      </c>
      <c r="P1957" s="61"/>
      <c r="Q1957" s="60">
        <f t="shared" si="423"/>
        <v>0</v>
      </c>
      <c r="R1957" s="60">
        <f t="shared" si="424"/>
        <v>0</v>
      </c>
      <c r="S1957" s="75" t="str">
        <f t="shared" si="425"/>
        <v>已清</v>
      </c>
      <c r="T1957" s="51" t="s">
        <v>59</v>
      </c>
      <c r="U1957" s="51"/>
      <c r="V1957" s="51"/>
    </row>
    <row r="1958" spans="1:22" ht="20">
      <c r="A1958" s="49"/>
      <c r="B1958" s="52"/>
      <c r="C1958" s="53"/>
      <c r="D1958" s="54"/>
      <c r="E1958" s="54"/>
      <c r="F1958" s="55"/>
      <c r="G1958" s="56"/>
      <c r="H1958" s="57"/>
      <c r="I1958" s="58"/>
      <c r="J1958" s="59">
        <f t="shared" si="426"/>
        <v>0</v>
      </c>
      <c r="K1958" s="60">
        <f t="shared" si="427"/>
        <v>0</v>
      </c>
      <c r="L1958" s="61"/>
      <c r="M1958" s="59">
        <f t="shared" si="420"/>
        <v>0</v>
      </c>
      <c r="N1958" s="60">
        <f t="shared" si="421"/>
        <v>0</v>
      </c>
      <c r="O1958" s="81" t="e">
        <f t="shared" si="422"/>
        <v>#DIV/0!</v>
      </c>
      <c r="P1958" s="61"/>
      <c r="Q1958" s="60">
        <f t="shared" si="423"/>
        <v>0</v>
      </c>
      <c r="R1958" s="60">
        <f t="shared" si="424"/>
        <v>0</v>
      </c>
      <c r="S1958" s="75" t="str">
        <f t="shared" si="425"/>
        <v>已清</v>
      </c>
      <c r="T1958" s="51" t="s">
        <v>59</v>
      </c>
      <c r="U1958" s="51"/>
      <c r="V1958" s="51"/>
    </row>
    <row r="1959" spans="1:22" ht="20">
      <c r="A1959" s="49"/>
      <c r="B1959" s="52"/>
      <c r="C1959" s="53"/>
      <c r="D1959" s="54"/>
      <c r="E1959" s="54"/>
      <c r="F1959" s="55"/>
      <c r="G1959" s="56"/>
      <c r="H1959" s="57"/>
      <c r="I1959" s="58"/>
      <c r="J1959" s="59">
        <f t="shared" si="426"/>
        <v>0</v>
      </c>
      <c r="K1959" s="60">
        <f t="shared" si="427"/>
        <v>0</v>
      </c>
      <c r="L1959" s="61"/>
      <c r="M1959" s="59">
        <f t="shared" si="420"/>
        <v>0</v>
      </c>
      <c r="N1959" s="60">
        <f t="shared" si="421"/>
        <v>0</v>
      </c>
      <c r="O1959" s="81" t="e">
        <f t="shared" si="422"/>
        <v>#DIV/0!</v>
      </c>
      <c r="P1959" s="61"/>
      <c r="Q1959" s="60">
        <f t="shared" si="423"/>
        <v>0</v>
      </c>
      <c r="R1959" s="60">
        <f t="shared" si="424"/>
        <v>0</v>
      </c>
      <c r="S1959" s="75" t="str">
        <f t="shared" si="425"/>
        <v>已清</v>
      </c>
      <c r="T1959" s="51" t="s">
        <v>59</v>
      </c>
      <c r="U1959" s="51"/>
      <c r="V1959" s="51"/>
    </row>
    <row r="1960" spans="1:22" ht="20">
      <c r="A1960" s="49"/>
      <c r="B1960" s="52"/>
      <c r="C1960" s="53"/>
      <c r="D1960" s="54"/>
      <c r="E1960" s="54"/>
      <c r="F1960" s="55"/>
      <c r="G1960" s="56"/>
      <c r="H1960" s="57"/>
      <c r="I1960" s="58"/>
      <c r="J1960" s="59">
        <f t="shared" si="426"/>
        <v>0</v>
      </c>
      <c r="K1960" s="60">
        <f t="shared" si="427"/>
        <v>0</v>
      </c>
      <c r="L1960" s="61"/>
      <c r="M1960" s="59">
        <f t="shared" si="420"/>
        <v>0</v>
      </c>
      <c r="N1960" s="60">
        <f t="shared" si="421"/>
        <v>0</v>
      </c>
      <c r="O1960" s="81" t="e">
        <f t="shared" si="422"/>
        <v>#DIV/0!</v>
      </c>
      <c r="P1960" s="61"/>
      <c r="Q1960" s="60">
        <f t="shared" si="423"/>
        <v>0</v>
      </c>
      <c r="R1960" s="60">
        <f t="shared" si="424"/>
        <v>0</v>
      </c>
      <c r="S1960" s="75" t="str">
        <f t="shared" si="425"/>
        <v>已清</v>
      </c>
      <c r="T1960" s="51" t="s">
        <v>59</v>
      </c>
      <c r="U1960" s="51"/>
      <c r="V1960" s="51"/>
    </row>
    <row r="1961" spans="1:22" ht="20">
      <c r="A1961" s="49"/>
      <c r="B1961" s="52"/>
      <c r="C1961" s="53"/>
      <c r="D1961" s="54"/>
      <c r="E1961" s="54"/>
      <c r="F1961" s="55"/>
      <c r="G1961" s="56"/>
      <c r="H1961" s="57"/>
      <c r="I1961" s="58"/>
      <c r="J1961" s="59">
        <f t="shared" si="426"/>
        <v>0</v>
      </c>
      <c r="K1961" s="60">
        <f t="shared" si="427"/>
        <v>0</v>
      </c>
      <c r="L1961" s="61"/>
      <c r="M1961" s="59">
        <f t="shared" si="420"/>
        <v>0</v>
      </c>
      <c r="N1961" s="60">
        <f t="shared" si="421"/>
        <v>0</v>
      </c>
      <c r="O1961" s="81" t="e">
        <f t="shared" si="422"/>
        <v>#DIV/0!</v>
      </c>
      <c r="P1961" s="61"/>
      <c r="Q1961" s="60">
        <f t="shared" si="423"/>
        <v>0</v>
      </c>
      <c r="R1961" s="60">
        <f t="shared" si="424"/>
        <v>0</v>
      </c>
      <c r="S1961" s="75" t="str">
        <f t="shared" si="425"/>
        <v>已清</v>
      </c>
      <c r="T1961" s="51" t="s">
        <v>59</v>
      </c>
      <c r="U1961" s="51"/>
      <c r="V1961" s="51"/>
    </row>
    <row r="1962" spans="1:22" ht="20">
      <c r="A1962" s="49"/>
      <c r="B1962" s="52"/>
      <c r="C1962" s="53"/>
      <c r="D1962" s="54"/>
      <c r="E1962" s="54"/>
      <c r="F1962" s="55"/>
      <c r="G1962" s="56"/>
      <c r="H1962" s="57"/>
      <c r="I1962" s="58"/>
      <c r="J1962" s="59">
        <f t="shared" si="426"/>
        <v>0</v>
      </c>
      <c r="K1962" s="60">
        <f t="shared" si="427"/>
        <v>0</v>
      </c>
      <c r="L1962" s="61"/>
      <c r="M1962" s="59">
        <f t="shared" si="420"/>
        <v>0</v>
      </c>
      <c r="N1962" s="60">
        <f t="shared" si="421"/>
        <v>0</v>
      </c>
      <c r="O1962" s="81" t="e">
        <f t="shared" si="422"/>
        <v>#DIV/0!</v>
      </c>
      <c r="P1962" s="61"/>
      <c r="Q1962" s="60">
        <f t="shared" si="423"/>
        <v>0</v>
      </c>
      <c r="R1962" s="60">
        <f t="shared" si="424"/>
        <v>0</v>
      </c>
      <c r="S1962" s="75" t="str">
        <f t="shared" si="425"/>
        <v>已清</v>
      </c>
      <c r="T1962" s="51" t="s">
        <v>59</v>
      </c>
      <c r="U1962" s="51"/>
      <c r="V1962" s="51"/>
    </row>
    <row r="1963" spans="1:22" ht="20">
      <c r="A1963" s="49"/>
      <c r="B1963" s="52"/>
      <c r="C1963" s="53"/>
      <c r="D1963" s="54"/>
      <c r="E1963" s="54"/>
      <c r="F1963" s="55"/>
      <c r="G1963" s="56"/>
      <c r="H1963" s="57"/>
      <c r="I1963" s="58"/>
      <c r="J1963" s="59">
        <f t="shared" si="426"/>
        <v>0</v>
      </c>
      <c r="K1963" s="60">
        <f t="shared" si="427"/>
        <v>0</v>
      </c>
      <c r="L1963" s="61"/>
      <c r="M1963" s="59">
        <f t="shared" si="420"/>
        <v>0</v>
      </c>
      <c r="N1963" s="60">
        <f t="shared" si="421"/>
        <v>0</v>
      </c>
      <c r="O1963" s="81" t="e">
        <f t="shared" si="422"/>
        <v>#DIV/0!</v>
      </c>
      <c r="P1963" s="61"/>
      <c r="Q1963" s="60">
        <f t="shared" si="423"/>
        <v>0</v>
      </c>
      <c r="R1963" s="60">
        <f t="shared" si="424"/>
        <v>0</v>
      </c>
      <c r="S1963" s="75" t="str">
        <f t="shared" si="425"/>
        <v>已清</v>
      </c>
      <c r="T1963" s="51" t="s">
        <v>59</v>
      </c>
      <c r="U1963" s="51"/>
      <c r="V1963" s="51"/>
    </row>
    <row r="1964" spans="1:22" ht="20">
      <c r="A1964" s="49"/>
      <c r="B1964" s="52"/>
      <c r="C1964" s="53"/>
      <c r="D1964" s="54"/>
      <c r="E1964" s="54"/>
      <c r="F1964" s="55"/>
      <c r="G1964" s="56"/>
      <c r="H1964" s="57"/>
      <c r="I1964" s="58"/>
      <c r="J1964" s="59">
        <f t="shared" si="426"/>
        <v>0</v>
      </c>
      <c r="K1964" s="60">
        <f t="shared" si="427"/>
        <v>0</v>
      </c>
      <c r="L1964" s="61"/>
      <c r="M1964" s="59">
        <f t="shared" si="420"/>
        <v>0</v>
      </c>
      <c r="N1964" s="60">
        <f t="shared" si="421"/>
        <v>0</v>
      </c>
      <c r="O1964" s="81" t="e">
        <f t="shared" si="422"/>
        <v>#DIV/0!</v>
      </c>
      <c r="P1964" s="61"/>
      <c r="Q1964" s="60">
        <f t="shared" si="423"/>
        <v>0</v>
      </c>
      <c r="R1964" s="60">
        <f t="shared" si="424"/>
        <v>0</v>
      </c>
      <c r="S1964" s="75" t="str">
        <f t="shared" si="425"/>
        <v>已清</v>
      </c>
      <c r="T1964" s="51" t="s">
        <v>59</v>
      </c>
      <c r="U1964" s="51"/>
      <c r="V1964" s="51"/>
    </row>
    <row r="1965" spans="1:22" ht="20">
      <c r="A1965" s="49"/>
      <c r="B1965" s="52"/>
      <c r="C1965" s="53"/>
      <c r="D1965" s="54"/>
      <c r="E1965" s="54"/>
      <c r="F1965" s="55"/>
      <c r="G1965" s="56"/>
      <c r="H1965" s="57"/>
      <c r="I1965" s="58"/>
      <c r="J1965" s="59">
        <f t="shared" si="426"/>
        <v>0</v>
      </c>
      <c r="K1965" s="60">
        <f t="shared" si="427"/>
        <v>0</v>
      </c>
      <c r="L1965" s="61"/>
      <c r="M1965" s="59">
        <f t="shared" si="420"/>
        <v>0</v>
      </c>
      <c r="N1965" s="60">
        <f t="shared" si="421"/>
        <v>0</v>
      </c>
      <c r="O1965" s="81" t="e">
        <f t="shared" si="422"/>
        <v>#DIV/0!</v>
      </c>
      <c r="P1965" s="61"/>
      <c r="Q1965" s="60">
        <f t="shared" si="423"/>
        <v>0</v>
      </c>
      <c r="R1965" s="60">
        <f t="shared" si="424"/>
        <v>0</v>
      </c>
      <c r="S1965" s="75" t="str">
        <f t="shared" si="425"/>
        <v>已清</v>
      </c>
      <c r="T1965" s="51" t="s">
        <v>59</v>
      </c>
      <c r="U1965" s="51"/>
      <c r="V1965" s="51"/>
    </row>
    <row r="1966" spans="1:22" ht="20">
      <c r="A1966" s="49"/>
      <c r="B1966" s="52"/>
      <c r="C1966" s="53"/>
      <c r="D1966" s="54"/>
      <c r="E1966" s="54"/>
      <c r="F1966" s="55"/>
      <c r="G1966" s="56"/>
      <c r="H1966" s="57"/>
      <c r="I1966" s="58"/>
      <c r="J1966" s="59">
        <f t="shared" si="426"/>
        <v>0</v>
      </c>
      <c r="K1966" s="60">
        <f t="shared" si="427"/>
        <v>0</v>
      </c>
      <c r="L1966" s="61"/>
      <c r="M1966" s="59">
        <f t="shared" si="420"/>
        <v>0</v>
      </c>
      <c r="N1966" s="60">
        <f t="shared" si="421"/>
        <v>0</v>
      </c>
      <c r="O1966" s="81" t="e">
        <f t="shared" si="422"/>
        <v>#DIV/0!</v>
      </c>
      <c r="P1966" s="61"/>
      <c r="Q1966" s="60">
        <f t="shared" si="423"/>
        <v>0</v>
      </c>
      <c r="R1966" s="60">
        <f t="shared" si="424"/>
        <v>0</v>
      </c>
      <c r="S1966" s="75" t="str">
        <f t="shared" si="425"/>
        <v>已清</v>
      </c>
      <c r="T1966" s="51" t="s">
        <v>59</v>
      </c>
      <c r="U1966" s="51"/>
      <c r="V1966" s="51"/>
    </row>
    <row r="1967" spans="1:22" ht="20">
      <c r="A1967" s="49"/>
      <c r="B1967" s="52"/>
      <c r="C1967" s="53"/>
      <c r="D1967" s="54"/>
      <c r="E1967" s="54"/>
      <c r="F1967" s="55"/>
      <c r="G1967" s="56"/>
      <c r="H1967" s="57"/>
      <c r="I1967" s="58"/>
      <c r="J1967" s="59">
        <f t="shared" si="426"/>
        <v>0</v>
      </c>
      <c r="K1967" s="60">
        <f t="shared" si="427"/>
        <v>0</v>
      </c>
      <c r="L1967" s="61"/>
      <c r="M1967" s="59">
        <f t="shared" si="420"/>
        <v>0</v>
      </c>
      <c r="N1967" s="60">
        <f t="shared" si="421"/>
        <v>0</v>
      </c>
      <c r="O1967" s="81" t="e">
        <f t="shared" si="422"/>
        <v>#DIV/0!</v>
      </c>
      <c r="P1967" s="61"/>
      <c r="Q1967" s="60">
        <f t="shared" si="423"/>
        <v>0</v>
      </c>
      <c r="R1967" s="60">
        <f t="shared" si="424"/>
        <v>0</v>
      </c>
      <c r="S1967" s="75" t="str">
        <f t="shared" si="425"/>
        <v>已清</v>
      </c>
      <c r="T1967" s="51" t="s">
        <v>59</v>
      </c>
      <c r="U1967" s="51"/>
      <c r="V1967" s="51"/>
    </row>
    <row r="1968" spans="1:22" ht="20">
      <c r="A1968" s="49"/>
      <c r="B1968" s="52"/>
      <c r="C1968" s="53"/>
      <c r="D1968" s="54"/>
      <c r="E1968" s="54"/>
      <c r="F1968" s="55"/>
      <c r="G1968" s="56"/>
      <c r="H1968" s="57"/>
      <c r="I1968" s="58"/>
      <c r="J1968" s="59">
        <f t="shared" si="426"/>
        <v>0</v>
      </c>
      <c r="K1968" s="60">
        <f t="shared" si="427"/>
        <v>0</v>
      </c>
      <c r="L1968" s="61"/>
      <c r="M1968" s="59">
        <f t="shared" si="420"/>
        <v>0</v>
      </c>
      <c r="N1968" s="60">
        <f t="shared" si="421"/>
        <v>0</v>
      </c>
      <c r="O1968" s="81" t="e">
        <f t="shared" si="422"/>
        <v>#DIV/0!</v>
      </c>
      <c r="P1968" s="61"/>
      <c r="Q1968" s="60">
        <f t="shared" si="423"/>
        <v>0</v>
      </c>
      <c r="R1968" s="60">
        <f t="shared" si="424"/>
        <v>0</v>
      </c>
      <c r="S1968" s="75" t="str">
        <f t="shared" si="425"/>
        <v>已清</v>
      </c>
      <c r="T1968" s="51" t="s">
        <v>59</v>
      </c>
      <c r="U1968" s="51"/>
      <c r="V1968" s="51"/>
    </row>
    <row r="1969" spans="1:22" ht="20">
      <c r="A1969" s="49"/>
      <c r="B1969" s="52"/>
      <c r="C1969" s="53"/>
      <c r="D1969" s="54"/>
      <c r="E1969" s="54"/>
      <c r="F1969" s="55"/>
      <c r="G1969" s="56"/>
      <c r="H1969" s="57"/>
      <c r="I1969" s="58"/>
      <c r="J1969" s="59">
        <f t="shared" si="426"/>
        <v>0</v>
      </c>
      <c r="K1969" s="60">
        <f t="shared" si="427"/>
        <v>0</v>
      </c>
      <c r="L1969" s="61"/>
      <c r="M1969" s="59">
        <f t="shared" si="420"/>
        <v>0</v>
      </c>
      <c r="N1969" s="60">
        <f t="shared" si="421"/>
        <v>0</v>
      </c>
      <c r="O1969" s="81" t="e">
        <f t="shared" si="422"/>
        <v>#DIV/0!</v>
      </c>
      <c r="P1969" s="61"/>
      <c r="Q1969" s="60">
        <f t="shared" si="423"/>
        <v>0</v>
      </c>
      <c r="R1969" s="60">
        <f t="shared" si="424"/>
        <v>0</v>
      </c>
      <c r="S1969" s="75" t="str">
        <f t="shared" si="425"/>
        <v>已清</v>
      </c>
      <c r="T1969" s="51" t="s">
        <v>59</v>
      </c>
      <c r="U1969" s="51"/>
      <c r="V1969" s="51"/>
    </row>
    <row r="1970" spans="1:22" ht="20">
      <c r="A1970" s="49"/>
      <c r="B1970" s="52"/>
      <c r="C1970" s="53"/>
      <c r="D1970" s="54"/>
      <c r="E1970" s="54"/>
      <c r="F1970" s="55"/>
      <c r="G1970" s="56"/>
      <c r="H1970" s="57"/>
      <c r="I1970" s="58"/>
      <c r="J1970" s="59">
        <f t="shared" si="426"/>
        <v>0</v>
      </c>
      <c r="K1970" s="60">
        <f t="shared" si="427"/>
        <v>0</v>
      </c>
      <c r="L1970" s="61"/>
      <c r="M1970" s="59">
        <f t="shared" si="420"/>
        <v>0</v>
      </c>
      <c r="N1970" s="60">
        <f t="shared" si="421"/>
        <v>0</v>
      </c>
      <c r="O1970" s="81" t="e">
        <f t="shared" si="422"/>
        <v>#DIV/0!</v>
      </c>
      <c r="P1970" s="61"/>
      <c r="Q1970" s="60">
        <f t="shared" si="423"/>
        <v>0</v>
      </c>
      <c r="R1970" s="60">
        <f t="shared" si="424"/>
        <v>0</v>
      </c>
      <c r="S1970" s="75" t="str">
        <f t="shared" si="425"/>
        <v>已清</v>
      </c>
      <c r="T1970" s="51" t="s">
        <v>59</v>
      </c>
      <c r="U1970" s="51"/>
      <c r="V1970" s="51"/>
    </row>
    <row r="1971" spans="1:22" ht="20">
      <c r="A1971" s="49"/>
      <c r="B1971" s="52"/>
      <c r="C1971" s="53"/>
      <c r="D1971" s="54"/>
      <c r="E1971" s="54"/>
      <c r="F1971" s="55"/>
      <c r="G1971" s="56"/>
      <c r="H1971" s="57"/>
      <c r="I1971" s="58"/>
      <c r="J1971" s="59">
        <f t="shared" si="426"/>
        <v>0</v>
      </c>
      <c r="K1971" s="60">
        <f t="shared" si="427"/>
        <v>0</v>
      </c>
      <c r="L1971" s="61"/>
      <c r="M1971" s="59">
        <f t="shared" si="420"/>
        <v>0</v>
      </c>
      <c r="N1971" s="60">
        <f t="shared" si="421"/>
        <v>0</v>
      </c>
      <c r="O1971" s="81" t="e">
        <f t="shared" si="422"/>
        <v>#DIV/0!</v>
      </c>
      <c r="P1971" s="61"/>
      <c r="Q1971" s="60">
        <f t="shared" si="423"/>
        <v>0</v>
      </c>
      <c r="R1971" s="60">
        <f t="shared" si="424"/>
        <v>0</v>
      </c>
      <c r="S1971" s="75" t="str">
        <f t="shared" si="425"/>
        <v>已清</v>
      </c>
      <c r="T1971" s="51" t="s">
        <v>59</v>
      </c>
      <c r="U1971" s="51"/>
      <c r="V1971" s="51"/>
    </row>
    <row r="1972" spans="1:22" ht="20">
      <c r="A1972" s="49"/>
      <c r="B1972" s="52"/>
      <c r="C1972" s="53"/>
      <c r="D1972" s="54"/>
      <c r="E1972" s="54"/>
      <c r="F1972" s="55"/>
      <c r="G1972" s="56"/>
      <c r="H1972" s="57"/>
      <c r="I1972" s="58"/>
      <c r="J1972" s="59">
        <f t="shared" si="426"/>
        <v>0</v>
      </c>
      <c r="K1972" s="60">
        <f t="shared" si="427"/>
        <v>0</v>
      </c>
      <c r="L1972" s="61"/>
      <c r="M1972" s="59">
        <f t="shared" si="420"/>
        <v>0</v>
      </c>
      <c r="N1972" s="60">
        <f t="shared" si="421"/>
        <v>0</v>
      </c>
      <c r="O1972" s="81" t="e">
        <f t="shared" si="422"/>
        <v>#DIV/0!</v>
      </c>
      <c r="P1972" s="61"/>
      <c r="Q1972" s="60">
        <f t="shared" si="423"/>
        <v>0</v>
      </c>
      <c r="R1972" s="60">
        <f t="shared" si="424"/>
        <v>0</v>
      </c>
      <c r="S1972" s="75" t="str">
        <f t="shared" si="425"/>
        <v>已清</v>
      </c>
      <c r="T1972" s="51" t="s">
        <v>59</v>
      </c>
      <c r="U1972" s="51"/>
      <c r="V1972" s="51"/>
    </row>
    <row r="1973" spans="1:22" ht="20">
      <c r="A1973" s="49"/>
      <c r="B1973" s="52"/>
      <c r="C1973" s="53"/>
      <c r="D1973" s="54"/>
      <c r="E1973" s="54"/>
      <c r="F1973" s="55"/>
      <c r="G1973" s="56"/>
      <c r="H1973" s="57"/>
      <c r="I1973" s="58"/>
      <c r="J1973" s="59">
        <f t="shared" si="426"/>
        <v>0</v>
      </c>
      <c r="K1973" s="60">
        <f t="shared" si="427"/>
        <v>0</v>
      </c>
      <c r="L1973" s="61"/>
      <c r="M1973" s="59">
        <f t="shared" si="420"/>
        <v>0</v>
      </c>
      <c r="N1973" s="60">
        <f t="shared" si="421"/>
        <v>0</v>
      </c>
      <c r="O1973" s="81" t="e">
        <f t="shared" si="422"/>
        <v>#DIV/0!</v>
      </c>
      <c r="P1973" s="61"/>
      <c r="Q1973" s="60">
        <f t="shared" si="423"/>
        <v>0</v>
      </c>
      <c r="R1973" s="60">
        <f t="shared" si="424"/>
        <v>0</v>
      </c>
      <c r="S1973" s="75" t="str">
        <f t="shared" si="425"/>
        <v>已清</v>
      </c>
      <c r="T1973" s="51" t="s">
        <v>59</v>
      </c>
      <c r="U1973" s="51"/>
      <c r="V1973" s="51"/>
    </row>
    <row r="1974" spans="1:22" ht="20">
      <c r="A1974" s="49"/>
      <c r="B1974" s="52"/>
      <c r="C1974" s="53"/>
      <c r="D1974" s="54"/>
      <c r="E1974" s="54"/>
      <c r="F1974" s="55"/>
      <c r="G1974" s="56"/>
      <c r="H1974" s="57"/>
      <c r="I1974" s="58"/>
      <c r="J1974" s="59">
        <f t="shared" si="426"/>
        <v>0</v>
      </c>
      <c r="K1974" s="60">
        <f t="shared" si="427"/>
        <v>0</v>
      </c>
      <c r="L1974" s="61"/>
      <c r="M1974" s="59">
        <f t="shared" si="420"/>
        <v>0</v>
      </c>
      <c r="N1974" s="60">
        <f t="shared" si="421"/>
        <v>0</v>
      </c>
      <c r="O1974" s="81" t="e">
        <f t="shared" si="422"/>
        <v>#DIV/0!</v>
      </c>
      <c r="P1974" s="61"/>
      <c r="Q1974" s="60">
        <f t="shared" si="423"/>
        <v>0</v>
      </c>
      <c r="R1974" s="60">
        <f t="shared" si="424"/>
        <v>0</v>
      </c>
      <c r="S1974" s="75" t="str">
        <f t="shared" si="425"/>
        <v>已清</v>
      </c>
      <c r="T1974" s="51" t="s">
        <v>59</v>
      </c>
      <c r="U1974" s="51"/>
      <c r="V1974" s="51"/>
    </row>
    <row r="1975" spans="1:22" ht="20">
      <c r="A1975" s="49"/>
      <c r="B1975" s="52"/>
      <c r="C1975" s="53"/>
      <c r="D1975" s="54"/>
      <c r="E1975" s="54"/>
      <c r="F1975" s="55"/>
      <c r="G1975" s="56"/>
      <c r="H1975" s="57"/>
      <c r="I1975" s="58"/>
      <c r="J1975" s="59">
        <f t="shared" si="426"/>
        <v>0</v>
      </c>
      <c r="K1975" s="60">
        <f t="shared" si="427"/>
        <v>0</v>
      </c>
      <c r="L1975" s="61"/>
      <c r="M1975" s="59">
        <f t="shared" si="420"/>
        <v>0</v>
      </c>
      <c r="N1975" s="60">
        <f t="shared" si="421"/>
        <v>0</v>
      </c>
      <c r="O1975" s="81" t="e">
        <f t="shared" si="422"/>
        <v>#DIV/0!</v>
      </c>
      <c r="P1975" s="61"/>
      <c r="Q1975" s="60">
        <f t="shared" si="423"/>
        <v>0</v>
      </c>
      <c r="R1975" s="60">
        <f t="shared" si="424"/>
        <v>0</v>
      </c>
      <c r="S1975" s="75" t="str">
        <f t="shared" si="425"/>
        <v>已清</v>
      </c>
      <c r="T1975" s="51" t="s">
        <v>59</v>
      </c>
      <c r="U1975" s="51"/>
      <c r="V1975" s="51"/>
    </row>
    <row r="1976" spans="1:22" ht="20">
      <c r="A1976" s="49"/>
      <c r="B1976" s="52"/>
      <c r="C1976" s="53"/>
      <c r="D1976" s="54"/>
      <c r="E1976" s="54"/>
      <c r="F1976" s="55"/>
      <c r="G1976" s="56"/>
      <c r="H1976" s="57"/>
      <c r="I1976" s="58"/>
      <c r="J1976" s="59">
        <f t="shared" si="426"/>
        <v>0</v>
      </c>
      <c r="K1976" s="60">
        <f t="shared" si="427"/>
        <v>0</v>
      </c>
      <c r="L1976" s="61"/>
      <c r="M1976" s="59">
        <f t="shared" ref="M1976:M2039" si="428">L1976*H1976</f>
        <v>0</v>
      </c>
      <c r="N1976" s="60">
        <f t="shared" ref="N1976:N2039" si="429">(L1976-J1976)*H1976</f>
        <v>0</v>
      </c>
      <c r="O1976" s="81" t="e">
        <f t="shared" ref="O1976:O2039" si="430">(L1976-J1976)/J1976</f>
        <v>#DIV/0!</v>
      </c>
      <c r="P1976" s="61"/>
      <c r="Q1976" s="60">
        <f t="shared" si="423"/>
        <v>0</v>
      </c>
      <c r="R1976" s="60">
        <f t="shared" si="424"/>
        <v>0</v>
      </c>
      <c r="S1976" s="75" t="str">
        <f t="shared" si="425"/>
        <v>已清</v>
      </c>
      <c r="T1976" s="51" t="s">
        <v>59</v>
      </c>
      <c r="U1976" s="51"/>
      <c r="V1976" s="51"/>
    </row>
    <row r="1977" spans="1:22" ht="20">
      <c r="A1977" s="49"/>
      <c r="B1977" s="52"/>
      <c r="C1977" s="53"/>
      <c r="D1977" s="54"/>
      <c r="E1977" s="54"/>
      <c r="F1977" s="55"/>
      <c r="G1977" s="56"/>
      <c r="H1977" s="57"/>
      <c r="I1977" s="58"/>
      <c r="J1977" s="59">
        <f t="shared" si="426"/>
        <v>0</v>
      </c>
      <c r="K1977" s="60">
        <f t="shared" si="427"/>
        <v>0</v>
      </c>
      <c r="L1977" s="61"/>
      <c r="M1977" s="59">
        <f t="shared" si="428"/>
        <v>0</v>
      </c>
      <c r="N1977" s="60">
        <f t="shared" si="429"/>
        <v>0</v>
      </c>
      <c r="O1977" s="81" t="e">
        <f t="shared" si="430"/>
        <v>#DIV/0!</v>
      </c>
      <c r="P1977" s="61"/>
      <c r="Q1977" s="60">
        <f t="shared" si="423"/>
        <v>0</v>
      </c>
      <c r="R1977" s="60">
        <f t="shared" si="424"/>
        <v>0</v>
      </c>
      <c r="S1977" s="75" t="str">
        <f t="shared" si="425"/>
        <v>已清</v>
      </c>
      <c r="T1977" s="51" t="s">
        <v>59</v>
      </c>
      <c r="U1977" s="51"/>
      <c r="V1977" s="51"/>
    </row>
    <row r="1978" spans="1:22" ht="20">
      <c r="A1978" s="49"/>
      <c r="B1978" s="52"/>
      <c r="C1978" s="53"/>
      <c r="D1978" s="54"/>
      <c r="E1978" s="54"/>
      <c r="F1978" s="55"/>
      <c r="G1978" s="56"/>
      <c r="H1978" s="57"/>
      <c r="I1978" s="58"/>
      <c r="J1978" s="59">
        <f t="shared" si="426"/>
        <v>0</v>
      </c>
      <c r="K1978" s="60">
        <f t="shared" si="427"/>
        <v>0</v>
      </c>
      <c r="L1978" s="61"/>
      <c r="M1978" s="59">
        <f t="shared" si="428"/>
        <v>0</v>
      </c>
      <c r="N1978" s="60">
        <f t="shared" si="429"/>
        <v>0</v>
      </c>
      <c r="O1978" s="81" t="e">
        <f t="shared" si="430"/>
        <v>#DIV/0!</v>
      </c>
      <c r="P1978" s="61"/>
      <c r="Q1978" s="60">
        <f t="shared" ref="Q1978:Q2041" si="431">L1978*H1978-P1978</f>
        <v>0</v>
      </c>
      <c r="R1978" s="60">
        <f t="shared" si="424"/>
        <v>0</v>
      </c>
      <c r="S1978" s="75" t="str">
        <f t="shared" si="425"/>
        <v>已清</v>
      </c>
      <c r="T1978" s="51" t="s">
        <v>59</v>
      </c>
      <c r="U1978" s="51"/>
      <c r="V1978" s="51"/>
    </row>
    <row r="1979" spans="1:22" ht="20">
      <c r="A1979" s="49"/>
      <c r="B1979" s="52"/>
      <c r="C1979" s="53"/>
      <c r="D1979" s="54"/>
      <c r="E1979" s="54"/>
      <c r="F1979" s="55"/>
      <c r="G1979" s="56"/>
      <c r="H1979" s="57"/>
      <c r="I1979" s="58"/>
      <c r="J1979" s="59">
        <f t="shared" si="426"/>
        <v>0</v>
      </c>
      <c r="K1979" s="60">
        <f t="shared" si="427"/>
        <v>0</v>
      </c>
      <c r="L1979" s="61"/>
      <c r="M1979" s="59">
        <f t="shared" si="428"/>
        <v>0</v>
      </c>
      <c r="N1979" s="60">
        <f t="shared" si="429"/>
        <v>0</v>
      </c>
      <c r="O1979" s="81" t="e">
        <f t="shared" si="430"/>
        <v>#DIV/0!</v>
      </c>
      <c r="P1979" s="61"/>
      <c r="Q1979" s="60">
        <f t="shared" si="431"/>
        <v>0</v>
      </c>
      <c r="R1979" s="60">
        <f t="shared" si="424"/>
        <v>0</v>
      </c>
      <c r="S1979" s="75" t="str">
        <f t="shared" si="425"/>
        <v>已清</v>
      </c>
      <c r="T1979" s="51" t="s">
        <v>59</v>
      </c>
      <c r="U1979" s="51"/>
      <c r="V1979" s="51"/>
    </row>
    <row r="1980" spans="1:22" ht="20">
      <c r="A1980" s="49"/>
      <c r="B1980" s="52"/>
      <c r="C1980" s="53"/>
      <c r="D1980" s="54"/>
      <c r="E1980" s="54"/>
      <c r="F1980" s="55"/>
      <c r="G1980" s="56"/>
      <c r="H1980" s="57"/>
      <c r="I1980" s="58"/>
      <c r="J1980" s="59">
        <f t="shared" si="426"/>
        <v>0</v>
      </c>
      <c r="K1980" s="60">
        <f t="shared" si="427"/>
        <v>0</v>
      </c>
      <c r="L1980" s="61"/>
      <c r="M1980" s="59">
        <f t="shared" si="428"/>
        <v>0</v>
      </c>
      <c r="N1980" s="60">
        <f t="shared" si="429"/>
        <v>0</v>
      </c>
      <c r="O1980" s="81" t="e">
        <f t="shared" si="430"/>
        <v>#DIV/0!</v>
      </c>
      <c r="P1980" s="61"/>
      <c r="Q1980" s="60">
        <f t="shared" si="431"/>
        <v>0</v>
      </c>
      <c r="R1980" s="60">
        <f t="shared" si="424"/>
        <v>0</v>
      </c>
      <c r="S1980" s="75" t="str">
        <f t="shared" si="425"/>
        <v>已清</v>
      </c>
      <c r="T1980" s="51" t="s">
        <v>59</v>
      </c>
      <c r="U1980" s="51"/>
      <c r="V1980" s="51"/>
    </row>
    <row r="1981" spans="1:22" ht="20">
      <c r="A1981" s="49"/>
      <c r="B1981" s="52"/>
      <c r="C1981" s="53"/>
      <c r="D1981" s="54"/>
      <c r="E1981" s="54"/>
      <c r="F1981" s="55"/>
      <c r="G1981" s="56"/>
      <c r="H1981" s="57"/>
      <c r="I1981" s="58"/>
      <c r="J1981" s="59">
        <f t="shared" si="426"/>
        <v>0</v>
      </c>
      <c r="K1981" s="60">
        <f t="shared" si="427"/>
        <v>0</v>
      </c>
      <c r="L1981" s="61"/>
      <c r="M1981" s="59">
        <f t="shared" si="428"/>
        <v>0</v>
      </c>
      <c r="N1981" s="60">
        <f t="shared" si="429"/>
        <v>0</v>
      </c>
      <c r="O1981" s="81" t="e">
        <f t="shared" si="430"/>
        <v>#DIV/0!</v>
      </c>
      <c r="P1981" s="61"/>
      <c r="Q1981" s="60">
        <f t="shared" si="431"/>
        <v>0</v>
      </c>
      <c r="R1981" s="60">
        <f t="shared" si="424"/>
        <v>0</v>
      </c>
      <c r="S1981" s="75" t="str">
        <f t="shared" si="425"/>
        <v>已清</v>
      </c>
      <c r="T1981" s="51" t="s">
        <v>59</v>
      </c>
      <c r="U1981" s="51"/>
      <c r="V1981" s="51"/>
    </row>
    <row r="1982" spans="1:22" ht="20">
      <c r="A1982" s="49"/>
      <c r="B1982" s="52"/>
      <c r="C1982" s="53"/>
      <c r="D1982" s="54"/>
      <c r="E1982" s="54"/>
      <c r="F1982" s="55"/>
      <c r="G1982" s="56"/>
      <c r="H1982" s="57"/>
      <c r="I1982" s="58"/>
      <c r="J1982" s="59">
        <f t="shared" si="426"/>
        <v>0</v>
      </c>
      <c r="K1982" s="60">
        <f t="shared" si="427"/>
        <v>0</v>
      </c>
      <c r="L1982" s="61"/>
      <c r="M1982" s="59">
        <f t="shared" si="428"/>
        <v>0</v>
      </c>
      <c r="N1982" s="60">
        <f t="shared" si="429"/>
        <v>0</v>
      </c>
      <c r="O1982" s="81" t="e">
        <f t="shared" si="430"/>
        <v>#DIV/0!</v>
      </c>
      <c r="P1982" s="61"/>
      <c r="Q1982" s="60">
        <f t="shared" si="431"/>
        <v>0</v>
      </c>
      <c r="R1982" s="60">
        <f t="shared" si="424"/>
        <v>0</v>
      </c>
      <c r="S1982" s="75" t="str">
        <f t="shared" si="425"/>
        <v>已清</v>
      </c>
      <c r="T1982" s="51" t="s">
        <v>59</v>
      </c>
      <c r="U1982" s="51"/>
      <c r="V1982" s="51"/>
    </row>
    <row r="1983" spans="1:22" ht="20">
      <c r="A1983" s="49"/>
      <c r="B1983" s="52"/>
      <c r="C1983" s="53"/>
      <c r="D1983" s="54"/>
      <c r="E1983" s="54"/>
      <c r="F1983" s="55"/>
      <c r="G1983" s="56"/>
      <c r="H1983" s="57"/>
      <c r="I1983" s="58"/>
      <c r="J1983" s="59">
        <f t="shared" si="426"/>
        <v>0</v>
      </c>
      <c r="K1983" s="60">
        <f t="shared" si="427"/>
        <v>0</v>
      </c>
      <c r="L1983" s="61"/>
      <c r="M1983" s="59">
        <f t="shared" si="428"/>
        <v>0</v>
      </c>
      <c r="N1983" s="60">
        <f t="shared" si="429"/>
        <v>0</v>
      </c>
      <c r="O1983" s="81" t="e">
        <f t="shared" si="430"/>
        <v>#DIV/0!</v>
      </c>
      <c r="P1983" s="61"/>
      <c r="Q1983" s="60">
        <f t="shared" si="431"/>
        <v>0</v>
      </c>
      <c r="R1983" s="60">
        <f t="shared" si="424"/>
        <v>0</v>
      </c>
      <c r="S1983" s="75" t="str">
        <f t="shared" si="425"/>
        <v>已清</v>
      </c>
      <c r="T1983" s="51" t="s">
        <v>59</v>
      </c>
      <c r="U1983" s="51"/>
      <c r="V1983" s="51"/>
    </row>
    <row r="1984" spans="1:22" ht="20">
      <c r="A1984" s="49"/>
      <c r="B1984" s="52"/>
      <c r="C1984" s="53"/>
      <c r="D1984" s="54"/>
      <c r="E1984" s="54"/>
      <c r="F1984" s="55"/>
      <c r="G1984" s="56"/>
      <c r="H1984" s="57"/>
      <c r="I1984" s="58"/>
      <c r="J1984" s="59">
        <f t="shared" si="426"/>
        <v>0</v>
      </c>
      <c r="K1984" s="60">
        <f t="shared" si="427"/>
        <v>0</v>
      </c>
      <c r="L1984" s="61"/>
      <c r="M1984" s="59">
        <f t="shared" si="428"/>
        <v>0</v>
      </c>
      <c r="N1984" s="60">
        <f t="shared" si="429"/>
        <v>0</v>
      </c>
      <c r="O1984" s="81" t="e">
        <f t="shared" si="430"/>
        <v>#DIV/0!</v>
      </c>
      <c r="P1984" s="61"/>
      <c r="Q1984" s="60">
        <f t="shared" si="431"/>
        <v>0</v>
      </c>
      <c r="R1984" s="60">
        <f t="shared" si="424"/>
        <v>0</v>
      </c>
      <c r="S1984" s="75" t="str">
        <f t="shared" si="425"/>
        <v>已清</v>
      </c>
      <c r="T1984" s="51" t="s">
        <v>59</v>
      </c>
      <c r="U1984" s="51"/>
      <c r="V1984" s="51"/>
    </row>
    <row r="1985" spans="1:22" ht="20">
      <c r="A1985" s="49"/>
      <c r="B1985" s="52"/>
      <c r="C1985" s="53"/>
      <c r="D1985" s="54"/>
      <c r="E1985" s="54"/>
      <c r="F1985" s="55"/>
      <c r="G1985" s="56"/>
      <c r="H1985" s="57"/>
      <c r="I1985" s="58"/>
      <c r="J1985" s="59">
        <f t="shared" si="426"/>
        <v>0</v>
      </c>
      <c r="K1985" s="60">
        <f t="shared" si="427"/>
        <v>0</v>
      </c>
      <c r="L1985" s="61"/>
      <c r="M1985" s="59">
        <f t="shared" si="428"/>
        <v>0</v>
      </c>
      <c r="N1985" s="60">
        <f t="shared" si="429"/>
        <v>0</v>
      </c>
      <c r="O1985" s="81" t="e">
        <f t="shared" si="430"/>
        <v>#DIV/0!</v>
      </c>
      <c r="P1985" s="61"/>
      <c r="Q1985" s="60">
        <f t="shared" si="431"/>
        <v>0</v>
      </c>
      <c r="R1985" s="60">
        <f t="shared" si="424"/>
        <v>0</v>
      </c>
      <c r="S1985" s="75" t="str">
        <f t="shared" si="425"/>
        <v>已清</v>
      </c>
      <c r="T1985" s="51" t="s">
        <v>59</v>
      </c>
      <c r="U1985" s="51"/>
      <c r="V1985" s="51"/>
    </row>
    <row r="1986" spans="1:22" ht="20">
      <c r="A1986" s="49"/>
      <c r="B1986" s="52"/>
      <c r="C1986" s="53"/>
      <c r="D1986" s="54"/>
      <c r="E1986" s="54"/>
      <c r="F1986" s="55"/>
      <c r="G1986" s="56"/>
      <c r="H1986" s="57"/>
      <c r="I1986" s="58"/>
      <c r="J1986" s="59">
        <f t="shared" si="426"/>
        <v>0</v>
      </c>
      <c r="K1986" s="60">
        <f t="shared" si="427"/>
        <v>0</v>
      </c>
      <c r="L1986" s="61"/>
      <c r="M1986" s="59">
        <f t="shared" si="428"/>
        <v>0</v>
      </c>
      <c r="N1986" s="60">
        <f t="shared" si="429"/>
        <v>0</v>
      </c>
      <c r="O1986" s="81" t="e">
        <f t="shared" si="430"/>
        <v>#DIV/0!</v>
      </c>
      <c r="P1986" s="61"/>
      <c r="Q1986" s="60">
        <f t="shared" si="431"/>
        <v>0</v>
      </c>
      <c r="R1986" s="60">
        <f t="shared" ref="R1986:R2049" si="432">N1986</f>
        <v>0</v>
      </c>
      <c r="S1986" s="75" t="str">
        <f t="shared" ref="S1986:S2049" si="433">IF(Q1986&lt;&gt;0,"未清","已清")</f>
        <v>已清</v>
      </c>
      <c r="T1986" s="51" t="s">
        <v>59</v>
      </c>
      <c r="U1986" s="51"/>
      <c r="V1986" s="51"/>
    </row>
    <row r="1987" spans="1:22" ht="20">
      <c r="A1987" s="49"/>
      <c r="B1987" s="52"/>
      <c r="C1987" s="53"/>
      <c r="D1987" s="54"/>
      <c r="E1987" s="54"/>
      <c r="F1987" s="55"/>
      <c r="G1987" s="56"/>
      <c r="H1987" s="57"/>
      <c r="I1987" s="58"/>
      <c r="J1987" s="59">
        <f t="shared" si="426"/>
        <v>0</v>
      </c>
      <c r="K1987" s="60">
        <f t="shared" si="427"/>
        <v>0</v>
      </c>
      <c r="L1987" s="61"/>
      <c r="M1987" s="59">
        <f t="shared" si="428"/>
        <v>0</v>
      </c>
      <c r="N1987" s="60">
        <f t="shared" si="429"/>
        <v>0</v>
      </c>
      <c r="O1987" s="81" t="e">
        <f t="shared" si="430"/>
        <v>#DIV/0!</v>
      </c>
      <c r="P1987" s="61"/>
      <c r="Q1987" s="60">
        <f t="shared" si="431"/>
        <v>0</v>
      </c>
      <c r="R1987" s="60">
        <f t="shared" si="432"/>
        <v>0</v>
      </c>
      <c r="S1987" s="75" t="str">
        <f t="shared" si="433"/>
        <v>已清</v>
      </c>
      <c r="T1987" s="51" t="s">
        <v>59</v>
      </c>
      <c r="U1987" s="51"/>
      <c r="V1987" s="51"/>
    </row>
    <row r="1988" spans="1:22" ht="20">
      <c r="A1988" s="49"/>
      <c r="B1988" s="52"/>
      <c r="C1988" s="53"/>
      <c r="D1988" s="54"/>
      <c r="E1988" s="54"/>
      <c r="F1988" s="55"/>
      <c r="G1988" s="56"/>
      <c r="H1988" s="57"/>
      <c r="I1988" s="58"/>
      <c r="J1988" s="59">
        <f t="shared" si="426"/>
        <v>0</v>
      </c>
      <c r="K1988" s="60">
        <f t="shared" si="427"/>
        <v>0</v>
      </c>
      <c r="L1988" s="61"/>
      <c r="M1988" s="59">
        <f t="shared" si="428"/>
        <v>0</v>
      </c>
      <c r="N1988" s="60">
        <f t="shared" si="429"/>
        <v>0</v>
      </c>
      <c r="O1988" s="81" t="e">
        <f t="shared" si="430"/>
        <v>#DIV/0!</v>
      </c>
      <c r="P1988" s="61"/>
      <c r="Q1988" s="60">
        <f t="shared" si="431"/>
        <v>0</v>
      </c>
      <c r="R1988" s="60">
        <f t="shared" si="432"/>
        <v>0</v>
      </c>
      <c r="S1988" s="75" t="str">
        <f t="shared" si="433"/>
        <v>已清</v>
      </c>
      <c r="T1988" s="51" t="s">
        <v>59</v>
      </c>
      <c r="U1988" s="51"/>
      <c r="V1988" s="51"/>
    </row>
    <row r="1989" spans="1:22" ht="20">
      <c r="A1989" s="49"/>
      <c r="B1989" s="52"/>
      <c r="C1989" s="53"/>
      <c r="D1989" s="54"/>
      <c r="E1989" s="54"/>
      <c r="F1989" s="55"/>
      <c r="G1989" s="56"/>
      <c r="H1989" s="57"/>
      <c r="I1989" s="58"/>
      <c r="J1989" s="59">
        <f t="shared" ref="J1989:J2052" si="434">G1989*I1989</f>
        <v>0</v>
      </c>
      <c r="K1989" s="60">
        <f t="shared" si="427"/>
        <v>0</v>
      </c>
      <c r="L1989" s="61"/>
      <c r="M1989" s="59">
        <f t="shared" si="428"/>
        <v>0</v>
      </c>
      <c r="N1989" s="60">
        <f t="shared" si="429"/>
        <v>0</v>
      </c>
      <c r="O1989" s="81" t="e">
        <f t="shared" si="430"/>
        <v>#DIV/0!</v>
      </c>
      <c r="P1989" s="61"/>
      <c r="Q1989" s="60">
        <f t="shared" si="431"/>
        <v>0</v>
      </c>
      <c r="R1989" s="60">
        <f t="shared" si="432"/>
        <v>0</v>
      </c>
      <c r="S1989" s="75" t="str">
        <f t="shared" si="433"/>
        <v>已清</v>
      </c>
      <c r="T1989" s="51" t="s">
        <v>59</v>
      </c>
      <c r="U1989" s="51"/>
      <c r="V1989" s="51"/>
    </row>
    <row r="1990" spans="1:22" ht="20">
      <c r="A1990" s="49"/>
      <c r="B1990" s="52"/>
      <c r="C1990" s="53"/>
      <c r="D1990" s="54"/>
      <c r="E1990" s="54"/>
      <c r="F1990" s="55"/>
      <c r="G1990" s="56"/>
      <c r="H1990" s="57"/>
      <c r="I1990" s="58"/>
      <c r="J1990" s="59">
        <f t="shared" si="434"/>
        <v>0</v>
      </c>
      <c r="K1990" s="60">
        <f t="shared" si="427"/>
        <v>0</v>
      </c>
      <c r="L1990" s="61"/>
      <c r="M1990" s="59">
        <f t="shared" si="428"/>
        <v>0</v>
      </c>
      <c r="N1990" s="60">
        <f t="shared" si="429"/>
        <v>0</v>
      </c>
      <c r="O1990" s="81" t="e">
        <f t="shared" si="430"/>
        <v>#DIV/0!</v>
      </c>
      <c r="P1990" s="61"/>
      <c r="Q1990" s="60">
        <f t="shared" si="431"/>
        <v>0</v>
      </c>
      <c r="R1990" s="60">
        <f t="shared" si="432"/>
        <v>0</v>
      </c>
      <c r="S1990" s="75" t="str">
        <f t="shared" si="433"/>
        <v>已清</v>
      </c>
      <c r="T1990" s="51" t="s">
        <v>59</v>
      </c>
      <c r="U1990" s="51"/>
      <c r="V1990" s="51"/>
    </row>
    <row r="1991" spans="1:22" ht="20">
      <c r="A1991" s="49"/>
      <c r="B1991" s="52"/>
      <c r="C1991" s="53"/>
      <c r="D1991" s="54"/>
      <c r="E1991" s="54"/>
      <c r="F1991" s="55"/>
      <c r="G1991" s="56"/>
      <c r="H1991" s="57"/>
      <c r="I1991" s="58"/>
      <c r="J1991" s="59">
        <f t="shared" si="434"/>
        <v>0</v>
      </c>
      <c r="K1991" s="60">
        <f t="shared" si="427"/>
        <v>0</v>
      </c>
      <c r="L1991" s="61"/>
      <c r="M1991" s="59">
        <f t="shared" si="428"/>
        <v>0</v>
      </c>
      <c r="N1991" s="60">
        <f t="shared" si="429"/>
        <v>0</v>
      </c>
      <c r="O1991" s="81" t="e">
        <f t="shared" si="430"/>
        <v>#DIV/0!</v>
      </c>
      <c r="P1991" s="61"/>
      <c r="Q1991" s="60">
        <f t="shared" si="431"/>
        <v>0</v>
      </c>
      <c r="R1991" s="60">
        <f t="shared" si="432"/>
        <v>0</v>
      </c>
      <c r="S1991" s="75" t="str">
        <f t="shared" si="433"/>
        <v>已清</v>
      </c>
      <c r="T1991" s="51" t="s">
        <v>59</v>
      </c>
      <c r="U1991" s="51"/>
      <c r="V1991" s="51"/>
    </row>
    <row r="1992" spans="1:22" ht="20">
      <c r="A1992" s="49"/>
      <c r="B1992" s="52"/>
      <c r="C1992" s="53"/>
      <c r="D1992" s="54"/>
      <c r="E1992" s="54"/>
      <c r="F1992" s="55"/>
      <c r="G1992" s="56"/>
      <c r="H1992" s="57"/>
      <c r="I1992" s="58"/>
      <c r="J1992" s="59">
        <f t="shared" si="434"/>
        <v>0</v>
      </c>
      <c r="K1992" s="60">
        <f t="shared" si="427"/>
        <v>0</v>
      </c>
      <c r="L1992" s="61"/>
      <c r="M1992" s="59">
        <f t="shared" si="428"/>
        <v>0</v>
      </c>
      <c r="N1992" s="60">
        <f t="shared" si="429"/>
        <v>0</v>
      </c>
      <c r="O1992" s="81" t="e">
        <f t="shared" si="430"/>
        <v>#DIV/0!</v>
      </c>
      <c r="P1992" s="61"/>
      <c r="Q1992" s="60">
        <f t="shared" si="431"/>
        <v>0</v>
      </c>
      <c r="R1992" s="60">
        <f t="shared" si="432"/>
        <v>0</v>
      </c>
      <c r="S1992" s="75" t="str">
        <f t="shared" si="433"/>
        <v>已清</v>
      </c>
      <c r="T1992" s="51" t="s">
        <v>59</v>
      </c>
      <c r="U1992" s="51"/>
      <c r="V1992" s="51"/>
    </row>
    <row r="1993" spans="1:22" ht="20">
      <c r="A1993" s="49"/>
      <c r="B1993" s="52"/>
      <c r="C1993" s="53"/>
      <c r="D1993" s="54"/>
      <c r="E1993" s="54"/>
      <c r="F1993" s="55"/>
      <c r="G1993" s="56"/>
      <c r="H1993" s="57"/>
      <c r="I1993" s="58"/>
      <c r="J1993" s="59">
        <f t="shared" si="434"/>
        <v>0</v>
      </c>
      <c r="K1993" s="60">
        <f t="shared" si="427"/>
        <v>0</v>
      </c>
      <c r="L1993" s="61"/>
      <c r="M1993" s="59">
        <f t="shared" si="428"/>
        <v>0</v>
      </c>
      <c r="N1993" s="60">
        <f t="shared" si="429"/>
        <v>0</v>
      </c>
      <c r="O1993" s="81" t="e">
        <f t="shared" si="430"/>
        <v>#DIV/0!</v>
      </c>
      <c r="P1993" s="61"/>
      <c r="Q1993" s="60">
        <f t="shared" si="431"/>
        <v>0</v>
      </c>
      <c r="R1993" s="60">
        <f t="shared" si="432"/>
        <v>0</v>
      </c>
      <c r="S1993" s="75" t="str">
        <f t="shared" si="433"/>
        <v>已清</v>
      </c>
      <c r="T1993" s="51" t="s">
        <v>59</v>
      </c>
      <c r="U1993" s="51"/>
      <c r="V1993" s="51"/>
    </row>
    <row r="1994" spans="1:22" ht="20">
      <c r="A1994" s="49"/>
      <c r="B1994" s="52"/>
      <c r="C1994" s="53"/>
      <c r="D1994" s="54"/>
      <c r="E1994" s="54"/>
      <c r="F1994" s="55"/>
      <c r="G1994" s="56"/>
      <c r="H1994" s="57"/>
      <c r="I1994" s="58"/>
      <c r="J1994" s="59">
        <f t="shared" si="434"/>
        <v>0</v>
      </c>
      <c r="K1994" s="60">
        <f t="shared" si="427"/>
        <v>0</v>
      </c>
      <c r="L1994" s="61"/>
      <c r="M1994" s="59">
        <f t="shared" si="428"/>
        <v>0</v>
      </c>
      <c r="N1994" s="60">
        <f t="shared" si="429"/>
        <v>0</v>
      </c>
      <c r="O1994" s="81" t="e">
        <f t="shared" si="430"/>
        <v>#DIV/0!</v>
      </c>
      <c r="P1994" s="61"/>
      <c r="Q1994" s="60">
        <f t="shared" si="431"/>
        <v>0</v>
      </c>
      <c r="R1994" s="60">
        <f t="shared" si="432"/>
        <v>0</v>
      </c>
      <c r="S1994" s="75" t="str">
        <f t="shared" si="433"/>
        <v>已清</v>
      </c>
      <c r="T1994" s="51" t="s">
        <v>59</v>
      </c>
      <c r="U1994" s="51"/>
      <c r="V1994" s="51"/>
    </row>
    <row r="1995" spans="1:22" ht="20">
      <c r="A1995" s="49"/>
      <c r="B1995" s="52"/>
      <c r="C1995" s="53"/>
      <c r="D1995" s="54"/>
      <c r="E1995" s="54"/>
      <c r="F1995" s="55"/>
      <c r="G1995" s="56"/>
      <c r="H1995" s="57"/>
      <c r="I1995" s="58"/>
      <c r="J1995" s="59">
        <f t="shared" si="434"/>
        <v>0</v>
      </c>
      <c r="K1995" s="60">
        <f t="shared" si="427"/>
        <v>0</v>
      </c>
      <c r="L1995" s="61"/>
      <c r="M1995" s="59">
        <f t="shared" si="428"/>
        <v>0</v>
      </c>
      <c r="N1995" s="60">
        <f t="shared" si="429"/>
        <v>0</v>
      </c>
      <c r="O1995" s="81" t="e">
        <f t="shared" si="430"/>
        <v>#DIV/0!</v>
      </c>
      <c r="P1995" s="61"/>
      <c r="Q1995" s="60">
        <f t="shared" si="431"/>
        <v>0</v>
      </c>
      <c r="R1995" s="60">
        <f t="shared" si="432"/>
        <v>0</v>
      </c>
      <c r="S1995" s="75" t="str">
        <f t="shared" si="433"/>
        <v>已清</v>
      </c>
      <c r="T1995" s="51" t="s">
        <v>59</v>
      </c>
      <c r="U1995" s="51"/>
      <c r="V1995" s="51"/>
    </row>
    <row r="1996" spans="1:22" ht="20">
      <c r="A1996" s="49"/>
      <c r="B1996" s="52"/>
      <c r="C1996" s="53"/>
      <c r="D1996" s="54"/>
      <c r="E1996" s="54"/>
      <c r="F1996" s="55"/>
      <c r="G1996" s="56"/>
      <c r="H1996" s="57"/>
      <c r="I1996" s="58"/>
      <c r="J1996" s="59">
        <f t="shared" si="434"/>
        <v>0</v>
      </c>
      <c r="K1996" s="60">
        <f t="shared" si="427"/>
        <v>0</v>
      </c>
      <c r="L1996" s="61"/>
      <c r="M1996" s="59">
        <f t="shared" si="428"/>
        <v>0</v>
      </c>
      <c r="N1996" s="60">
        <f t="shared" si="429"/>
        <v>0</v>
      </c>
      <c r="O1996" s="81" t="e">
        <f t="shared" si="430"/>
        <v>#DIV/0!</v>
      </c>
      <c r="P1996" s="61"/>
      <c r="Q1996" s="60">
        <f t="shared" si="431"/>
        <v>0</v>
      </c>
      <c r="R1996" s="60">
        <f t="shared" si="432"/>
        <v>0</v>
      </c>
      <c r="S1996" s="75" t="str">
        <f t="shared" si="433"/>
        <v>已清</v>
      </c>
      <c r="T1996" s="51" t="s">
        <v>59</v>
      </c>
      <c r="U1996" s="51"/>
      <c r="V1996" s="51"/>
    </row>
    <row r="1997" spans="1:22" ht="20">
      <c r="A1997" s="49"/>
      <c r="B1997" s="52"/>
      <c r="C1997" s="53"/>
      <c r="D1997" s="54"/>
      <c r="E1997" s="54"/>
      <c r="F1997" s="55"/>
      <c r="G1997" s="56"/>
      <c r="H1997" s="57"/>
      <c r="I1997" s="58"/>
      <c r="J1997" s="59">
        <f t="shared" si="434"/>
        <v>0</v>
      </c>
      <c r="K1997" s="60">
        <f t="shared" si="427"/>
        <v>0</v>
      </c>
      <c r="L1997" s="61"/>
      <c r="M1997" s="59">
        <f t="shared" si="428"/>
        <v>0</v>
      </c>
      <c r="N1997" s="60">
        <f t="shared" si="429"/>
        <v>0</v>
      </c>
      <c r="O1997" s="81" t="e">
        <f t="shared" si="430"/>
        <v>#DIV/0!</v>
      </c>
      <c r="P1997" s="61"/>
      <c r="Q1997" s="60">
        <f t="shared" si="431"/>
        <v>0</v>
      </c>
      <c r="R1997" s="60">
        <f t="shared" si="432"/>
        <v>0</v>
      </c>
      <c r="S1997" s="75" t="str">
        <f t="shared" si="433"/>
        <v>已清</v>
      </c>
      <c r="T1997" s="51" t="s">
        <v>59</v>
      </c>
      <c r="U1997" s="51"/>
      <c r="V1997" s="51"/>
    </row>
    <row r="1998" spans="1:22" ht="20">
      <c r="A1998" s="49"/>
      <c r="B1998" s="52"/>
      <c r="C1998" s="53"/>
      <c r="D1998" s="54"/>
      <c r="E1998" s="54"/>
      <c r="F1998" s="55"/>
      <c r="G1998" s="56"/>
      <c r="H1998" s="57"/>
      <c r="I1998" s="58"/>
      <c r="J1998" s="59">
        <f t="shared" si="434"/>
        <v>0</v>
      </c>
      <c r="K1998" s="60">
        <f t="shared" si="427"/>
        <v>0</v>
      </c>
      <c r="L1998" s="61"/>
      <c r="M1998" s="59">
        <f t="shared" si="428"/>
        <v>0</v>
      </c>
      <c r="N1998" s="60">
        <f t="shared" si="429"/>
        <v>0</v>
      </c>
      <c r="O1998" s="81" t="e">
        <f t="shared" si="430"/>
        <v>#DIV/0!</v>
      </c>
      <c r="P1998" s="61"/>
      <c r="Q1998" s="60">
        <f t="shared" si="431"/>
        <v>0</v>
      </c>
      <c r="R1998" s="60">
        <f t="shared" si="432"/>
        <v>0</v>
      </c>
      <c r="S1998" s="75" t="str">
        <f t="shared" si="433"/>
        <v>已清</v>
      </c>
      <c r="T1998" s="51" t="s">
        <v>59</v>
      </c>
      <c r="U1998" s="51"/>
      <c r="V1998" s="51"/>
    </row>
    <row r="1999" spans="1:22" ht="20">
      <c r="A1999" s="49"/>
      <c r="B1999" s="52"/>
      <c r="C1999" s="53"/>
      <c r="D1999" s="54"/>
      <c r="E1999" s="54"/>
      <c r="F1999" s="55"/>
      <c r="G1999" s="56"/>
      <c r="H1999" s="57"/>
      <c r="I1999" s="58"/>
      <c r="J1999" s="59">
        <f t="shared" si="434"/>
        <v>0</v>
      </c>
      <c r="K1999" s="60">
        <f t="shared" si="427"/>
        <v>0</v>
      </c>
      <c r="L1999" s="61"/>
      <c r="M1999" s="59">
        <f t="shared" si="428"/>
        <v>0</v>
      </c>
      <c r="N1999" s="60">
        <f t="shared" si="429"/>
        <v>0</v>
      </c>
      <c r="O1999" s="81" t="e">
        <f t="shared" si="430"/>
        <v>#DIV/0!</v>
      </c>
      <c r="P1999" s="61"/>
      <c r="Q1999" s="60">
        <f t="shared" si="431"/>
        <v>0</v>
      </c>
      <c r="R1999" s="60">
        <f t="shared" si="432"/>
        <v>0</v>
      </c>
      <c r="S1999" s="75" t="str">
        <f t="shared" si="433"/>
        <v>已清</v>
      </c>
      <c r="T1999" s="51" t="s">
        <v>59</v>
      </c>
      <c r="U1999" s="51"/>
      <c r="V1999" s="51"/>
    </row>
    <row r="2000" spans="1:22" ht="20">
      <c r="A2000" s="49"/>
      <c r="B2000" s="52"/>
      <c r="C2000" s="53"/>
      <c r="D2000" s="54"/>
      <c r="E2000" s="54"/>
      <c r="F2000" s="55"/>
      <c r="G2000" s="56"/>
      <c r="H2000" s="57"/>
      <c r="I2000" s="58"/>
      <c r="J2000" s="59">
        <f t="shared" si="434"/>
        <v>0</v>
      </c>
      <c r="K2000" s="60">
        <f t="shared" si="427"/>
        <v>0</v>
      </c>
      <c r="L2000" s="61"/>
      <c r="M2000" s="59">
        <f t="shared" si="428"/>
        <v>0</v>
      </c>
      <c r="N2000" s="60">
        <f t="shared" si="429"/>
        <v>0</v>
      </c>
      <c r="O2000" s="81" t="e">
        <f t="shared" si="430"/>
        <v>#DIV/0!</v>
      </c>
      <c r="P2000" s="61"/>
      <c r="Q2000" s="60">
        <f t="shared" si="431"/>
        <v>0</v>
      </c>
      <c r="R2000" s="60">
        <f t="shared" si="432"/>
        <v>0</v>
      </c>
      <c r="S2000" s="75" t="str">
        <f t="shared" si="433"/>
        <v>已清</v>
      </c>
      <c r="T2000" s="51" t="s">
        <v>59</v>
      </c>
      <c r="U2000" s="51"/>
      <c r="V2000" s="51"/>
    </row>
    <row r="2001" spans="1:22" ht="20">
      <c r="A2001" s="49"/>
      <c r="B2001" s="52"/>
      <c r="C2001" s="53"/>
      <c r="D2001" s="54"/>
      <c r="E2001" s="54"/>
      <c r="F2001" s="55"/>
      <c r="G2001" s="56"/>
      <c r="H2001" s="57"/>
      <c r="I2001" s="58"/>
      <c r="J2001" s="59">
        <f t="shared" si="434"/>
        <v>0</v>
      </c>
      <c r="K2001" s="60">
        <f t="shared" si="427"/>
        <v>0</v>
      </c>
      <c r="L2001" s="61"/>
      <c r="M2001" s="59">
        <f t="shared" si="428"/>
        <v>0</v>
      </c>
      <c r="N2001" s="60">
        <f t="shared" si="429"/>
        <v>0</v>
      </c>
      <c r="O2001" s="81" t="e">
        <f t="shared" si="430"/>
        <v>#DIV/0!</v>
      </c>
      <c r="P2001" s="61"/>
      <c r="Q2001" s="60">
        <f t="shared" si="431"/>
        <v>0</v>
      </c>
      <c r="R2001" s="60">
        <f t="shared" si="432"/>
        <v>0</v>
      </c>
      <c r="S2001" s="75" t="str">
        <f t="shared" si="433"/>
        <v>已清</v>
      </c>
      <c r="T2001" s="51" t="s">
        <v>59</v>
      </c>
      <c r="U2001" s="51"/>
      <c r="V2001" s="51"/>
    </row>
    <row r="2002" spans="1:22" ht="20">
      <c r="A2002" s="49"/>
      <c r="B2002" s="52"/>
      <c r="C2002" s="53"/>
      <c r="D2002" s="54"/>
      <c r="E2002" s="54"/>
      <c r="F2002" s="55"/>
      <c r="G2002" s="56"/>
      <c r="H2002" s="57"/>
      <c r="I2002" s="58"/>
      <c r="J2002" s="59">
        <f t="shared" si="434"/>
        <v>0</v>
      </c>
      <c r="K2002" s="60">
        <f t="shared" si="427"/>
        <v>0</v>
      </c>
      <c r="L2002" s="61"/>
      <c r="M2002" s="59">
        <f t="shared" si="428"/>
        <v>0</v>
      </c>
      <c r="N2002" s="60">
        <f t="shared" si="429"/>
        <v>0</v>
      </c>
      <c r="O2002" s="81" t="e">
        <f t="shared" si="430"/>
        <v>#DIV/0!</v>
      </c>
      <c r="P2002" s="61"/>
      <c r="Q2002" s="60">
        <f t="shared" si="431"/>
        <v>0</v>
      </c>
      <c r="R2002" s="60">
        <f t="shared" si="432"/>
        <v>0</v>
      </c>
      <c r="S2002" s="75" t="str">
        <f t="shared" si="433"/>
        <v>已清</v>
      </c>
      <c r="T2002" s="51" t="s">
        <v>59</v>
      </c>
      <c r="U2002" s="51"/>
      <c r="V2002" s="51"/>
    </row>
    <row r="2003" spans="1:22" ht="20">
      <c r="A2003" s="49"/>
      <c r="B2003" s="52"/>
      <c r="C2003" s="53"/>
      <c r="D2003" s="54"/>
      <c r="E2003" s="54"/>
      <c r="F2003" s="55"/>
      <c r="G2003" s="56"/>
      <c r="H2003" s="57"/>
      <c r="I2003" s="58"/>
      <c r="J2003" s="59">
        <f t="shared" si="434"/>
        <v>0</v>
      </c>
      <c r="K2003" s="60">
        <f t="shared" si="427"/>
        <v>0</v>
      </c>
      <c r="L2003" s="61"/>
      <c r="M2003" s="59">
        <f t="shared" si="428"/>
        <v>0</v>
      </c>
      <c r="N2003" s="60">
        <f t="shared" si="429"/>
        <v>0</v>
      </c>
      <c r="O2003" s="81" t="e">
        <f t="shared" si="430"/>
        <v>#DIV/0!</v>
      </c>
      <c r="P2003" s="61"/>
      <c r="Q2003" s="60">
        <f t="shared" si="431"/>
        <v>0</v>
      </c>
      <c r="R2003" s="60">
        <f t="shared" si="432"/>
        <v>0</v>
      </c>
      <c r="S2003" s="75" t="str">
        <f t="shared" si="433"/>
        <v>已清</v>
      </c>
      <c r="T2003" s="51" t="s">
        <v>59</v>
      </c>
      <c r="U2003" s="51"/>
      <c r="V2003" s="51"/>
    </row>
    <row r="2004" spans="1:22" ht="20">
      <c r="A2004" s="49"/>
      <c r="B2004" s="52"/>
      <c r="C2004" s="53"/>
      <c r="D2004" s="54"/>
      <c r="E2004" s="54"/>
      <c r="F2004" s="55"/>
      <c r="G2004" s="56"/>
      <c r="H2004" s="57"/>
      <c r="I2004" s="58"/>
      <c r="J2004" s="59">
        <f t="shared" si="434"/>
        <v>0</v>
      </c>
      <c r="K2004" s="60">
        <f t="shared" si="427"/>
        <v>0</v>
      </c>
      <c r="L2004" s="61"/>
      <c r="M2004" s="59">
        <f t="shared" si="428"/>
        <v>0</v>
      </c>
      <c r="N2004" s="60">
        <f t="shared" si="429"/>
        <v>0</v>
      </c>
      <c r="O2004" s="81" t="e">
        <f t="shared" si="430"/>
        <v>#DIV/0!</v>
      </c>
      <c r="P2004" s="61"/>
      <c r="Q2004" s="60">
        <f t="shared" si="431"/>
        <v>0</v>
      </c>
      <c r="R2004" s="60">
        <f t="shared" si="432"/>
        <v>0</v>
      </c>
      <c r="S2004" s="75" t="str">
        <f t="shared" si="433"/>
        <v>已清</v>
      </c>
      <c r="T2004" s="51" t="s">
        <v>59</v>
      </c>
      <c r="U2004" s="51"/>
      <c r="V2004" s="51"/>
    </row>
    <row r="2005" spans="1:22" ht="20">
      <c r="A2005" s="49"/>
      <c r="B2005" s="52"/>
      <c r="C2005" s="53"/>
      <c r="D2005" s="54"/>
      <c r="E2005" s="54"/>
      <c r="F2005" s="55"/>
      <c r="G2005" s="56"/>
      <c r="H2005" s="57"/>
      <c r="I2005" s="58"/>
      <c r="J2005" s="59">
        <f t="shared" si="434"/>
        <v>0</v>
      </c>
      <c r="K2005" s="60">
        <f t="shared" si="427"/>
        <v>0</v>
      </c>
      <c r="L2005" s="61"/>
      <c r="M2005" s="59">
        <f t="shared" si="428"/>
        <v>0</v>
      </c>
      <c r="N2005" s="60">
        <f t="shared" si="429"/>
        <v>0</v>
      </c>
      <c r="O2005" s="81" t="e">
        <f t="shared" si="430"/>
        <v>#DIV/0!</v>
      </c>
      <c r="P2005" s="61"/>
      <c r="Q2005" s="60">
        <f t="shared" si="431"/>
        <v>0</v>
      </c>
      <c r="R2005" s="60">
        <f t="shared" si="432"/>
        <v>0</v>
      </c>
      <c r="S2005" s="75" t="str">
        <f t="shared" si="433"/>
        <v>已清</v>
      </c>
      <c r="T2005" s="51" t="s">
        <v>59</v>
      </c>
      <c r="U2005" s="51"/>
      <c r="V2005" s="51"/>
    </row>
    <row r="2006" spans="1:22" ht="20">
      <c r="A2006" s="49"/>
      <c r="B2006" s="52"/>
      <c r="C2006" s="53"/>
      <c r="D2006" s="54"/>
      <c r="E2006" s="54"/>
      <c r="F2006" s="55"/>
      <c r="G2006" s="56"/>
      <c r="H2006" s="57"/>
      <c r="I2006" s="58"/>
      <c r="J2006" s="59">
        <f t="shared" si="434"/>
        <v>0</v>
      </c>
      <c r="K2006" s="60">
        <f t="shared" si="427"/>
        <v>0</v>
      </c>
      <c r="L2006" s="61"/>
      <c r="M2006" s="59">
        <f t="shared" si="428"/>
        <v>0</v>
      </c>
      <c r="N2006" s="60">
        <f t="shared" si="429"/>
        <v>0</v>
      </c>
      <c r="O2006" s="81" t="e">
        <f t="shared" si="430"/>
        <v>#DIV/0!</v>
      </c>
      <c r="P2006" s="61"/>
      <c r="Q2006" s="60">
        <f t="shared" si="431"/>
        <v>0</v>
      </c>
      <c r="R2006" s="60">
        <f t="shared" si="432"/>
        <v>0</v>
      </c>
      <c r="S2006" s="75" t="str">
        <f t="shared" si="433"/>
        <v>已清</v>
      </c>
      <c r="T2006" s="51" t="s">
        <v>59</v>
      </c>
      <c r="U2006" s="51"/>
      <c r="V2006" s="51"/>
    </row>
    <row r="2007" spans="1:22" ht="20">
      <c r="A2007" s="49"/>
      <c r="B2007" s="52"/>
      <c r="C2007" s="53"/>
      <c r="D2007" s="54"/>
      <c r="E2007" s="54"/>
      <c r="F2007" s="55"/>
      <c r="G2007" s="56"/>
      <c r="H2007" s="57"/>
      <c r="I2007" s="58"/>
      <c r="J2007" s="59">
        <f t="shared" si="434"/>
        <v>0</v>
      </c>
      <c r="K2007" s="60">
        <f t="shared" ref="K2007:K2070" si="435">J2007*H2007</f>
        <v>0</v>
      </c>
      <c r="L2007" s="61"/>
      <c r="M2007" s="59">
        <f t="shared" si="428"/>
        <v>0</v>
      </c>
      <c r="N2007" s="60">
        <f t="shared" si="429"/>
        <v>0</v>
      </c>
      <c r="O2007" s="81" t="e">
        <f t="shared" si="430"/>
        <v>#DIV/0!</v>
      </c>
      <c r="P2007" s="61"/>
      <c r="Q2007" s="60">
        <f t="shared" si="431"/>
        <v>0</v>
      </c>
      <c r="R2007" s="60">
        <f t="shared" si="432"/>
        <v>0</v>
      </c>
      <c r="S2007" s="75" t="str">
        <f t="shared" si="433"/>
        <v>已清</v>
      </c>
      <c r="T2007" s="51" t="s">
        <v>59</v>
      </c>
      <c r="U2007" s="51"/>
      <c r="V2007" s="51"/>
    </row>
    <row r="2008" spans="1:22" ht="20">
      <c r="A2008" s="49"/>
      <c r="B2008" s="52"/>
      <c r="C2008" s="53"/>
      <c r="D2008" s="54"/>
      <c r="E2008" s="54"/>
      <c r="F2008" s="55"/>
      <c r="G2008" s="56"/>
      <c r="H2008" s="57"/>
      <c r="I2008" s="58"/>
      <c r="J2008" s="59">
        <f t="shared" si="434"/>
        <v>0</v>
      </c>
      <c r="K2008" s="60">
        <f t="shared" si="435"/>
        <v>0</v>
      </c>
      <c r="L2008" s="61"/>
      <c r="M2008" s="59">
        <f t="shared" si="428"/>
        <v>0</v>
      </c>
      <c r="N2008" s="60">
        <f t="shared" si="429"/>
        <v>0</v>
      </c>
      <c r="O2008" s="81" t="e">
        <f t="shared" si="430"/>
        <v>#DIV/0!</v>
      </c>
      <c r="P2008" s="61"/>
      <c r="Q2008" s="60">
        <f t="shared" si="431"/>
        <v>0</v>
      </c>
      <c r="R2008" s="60">
        <f t="shared" si="432"/>
        <v>0</v>
      </c>
      <c r="S2008" s="75" t="str">
        <f t="shared" si="433"/>
        <v>已清</v>
      </c>
      <c r="T2008" s="51" t="s">
        <v>59</v>
      </c>
      <c r="U2008" s="51"/>
      <c r="V2008" s="51"/>
    </row>
    <row r="2009" spans="1:22" ht="20">
      <c r="A2009" s="49"/>
      <c r="B2009" s="52"/>
      <c r="C2009" s="53"/>
      <c r="D2009" s="54"/>
      <c r="E2009" s="54"/>
      <c r="F2009" s="55"/>
      <c r="G2009" s="56"/>
      <c r="H2009" s="57"/>
      <c r="I2009" s="58"/>
      <c r="J2009" s="59">
        <f t="shared" si="434"/>
        <v>0</v>
      </c>
      <c r="K2009" s="60">
        <f t="shared" si="435"/>
        <v>0</v>
      </c>
      <c r="L2009" s="61"/>
      <c r="M2009" s="59">
        <f t="shared" si="428"/>
        <v>0</v>
      </c>
      <c r="N2009" s="60">
        <f t="shared" si="429"/>
        <v>0</v>
      </c>
      <c r="O2009" s="81" t="e">
        <f t="shared" si="430"/>
        <v>#DIV/0!</v>
      </c>
      <c r="P2009" s="61"/>
      <c r="Q2009" s="60">
        <f t="shared" si="431"/>
        <v>0</v>
      </c>
      <c r="R2009" s="60">
        <f t="shared" si="432"/>
        <v>0</v>
      </c>
      <c r="S2009" s="75" t="str">
        <f t="shared" si="433"/>
        <v>已清</v>
      </c>
      <c r="T2009" s="51" t="s">
        <v>59</v>
      </c>
      <c r="U2009" s="51"/>
      <c r="V2009" s="51"/>
    </row>
    <row r="2010" spans="1:22" ht="20">
      <c r="A2010" s="49"/>
      <c r="B2010" s="52"/>
      <c r="C2010" s="53"/>
      <c r="D2010" s="54"/>
      <c r="E2010" s="54"/>
      <c r="F2010" s="55"/>
      <c r="G2010" s="56"/>
      <c r="H2010" s="57"/>
      <c r="I2010" s="58"/>
      <c r="J2010" s="59">
        <f t="shared" si="434"/>
        <v>0</v>
      </c>
      <c r="K2010" s="60">
        <f t="shared" si="435"/>
        <v>0</v>
      </c>
      <c r="L2010" s="61"/>
      <c r="M2010" s="59">
        <f t="shared" si="428"/>
        <v>0</v>
      </c>
      <c r="N2010" s="60">
        <f t="shared" si="429"/>
        <v>0</v>
      </c>
      <c r="O2010" s="81" t="e">
        <f t="shared" si="430"/>
        <v>#DIV/0!</v>
      </c>
      <c r="P2010" s="61"/>
      <c r="Q2010" s="60">
        <f t="shared" si="431"/>
        <v>0</v>
      </c>
      <c r="R2010" s="60">
        <f t="shared" si="432"/>
        <v>0</v>
      </c>
      <c r="S2010" s="75" t="str">
        <f t="shared" si="433"/>
        <v>已清</v>
      </c>
      <c r="T2010" s="51" t="s">
        <v>59</v>
      </c>
      <c r="U2010" s="51"/>
      <c r="V2010" s="51"/>
    </row>
    <row r="2011" spans="1:22" ht="20">
      <c r="A2011" s="49"/>
      <c r="B2011" s="52"/>
      <c r="C2011" s="53"/>
      <c r="D2011" s="54"/>
      <c r="E2011" s="54"/>
      <c r="F2011" s="55"/>
      <c r="G2011" s="56"/>
      <c r="H2011" s="57"/>
      <c r="I2011" s="58"/>
      <c r="J2011" s="59">
        <f t="shared" si="434"/>
        <v>0</v>
      </c>
      <c r="K2011" s="60">
        <f t="shared" si="435"/>
        <v>0</v>
      </c>
      <c r="L2011" s="61"/>
      <c r="M2011" s="59">
        <f t="shared" si="428"/>
        <v>0</v>
      </c>
      <c r="N2011" s="60">
        <f t="shared" si="429"/>
        <v>0</v>
      </c>
      <c r="O2011" s="81" t="e">
        <f t="shared" si="430"/>
        <v>#DIV/0!</v>
      </c>
      <c r="P2011" s="61"/>
      <c r="Q2011" s="60">
        <f t="shared" si="431"/>
        <v>0</v>
      </c>
      <c r="R2011" s="60">
        <f t="shared" si="432"/>
        <v>0</v>
      </c>
      <c r="S2011" s="75" t="str">
        <f t="shared" si="433"/>
        <v>已清</v>
      </c>
      <c r="T2011" s="51" t="s">
        <v>59</v>
      </c>
      <c r="U2011" s="51"/>
      <c r="V2011" s="51"/>
    </row>
    <row r="2012" spans="1:22" ht="20">
      <c r="A2012" s="49"/>
      <c r="B2012" s="52"/>
      <c r="C2012" s="53"/>
      <c r="D2012" s="54"/>
      <c r="E2012" s="54"/>
      <c r="F2012" s="55"/>
      <c r="G2012" s="56"/>
      <c r="H2012" s="57"/>
      <c r="I2012" s="58"/>
      <c r="J2012" s="59">
        <f t="shared" si="434"/>
        <v>0</v>
      </c>
      <c r="K2012" s="60">
        <f t="shared" si="435"/>
        <v>0</v>
      </c>
      <c r="L2012" s="61"/>
      <c r="M2012" s="59">
        <f t="shared" si="428"/>
        <v>0</v>
      </c>
      <c r="N2012" s="60">
        <f t="shared" si="429"/>
        <v>0</v>
      </c>
      <c r="O2012" s="81" t="e">
        <f t="shared" si="430"/>
        <v>#DIV/0!</v>
      </c>
      <c r="P2012" s="61"/>
      <c r="Q2012" s="60">
        <f t="shared" si="431"/>
        <v>0</v>
      </c>
      <c r="R2012" s="60">
        <f t="shared" si="432"/>
        <v>0</v>
      </c>
      <c r="S2012" s="75" t="str">
        <f t="shared" si="433"/>
        <v>已清</v>
      </c>
      <c r="T2012" s="51" t="s">
        <v>59</v>
      </c>
      <c r="U2012" s="51"/>
      <c r="V2012" s="51"/>
    </row>
    <row r="2013" spans="1:22" ht="20">
      <c r="A2013" s="49"/>
      <c r="B2013" s="52"/>
      <c r="C2013" s="53"/>
      <c r="D2013" s="54"/>
      <c r="E2013" s="54"/>
      <c r="F2013" s="55"/>
      <c r="G2013" s="56"/>
      <c r="H2013" s="57"/>
      <c r="I2013" s="58"/>
      <c r="J2013" s="59">
        <f t="shared" si="434"/>
        <v>0</v>
      </c>
      <c r="K2013" s="60">
        <f t="shared" si="435"/>
        <v>0</v>
      </c>
      <c r="L2013" s="61"/>
      <c r="M2013" s="59">
        <f t="shared" si="428"/>
        <v>0</v>
      </c>
      <c r="N2013" s="60">
        <f t="shared" si="429"/>
        <v>0</v>
      </c>
      <c r="O2013" s="81" t="e">
        <f t="shared" si="430"/>
        <v>#DIV/0!</v>
      </c>
      <c r="P2013" s="61"/>
      <c r="Q2013" s="60">
        <f t="shared" si="431"/>
        <v>0</v>
      </c>
      <c r="R2013" s="60">
        <f t="shared" si="432"/>
        <v>0</v>
      </c>
      <c r="S2013" s="75" t="str">
        <f t="shared" si="433"/>
        <v>已清</v>
      </c>
      <c r="T2013" s="51" t="s">
        <v>59</v>
      </c>
      <c r="U2013" s="51"/>
      <c r="V2013" s="51"/>
    </row>
    <row r="2014" spans="1:22" ht="20">
      <c r="A2014" s="49"/>
      <c r="B2014" s="52"/>
      <c r="C2014" s="53"/>
      <c r="D2014" s="54"/>
      <c r="E2014" s="54"/>
      <c r="F2014" s="55"/>
      <c r="G2014" s="56"/>
      <c r="H2014" s="57"/>
      <c r="I2014" s="58"/>
      <c r="J2014" s="59">
        <f t="shared" si="434"/>
        <v>0</v>
      </c>
      <c r="K2014" s="60">
        <f t="shared" si="435"/>
        <v>0</v>
      </c>
      <c r="L2014" s="61"/>
      <c r="M2014" s="59">
        <f t="shared" si="428"/>
        <v>0</v>
      </c>
      <c r="N2014" s="60">
        <f t="shared" si="429"/>
        <v>0</v>
      </c>
      <c r="O2014" s="81" t="e">
        <f t="shared" si="430"/>
        <v>#DIV/0!</v>
      </c>
      <c r="P2014" s="61"/>
      <c r="Q2014" s="60">
        <f t="shared" si="431"/>
        <v>0</v>
      </c>
      <c r="R2014" s="60">
        <f t="shared" si="432"/>
        <v>0</v>
      </c>
      <c r="S2014" s="75" t="str">
        <f t="shared" si="433"/>
        <v>已清</v>
      </c>
      <c r="T2014" s="51" t="s">
        <v>59</v>
      </c>
      <c r="U2014" s="51"/>
      <c r="V2014" s="51"/>
    </row>
    <row r="2015" spans="1:22" ht="20">
      <c r="A2015" s="49"/>
      <c r="B2015" s="52"/>
      <c r="C2015" s="53"/>
      <c r="D2015" s="54"/>
      <c r="E2015" s="54"/>
      <c r="F2015" s="55"/>
      <c r="G2015" s="56"/>
      <c r="H2015" s="57"/>
      <c r="I2015" s="58"/>
      <c r="J2015" s="59">
        <f t="shared" si="434"/>
        <v>0</v>
      </c>
      <c r="K2015" s="60">
        <f t="shared" si="435"/>
        <v>0</v>
      </c>
      <c r="L2015" s="61"/>
      <c r="M2015" s="59">
        <f t="shared" si="428"/>
        <v>0</v>
      </c>
      <c r="N2015" s="60">
        <f t="shared" si="429"/>
        <v>0</v>
      </c>
      <c r="O2015" s="81" t="e">
        <f t="shared" si="430"/>
        <v>#DIV/0!</v>
      </c>
      <c r="P2015" s="61"/>
      <c r="Q2015" s="60">
        <f t="shared" si="431"/>
        <v>0</v>
      </c>
      <c r="R2015" s="60">
        <f t="shared" si="432"/>
        <v>0</v>
      </c>
      <c r="S2015" s="75" t="str">
        <f t="shared" si="433"/>
        <v>已清</v>
      </c>
      <c r="T2015" s="51" t="s">
        <v>59</v>
      </c>
      <c r="U2015" s="51"/>
      <c r="V2015" s="51"/>
    </row>
    <row r="2016" spans="1:22" ht="20">
      <c r="A2016" s="49"/>
      <c r="B2016" s="52"/>
      <c r="C2016" s="53"/>
      <c r="D2016" s="54"/>
      <c r="E2016" s="54"/>
      <c r="F2016" s="55"/>
      <c r="G2016" s="56"/>
      <c r="H2016" s="57"/>
      <c r="I2016" s="58"/>
      <c r="J2016" s="59">
        <f t="shared" si="434"/>
        <v>0</v>
      </c>
      <c r="K2016" s="60">
        <f t="shared" si="435"/>
        <v>0</v>
      </c>
      <c r="L2016" s="61"/>
      <c r="M2016" s="59">
        <f t="shared" si="428"/>
        <v>0</v>
      </c>
      <c r="N2016" s="60">
        <f t="shared" si="429"/>
        <v>0</v>
      </c>
      <c r="O2016" s="81" t="e">
        <f t="shared" si="430"/>
        <v>#DIV/0!</v>
      </c>
      <c r="P2016" s="61"/>
      <c r="Q2016" s="60">
        <f t="shared" si="431"/>
        <v>0</v>
      </c>
      <c r="R2016" s="60">
        <f t="shared" si="432"/>
        <v>0</v>
      </c>
      <c r="S2016" s="75" t="str">
        <f t="shared" si="433"/>
        <v>已清</v>
      </c>
      <c r="T2016" s="51" t="s">
        <v>59</v>
      </c>
      <c r="U2016" s="51"/>
      <c r="V2016" s="51"/>
    </row>
    <row r="2017" spans="1:22" ht="20">
      <c r="A2017" s="49"/>
      <c r="B2017" s="52"/>
      <c r="C2017" s="53"/>
      <c r="D2017" s="54"/>
      <c r="E2017" s="54"/>
      <c r="F2017" s="55"/>
      <c r="G2017" s="56"/>
      <c r="H2017" s="57"/>
      <c r="I2017" s="58"/>
      <c r="J2017" s="59">
        <f t="shared" si="434"/>
        <v>0</v>
      </c>
      <c r="K2017" s="60">
        <f t="shared" si="435"/>
        <v>0</v>
      </c>
      <c r="L2017" s="61"/>
      <c r="M2017" s="59">
        <f t="shared" si="428"/>
        <v>0</v>
      </c>
      <c r="N2017" s="60">
        <f t="shared" si="429"/>
        <v>0</v>
      </c>
      <c r="O2017" s="81" t="e">
        <f t="shared" si="430"/>
        <v>#DIV/0!</v>
      </c>
      <c r="P2017" s="61"/>
      <c r="Q2017" s="60">
        <f t="shared" si="431"/>
        <v>0</v>
      </c>
      <c r="R2017" s="60">
        <f t="shared" si="432"/>
        <v>0</v>
      </c>
      <c r="S2017" s="75" t="str">
        <f t="shared" si="433"/>
        <v>已清</v>
      </c>
      <c r="T2017" s="51" t="s">
        <v>59</v>
      </c>
      <c r="U2017" s="51"/>
      <c r="V2017" s="51"/>
    </row>
    <row r="2018" spans="1:22" ht="20">
      <c r="A2018" s="49"/>
      <c r="B2018" s="52"/>
      <c r="C2018" s="53"/>
      <c r="D2018" s="54"/>
      <c r="E2018" s="54"/>
      <c r="F2018" s="55"/>
      <c r="G2018" s="56"/>
      <c r="H2018" s="57"/>
      <c r="I2018" s="58"/>
      <c r="J2018" s="59">
        <f t="shared" si="434"/>
        <v>0</v>
      </c>
      <c r="K2018" s="60">
        <f t="shared" si="435"/>
        <v>0</v>
      </c>
      <c r="L2018" s="61"/>
      <c r="M2018" s="59">
        <f t="shared" si="428"/>
        <v>0</v>
      </c>
      <c r="N2018" s="60">
        <f t="shared" si="429"/>
        <v>0</v>
      </c>
      <c r="O2018" s="81" t="e">
        <f t="shared" si="430"/>
        <v>#DIV/0!</v>
      </c>
      <c r="P2018" s="61"/>
      <c r="Q2018" s="60">
        <f t="shared" si="431"/>
        <v>0</v>
      </c>
      <c r="R2018" s="60">
        <f t="shared" si="432"/>
        <v>0</v>
      </c>
      <c r="S2018" s="75" t="str">
        <f t="shared" si="433"/>
        <v>已清</v>
      </c>
      <c r="T2018" s="51" t="s">
        <v>59</v>
      </c>
      <c r="U2018" s="51"/>
      <c r="V2018" s="51"/>
    </row>
    <row r="2019" spans="1:22" ht="20">
      <c r="A2019" s="49"/>
      <c r="B2019" s="52"/>
      <c r="C2019" s="53"/>
      <c r="D2019" s="54"/>
      <c r="E2019" s="54"/>
      <c r="F2019" s="55"/>
      <c r="G2019" s="56"/>
      <c r="H2019" s="57"/>
      <c r="I2019" s="58"/>
      <c r="J2019" s="59">
        <f t="shared" si="434"/>
        <v>0</v>
      </c>
      <c r="K2019" s="60">
        <f t="shared" si="435"/>
        <v>0</v>
      </c>
      <c r="L2019" s="61"/>
      <c r="M2019" s="59">
        <f t="shared" si="428"/>
        <v>0</v>
      </c>
      <c r="N2019" s="60">
        <f t="shared" si="429"/>
        <v>0</v>
      </c>
      <c r="O2019" s="81" t="e">
        <f t="shared" si="430"/>
        <v>#DIV/0!</v>
      </c>
      <c r="P2019" s="61"/>
      <c r="Q2019" s="60">
        <f t="shared" si="431"/>
        <v>0</v>
      </c>
      <c r="R2019" s="60">
        <f t="shared" si="432"/>
        <v>0</v>
      </c>
      <c r="S2019" s="75" t="str">
        <f t="shared" si="433"/>
        <v>已清</v>
      </c>
      <c r="T2019" s="51" t="s">
        <v>59</v>
      </c>
      <c r="U2019" s="51"/>
      <c r="V2019" s="51"/>
    </row>
    <row r="2020" spans="1:22" ht="20">
      <c r="A2020" s="49"/>
      <c r="B2020" s="52"/>
      <c r="C2020" s="53"/>
      <c r="D2020" s="54"/>
      <c r="E2020" s="54"/>
      <c r="F2020" s="55"/>
      <c r="G2020" s="56"/>
      <c r="H2020" s="57"/>
      <c r="I2020" s="58"/>
      <c r="J2020" s="59">
        <f t="shared" si="434"/>
        <v>0</v>
      </c>
      <c r="K2020" s="60">
        <f t="shared" si="435"/>
        <v>0</v>
      </c>
      <c r="L2020" s="61"/>
      <c r="M2020" s="59">
        <f t="shared" si="428"/>
        <v>0</v>
      </c>
      <c r="N2020" s="60">
        <f t="shared" si="429"/>
        <v>0</v>
      </c>
      <c r="O2020" s="81" t="e">
        <f t="shared" si="430"/>
        <v>#DIV/0!</v>
      </c>
      <c r="P2020" s="61"/>
      <c r="Q2020" s="60">
        <f t="shared" si="431"/>
        <v>0</v>
      </c>
      <c r="R2020" s="60">
        <f t="shared" si="432"/>
        <v>0</v>
      </c>
      <c r="S2020" s="75" t="str">
        <f t="shared" si="433"/>
        <v>已清</v>
      </c>
      <c r="T2020" s="51" t="s">
        <v>59</v>
      </c>
      <c r="U2020" s="51"/>
      <c r="V2020" s="51"/>
    </row>
    <row r="2021" spans="1:22" ht="20">
      <c r="A2021" s="49"/>
      <c r="B2021" s="52"/>
      <c r="C2021" s="53"/>
      <c r="D2021" s="54"/>
      <c r="E2021" s="54"/>
      <c r="F2021" s="55"/>
      <c r="G2021" s="56"/>
      <c r="H2021" s="57"/>
      <c r="I2021" s="58"/>
      <c r="J2021" s="59">
        <f t="shared" si="434"/>
        <v>0</v>
      </c>
      <c r="K2021" s="60">
        <f t="shared" si="435"/>
        <v>0</v>
      </c>
      <c r="L2021" s="61"/>
      <c r="M2021" s="59">
        <f t="shared" si="428"/>
        <v>0</v>
      </c>
      <c r="N2021" s="60">
        <f t="shared" si="429"/>
        <v>0</v>
      </c>
      <c r="O2021" s="81" t="e">
        <f t="shared" si="430"/>
        <v>#DIV/0!</v>
      </c>
      <c r="P2021" s="61"/>
      <c r="Q2021" s="60">
        <f t="shared" si="431"/>
        <v>0</v>
      </c>
      <c r="R2021" s="60">
        <f t="shared" si="432"/>
        <v>0</v>
      </c>
      <c r="S2021" s="75" t="str">
        <f t="shared" si="433"/>
        <v>已清</v>
      </c>
      <c r="T2021" s="51" t="s">
        <v>59</v>
      </c>
      <c r="U2021" s="51"/>
      <c r="V2021" s="51"/>
    </row>
    <row r="2022" spans="1:22" ht="20">
      <c r="A2022" s="49"/>
      <c r="B2022" s="52"/>
      <c r="C2022" s="53"/>
      <c r="D2022" s="54"/>
      <c r="E2022" s="54"/>
      <c r="F2022" s="55"/>
      <c r="G2022" s="56"/>
      <c r="H2022" s="57"/>
      <c r="I2022" s="58"/>
      <c r="J2022" s="59">
        <f t="shared" si="434"/>
        <v>0</v>
      </c>
      <c r="K2022" s="60">
        <f t="shared" si="435"/>
        <v>0</v>
      </c>
      <c r="L2022" s="61"/>
      <c r="M2022" s="59">
        <f t="shared" si="428"/>
        <v>0</v>
      </c>
      <c r="N2022" s="60">
        <f t="shared" si="429"/>
        <v>0</v>
      </c>
      <c r="O2022" s="81" t="e">
        <f t="shared" si="430"/>
        <v>#DIV/0!</v>
      </c>
      <c r="P2022" s="61"/>
      <c r="Q2022" s="60">
        <f t="shared" si="431"/>
        <v>0</v>
      </c>
      <c r="R2022" s="60">
        <f t="shared" si="432"/>
        <v>0</v>
      </c>
      <c r="S2022" s="75" t="str">
        <f t="shared" si="433"/>
        <v>已清</v>
      </c>
      <c r="T2022" s="51" t="s">
        <v>59</v>
      </c>
      <c r="U2022" s="51"/>
      <c r="V2022" s="51"/>
    </row>
    <row r="2023" spans="1:22" ht="20">
      <c r="A2023" s="49"/>
      <c r="B2023" s="52"/>
      <c r="C2023" s="53"/>
      <c r="D2023" s="54"/>
      <c r="E2023" s="54"/>
      <c r="F2023" s="55"/>
      <c r="G2023" s="56"/>
      <c r="H2023" s="57"/>
      <c r="I2023" s="58"/>
      <c r="J2023" s="59">
        <f t="shared" si="434"/>
        <v>0</v>
      </c>
      <c r="K2023" s="60">
        <f t="shared" si="435"/>
        <v>0</v>
      </c>
      <c r="L2023" s="61"/>
      <c r="M2023" s="59">
        <f t="shared" si="428"/>
        <v>0</v>
      </c>
      <c r="N2023" s="60">
        <f t="shared" si="429"/>
        <v>0</v>
      </c>
      <c r="O2023" s="81" t="e">
        <f t="shared" si="430"/>
        <v>#DIV/0!</v>
      </c>
      <c r="P2023" s="61"/>
      <c r="Q2023" s="60">
        <f t="shared" si="431"/>
        <v>0</v>
      </c>
      <c r="R2023" s="60">
        <f t="shared" si="432"/>
        <v>0</v>
      </c>
      <c r="S2023" s="75" t="str">
        <f t="shared" si="433"/>
        <v>已清</v>
      </c>
      <c r="T2023" s="51" t="s">
        <v>59</v>
      </c>
      <c r="U2023" s="51"/>
      <c r="V2023" s="51"/>
    </row>
    <row r="2024" spans="1:22" ht="20">
      <c r="A2024" s="49"/>
      <c r="B2024" s="52"/>
      <c r="C2024" s="53"/>
      <c r="D2024" s="54"/>
      <c r="E2024" s="54"/>
      <c r="F2024" s="55"/>
      <c r="G2024" s="56"/>
      <c r="H2024" s="57"/>
      <c r="I2024" s="58"/>
      <c r="J2024" s="59">
        <f t="shared" si="434"/>
        <v>0</v>
      </c>
      <c r="K2024" s="60">
        <f t="shared" si="435"/>
        <v>0</v>
      </c>
      <c r="L2024" s="61"/>
      <c r="M2024" s="59">
        <f t="shared" si="428"/>
        <v>0</v>
      </c>
      <c r="N2024" s="60">
        <f t="shared" si="429"/>
        <v>0</v>
      </c>
      <c r="O2024" s="81" t="e">
        <f t="shared" si="430"/>
        <v>#DIV/0!</v>
      </c>
      <c r="P2024" s="61"/>
      <c r="Q2024" s="60">
        <f t="shared" si="431"/>
        <v>0</v>
      </c>
      <c r="R2024" s="60">
        <f t="shared" si="432"/>
        <v>0</v>
      </c>
      <c r="S2024" s="75" t="str">
        <f t="shared" si="433"/>
        <v>已清</v>
      </c>
      <c r="T2024" s="51" t="s">
        <v>59</v>
      </c>
      <c r="U2024" s="51"/>
      <c r="V2024" s="51"/>
    </row>
    <row r="2025" spans="1:22" ht="20">
      <c r="A2025" s="49"/>
      <c r="B2025" s="52"/>
      <c r="C2025" s="53"/>
      <c r="D2025" s="54"/>
      <c r="E2025" s="54"/>
      <c r="F2025" s="55"/>
      <c r="G2025" s="56"/>
      <c r="H2025" s="57"/>
      <c r="I2025" s="58"/>
      <c r="J2025" s="59">
        <f t="shared" si="434"/>
        <v>0</v>
      </c>
      <c r="K2025" s="60">
        <f t="shared" si="435"/>
        <v>0</v>
      </c>
      <c r="L2025" s="61"/>
      <c r="M2025" s="59">
        <f t="shared" si="428"/>
        <v>0</v>
      </c>
      <c r="N2025" s="60">
        <f t="shared" si="429"/>
        <v>0</v>
      </c>
      <c r="O2025" s="81" t="e">
        <f t="shared" si="430"/>
        <v>#DIV/0!</v>
      </c>
      <c r="P2025" s="61"/>
      <c r="Q2025" s="60">
        <f t="shared" si="431"/>
        <v>0</v>
      </c>
      <c r="R2025" s="60">
        <f t="shared" si="432"/>
        <v>0</v>
      </c>
      <c r="S2025" s="75" t="str">
        <f t="shared" si="433"/>
        <v>已清</v>
      </c>
      <c r="T2025" s="51" t="s">
        <v>59</v>
      </c>
      <c r="U2025" s="51"/>
      <c r="V2025" s="51"/>
    </row>
    <row r="2026" spans="1:22" ht="20">
      <c r="A2026" s="49"/>
      <c r="B2026" s="52"/>
      <c r="C2026" s="53"/>
      <c r="D2026" s="54"/>
      <c r="E2026" s="54"/>
      <c r="F2026" s="55"/>
      <c r="G2026" s="56"/>
      <c r="H2026" s="57"/>
      <c r="I2026" s="58"/>
      <c r="J2026" s="59">
        <f t="shared" si="434"/>
        <v>0</v>
      </c>
      <c r="K2026" s="60">
        <f t="shared" si="435"/>
        <v>0</v>
      </c>
      <c r="L2026" s="61"/>
      <c r="M2026" s="59">
        <f t="shared" si="428"/>
        <v>0</v>
      </c>
      <c r="N2026" s="60">
        <f t="shared" si="429"/>
        <v>0</v>
      </c>
      <c r="O2026" s="81" t="e">
        <f t="shared" si="430"/>
        <v>#DIV/0!</v>
      </c>
      <c r="P2026" s="61"/>
      <c r="Q2026" s="60">
        <f t="shared" si="431"/>
        <v>0</v>
      </c>
      <c r="R2026" s="60">
        <f t="shared" si="432"/>
        <v>0</v>
      </c>
      <c r="S2026" s="75" t="str">
        <f t="shared" si="433"/>
        <v>已清</v>
      </c>
      <c r="T2026" s="51" t="s">
        <v>59</v>
      </c>
      <c r="U2026" s="51"/>
      <c r="V2026" s="51"/>
    </row>
    <row r="2027" spans="1:22" ht="20">
      <c r="A2027" s="49"/>
      <c r="B2027" s="52"/>
      <c r="C2027" s="53"/>
      <c r="D2027" s="54"/>
      <c r="E2027" s="54"/>
      <c r="F2027" s="55"/>
      <c r="G2027" s="56"/>
      <c r="H2027" s="57"/>
      <c r="I2027" s="58"/>
      <c r="J2027" s="59">
        <f t="shared" si="434"/>
        <v>0</v>
      </c>
      <c r="K2027" s="60">
        <f t="shared" si="435"/>
        <v>0</v>
      </c>
      <c r="L2027" s="61"/>
      <c r="M2027" s="59">
        <f t="shared" si="428"/>
        <v>0</v>
      </c>
      <c r="N2027" s="60">
        <f t="shared" si="429"/>
        <v>0</v>
      </c>
      <c r="O2027" s="81" t="e">
        <f t="shared" si="430"/>
        <v>#DIV/0!</v>
      </c>
      <c r="P2027" s="61"/>
      <c r="Q2027" s="60">
        <f t="shared" si="431"/>
        <v>0</v>
      </c>
      <c r="R2027" s="60">
        <f t="shared" si="432"/>
        <v>0</v>
      </c>
      <c r="S2027" s="75" t="str">
        <f t="shared" si="433"/>
        <v>已清</v>
      </c>
      <c r="T2027" s="51" t="s">
        <v>59</v>
      </c>
      <c r="U2027" s="51"/>
      <c r="V2027" s="51"/>
    </row>
    <row r="2028" spans="1:22" ht="20">
      <c r="A2028" s="49"/>
      <c r="B2028" s="52"/>
      <c r="C2028" s="53"/>
      <c r="D2028" s="54"/>
      <c r="E2028" s="54"/>
      <c r="F2028" s="55"/>
      <c r="G2028" s="56"/>
      <c r="H2028" s="57"/>
      <c r="I2028" s="58"/>
      <c r="J2028" s="59">
        <f t="shared" si="434"/>
        <v>0</v>
      </c>
      <c r="K2028" s="60">
        <f t="shared" si="435"/>
        <v>0</v>
      </c>
      <c r="L2028" s="61"/>
      <c r="M2028" s="59">
        <f t="shared" si="428"/>
        <v>0</v>
      </c>
      <c r="N2028" s="60">
        <f t="shared" si="429"/>
        <v>0</v>
      </c>
      <c r="O2028" s="81" t="e">
        <f t="shared" si="430"/>
        <v>#DIV/0!</v>
      </c>
      <c r="P2028" s="61"/>
      <c r="Q2028" s="60">
        <f t="shared" si="431"/>
        <v>0</v>
      </c>
      <c r="R2028" s="60">
        <f t="shared" si="432"/>
        <v>0</v>
      </c>
      <c r="S2028" s="75" t="str">
        <f t="shared" si="433"/>
        <v>已清</v>
      </c>
      <c r="T2028" s="51" t="s">
        <v>59</v>
      </c>
      <c r="U2028" s="51"/>
      <c r="V2028" s="51"/>
    </row>
    <row r="2029" spans="1:22" ht="20">
      <c r="A2029" s="49"/>
      <c r="B2029" s="52"/>
      <c r="C2029" s="53"/>
      <c r="D2029" s="54"/>
      <c r="E2029" s="54"/>
      <c r="F2029" s="55"/>
      <c r="G2029" s="56"/>
      <c r="H2029" s="57"/>
      <c r="I2029" s="58"/>
      <c r="J2029" s="59">
        <f t="shared" si="434"/>
        <v>0</v>
      </c>
      <c r="K2029" s="60">
        <f t="shared" si="435"/>
        <v>0</v>
      </c>
      <c r="L2029" s="61"/>
      <c r="M2029" s="59">
        <f t="shared" si="428"/>
        <v>0</v>
      </c>
      <c r="N2029" s="60">
        <f t="shared" si="429"/>
        <v>0</v>
      </c>
      <c r="O2029" s="81" t="e">
        <f t="shared" si="430"/>
        <v>#DIV/0!</v>
      </c>
      <c r="P2029" s="61"/>
      <c r="Q2029" s="60">
        <f t="shared" si="431"/>
        <v>0</v>
      </c>
      <c r="R2029" s="60">
        <f t="shared" si="432"/>
        <v>0</v>
      </c>
      <c r="S2029" s="75" t="str">
        <f t="shared" si="433"/>
        <v>已清</v>
      </c>
      <c r="T2029" s="51" t="s">
        <v>59</v>
      </c>
      <c r="U2029" s="51"/>
      <c r="V2029" s="51"/>
    </row>
    <row r="2030" spans="1:22" ht="20">
      <c r="A2030" s="49"/>
      <c r="B2030" s="52"/>
      <c r="C2030" s="53"/>
      <c r="D2030" s="54"/>
      <c r="E2030" s="54"/>
      <c r="F2030" s="55"/>
      <c r="G2030" s="56"/>
      <c r="H2030" s="57"/>
      <c r="I2030" s="58"/>
      <c r="J2030" s="59">
        <f t="shared" si="434"/>
        <v>0</v>
      </c>
      <c r="K2030" s="60">
        <f t="shared" si="435"/>
        <v>0</v>
      </c>
      <c r="L2030" s="61"/>
      <c r="M2030" s="59">
        <f t="shared" si="428"/>
        <v>0</v>
      </c>
      <c r="N2030" s="60">
        <f t="shared" si="429"/>
        <v>0</v>
      </c>
      <c r="O2030" s="81" t="e">
        <f t="shared" si="430"/>
        <v>#DIV/0!</v>
      </c>
      <c r="P2030" s="61"/>
      <c r="Q2030" s="60">
        <f t="shared" si="431"/>
        <v>0</v>
      </c>
      <c r="R2030" s="60">
        <f t="shared" si="432"/>
        <v>0</v>
      </c>
      <c r="S2030" s="75" t="str">
        <f t="shared" si="433"/>
        <v>已清</v>
      </c>
      <c r="T2030" s="51" t="s">
        <v>59</v>
      </c>
      <c r="U2030" s="51"/>
      <c r="V2030" s="51"/>
    </row>
    <row r="2031" spans="1:22" ht="20">
      <c r="A2031" s="49"/>
      <c r="B2031" s="52"/>
      <c r="C2031" s="53"/>
      <c r="D2031" s="54"/>
      <c r="E2031" s="54"/>
      <c r="F2031" s="55"/>
      <c r="G2031" s="56"/>
      <c r="H2031" s="57"/>
      <c r="I2031" s="58"/>
      <c r="J2031" s="59">
        <f t="shared" si="434"/>
        <v>0</v>
      </c>
      <c r="K2031" s="60">
        <f t="shared" si="435"/>
        <v>0</v>
      </c>
      <c r="L2031" s="61"/>
      <c r="M2031" s="59">
        <f t="shared" si="428"/>
        <v>0</v>
      </c>
      <c r="N2031" s="60">
        <f t="shared" si="429"/>
        <v>0</v>
      </c>
      <c r="O2031" s="81" t="e">
        <f t="shared" si="430"/>
        <v>#DIV/0!</v>
      </c>
      <c r="P2031" s="61"/>
      <c r="Q2031" s="60">
        <f t="shared" si="431"/>
        <v>0</v>
      </c>
      <c r="R2031" s="60">
        <f t="shared" si="432"/>
        <v>0</v>
      </c>
      <c r="S2031" s="75" t="str">
        <f t="shared" si="433"/>
        <v>已清</v>
      </c>
      <c r="T2031" s="51" t="s">
        <v>59</v>
      </c>
      <c r="U2031" s="51"/>
      <c r="V2031" s="51"/>
    </row>
    <row r="2032" spans="1:22" ht="20">
      <c r="A2032" s="49"/>
      <c r="B2032" s="52"/>
      <c r="C2032" s="53"/>
      <c r="D2032" s="54"/>
      <c r="E2032" s="54"/>
      <c r="F2032" s="55"/>
      <c r="G2032" s="56"/>
      <c r="H2032" s="57"/>
      <c r="I2032" s="58"/>
      <c r="J2032" s="59">
        <f t="shared" si="434"/>
        <v>0</v>
      </c>
      <c r="K2032" s="60">
        <f t="shared" si="435"/>
        <v>0</v>
      </c>
      <c r="L2032" s="61"/>
      <c r="M2032" s="59">
        <f t="shared" si="428"/>
        <v>0</v>
      </c>
      <c r="N2032" s="60">
        <f t="shared" si="429"/>
        <v>0</v>
      </c>
      <c r="O2032" s="81" t="e">
        <f t="shared" si="430"/>
        <v>#DIV/0!</v>
      </c>
      <c r="P2032" s="61"/>
      <c r="Q2032" s="60">
        <f t="shared" si="431"/>
        <v>0</v>
      </c>
      <c r="R2032" s="60">
        <f t="shared" si="432"/>
        <v>0</v>
      </c>
      <c r="S2032" s="75" t="str">
        <f t="shared" si="433"/>
        <v>已清</v>
      </c>
      <c r="T2032" s="51" t="s">
        <v>59</v>
      </c>
      <c r="U2032" s="51"/>
      <c r="V2032" s="51"/>
    </row>
    <row r="2033" spans="1:22" ht="20">
      <c r="A2033" s="49"/>
      <c r="B2033" s="52"/>
      <c r="C2033" s="53"/>
      <c r="D2033" s="54"/>
      <c r="E2033" s="54"/>
      <c r="F2033" s="55"/>
      <c r="G2033" s="56"/>
      <c r="H2033" s="57"/>
      <c r="I2033" s="58"/>
      <c r="J2033" s="59">
        <f t="shared" si="434"/>
        <v>0</v>
      </c>
      <c r="K2033" s="60">
        <f t="shared" si="435"/>
        <v>0</v>
      </c>
      <c r="L2033" s="61"/>
      <c r="M2033" s="59">
        <f t="shared" si="428"/>
        <v>0</v>
      </c>
      <c r="N2033" s="60">
        <f t="shared" si="429"/>
        <v>0</v>
      </c>
      <c r="O2033" s="81" t="e">
        <f t="shared" si="430"/>
        <v>#DIV/0!</v>
      </c>
      <c r="P2033" s="61"/>
      <c r="Q2033" s="60">
        <f t="shared" si="431"/>
        <v>0</v>
      </c>
      <c r="R2033" s="60">
        <f t="shared" si="432"/>
        <v>0</v>
      </c>
      <c r="S2033" s="75" t="str">
        <f t="shared" si="433"/>
        <v>已清</v>
      </c>
      <c r="T2033" s="51" t="s">
        <v>59</v>
      </c>
      <c r="U2033" s="51"/>
      <c r="V2033" s="51"/>
    </row>
    <row r="2034" spans="1:22" ht="20">
      <c r="A2034" s="49"/>
      <c r="B2034" s="52"/>
      <c r="C2034" s="53"/>
      <c r="D2034" s="54"/>
      <c r="E2034" s="54"/>
      <c r="F2034" s="55"/>
      <c r="G2034" s="56"/>
      <c r="H2034" s="57"/>
      <c r="I2034" s="58"/>
      <c r="J2034" s="59">
        <f t="shared" si="434"/>
        <v>0</v>
      </c>
      <c r="K2034" s="60">
        <f t="shared" si="435"/>
        <v>0</v>
      </c>
      <c r="L2034" s="61"/>
      <c r="M2034" s="59">
        <f t="shared" si="428"/>
        <v>0</v>
      </c>
      <c r="N2034" s="60">
        <f t="shared" si="429"/>
        <v>0</v>
      </c>
      <c r="O2034" s="81" t="e">
        <f t="shared" si="430"/>
        <v>#DIV/0!</v>
      </c>
      <c r="P2034" s="61"/>
      <c r="Q2034" s="60">
        <f t="shared" si="431"/>
        <v>0</v>
      </c>
      <c r="R2034" s="60">
        <f t="shared" si="432"/>
        <v>0</v>
      </c>
      <c r="S2034" s="75" t="str">
        <f t="shared" si="433"/>
        <v>已清</v>
      </c>
      <c r="T2034" s="51" t="s">
        <v>59</v>
      </c>
      <c r="U2034" s="51"/>
      <c r="V2034" s="51"/>
    </row>
    <row r="2035" spans="1:22" ht="20">
      <c r="A2035" s="49"/>
      <c r="B2035" s="52"/>
      <c r="C2035" s="53"/>
      <c r="D2035" s="54"/>
      <c r="E2035" s="54"/>
      <c r="F2035" s="55"/>
      <c r="G2035" s="56"/>
      <c r="H2035" s="57"/>
      <c r="I2035" s="58"/>
      <c r="J2035" s="59">
        <f t="shared" si="434"/>
        <v>0</v>
      </c>
      <c r="K2035" s="60">
        <f t="shared" si="435"/>
        <v>0</v>
      </c>
      <c r="L2035" s="61"/>
      <c r="M2035" s="59">
        <f t="shared" si="428"/>
        <v>0</v>
      </c>
      <c r="N2035" s="60">
        <f t="shared" si="429"/>
        <v>0</v>
      </c>
      <c r="O2035" s="81" t="e">
        <f t="shared" si="430"/>
        <v>#DIV/0!</v>
      </c>
      <c r="P2035" s="61"/>
      <c r="Q2035" s="60">
        <f t="shared" si="431"/>
        <v>0</v>
      </c>
      <c r="R2035" s="60">
        <f t="shared" si="432"/>
        <v>0</v>
      </c>
      <c r="S2035" s="75" t="str">
        <f t="shared" si="433"/>
        <v>已清</v>
      </c>
      <c r="T2035" s="51" t="s">
        <v>59</v>
      </c>
      <c r="U2035" s="51"/>
      <c r="V2035" s="51"/>
    </row>
    <row r="2036" spans="1:22" ht="20">
      <c r="A2036" s="49"/>
      <c r="B2036" s="52"/>
      <c r="C2036" s="53"/>
      <c r="D2036" s="54"/>
      <c r="E2036" s="54"/>
      <c r="F2036" s="55"/>
      <c r="G2036" s="56"/>
      <c r="H2036" s="57"/>
      <c r="I2036" s="58"/>
      <c r="J2036" s="59">
        <f t="shared" si="434"/>
        <v>0</v>
      </c>
      <c r="K2036" s="60">
        <f t="shared" si="435"/>
        <v>0</v>
      </c>
      <c r="L2036" s="61"/>
      <c r="M2036" s="59">
        <f t="shared" si="428"/>
        <v>0</v>
      </c>
      <c r="N2036" s="60">
        <f t="shared" si="429"/>
        <v>0</v>
      </c>
      <c r="O2036" s="81" t="e">
        <f t="shared" si="430"/>
        <v>#DIV/0!</v>
      </c>
      <c r="P2036" s="61"/>
      <c r="Q2036" s="60">
        <f t="shared" si="431"/>
        <v>0</v>
      </c>
      <c r="R2036" s="60">
        <f t="shared" si="432"/>
        <v>0</v>
      </c>
      <c r="S2036" s="75" t="str">
        <f t="shared" si="433"/>
        <v>已清</v>
      </c>
      <c r="T2036" s="51" t="s">
        <v>59</v>
      </c>
      <c r="U2036" s="51"/>
      <c r="V2036" s="51"/>
    </row>
    <row r="2037" spans="1:22" ht="20">
      <c r="A2037" s="49"/>
      <c r="B2037" s="52"/>
      <c r="C2037" s="53"/>
      <c r="D2037" s="54"/>
      <c r="E2037" s="54"/>
      <c r="F2037" s="55"/>
      <c r="G2037" s="56"/>
      <c r="H2037" s="57"/>
      <c r="I2037" s="58"/>
      <c r="J2037" s="59">
        <f t="shared" si="434"/>
        <v>0</v>
      </c>
      <c r="K2037" s="60">
        <f t="shared" si="435"/>
        <v>0</v>
      </c>
      <c r="L2037" s="61"/>
      <c r="M2037" s="59">
        <f t="shared" si="428"/>
        <v>0</v>
      </c>
      <c r="N2037" s="60">
        <f t="shared" si="429"/>
        <v>0</v>
      </c>
      <c r="O2037" s="81" t="e">
        <f t="shared" si="430"/>
        <v>#DIV/0!</v>
      </c>
      <c r="P2037" s="61"/>
      <c r="Q2037" s="60">
        <f t="shared" si="431"/>
        <v>0</v>
      </c>
      <c r="R2037" s="60">
        <f t="shared" si="432"/>
        <v>0</v>
      </c>
      <c r="S2037" s="75" t="str">
        <f t="shared" si="433"/>
        <v>已清</v>
      </c>
      <c r="T2037" s="51" t="s">
        <v>59</v>
      </c>
      <c r="U2037" s="51"/>
      <c r="V2037" s="51"/>
    </row>
    <row r="2038" spans="1:22" ht="20">
      <c r="A2038" s="49"/>
      <c r="B2038" s="52"/>
      <c r="C2038" s="53"/>
      <c r="D2038" s="54"/>
      <c r="E2038" s="54"/>
      <c r="F2038" s="55"/>
      <c r="G2038" s="56"/>
      <c r="H2038" s="57"/>
      <c r="I2038" s="58"/>
      <c r="J2038" s="59">
        <f t="shared" si="434"/>
        <v>0</v>
      </c>
      <c r="K2038" s="60">
        <f t="shared" si="435"/>
        <v>0</v>
      </c>
      <c r="L2038" s="61"/>
      <c r="M2038" s="59">
        <f t="shared" si="428"/>
        <v>0</v>
      </c>
      <c r="N2038" s="60">
        <f t="shared" si="429"/>
        <v>0</v>
      </c>
      <c r="O2038" s="81" t="e">
        <f t="shared" si="430"/>
        <v>#DIV/0!</v>
      </c>
      <c r="P2038" s="61"/>
      <c r="Q2038" s="60">
        <f t="shared" si="431"/>
        <v>0</v>
      </c>
      <c r="R2038" s="60">
        <f t="shared" si="432"/>
        <v>0</v>
      </c>
      <c r="S2038" s="75" t="str">
        <f t="shared" si="433"/>
        <v>已清</v>
      </c>
      <c r="T2038" s="51" t="s">
        <v>59</v>
      </c>
      <c r="U2038" s="51"/>
      <c r="V2038" s="51"/>
    </row>
    <row r="2039" spans="1:22" ht="20">
      <c r="A2039" s="49"/>
      <c r="B2039" s="52"/>
      <c r="C2039" s="53"/>
      <c r="D2039" s="54"/>
      <c r="E2039" s="54"/>
      <c r="F2039" s="55"/>
      <c r="G2039" s="56"/>
      <c r="H2039" s="57"/>
      <c r="I2039" s="58"/>
      <c r="J2039" s="59">
        <f t="shared" si="434"/>
        <v>0</v>
      </c>
      <c r="K2039" s="60">
        <f t="shared" si="435"/>
        <v>0</v>
      </c>
      <c r="L2039" s="61"/>
      <c r="M2039" s="59">
        <f t="shared" si="428"/>
        <v>0</v>
      </c>
      <c r="N2039" s="60">
        <f t="shared" si="429"/>
        <v>0</v>
      </c>
      <c r="O2039" s="81" t="e">
        <f t="shared" si="430"/>
        <v>#DIV/0!</v>
      </c>
      <c r="P2039" s="61"/>
      <c r="Q2039" s="60">
        <f t="shared" si="431"/>
        <v>0</v>
      </c>
      <c r="R2039" s="60">
        <f t="shared" si="432"/>
        <v>0</v>
      </c>
      <c r="S2039" s="75" t="str">
        <f t="shared" si="433"/>
        <v>已清</v>
      </c>
      <c r="T2039" s="51" t="s">
        <v>59</v>
      </c>
      <c r="U2039" s="51"/>
      <c r="V2039" s="51"/>
    </row>
    <row r="2040" spans="1:22" ht="20">
      <c r="A2040" s="49"/>
      <c r="B2040" s="52"/>
      <c r="C2040" s="53"/>
      <c r="D2040" s="54"/>
      <c r="E2040" s="54"/>
      <c r="F2040" s="55"/>
      <c r="G2040" s="56"/>
      <c r="H2040" s="57"/>
      <c r="I2040" s="58"/>
      <c r="J2040" s="59">
        <f t="shared" si="434"/>
        <v>0</v>
      </c>
      <c r="K2040" s="60">
        <f t="shared" si="435"/>
        <v>0</v>
      </c>
      <c r="L2040" s="61"/>
      <c r="M2040" s="59">
        <f t="shared" ref="M2040:M2103" si="436">L2040*H2040</f>
        <v>0</v>
      </c>
      <c r="N2040" s="60">
        <f t="shared" ref="N2040:N2103" si="437">(L2040-J2040)*H2040</f>
        <v>0</v>
      </c>
      <c r="O2040" s="81" t="e">
        <f t="shared" ref="O2040:O2103" si="438">(L2040-J2040)/J2040</f>
        <v>#DIV/0!</v>
      </c>
      <c r="P2040" s="61"/>
      <c r="Q2040" s="60">
        <f t="shared" si="431"/>
        <v>0</v>
      </c>
      <c r="R2040" s="60">
        <f t="shared" si="432"/>
        <v>0</v>
      </c>
      <c r="S2040" s="75" t="str">
        <f t="shared" si="433"/>
        <v>已清</v>
      </c>
      <c r="T2040" s="51" t="s">
        <v>59</v>
      </c>
      <c r="U2040" s="51"/>
      <c r="V2040" s="51"/>
    </row>
    <row r="2041" spans="1:22" ht="20">
      <c r="A2041" s="49"/>
      <c r="B2041" s="52"/>
      <c r="C2041" s="53"/>
      <c r="D2041" s="54"/>
      <c r="E2041" s="54"/>
      <c r="F2041" s="55"/>
      <c r="G2041" s="56"/>
      <c r="H2041" s="57"/>
      <c r="I2041" s="58"/>
      <c r="J2041" s="59">
        <f t="shared" si="434"/>
        <v>0</v>
      </c>
      <c r="K2041" s="60">
        <f t="shared" si="435"/>
        <v>0</v>
      </c>
      <c r="L2041" s="61"/>
      <c r="M2041" s="59">
        <f t="shared" si="436"/>
        <v>0</v>
      </c>
      <c r="N2041" s="60">
        <f t="shared" si="437"/>
        <v>0</v>
      </c>
      <c r="O2041" s="81" t="e">
        <f t="shared" si="438"/>
        <v>#DIV/0!</v>
      </c>
      <c r="P2041" s="61"/>
      <c r="Q2041" s="60">
        <f t="shared" si="431"/>
        <v>0</v>
      </c>
      <c r="R2041" s="60">
        <f t="shared" si="432"/>
        <v>0</v>
      </c>
      <c r="S2041" s="75" t="str">
        <f t="shared" si="433"/>
        <v>已清</v>
      </c>
      <c r="T2041" s="51" t="s">
        <v>59</v>
      </c>
      <c r="U2041" s="51"/>
      <c r="V2041" s="51"/>
    </row>
    <row r="2042" spans="1:22" ht="20">
      <c r="A2042" s="49"/>
      <c r="B2042" s="52"/>
      <c r="C2042" s="53"/>
      <c r="D2042" s="54"/>
      <c r="E2042" s="54"/>
      <c r="F2042" s="55"/>
      <c r="G2042" s="56"/>
      <c r="H2042" s="57"/>
      <c r="I2042" s="58"/>
      <c r="J2042" s="59">
        <f t="shared" si="434"/>
        <v>0</v>
      </c>
      <c r="K2042" s="60">
        <f t="shared" si="435"/>
        <v>0</v>
      </c>
      <c r="L2042" s="61"/>
      <c r="M2042" s="59">
        <f t="shared" si="436"/>
        <v>0</v>
      </c>
      <c r="N2042" s="60">
        <f t="shared" si="437"/>
        <v>0</v>
      </c>
      <c r="O2042" s="81" t="e">
        <f t="shared" si="438"/>
        <v>#DIV/0!</v>
      </c>
      <c r="P2042" s="61"/>
      <c r="Q2042" s="60">
        <f t="shared" ref="Q2042:Q2105" si="439">L2042*H2042-P2042</f>
        <v>0</v>
      </c>
      <c r="R2042" s="60">
        <f t="shared" si="432"/>
        <v>0</v>
      </c>
      <c r="S2042" s="75" t="str">
        <f t="shared" si="433"/>
        <v>已清</v>
      </c>
      <c r="T2042" s="51" t="s">
        <v>59</v>
      </c>
      <c r="U2042" s="51"/>
      <c r="V2042" s="51"/>
    </row>
    <row r="2043" spans="1:22" ht="20">
      <c r="A2043" s="49"/>
      <c r="B2043" s="52"/>
      <c r="C2043" s="53"/>
      <c r="D2043" s="54"/>
      <c r="E2043" s="54"/>
      <c r="F2043" s="55"/>
      <c r="G2043" s="56"/>
      <c r="H2043" s="57"/>
      <c r="I2043" s="58"/>
      <c r="J2043" s="59">
        <f t="shared" si="434"/>
        <v>0</v>
      </c>
      <c r="K2043" s="60">
        <f t="shared" si="435"/>
        <v>0</v>
      </c>
      <c r="L2043" s="61"/>
      <c r="M2043" s="59">
        <f t="shared" si="436"/>
        <v>0</v>
      </c>
      <c r="N2043" s="60">
        <f t="shared" si="437"/>
        <v>0</v>
      </c>
      <c r="O2043" s="81" t="e">
        <f t="shared" si="438"/>
        <v>#DIV/0!</v>
      </c>
      <c r="P2043" s="61"/>
      <c r="Q2043" s="60">
        <f t="shared" si="439"/>
        <v>0</v>
      </c>
      <c r="R2043" s="60">
        <f t="shared" si="432"/>
        <v>0</v>
      </c>
      <c r="S2043" s="75" t="str">
        <f t="shared" si="433"/>
        <v>已清</v>
      </c>
      <c r="T2043" s="51" t="s">
        <v>59</v>
      </c>
      <c r="U2043" s="51"/>
      <c r="V2043" s="51"/>
    </row>
    <row r="2044" spans="1:22" ht="20">
      <c r="A2044" s="49"/>
      <c r="B2044" s="52"/>
      <c r="C2044" s="53"/>
      <c r="D2044" s="54"/>
      <c r="E2044" s="54"/>
      <c r="F2044" s="55"/>
      <c r="G2044" s="56"/>
      <c r="H2044" s="57"/>
      <c r="I2044" s="58"/>
      <c r="J2044" s="59">
        <f t="shared" si="434"/>
        <v>0</v>
      </c>
      <c r="K2044" s="60">
        <f t="shared" si="435"/>
        <v>0</v>
      </c>
      <c r="L2044" s="61"/>
      <c r="M2044" s="59">
        <f t="shared" si="436"/>
        <v>0</v>
      </c>
      <c r="N2044" s="60">
        <f t="shared" si="437"/>
        <v>0</v>
      </c>
      <c r="O2044" s="81" t="e">
        <f t="shared" si="438"/>
        <v>#DIV/0!</v>
      </c>
      <c r="P2044" s="61"/>
      <c r="Q2044" s="60">
        <f t="shared" si="439"/>
        <v>0</v>
      </c>
      <c r="R2044" s="60">
        <f t="shared" si="432"/>
        <v>0</v>
      </c>
      <c r="S2044" s="75" t="str">
        <f t="shared" si="433"/>
        <v>已清</v>
      </c>
      <c r="T2044" s="51" t="s">
        <v>59</v>
      </c>
      <c r="U2044" s="51"/>
      <c r="V2044" s="51"/>
    </row>
    <row r="2045" spans="1:22" ht="20">
      <c r="A2045" s="49"/>
      <c r="B2045" s="52"/>
      <c r="C2045" s="53"/>
      <c r="D2045" s="54"/>
      <c r="E2045" s="54"/>
      <c r="F2045" s="55"/>
      <c r="G2045" s="56"/>
      <c r="H2045" s="57"/>
      <c r="I2045" s="58"/>
      <c r="J2045" s="59">
        <f t="shared" si="434"/>
        <v>0</v>
      </c>
      <c r="K2045" s="60">
        <f t="shared" si="435"/>
        <v>0</v>
      </c>
      <c r="L2045" s="61"/>
      <c r="M2045" s="59">
        <f t="shared" si="436"/>
        <v>0</v>
      </c>
      <c r="N2045" s="60">
        <f t="shared" si="437"/>
        <v>0</v>
      </c>
      <c r="O2045" s="81" t="e">
        <f t="shared" si="438"/>
        <v>#DIV/0!</v>
      </c>
      <c r="P2045" s="61"/>
      <c r="Q2045" s="60">
        <f t="shared" si="439"/>
        <v>0</v>
      </c>
      <c r="R2045" s="60">
        <f t="shared" si="432"/>
        <v>0</v>
      </c>
      <c r="S2045" s="75" t="str">
        <f t="shared" si="433"/>
        <v>已清</v>
      </c>
      <c r="T2045" s="51" t="s">
        <v>59</v>
      </c>
      <c r="U2045" s="51"/>
      <c r="V2045" s="51"/>
    </row>
    <row r="2046" spans="1:22" ht="20">
      <c r="A2046" s="49"/>
      <c r="B2046" s="52"/>
      <c r="C2046" s="53"/>
      <c r="D2046" s="54"/>
      <c r="E2046" s="54"/>
      <c r="F2046" s="55"/>
      <c r="G2046" s="56"/>
      <c r="H2046" s="57"/>
      <c r="I2046" s="58"/>
      <c r="J2046" s="59">
        <f t="shared" si="434"/>
        <v>0</v>
      </c>
      <c r="K2046" s="60">
        <f t="shared" si="435"/>
        <v>0</v>
      </c>
      <c r="L2046" s="61"/>
      <c r="M2046" s="59">
        <f t="shared" si="436"/>
        <v>0</v>
      </c>
      <c r="N2046" s="60">
        <f t="shared" si="437"/>
        <v>0</v>
      </c>
      <c r="O2046" s="81" t="e">
        <f t="shared" si="438"/>
        <v>#DIV/0!</v>
      </c>
      <c r="P2046" s="61"/>
      <c r="Q2046" s="60">
        <f t="shared" si="439"/>
        <v>0</v>
      </c>
      <c r="R2046" s="60">
        <f t="shared" si="432"/>
        <v>0</v>
      </c>
      <c r="S2046" s="75" t="str">
        <f t="shared" si="433"/>
        <v>已清</v>
      </c>
      <c r="T2046" s="51" t="s">
        <v>59</v>
      </c>
      <c r="U2046" s="51"/>
      <c r="V2046" s="51"/>
    </row>
    <row r="2047" spans="1:22" ht="20">
      <c r="A2047" s="49"/>
      <c r="B2047" s="52"/>
      <c r="C2047" s="53"/>
      <c r="D2047" s="54"/>
      <c r="E2047" s="54"/>
      <c r="F2047" s="55"/>
      <c r="G2047" s="56"/>
      <c r="H2047" s="57"/>
      <c r="I2047" s="58"/>
      <c r="J2047" s="59">
        <f t="shared" si="434"/>
        <v>0</v>
      </c>
      <c r="K2047" s="60">
        <f t="shared" si="435"/>
        <v>0</v>
      </c>
      <c r="L2047" s="61"/>
      <c r="M2047" s="59">
        <f t="shared" si="436"/>
        <v>0</v>
      </c>
      <c r="N2047" s="60">
        <f t="shared" si="437"/>
        <v>0</v>
      </c>
      <c r="O2047" s="81" t="e">
        <f t="shared" si="438"/>
        <v>#DIV/0!</v>
      </c>
      <c r="P2047" s="61"/>
      <c r="Q2047" s="60">
        <f t="shared" si="439"/>
        <v>0</v>
      </c>
      <c r="R2047" s="60">
        <f t="shared" si="432"/>
        <v>0</v>
      </c>
      <c r="S2047" s="75" t="str">
        <f t="shared" si="433"/>
        <v>已清</v>
      </c>
      <c r="T2047" s="51" t="s">
        <v>59</v>
      </c>
      <c r="U2047" s="51"/>
      <c r="V2047" s="51"/>
    </row>
    <row r="2048" spans="1:22" ht="20">
      <c r="A2048" s="49"/>
      <c r="B2048" s="52"/>
      <c r="C2048" s="53"/>
      <c r="D2048" s="54"/>
      <c r="E2048" s="54"/>
      <c r="F2048" s="55"/>
      <c r="G2048" s="56"/>
      <c r="H2048" s="57"/>
      <c r="I2048" s="58"/>
      <c r="J2048" s="59">
        <f t="shared" si="434"/>
        <v>0</v>
      </c>
      <c r="K2048" s="60">
        <f t="shared" si="435"/>
        <v>0</v>
      </c>
      <c r="L2048" s="61"/>
      <c r="M2048" s="59">
        <f t="shared" si="436"/>
        <v>0</v>
      </c>
      <c r="N2048" s="60">
        <f t="shared" si="437"/>
        <v>0</v>
      </c>
      <c r="O2048" s="81" t="e">
        <f t="shared" si="438"/>
        <v>#DIV/0!</v>
      </c>
      <c r="P2048" s="61"/>
      <c r="Q2048" s="60">
        <f t="shared" si="439"/>
        <v>0</v>
      </c>
      <c r="R2048" s="60">
        <f t="shared" si="432"/>
        <v>0</v>
      </c>
      <c r="S2048" s="75" t="str">
        <f t="shared" si="433"/>
        <v>已清</v>
      </c>
      <c r="T2048" s="51" t="s">
        <v>59</v>
      </c>
      <c r="U2048" s="51"/>
      <c r="V2048" s="51"/>
    </row>
    <row r="2049" spans="1:22" ht="20">
      <c r="A2049" s="49"/>
      <c r="B2049" s="52"/>
      <c r="C2049" s="53"/>
      <c r="D2049" s="54"/>
      <c r="E2049" s="54"/>
      <c r="F2049" s="55"/>
      <c r="G2049" s="56"/>
      <c r="H2049" s="57"/>
      <c r="I2049" s="58"/>
      <c r="J2049" s="59">
        <f t="shared" si="434"/>
        <v>0</v>
      </c>
      <c r="K2049" s="60">
        <f t="shared" si="435"/>
        <v>0</v>
      </c>
      <c r="L2049" s="61"/>
      <c r="M2049" s="59">
        <f t="shared" si="436"/>
        <v>0</v>
      </c>
      <c r="N2049" s="60">
        <f t="shared" si="437"/>
        <v>0</v>
      </c>
      <c r="O2049" s="81" t="e">
        <f t="shared" si="438"/>
        <v>#DIV/0!</v>
      </c>
      <c r="P2049" s="61"/>
      <c r="Q2049" s="60">
        <f t="shared" si="439"/>
        <v>0</v>
      </c>
      <c r="R2049" s="60">
        <f t="shared" si="432"/>
        <v>0</v>
      </c>
      <c r="S2049" s="75" t="str">
        <f t="shared" si="433"/>
        <v>已清</v>
      </c>
      <c r="T2049" s="51" t="s">
        <v>59</v>
      </c>
      <c r="U2049" s="51"/>
      <c r="V2049" s="51"/>
    </row>
    <row r="2050" spans="1:22" ht="20">
      <c r="A2050" s="49"/>
      <c r="B2050" s="52"/>
      <c r="C2050" s="53"/>
      <c r="D2050" s="54"/>
      <c r="E2050" s="54"/>
      <c r="F2050" s="55"/>
      <c r="G2050" s="56"/>
      <c r="H2050" s="57"/>
      <c r="I2050" s="58"/>
      <c r="J2050" s="59">
        <f t="shared" si="434"/>
        <v>0</v>
      </c>
      <c r="K2050" s="60">
        <f t="shared" si="435"/>
        <v>0</v>
      </c>
      <c r="L2050" s="61"/>
      <c r="M2050" s="59">
        <f t="shared" si="436"/>
        <v>0</v>
      </c>
      <c r="N2050" s="60">
        <f t="shared" si="437"/>
        <v>0</v>
      </c>
      <c r="O2050" s="81" t="e">
        <f t="shared" si="438"/>
        <v>#DIV/0!</v>
      </c>
      <c r="P2050" s="61"/>
      <c r="Q2050" s="60">
        <f t="shared" si="439"/>
        <v>0</v>
      </c>
      <c r="R2050" s="60">
        <f t="shared" ref="R2050:R2113" si="440">N2050</f>
        <v>0</v>
      </c>
      <c r="S2050" s="75" t="str">
        <f t="shared" ref="S2050:S2113" si="441">IF(Q2050&lt;&gt;0,"未清","已清")</f>
        <v>已清</v>
      </c>
      <c r="T2050" s="51" t="s">
        <v>59</v>
      </c>
      <c r="U2050" s="51"/>
      <c r="V2050" s="51"/>
    </row>
    <row r="2051" spans="1:22" ht="20">
      <c r="A2051" s="49"/>
      <c r="B2051" s="52"/>
      <c r="C2051" s="53"/>
      <c r="D2051" s="54"/>
      <c r="E2051" s="54"/>
      <c r="F2051" s="55"/>
      <c r="G2051" s="56"/>
      <c r="H2051" s="57"/>
      <c r="I2051" s="58"/>
      <c r="J2051" s="59">
        <f t="shared" si="434"/>
        <v>0</v>
      </c>
      <c r="K2051" s="60">
        <f t="shared" si="435"/>
        <v>0</v>
      </c>
      <c r="L2051" s="61"/>
      <c r="M2051" s="59">
        <f t="shared" si="436"/>
        <v>0</v>
      </c>
      <c r="N2051" s="60">
        <f t="shared" si="437"/>
        <v>0</v>
      </c>
      <c r="O2051" s="81" t="e">
        <f t="shared" si="438"/>
        <v>#DIV/0!</v>
      </c>
      <c r="P2051" s="61"/>
      <c r="Q2051" s="60">
        <f t="shared" si="439"/>
        <v>0</v>
      </c>
      <c r="R2051" s="60">
        <f t="shared" si="440"/>
        <v>0</v>
      </c>
      <c r="S2051" s="75" t="str">
        <f t="shared" si="441"/>
        <v>已清</v>
      </c>
      <c r="T2051" s="51" t="s">
        <v>59</v>
      </c>
      <c r="U2051" s="51"/>
      <c r="V2051" s="51"/>
    </row>
    <row r="2052" spans="1:22" ht="20">
      <c r="A2052" s="49"/>
      <c r="B2052" s="52"/>
      <c r="C2052" s="53"/>
      <c r="D2052" s="54"/>
      <c r="E2052" s="54"/>
      <c r="F2052" s="55"/>
      <c r="G2052" s="56"/>
      <c r="H2052" s="57"/>
      <c r="I2052" s="58"/>
      <c r="J2052" s="59">
        <f t="shared" si="434"/>
        <v>0</v>
      </c>
      <c r="K2052" s="60">
        <f t="shared" si="435"/>
        <v>0</v>
      </c>
      <c r="L2052" s="61"/>
      <c r="M2052" s="59">
        <f t="shared" si="436"/>
        <v>0</v>
      </c>
      <c r="N2052" s="60">
        <f t="shared" si="437"/>
        <v>0</v>
      </c>
      <c r="O2052" s="81" t="e">
        <f t="shared" si="438"/>
        <v>#DIV/0!</v>
      </c>
      <c r="P2052" s="61"/>
      <c r="Q2052" s="60">
        <f t="shared" si="439"/>
        <v>0</v>
      </c>
      <c r="R2052" s="60">
        <f t="shared" si="440"/>
        <v>0</v>
      </c>
      <c r="S2052" s="75" t="str">
        <f t="shared" si="441"/>
        <v>已清</v>
      </c>
      <c r="T2052" s="51" t="s">
        <v>59</v>
      </c>
      <c r="U2052" s="51"/>
      <c r="V2052" s="51"/>
    </row>
    <row r="2053" spans="1:22" ht="20">
      <c r="A2053" s="49"/>
      <c r="B2053" s="52"/>
      <c r="C2053" s="53"/>
      <c r="D2053" s="54"/>
      <c r="E2053" s="54"/>
      <c r="F2053" s="55"/>
      <c r="G2053" s="56"/>
      <c r="H2053" s="57"/>
      <c r="I2053" s="58"/>
      <c r="J2053" s="59">
        <f t="shared" ref="J2053:J2116" si="442">G2053*I2053</f>
        <v>0</v>
      </c>
      <c r="K2053" s="60">
        <f t="shared" si="435"/>
        <v>0</v>
      </c>
      <c r="L2053" s="61"/>
      <c r="M2053" s="59">
        <f t="shared" si="436"/>
        <v>0</v>
      </c>
      <c r="N2053" s="60">
        <f t="shared" si="437"/>
        <v>0</v>
      </c>
      <c r="O2053" s="81" t="e">
        <f t="shared" si="438"/>
        <v>#DIV/0!</v>
      </c>
      <c r="P2053" s="61"/>
      <c r="Q2053" s="60">
        <f t="shared" si="439"/>
        <v>0</v>
      </c>
      <c r="R2053" s="60">
        <f t="shared" si="440"/>
        <v>0</v>
      </c>
      <c r="S2053" s="75" t="str">
        <f t="shared" si="441"/>
        <v>已清</v>
      </c>
      <c r="T2053" s="51" t="s">
        <v>59</v>
      </c>
      <c r="U2053" s="51"/>
      <c r="V2053" s="51"/>
    </row>
    <row r="2054" spans="1:22" ht="20">
      <c r="A2054" s="49"/>
      <c r="B2054" s="52"/>
      <c r="C2054" s="53"/>
      <c r="D2054" s="54"/>
      <c r="E2054" s="54"/>
      <c r="F2054" s="55"/>
      <c r="G2054" s="56"/>
      <c r="H2054" s="57"/>
      <c r="I2054" s="58"/>
      <c r="J2054" s="59">
        <f t="shared" si="442"/>
        <v>0</v>
      </c>
      <c r="K2054" s="60">
        <f t="shared" si="435"/>
        <v>0</v>
      </c>
      <c r="L2054" s="61"/>
      <c r="M2054" s="59">
        <f t="shared" si="436"/>
        <v>0</v>
      </c>
      <c r="N2054" s="60">
        <f t="shared" si="437"/>
        <v>0</v>
      </c>
      <c r="O2054" s="81" t="e">
        <f t="shared" si="438"/>
        <v>#DIV/0!</v>
      </c>
      <c r="P2054" s="61"/>
      <c r="Q2054" s="60">
        <f t="shared" si="439"/>
        <v>0</v>
      </c>
      <c r="R2054" s="60">
        <f t="shared" si="440"/>
        <v>0</v>
      </c>
      <c r="S2054" s="75" t="str">
        <f t="shared" si="441"/>
        <v>已清</v>
      </c>
      <c r="T2054" s="51" t="s">
        <v>59</v>
      </c>
      <c r="U2054" s="51"/>
      <c r="V2054" s="51"/>
    </row>
    <row r="2055" spans="1:22" ht="20">
      <c r="A2055" s="49"/>
      <c r="B2055" s="52"/>
      <c r="C2055" s="53"/>
      <c r="D2055" s="54"/>
      <c r="E2055" s="54"/>
      <c r="F2055" s="55"/>
      <c r="G2055" s="56"/>
      <c r="H2055" s="57"/>
      <c r="I2055" s="58"/>
      <c r="J2055" s="59">
        <f t="shared" si="442"/>
        <v>0</v>
      </c>
      <c r="K2055" s="60">
        <f t="shared" si="435"/>
        <v>0</v>
      </c>
      <c r="L2055" s="61"/>
      <c r="M2055" s="59">
        <f t="shared" si="436"/>
        <v>0</v>
      </c>
      <c r="N2055" s="60">
        <f t="shared" si="437"/>
        <v>0</v>
      </c>
      <c r="O2055" s="81" t="e">
        <f t="shared" si="438"/>
        <v>#DIV/0!</v>
      </c>
      <c r="P2055" s="61"/>
      <c r="Q2055" s="60">
        <f t="shared" si="439"/>
        <v>0</v>
      </c>
      <c r="R2055" s="60">
        <f t="shared" si="440"/>
        <v>0</v>
      </c>
      <c r="S2055" s="75" t="str">
        <f t="shared" si="441"/>
        <v>已清</v>
      </c>
      <c r="T2055" s="51" t="s">
        <v>59</v>
      </c>
      <c r="U2055" s="51"/>
      <c r="V2055" s="51"/>
    </row>
    <row r="2056" spans="1:22" ht="20">
      <c r="A2056" s="49"/>
      <c r="B2056" s="52"/>
      <c r="C2056" s="53"/>
      <c r="D2056" s="54"/>
      <c r="E2056" s="54"/>
      <c r="F2056" s="55"/>
      <c r="G2056" s="56"/>
      <c r="H2056" s="57"/>
      <c r="I2056" s="58"/>
      <c r="J2056" s="59">
        <f t="shared" si="442"/>
        <v>0</v>
      </c>
      <c r="K2056" s="60">
        <f t="shared" si="435"/>
        <v>0</v>
      </c>
      <c r="L2056" s="61"/>
      <c r="M2056" s="59">
        <f t="shared" si="436"/>
        <v>0</v>
      </c>
      <c r="N2056" s="60">
        <f t="shared" si="437"/>
        <v>0</v>
      </c>
      <c r="O2056" s="81" t="e">
        <f t="shared" si="438"/>
        <v>#DIV/0!</v>
      </c>
      <c r="P2056" s="61"/>
      <c r="Q2056" s="60">
        <f t="shared" si="439"/>
        <v>0</v>
      </c>
      <c r="R2056" s="60">
        <f t="shared" si="440"/>
        <v>0</v>
      </c>
      <c r="S2056" s="75" t="str">
        <f t="shared" si="441"/>
        <v>已清</v>
      </c>
      <c r="T2056" s="51" t="s">
        <v>59</v>
      </c>
      <c r="U2056" s="51"/>
      <c r="V2056" s="51"/>
    </row>
    <row r="2057" spans="1:22" ht="20">
      <c r="A2057" s="49"/>
      <c r="B2057" s="52"/>
      <c r="C2057" s="53"/>
      <c r="D2057" s="54"/>
      <c r="E2057" s="54"/>
      <c r="F2057" s="55"/>
      <c r="G2057" s="56"/>
      <c r="H2057" s="57"/>
      <c r="I2057" s="58"/>
      <c r="J2057" s="59">
        <f t="shared" si="442"/>
        <v>0</v>
      </c>
      <c r="K2057" s="60">
        <f t="shared" si="435"/>
        <v>0</v>
      </c>
      <c r="L2057" s="61"/>
      <c r="M2057" s="59">
        <f t="shared" si="436"/>
        <v>0</v>
      </c>
      <c r="N2057" s="60">
        <f t="shared" si="437"/>
        <v>0</v>
      </c>
      <c r="O2057" s="81" t="e">
        <f t="shared" si="438"/>
        <v>#DIV/0!</v>
      </c>
      <c r="P2057" s="61"/>
      <c r="Q2057" s="60">
        <f t="shared" si="439"/>
        <v>0</v>
      </c>
      <c r="R2057" s="60">
        <f t="shared" si="440"/>
        <v>0</v>
      </c>
      <c r="S2057" s="75" t="str">
        <f t="shared" si="441"/>
        <v>已清</v>
      </c>
      <c r="T2057" s="51" t="s">
        <v>59</v>
      </c>
      <c r="U2057" s="51"/>
      <c r="V2057" s="51"/>
    </row>
    <row r="2058" spans="1:22" ht="20">
      <c r="A2058" s="49"/>
      <c r="B2058" s="52"/>
      <c r="C2058" s="53"/>
      <c r="D2058" s="54"/>
      <c r="E2058" s="54"/>
      <c r="F2058" s="55"/>
      <c r="G2058" s="56"/>
      <c r="H2058" s="57"/>
      <c r="I2058" s="58"/>
      <c r="J2058" s="59">
        <f t="shared" si="442"/>
        <v>0</v>
      </c>
      <c r="K2058" s="60">
        <f t="shared" si="435"/>
        <v>0</v>
      </c>
      <c r="L2058" s="61"/>
      <c r="M2058" s="59">
        <f t="shared" si="436"/>
        <v>0</v>
      </c>
      <c r="N2058" s="60">
        <f t="shared" si="437"/>
        <v>0</v>
      </c>
      <c r="O2058" s="81" t="e">
        <f t="shared" si="438"/>
        <v>#DIV/0!</v>
      </c>
      <c r="P2058" s="61"/>
      <c r="Q2058" s="60">
        <f t="shared" si="439"/>
        <v>0</v>
      </c>
      <c r="R2058" s="60">
        <f t="shared" si="440"/>
        <v>0</v>
      </c>
      <c r="S2058" s="75" t="str">
        <f t="shared" si="441"/>
        <v>已清</v>
      </c>
      <c r="T2058" s="51" t="s">
        <v>59</v>
      </c>
      <c r="U2058" s="51"/>
      <c r="V2058" s="51"/>
    </row>
    <row r="2059" spans="1:22" ht="20">
      <c r="A2059" s="49"/>
      <c r="B2059" s="52"/>
      <c r="C2059" s="53"/>
      <c r="D2059" s="54"/>
      <c r="E2059" s="54"/>
      <c r="F2059" s="55"/>
      <c r="G2059" s="56"/>
      <c r="H2059" s="57"/>
      <c r="I2059" s="58"/>
      <c r="J2059" s="59">
        <f t="shared" si="442"/>
        <v>0</v>
      </c>
      <c r="K2059" s="60">
        <f t="shared" si="435"/>
        <v>0</v>
      </c>
      <c r="L2059" s="61"/>
      <c r="M2059" s="59">
        <f t="shared" si="436"/>
        <v>0</v>
      </c>
      <c r="N2059" s="60">
        <f t="shared" si="437"/>
        <v>0</v>
      </c>
      <c r="O2059" s="81" t="e">
        <f t="shared" si="438"/>
        <v>#DIV/0!</v>
      </c>
      <c r="P2059" s="61"/>
      <c r="Q2059" s="60">
        <f t="shared" si="439"/>
        <v>0</v>
      </c>
      <c r="R2059" s="60">
        <f t="shared" si="440"/>
        <v>0</v>
      </c>
      <c r="S2059" s="75" t="str">
        <f t="shared" si="441"/>
        <v>已清</v>
      </c>
      <c r="T2059" s="51" t="s">
        <v>59</v>
      </c>
      <c r="U2059" s="51"/>
      <c r="V2059" s="51"/>
    </row>
    <row r="2060" spans="1:22" ht="20">
      <c r="A2060" s="49"/>
      <c r="B2060" s="52"/>
      <c r="C2060" s="53"/>
      <c r="D2060" s="54"/>
      <c r="E2060" s="54"/>
      <c r="F2060" s="55"/>
      <c r="G2060" s="56"/>
      <c r="H2060" s="57"/>
      <c r="I2060" s="58"/>
      <c r="J2060" s="59">
        <f t="shared" si="442"/>
        <v>0</v>
      </c>
      <c r="K2060" s="60">
        <f t="shared" si="435"/>
        <v>0</v>
      </c>
      <c r="L2060" s="61"/>
      <c r="M2060" s="59">
        <f t="shared" si="436"/>
        <v>0</v>
      </c>
      <c r="N2060" s="60">
        <f t="shared" si="437"/>
        <v>0</v>
      </c>
      <c r="O2060" s="81" t="e">
        <f t="shared" si="438"/>
        <v>#DIV/0!</v>
      </c>
      <c r="P2060" s="61"/>
      <c r="Q2060" s="60">
        <f t="shared" si="439"/>
        <v>0</v>
      </c>
      <c r="R2060" s="60">
        <f t="shared" si="440"/>
        <v>0</v>
      </c>
      <c r="S2060" s="75" t="str">
        <f t="shared" si="441"/>
        <v>已清</v>
      </c>
      <c r="T2060" s="51" t="s">
        <v>59</v>
      </c>
      <c r="U2060" s="51"/>
      <c r="V2060" s="51"/>
    </row>
    <row r="2061" spans="1:22" ht="20">
      <c r="A2061" s="49"/>
      <c r="B2061" s="52"/>
      <c r="C2061" s="53"/>
      <c r="D2061" s="54"/>
      <c r="E2061" s="54"/>
      <c r="F2061" s="55"/>
      <c r="G2061" s="56"/>
      <c r="H2061" s="57"/>
      <c r="I2061" s="58"/>
      <c r="J2061" s="59">
        <f t="shared" si="442"/>
        <v>0</v>
      </c>
      <c r="K2061" s="60">
        <f t="shared" si="435"/>
        <v>0</v>
      </c>
      <c r="L2061" s="61"/>
      <c r="M2061" s="59">
        <f t="shared" si="436"/>
        <v>0</v>
      </c>
      <c r="N2061" s="60">
        <f t="shared" si="437"/>
        <v>0</v>
      </c>
      <c r="O2061" s="81" t="e">
        <f t="shared" si="438"/>
        <v>#DIV/0!</v>
      </c>
      <c r="P2061" s="61"/>
      <c r="Q2061" s="60">
        <f t="shared" si="439"/>
        <v>0</v>
      </c>
      <c r="R2061" s="60">
        <f t="shared" si="440"/>
        <v>0</v>
      </c>
      <c r="S2061" s="75" t="str">
        <f t="shared" si="441"/>
        <v>已清</v>
      </c>
      <c r="T2061" s="51" t="s">
        <v>59</v>
      </c>
      <c r="U2061" s="51"/>
      <c r="V2061" s="51"/>
    </row>
    <row r="2062" spans="1:22" ht="20">
      <c r="A2062" s="49"/>
      <c r="B2062" s="52"/>
      <c r="C2062" s="53"/>
      <c r="D2062" s="54"/>
      <c r="E2062" s="54"/>
      <c r="F2062" s="55"/>
      <c r="G2062" s="56"/>
      <c r="H2062" s="57"/>
      <c r="I2062" s="58"/>
      <c r="J2062" s="59">
        <f t="shared" si="442"/>
        <v>0</v>
      </c>
      <c r="K2062" s="60">
        <f t="shared" si="435"/>
        <v>0</v>
      </c>
      <c r="L2062" s="61"/>
      <c r="M2062" s="59">
        <f t="shared" si="436"/>
        <v>0</v>
      </c>
      <c r="N2062" s="60">
        <f t="shared" si="437"/>
        <v>0</v>
      </c>
      <c r="O2062" s="81" t="e">
        <f t="shared" si="438"/>
        <v>#DIV/0!</v>
      </c>
      <c r="P2062" s="61"/>
      <c r="Q2062" s="60">
        <f t="shared" si="439"/>
        <v>0</v>
      </c>
      <c r="R2062" s="60">
        <f t="shared" si="440"/>
        <v>0</v>
      </c>
      <c r="S2062" s="75" t="str">
        <f t="shared" si="441"/>
        <v>已清</v>
      </c>
      <c r="T2062" s="51" t="s">
        <v>59</v>
      </c>
      <c r="U2062" s="51"/>
      <c r="V2062" s="51"/>
    </row>
    <row r="2063" spans="1:22" ht="20">
      <c r="A2063" s="49"/>
      <c r="B2063" s="52"/>
      <c r="C2063" s="53"/>
      <c r="D2063" s="54"/>
      <c r="E2063" s="54"/>
      <c r="F2063" s="55"/>
      <c r="G2063" s="56"/>
      <c r="H2063" s="57"/>
      <c r="I2063" s="58"/>
      <c r="J2063" s="59">
        <f t="shared" si="442"/>
        <v>0</v>
      </c>
      <c r="K2063" s="60">
        <f t="shared" si="435"/>
        <v>0</v>
      </c>
      <c r="L2063" s="61"/>
      <c r="M2063" s="59">
        <f t="shared" si="436"/>
        <v>0</v>
      </c>
      <c r="N2063" s="60">
        <f t="shared" si="437"/>
        <v>0</v>
      </c>
      <c r="O2063" s="81" t="e">
        <f t="shared" si="438"/>
        <v>#DIV/0!</v>
      </c>
      <c r="P2063" s="61"/>
      <c r="Q2063" s="60">
        <f t="shared" si="439"/>
        <v>0</v>
      </c>
      <c r="R2063" s="60">
        <f t="shared" si="440"/>
        <v>0</v>
      </c>
      <c r="S2063" s="75" t="str">
        <f t="shared" si="441"/>
        <v>已清</v>
      </c>
      <c r="T2063" s="51" t="s">
        <v>59</v>
      </c>
      <c r="U2063" s="51"/>
      <c r="V2063" s="51"/>
    </row>
    <row r="2064" spans="1:22" ht="20">
      <c r="A2064" s="49"/>
      <c r="B2064" s="52"/>
      <c r="C2064" s="53"/>
      <c r="D2064" s="54"/>
      <c r="E2064" s="54"/>
      <c r="F2064" s="55"/>
      <c r="G2064" s="56"/>
      <c r="H2064" s="57"/>
      <c r="I2064" s="58"/>
      <c r="J2064" s="59">
        <f t="shared" si="442"/>
        <v>0</v>
      </c>
      <c r="K2064" s="60">
        <f t="shared" si="435"/>
        <v>0</v>
      </c>
      <c r="L2064" s="61"/>
      <c r="M2064" s="59">
        <f t="shared" si="436"/>
        <v>0</v>
      </c>
      <c r="N2064" s="60">
        <f t="shared" si="437"/>
        <v>0</v>
      </c>
      <c r="O2064" s="81" t="e">
        <f t="shared" si="438"/>
        <v>#DIV/0!</v>
      </c>
      <c r="P2064" s="61"/>
      <c r="Q2064" s="60">
        <f t="shared" si="439"/>
        <v>0</v>
      </c>
      <c r="R2064" s="60">
        <f t="shared" si="440"/>
        <v>0</v>
      </c>
      <c r="S2064" s="75" t="str">
        <f t="shared" si="441"/>
        <v>已清</v>
      </c>
      <c r="T2064" s="51" t="s">
        <v>59</v>
      </c>
      <c r="U2064" s="51"/>
      <c r="V2064" s="51"/>
    </row>
    <row r="2065" spans="1:22" ht="20">
      <c r="A2065" s="49"/>
      <c r="B2065" s="52"/>
      <c r="C2065" s="53"/>
      <c r="D2065" s="54"/>
      <c r="E2065" s="54"/>
      <c r="F2065" s="55"/>
      <c r="G2065" s="56"/>
      <c r="H2065" s="57"/>
      <c r="I2065" s="58"/>
      <c r="J2065" s="59">
        <f t="shared" si="442"/>
        <v>0</v>
      </c>
      <c r="K2065" s="60">
        <f t="shared" si="435"/>
        <v>0</v>
      </c>
      <c r="L2065" s="61"/>
      <c r="M2065" s="59">
        <f t="shared" si="436"/>
        <v>0</v>
      </c>
      <c r="N2065" s="60">
        <f t="shared" si="437"/>
        <v>0</v>
      </c>
      <c r="O2065" s="81" t="e">
        <f t="shared" si="438"/>
        <v>#DIV/0!</v>
      </c>
      <c r="P2065" s="61"/>
      <c r="Q2065" s="60">
        <f t="shared" si="439"/>
        <v>0</v>
      </c>
      <c r="R2065" s="60">
        <f t="shared" si="440"/>
        <v>0</v>
      </c>
      <c r="S2065" s="75" t="str">
        <f t="shared" si="441"/>
        <v>已清</v>
      </c>
      <c r="T2065" s="51" t="s">
        <v>59</v>
      </c>
      <c r="U2065" s="51"/>
      <c r="V2065" s="51"/>
    </row>
    <row r="2066" spans="1:22" ht="20">
      <c r="A2066" s="49"/>
      <c r="B2066" s="52"/>
      <c r="C2066" s="53"/>
      <c r="D2066" s="54"/>
      <c r="E2066" s="54"/>
      <c r="F2066" s="55"/>
      <c r="G2066" s="56"/>
      <c r="H2066" s="57"/>
      <c r="I2066" s="58"/>
      <c r="J2066" s="59">
        <f t="shared" si="442"/>
        <v>0</v>
      </c>
      <c r="K2066" s="60">
        <f t="shared" si="435"/>
        <v>0</v>
      </c>
      <c r="L2066" s="61"/>
      <c r="M2066" s="59">
        <f t="shared" si="436"/>
        <v>0</v>
      </c>
      <c r="N2066" s="60">
        <f t="shared" si="437"/>
        <v>0</v>
      </c>
      <c r="O2066" s="81" t="e">
        <f t="shared" si="438"/>
        <v>#DIV/0!</v>
      </c>
      <c r="P2066" s="61"/>
      <c r="Q2066" s="60">
        <f t="shared" si="439"/>
        <v>0</v>
      </c>
      <c r="R2066" s="60">
        <f t="shared" si="440"/>
        <v>0</v>
      </c>
      <c r="S2066" s="75" t="str">
        <f t="shared" si="441"/>
        <v>已清</v>
      </c>
      <c r="T2066" s="51" t="s">
        <v>59</v>
      </c>
      <c r="U2066" s="51"/>
      <c r="V2066" s="51"/>
    </row>
    <row r="2067" spans="1:22" ht="20">
      <c r="A2067" s="49"/>
      <c r="B2067" s="52"/>
      <c r="C2067" s="53"/>
      <c r="D2067" s="54"/>
      <c r="E2067" s="54"/>
      <c r="F2067" s="55"/>
      <c r="G2067" s="56"/>
      <c r="H2067" s="57"/>
      <c r="I2067" s="58"/>
      <c r="J2067" s="59">
        <f t="shared" si="442"/>
        <v>0</v>
      </c>
      <c r="K2067" s="60">
        <f t="shared" si="435"/>
        <v>0</v>
      </c>
      <c r="L2067" s="61"/>
      <c r="M2067" s="59">
        <f t="shared" si="436"/>
        <v>0</v>
      </c>
      <c r="N2067" s="60">
        <f t="shared" si="437"/>
        <v>0</v>
      </c>
      <c r="O2067" s="81" t="e">
        <f t="shared" si="438"/>
        <v>#DIV/0!</v>
      </c>
      <c r="P2067" s="61"/>
      <c r="Q2067" s="60">
        <f t="shared" si="439"/>
        <v>0</v>
      </c>
      <c r="R2067" s="60">
        <f t="shared" si="440"/>
        <v>0</v>
      </c>
      <c r="S2067" s="75" t="str">
        <f t="shared" si="441"/>
        <v>已清</v>
      </c>
      <c r="T2067" s="51" t="s">
        <v>59</v>
      </c>
      <c r="U2067" s="51"/>
      <c r="V2067" s="51"/>
    </row>
    <row r="2068" spans="1:22" ht="20">
      <c r="A2068" s="49"/>
      <c r="B2068" s="52"/>
      <c r="C2068" s="53"/>
      <c r="D2068" s="54"/>
      <c r="E2068" s="54"/>
      <c r="F2068" s="55"/>
      <c r="G2068" s="56"/>
      <c r="H2068" s="57"/>
      <c r="I2068" s="58"/>
      <c r="J2068" s="59">
        <f t="shared" si="442"/>
        <v>0</v>
      </c>
      <c r="K2068" s="60">
        <f t="shared" si="435"/>
        <v>0</v>
      </c>
      <c r="L2068" s="61"/>
      <c r="M2068" s="59">
        <f t="shared" si="436"/>
        <v>0</v>
      </c>
      <c r="N2068" s="60">
        <f t="shared" si="437"/>
        <v>0</v>
      </c>
      <c r="O2068" s="81" t="e">
        <f t="shared" si="438"/>
        <v>#DIV/0!</v>
      </c>
      <c r="P2068" s="61"/>
      <c r="Q2068" s="60">
        <f t="shared" si="439"/>
        <v>0</v>
      </c>
      <c r="R2068" s="60">
        <f t="shared" si="440"/>
        <v>0</v>
      </c>
      <c r="S2068" s="75" t="str">
        <f t="shared" si="441"/>
        <v>已清</v>
      </c>
      <c r="T2068" s="51" t="s">
        <v>59</v>
      </c>
      <c r="U2068" s="51"/>
      <c r="V2068" s="51"/>
    </row>
    <row r="2069" spans="1:22" ht="20">
      <c r="A2069" s="49"/>
      <c r="B2069" s="52"/>
      <c r="C2069" s="53"/>
      <c r="D2069" s="54"/>
      <c r="E2069" s="54"/>
      <c r="F2069" s="55"/>
      <c r="G2069" s="56"/>
      <c r="H2069" s="57"/>
      <c r="I2069" s="58"/>
      <c r="J2069" s="59">
        <f t="shared" si="442"/>
        <v>0</v>
      </c>
      <c r="K2069" s="60">
        <f t="shared" si="435"/>
        <v>0</v>
      </c>
      <c r="L2069" s="61"/>
      <c r="M2069" s="59">
        <f t="shared" si="436"/>
        <v>0</v>
      </c>
      <c r="N2069" s="60">
        <f t="shared" si="437"/>
        <v>0</v>
      </c>
      <c r="O2069" s="81" t="e">
        <f t="shared" si="438"/>
        <v>#DIV/0!</v>
      </c>
      <c r="P2069" s="61"/>
      <c r="Q2069" s="60">
        <f t="shared" si="439"/>
        <v>0</v>
      </c>
      <c r="R2069" s="60">
        <f t="shared" si="440"/>
        <v>0</v>
      </c>
      <c r="S2069" s="75" t="str">
        <f t="shared" si="441"/>
        <v>已清</v>
      </c>
      <c r="T2069" s="51" t="s">
        <v>59</v>
      </c>
      <c r="U2069" s="51"/>
      <c r="V2069" s="51"/>
    </row>
    <row r="2070" spans="1:22" ht="20">
      <c r="A2070" s="49"/>
      <c r="B2070" s="52"/>
      <c r="C2070" s="53"/>
      <c r="D2070" s="54"/>
      <c r="E2070" s="54"/>
      <c r="F2070" s="55"/>
      <c r="G2070" s="56"/>
      <c r="H2070" s="57"/>
      <c r="I2070" s="58"/>
      <c r="J2070" s="59">
        <f t="shared" si="442"/>
        <v>0</v>
      </c>
      <c r="K2070" s="60">
        <f t="shared" si="435"/>
        <v>0</v>
      </c>
      <c r="L2070" s="61"/>
      <c r="M2070" s="59">
        <f t="shared" si="436"/>
        <v>0</v>
      </c>
      <c r="N2070" s="60">
        <f t="shared" si="437"/>
        <v>0</v>
      </c>
      <c r="O2070" s="81" t="e">
        <f t="shared" si="438"/>
        <v>#DIV/0!</v>
      </c>
      <c r="P2070" s="61"/>
      <c r="Q2070" s="60">
        <f t="shared" si="439"/>
        <v>0</v>
      </c>
      <c r="R2070" s="60">
        <f t="shared" si="440"/>
        <v>0</v>
      </c>
      <c r="S2070" s="75" t="str">
        <f t="shared" si="441"/>
        <v>已清</v>
      </c>
      <c r="T2070" s="51" t="s">
        <v>59</v>
      </c>
      <c r="U2070" s="51"/>
      <c r="V2070" s="51"/>
    </row>
    <row r="2071" spans="1:22" ht="20">
      <c r="A2071" s="49"/>
      <c r="B2071" s="52"/>
      <c r="C2071" s="53"/>
      <c r="D2071" s="54"/>
      <c r="E2071" s="54"/>
      <c r="F2071" s="55"/>
      <c r="G2071" s="56"/>
      <c r="H2071" s="57"/>
      <c r="I2071" s="58"/>
      <c r="J2071" s="59">
        <f t="shared" si="442"/>
        <v>0</v>
      </c>
      <c r="K2071" s="60">
        <f t="shared" ref="K2071:K2134" si="443">J2071*H2071</f>
        <v>0</v>
      </c>
      <c r="L2071" s="61"/>
      <c r="M2071" s="59">
        <f t="shared" si="436"/>
        <v>0</v>
      </c>
      <c r="N2071" s="60">
        <f t="shared" si="437"/>
        <v>0</v>
      </c>
      <c r="O2071" s="81" t="e">
        <f t="shared" si="438"/>
        <v>#DIV/0!</v>
      </c>
      <c r="P2071" s="61"/>
      <c r="Q2071" s="60">
        <f t="shared" si="439"/>
        <v>0</v>
      </c>
      <c r="R2071" s="60">
        <f t="shared" si="440"/>
        <v>0</v>
      </c>
      <c r="S2071" s="75" t="str">
        <f t="shared" si="441"/>
        <v>已清</v>
      </c>
      <c r="T2071" s="51" t="s">
        <v>59</v>
      </c>
      <c r="U2071" s="51"/>
      <c r="V2071" s="51"/>
    </row>
    <row r="2072" spans="1:22" ht="20">
      <c r="A2072" s="49"/>
      <c r="B2072" s="52"/>
      <c r="C2072" s="53"/>
      <c r="D2072" s="54"/>
      <c r="E2072" s="54"/>
      <c r="F2072" s="55"/>
      <c r="G2072" s="56"/>
      <c r="H2072" s="57"/>
      <c r="I2072" s="58"/>
      <c r="J2072" s="59">
        <f t="shared" si="442"/>
        <v>0</v>
      </c>
      <c r="K2072" s="60">
        <f t="shared" si="443"/>
        <v>0</v>
      </c>
      <c r="L2072" s="61"/>
      <c r="M2072" s="59">
        <f t="shared" si="436"/>
        <v>0</v>
      </c>
      <c r="N2072" s="60">
        <f t="shared" si="437"/>
        <v>0</v>
      </c>
      <c r="O2072" s="81" t="e">
        <f t="shared" si="438"/>
        <v>#DIV/0!</v>
      </c>
      <c r="P2072" s="61"/>
      <c r="Q2072" s="60">
        <f t="shared" si="439"/>
        <v>0</v>
      </c>
      <c r="R2072" s="60">
        <f t="shared" si="440"/>
        <v>0</v>
      </c>
      <c r="S2072" s="75" t="str">
        <f t="shared" si="441"/>
        <v>已清</v>
      </c>
      <c r="T2072" s="51" t="s">
        <v>59</v>
      </c>
      <c r="U2072" s="51"/>
      <c r="V2072" s="51"/>
    </row>
    <row r="2073" spans="1:22" ht="20">
      <c r="A2073" s="49"/>
      <c r="B2073" s="52"/>
      <c r="C2073" s="53"/>
      <c r="D2073" s="54"/>
      <c r="E2073" s="54"/>
      <c r="F2073" s="55"/>
      <c r="G2073" s="56"/>
      <c r="H2073" s="57"/>
      <c r="I2073" s="58"/>
      <c r="J2073" s="59">
        <f t="shared" si="442"/>
        <v>0</v>
      </c>
      <c r="K2073" s="60">
        <f t="shared" si="443"/>
        <v>0</v>
      </c>
      <c r="L2073" s="61"/>
      <c r="M2073" s="59">
        <f t="shared" si="436"/>
        <v>0</v>
      </c>
      <c r="N2073" s="60">
        <f t="shared" si="437"/>
        <v>0</v>
      </c>
      <c r="O2073" s="81" t="e">
        <f t="shared" si="438"/>
        <v>#DIV/0!</v>
      </c>
      <c r="P2073" s="61"/>
      <c r="Q2073" s="60">
        <f t="shared" si="439"/>
        <v>0</v>
      </c>
      <c r="R2073" s="60">
        <f t="shared" si="440"/>
        <v>0</v>
      </c>
      <c r="S2073" s="75" t="str">
        <f t="shared" si="441"/>
        <v>已清</v>
      </c>
      <c r="T2073" s="51" t="s">
        <v>59</v>
      </c>
      <c r="U2073" s="51"/>
      <c r="V2073" s="51"/>
    </row>
    <row r="2074" spans="1:22" ht="20">
      <c r="A2074" s="49"/>
      <c r="B2074" s="52"/>
      <c r="C2074" s="53"/>
      <c r="D2074" s="54"/>
      <c r="E2074" s="54"/>
      <c r="F2074" s="55"/>
      <c r="G2074" s="56"/>
      <c r="H2074" s="57"/>
      <c r="I2074" s="58"/>
      <c r="J2074" s="59">
        <f t="shared" si="442"/>
        <v>0</v>
      </c>
      <c r="K2074" s="60">
        <f t="shared" si="443"/>
        <v>0</v>
      </c>
      <c r="L2074" s="61"/>
      <c r="M2074" s="59">
        <f t="shared" si="436"/>
        <v>0</v>
      </c>
      <c r="N2074" s="60">
        <f t="shared" si="437"/>
        <v>0</v>
      </c>
      <c r="O2074" s="81" t="e">
        <f t="shared" si="438"/>
        <v>#DIV/0!</v>
      </c>
      <c r="P2074" s="61"/>
      <c r="Q2074" s="60">
        <f t="shared" si="439"/>
        <v>0</v>
      </c>
      <c r="R2074" s="60">
        <f t="shared" si="440"/>
        <v>0</v>
      </c>
      <c r="S2074" s="75" t="str">
        <f t="shared" si="441"/>
        <v>已清</v>
      </c>
      <c r="T2074" s="51" t="s">
        <v>59</v>
      </c>
      <c r="U2074" s="51"/>
      <c r="V2074" s="51"/>
    </row>
    <row r="2075" spans="1:22" ht="20">
      <c r="A2075" s="49"/>
      <c r="B2075" s="52"/>
      <c r="C2075" s="53"/>
      <c r="D2075" s="54"/>
      <c r="E2075" s="54"/>
      <c r="F2075" s="55"/>
      <c r="G2075" s="56"/>
      <c r="H2075" s="57"/>
      <c r="I2075" s="58"/>
      <c r="J2075" s="59">
        <f t="shared" si="442"/>
        <v>0</v>
      </c>
      <c r="K2075" s="60">
        <f t="shared" si="443"/>
        <v>0</v>
      </c>
      <c r="L2075" s="61"/>
      <c r="M2075" s="59">
        <f t="shared" si="436"/>
        <v>0</v>
      </c>
      <c r="N2075" s="60">
        <f t="shared" si="437"/>
        <v>0</v>
      </c>
      <c r="O2075" s="81" t="e">
        <f t="shared" si="438"/>
        <v>#DIV/0!</v>
      </c>
      <c r="P2075" s="61"/>
      <c r="Q2075" s="60">
        <f t="shared" si="439"/>
        <v>0</v>
      </c>
      <c r="R2075" s="60">
        <f t="shared" si="440"/>
        <v>0</v>
      </c>
      <c r="S2075" s="75" t="str">
        <f t="shared" si="441"/>
        <v>已清</v>
      </c>
      <c r="T2075" s="51" t="s">
        <v>59</v>
      </c>
      <c r="U2075" s="51"/>
      <c r="V2075" s="51"/>
    </row>
    <row r="2076" spans="1:22" ht="20">
      <c r="A2076" s="49"/>
      <c r="B2076" s="52"/>
      <c r="C2076" s="53"/>
      <c r="D2076" s="54"/>
      <c r="E2076" s="54"/>
      <c r="F2076" s="55"/>
      <c r="G2076" s="56"/>
      <c r="H2076" s="57"/>
      <c r="I2076" s="58"/>
      <c r="J2076" s="59">
        <f t="shared" si="442"/>
        <v>0</v>
      </c>
      <c r="K2076" s="60">
        <f t="shared" si="443"/>
        <v>0</v>
      </c>
      <c r="L2076" s="61"/>
      <c r="M2076" s="59">
        <f t="shared" si="436"/>
        <v>0</v>
      </c>
      <c r="N2076" s="60">
        <f t="shared" si="437"/>
        <v>0</v>
      </c>
      <c r="O2076" s="81" t="e">
        <f t="shared" si="438"/>
        <v>#DIV/0!</v>
      </c>
      <c r="P2076" s="61"/>
      <c r="Q2076" s="60">
        <f t="shared" si="439"/>
        <v>0</v>
      </c>
      <c r="R2076" s="60">
        <f t="shared" si="440"/>
        <v>0</v>
      </c>
      <c r="S2076" s="75" t="str">
        <f t="shared" si="441"/>
        <v>已清</v>
      </c>
      <c r="T2076" s="51" t="s">
        <v>59</v>
      </c>
      <c r="U2076" s="51"/>
      <c r="V2076" s="51"/>
    </row>
    <row r="2077" spans="1:22" ht="20">
      <c r="A2077" s="49"/>
      <c r="B2077" s="52"/>
      <c r="C2077" s="53"/>
      <c r="D2077" s="54"/>
      <c r="E2077" s="54"/>
      <c r="F2077" s="55"/>
      <c r="G2077" s="56"/>
      <c r="H2077" s="57"/>
      <c r="I2077" s="58"/>
      <c r="J2077" s="59">
        <f t="shared" si="442"/>
        <v>0</v>
      </c>
      <c r="K2077" s="60">
        <f t="shared" si="443"/>
        <v>0</v>
      </c>
      <c r="L2077" s="61"/>
      <c r="M2077" s="59">
        <f t="shared" si="436"/>
        <v>0</v>
      </c>
      <c r="N2077" s="60">
        <f t="shared" si="437"/>
        <v>0</v>
      </c>
      <c r="O2077" s="81" t="e">
        <f t="shared" si="438"/>
        <v>#DIV/0!</v>
      </c>
      <c r="P2077" s="61"/>
      <c r="Q2077" s="60">
        <f t="shared" si="439"/>
        <v>0</v>
      </c>
      <c r="R2077" s="60">
        <f t="shared" si="440"/>
        <v>0</v>
      </c>
      <c r="S2077" s="75" t="str">
        <f t="shared" si="441"/>
        <v>已清</v>
      </c>
      <c r="T2077" s="51" t="s">
        <v>59</v>
      </c>
      <c r="U2077" s="51"/>
      <c r="V2077" s="51"/>
    </row>
    <row r="2078" spans="1:22" ht="20">
      <c r="A2078" s="49"/>
      <c r="B2078" s="52"/>
      <c r="C2078" s="53"/>
      <c r="D2078" s="54"/>
      <c r="E2078" s="54"/>
      <c r="F2078" s="55"/>
      <c r="G2078" s="56"/>
      <c r="H2078" s="57"/>
      <c r="I2078" s="58"/>
      <c r="J2078" s="59">
        <f t="shared" si="442"/>
        <v>0</v>
      </c>
      <c r="K2078" s="60">
        <f t="shared" si="443"/>
        <v>0</v>
      </c>
      <c r="L2078" s="61"/>
      <c r="M2078" s="59">
        <f t="shared" si="436"/>
        <v>0</v>
      </c>
      <c r="N2078" s="60">
        <f t="shared" si="437"/>
        <v>0</v>
      </c>
      <c r="O2078" s="81" t="e">
        <f t="shared" si="438"/>
        <v>#DIV/0!</v>
      </c>
      <c r="P2078" s="61"/>
      <c r="Q2078" s="60">
        <f t="shared" si="439"/>
        <v>0</v>
      </c>
      <c r="R2078" s="60">
        <f t="shared" si="440"/>
        <v>0</v>
      </c>
      <c r="S2078" s="75" t="str">
        <f t="shared" si="441"/>
        <v>已清</v>
      </c>
      <c r="T2078" s="51" t="s">
        <v>59</v>
      </c>
      <c r="U2078" s="51"/>
      <c r="V2078" s="51"/>
    </row>
    <row r="2079" spans="1:22" ht="20">
      <c r="A2079" s="49"/>
      <c r="B2079" s="52"/>
      <c r="C2079" s="53"/>
      <c r="D2079" s="54"/>
      <c r="E2079" s="54"/>
      <c r="F2079" s="55"/>
      <c r="G2079" s="56"/>
      <c r="H2079" s="57"/>
      <c r="I2079" s="58"/>
      <c r="J2079" s="59">
        <f t="shared" si="442"/>
        <v>0</v>
      </c>
      <c r="K2079" s="60">
        <f t="shared" si="443"/>
        <v>0</v>
      </c>
      <c r="L2079" s="61"/>
      <c r="M2079" s="59">
        <f t="shared" si="436"/>
        <v>0</v>
      </c>
      <c r="N2079" s="60">
        <f t="shared" si="437"/>
        <v>0</v>
      </c>
      <c r="O2079" s="81" t="e">
        <f t="shared" si="438"/>
        <v>#DIV/0!</v>
      </c>
      <c r="P2079" s="61"/>
      <c r="Q2079" s="60">
        <f t="shared" si="439"/>
        <v>0</v>
      </c>
      <c r="R2079" s="60">
        <f t="shared" si="440"/>
        <v>0</v>
      </c>
      <c r="S2079" s="75" t="str">
        <f t="shared" si="441"/>
        <v>已清</v>
      </c>
      <c r="T2079" s="51" t="s">
        <v>59</v>
      </c>
      <c r="U2079" s="51"/>
      <c r="V2079" s="51"/>
    </row>
    <row r="2080" spans="1:22" ht="20">
      <c r="A2080" s="49"/>
      <c r="B2080" s="52"/>
      <c r="C2080" s="53"/>
      <c r="D2080" s="54"/>
      <c r="E2080" s="54"/>
      <c r="F2080" s="55"/>
      <c r="G2080" s="56"/>
      <c r="H2080" s="57"/>
      <c r="I2080" s="58"/>
      <c r="J2080" s="59">
        <f t="shared" si="442"/>
        <v>0</v>
      </c>
      <c r="K2080" s="60">
        <f t="shared" si="443"/>
        <v>0</v>
      </c>
      <c r="L2080" s="61"/>
      <c r="M2080" s="59">
        <f t="shared" si="436"/>
        <v>0</v>
      </c>
      <c r="N2080" s="60">
        <f t="shared" si="437"/>
        <v>0</v>
      </c>
      <c r="O2080" s="81" t="e">
        <f t="shared" si="438"/>
        <v>#DIV/0!</v>
      </c>
      <c r="P2080" s="61"/>
      <c r="Q2080" s="60">
        <f t="shared" si="439"/>
        <v>0</v>
      </c>
      <c r="R2080" s="60">
        <f t="shared" si="440"/>
        <v>0</v>
      </c>
      <c r="S2080" s="75" t="str">
        <f t="shared" si="441"/>
        <v>已清</v>
      </c>
      <c r="T2080" s="51" t="s">
        <v>59</v>
      </c>
      <c r="U2080" s="51"/>
      <c r="V2080" s="51"/>
    </row>
    <row r="2081" spans="1:22" ht="20">
      <c r="A2081" s="49"/>
      <c r="B2081" s="52"/>
      <c r="C2081" s="53"/>
      <c r="D2081" s="54"/>
      <c r="E2081" s="54"/>
      <c r="F2081" s="55"/>
      <c r="G2081" s="56"/>
      <c r="H2081" s="57"/>
      <c r="I2081" s="58"/>
      <c r="J2081" s="59">
        <f t="shared" si="442"/>
        <v>0</v>
      </c>
      <c r="K2081" s="60">
        <f t="shared" si="443"/>
        <v>0</v>
      </c>
      <c r="L2081" s="61"/>
      <c r="M2081" s="59">
        <f t="shared" si="436"/>
        <v>0</v>
      </c>
      <c r="N2081" s="60">
        <f t="shared" si="437"/>
        <v>0</v>
      </c>
      <c r="O2081" s="81" t="e">
        <f t="shared" si="438"/>
        <v>#DIV/0!</v>
      </c>
      <c r="P2081" s="61"/>
      <c r="Q2081" s="60">
        <f t="shared" si="439"/>
        <v>0</v>
      </c>
      <c r="R2081" s="60">
        <f t="shared" si="440"/>
        <v>0</v>
      </c>
      <c r="S2081" s="75" t="str">
        <f t="shared" si="441"/>
        <v>已清</v>
      </c>
      <c r="T2081" s="51" t="s">
        <v>59</v>
      </c>
      <c r="U2081" s="51"/>
      <c r="V2081" s="51"/>
    </row>
    <row r="2082" spans="1:22" ht="20">
      <c r="A2082" s="49"/>
      <c r="B2082" s="52"/>
      <c r="C2082" s="53"/>
      <c r="D2082" s="54"/>
      <c r="E2082" s="54"/>
      <c r="F2082" s="55"/>
      <c r="G2082" s="56"/>
      <c r="H2082" s="57"/>
      <c r="I2082" s="58"/>
      <c r="J2082" s="59">
        <f t="shared" si="442"/>
        <v>0</v>
      </c>
      <c r="K2082" s="60">
        <f t="shared" si="443"/>
        <v>0</v>
      </c>
      <c r="L2082" s="61"/>
      <c r="M2082" s="59">
        <f t="shared" si="436"/>
        <v>0</v>
      </c>
      <c r="N2082" s="60">
        <f t="shared" si="437"/>
        <v>0</v>
      </c>
      <c r="O2082" s="81" t="e">
        <f t="shared" si="438"/>
        <v>#DIV/0!</v>
      </c>
      <c r="P2082" s="61"/>
      <c r="Q2082" s="60">
        <f t="shared" si="439"/>
        <v>0</v>
      </c>
      <c r="R2082" s="60">
        <f t="shared" si="440"/>
        <v>0</v>
      </c>
      <c r="S2082" s="75" t="str">
        <f t="shared" si="441"/>
        <v>已清</v>
      </c>
      <c r="T2082" s="51" t="s">
        <v>59</v>
      </c>
      <c r="U2082" s="51"/>
      <c r="V2082" s="51"/>
    </row>
    <row r="2083" spans="1:22" ht="20">
      <c r="A2083" s="49"/>
      <c r="B2083" s="52"/>
      <c r="C2083" s="53"/>
      <c r="D2083" s="54"/>
      <c r="E2083" s="54"/>
      <c r="F2083" s="55"/>
      <c r="G2083" s="56"/>
      <c r="H2083" s="57"/>
      <c r="I2083" s="58"/>
      <c r="J2083" s="59">
        <f t="shared" si="442"/>
        <v>0</v>
      </c>
      <c r="K2083" s="60">
        <f t="shared" si="443"/>
        <v>0</v>
      </c>
      <c r="L2083" s="61"/>
      <c r="M2083" s="59">
        <f t="shared" si="436"/>
        <v>0</v>
      </c>
      <c r="N2083" s="60">
        <f t="shared" si="437"/>
        <v>0</v>
      </c>
      <c r="O2083" s="81" t="e">
        <f t="shared" si="438"/>
        <v>#DIV/0!</v>
      </c>
      <c r="P2083" s="61"/>
      <c r="Q2083" s="60">
        <f t="shared" si="439"/>
        <v>0</v>
      </c>
      <c r="R2083" s="60">
        <f t="shared" si="440"/>
        <v>0</v>
      </c>
      <c r="S2083" s="75" t="str">
        <f t="shared" si="441"/>
        <v>已清</v>
      </c>
      <c r="T2083" s="51" t="s">
        <v>59</v>
      </c>
      <c r="U2083" s="51"/>
      <c r="V2083" s="51"/>
    </row>
    <row r="2084" spans="1:22" ht="20">
      <c r="A2084" s="49"/>
      <c r="B2084" s="52"/>
      <c r="C2084" s="53"/>
      <c r="D2084" s="54"/>
      <c r="E2084" s="54"/>
      <c r="F2084" s="55"/>
      <c r="G2084" s="56"/>
      <c r="H2084" s="57"/>
      <c r="I2084" s="58"/>
      <c r="J2084" s="59">
        <f t="shared" si="442"/>
        <v>0</v>
      </c>
      <c r="K2084" s="60">
        <f t="shared" si="443"/>
        <v>0</v>
      </c>
      <c r="L2084" s="61"/>
      <c r="M2084" s="59">
        <f t="shared" si="436"/>
        <v>0</v>
      </c>
      <c r="N2084" s="60">
        <f t="shared" si="437"/>
        <v>0</v>
      </c>
      <c r="O2084" s="81" t="e">
        <f t="shared" si="438"/>
        <v>#DIV/0!</v>
      </c>
      <c r="P2084" s="61"/>
      <c r="Q2084" s="60">
        <f t="shared" si="439"/>
        <v>0</v>
      </c>
      <c r="R2084" s="60">
        <f t="shared" si="440"/>
        <v>0</v>
      </c>
      <c r="S2084" s="75" t="str">
        <f t="shared" si="441"/>
        <v>已清</v>
      </c>
      <c r="T2084" s="51" t="s">
        <v>59</v>
      </c>
      <c r="U2084" s="51"/>
      <c r="V2084" s="51"/>
    </row>
    <row r="2085" spans="1:22" ht="20">
      <c r="A2085" s="49"/>
      <c r="B2085" s="52"/>
      <c r="C2085" s="53"/>
      <c r="D2085" s="54"/>
      <c r="E2085" s="54"/>
      <c r="F2085" s="55"/>
      <c r="G2085" s="56"/>
      <c r="H2085" s="57"/>
      <c r="I2085" s="58"/>
      <c r="J2085" s="59">
        <f t="shared" si="442"/>
        <v>0</v>
      </c>
      <c r="K2085" s="60">
        <f t="shared" si="443"/>
        <v>0</v>
      </c>
      <c r="L2085" s="61"/>
      <c r="M2085" s="59">
        <f t="shared" si="436"/>
        <v>0</v>
      </c>
      <c r="N2085" s="60">
        <f t="shared" si="437"/>
        <v>0</v>
      </c>
      <c r="O2085" s="81" t="e">
        <f t="shared" si="438"/>
        <v>#DIV/0!</v>
      </c>
      <c r="P2085" s="61"/>
      <c r="Q2085" s="60">
        <f t="shared" si="439"/>
        <v>0</v>
      </c>
      <c r="R2085" s="60">
        <f t="shared" si="440"/>
        <v>0</v>
      </c>
      <c r="S2085" s="75" t="str">
        <f t="shared" si="441"/>
        <v>已清</v>
      </c>
      <c r="T2085" s="51" t="s">
        <v>59</v>
      </c>
      <c r="U2085" s="51"/>
      <c r="V2085" s="51"/>
    </row>
    <row r="2086" spans="1:22" ht="20">
      <c r="A2086" s="49"/>
      <c r="B2086" s="52"/>
      <c r="C2086" s="53"/>
      <c r="D2086" s="54"/>
      <c r="E2086" s="54"/>
      <c r="F2086" s="55"/>
      <c r="G2086" s="56"/>
      <c r="H2086" s="57"/>
      <c r="I2086" s="58"/>
      <c r="J2086" s="59">
        <f t="shared" si="442"/>
        <v>0</v>
      </c>
      <c r="K2086" s="60">
        <f t="shared" si="443"/>
        <v>0</v>
      </c>
      <c r="L2086" s="61"/>
      <c r="M2086" s="59">
        <f t="shared" si="436"/>
        <v>0</v>
      </c>
      <c r="N2086" s="60">
        <f t="shared" si="437"/>
        <v>0</v>
      </c>
      <c r="O2086" s="81" t="e">
        <f t="shared" si="438"/>
        <v>#DIV/0!</v>
      </c>
      <c r="P2086" s="61"/>
      <c r="Q2086" s="60">
        <f t="shared" si="439"/>
        <v>0</v>
      </c>
      <c r="R2086" s="60">
        <f t="shared" si="440"/>
        <v>0</v>
      </c>
      <c r="S2086" s="75" t="str">
        <f t="shared" si="441"/>
        <v>已清</v>
      </c>
      <c r="T2086" s="51" t="s">
        <v>59</v>
      </c>
      <c r="U2086" s="51"/>
      <c r="V2086" s="51"/>
    </row>
    <row r="2087" spans="1:22" ht="20">
      <c r="A2087" s="49"/>
      <c r="B2087" s="52"/>
      <c r="C2087" s="53"/>
      <c r="D2087" s="54"/>
      <c r="E2087" s="54"/>
      <c r="F2087" s="55"/>
      <c r="G2087" s="56"/>
      <c r="H2087" s="57"/>
      <c r="I2087" s="58"/>
      <c r="J2087" s="59">
        <f t="shared" si="442"/>
        <v>0</v>
      </c>
      <c r="K2087" s="60">
        <f t="shared" si="443"/>
        <v>0</v>
      </c>
      <c r="L2087" s="61"/>
      <c r="M2087" s="59">
        <f t="shared" si="436"/>
        <v>0</v>
      </c>
      <c r="N2087" s="60">
        <f t="shared" si="437"/>
        <v>0</v>
      </c>
      <c r="O2087" s="81" t="e">
        <f t="shared" si="438"/>
        <v>#DIV/0!</v>
      </c>
      <c r="P2087" s="61"/>
      <c r="Q2087" s="60">
        <f t="shared" si="439"/>
        <v>0</v>
      </c>
      <c r="R2087" s="60">
        <f t="shared" si="440"/>
        <v>0</v>
      </c>
      <c r="S2087" s="75" t="str">
        <f t="shared" si="441"/>
        <v>已清</v>
      </c>
      <c r="T2087" s="51" t="s">
        <v>59</v>
      </c>
      <c r="U2087" s="51"/>
      <c r="V2087" s="51"/>
    </row>
    <row r="2088" spans="1:22" ht="20">
      <c r="A2088" s="49"/>
      <c r="B2088" s="52"/>
      <c r="C2088" s="53"/>
      <c r="D2088" s="54"/>
      <c r="E2088" s="54"/>
      <c r="F2088" s="55"/>
      <c r="G2088" s="56"/>
      <c r="H2088" s="57"/>
      <c r="I2088" s="58"/>
      <c r="J2088" s="59">
        <f t="shared" si="442"/>
        <v>0</v>
      </c>
      <c r="K2088" s="60">
        <f t="shared" si="443"/>
        <v>0</v>
      </c>
      <c r="L2088" s="61"/>
      <c r="M2088" s="59">
        <f t="shared" si="436"/>
        <v>0</v>
      </c>
      <c r="N2088" s="60">
        <f t="shared" si="437"/>
        <v>0</v>
      </c>
      <c r="O2088" s="81" t="e">
        <f t="shared" si="438"/>
        <v>#DIV/0!</v>
      </c>
      <c r="P2088" s="61"/>
      <c r="Q2088" s="60">
        <f t="shared" si="439"/>
        <v>0</v>
      </c>
      <c r="R2088" s="60">
        <f t="shared" si="440"/>
        <v>0</v>
      </c>
      <c r="S2088" s="75" t="str">
        <f t="shared" si="441"/>
        <v>已清</v>
      </c>
      <c r="T2088" s="51" t="s">
        <v>59</v>
      </c>
      <c r="U2088" s="51"/>
      <c r="V2088" s="51"/>
    </row>
    <row r="2089" spans="1:22" ht="20">
      <c r="A2089" s="49"/>
      <c r="B2089" s="52"/>
      <c r="C2089" s="53"/>
      <c r="D2089" s="54"/>
      <c r="E2089" s="54"/>
      <c r="F2089" s="55"/>
      <c r="G2089" s="56"/>
      <c r="H2089" s="57"/>
      <c r="I2089" s="58"/>
      <c r="J2089" s="59">
        <f t="shared" si="442"/>
        <v>0</v>
      </c>
      <c r="K2089" s="60">
        <f t="shared" si="443"/>
        <v>0</v>
      </c>
      <c r="L2089" s="61"/>
      <c r="M2089" s="59">
        <f t="shared" si="436"/>
        <v>0</v>
      </c>
      <c r="N2089" s="60">
        <f t="shared" si="437"/>
        <v>0</v>
      </c>
      <c r="O2089" s="81" t="e">
        <f t="shared" si="438"/>
        <v>#DIV/0!</v>
      </c>
      <c r="P2089" s="61"/>
      <c r="Q2089" s="60">
        <f t="shared" si="439"/>
        <v>0</v>
      </c>
      <c r="R2089" s="60">
        <f t="shared" si="440"/>
        <v>0</v>
      </c>
      <c r="S2089" s="75" t="str">
        <f t="shared" si="441"/>
        <v>已清</v>
      </c>
      <c r="T2089" s="51" t="s">
        <v>59</v>
      </c>
      <c r="U2089" s="51"/>
      <c r="V2089" s="51"/>
    </row>
    <row r="2090" spans="1:22" ht="20">
      <c r="A2090" s="49"/>
      <c r="B2090" s="52"/>
      <c r="C2090" s="53"/>
      <c r="D2090" s="54"/>
      <c r="E2090" s="54"/>
      <c r="F2090" s="55"/>
      <c r="G2090" s="56"/>
      <c r="H2090" s="57"/>
      <c r="I2090" s="58"/>
      <c r="J2090" s="59">
        <f t="shared" si="442"/>
        <v>0</v>
      </c>
      <c r="K2090" s="60">
        <f t="shared" si="443"/>
        <v>0</v>
      </c>
      <c r="L2090" s="61"/>
      <c r="M2090" s="59">
        <f t="shared" si="436"/>
        <v>0</v>
      </c>
      <c r="N2090" s="60">
        <f t="shared" si="437"/>
        <v>0</v>
      </c>
      <c r="O2090" s="81" t="e">
        <f t="shared" si="438"/>
        <v>#DIV/0!</v>
      </c>
      <c r="P2090" s="61"/>
      <c r="Q2090" s="60">
        <f t="shared" si="439"/>
        <v>0</v>
      </c>
      <c r="R2090" s="60">
        <f t="shared" si="440"/>
        <v>0</v>
      </c>
      <c r="S2090" s="75" t="str">
        <f t="shared" si="441"/>
        <v>已清</v>
      </c>
      <c r="T2090" s="51" t="s">
        <v>59</v>
      </c>
      <c r="U2090" s="51"/>
      <c r="V2090" s="51"/>
    </row>
    <row r="2091" spans="1:22" ht="20">
      <c r="A2091" s="49"/>
      <c r="B2091" s="52"/>
      <c r="C2091" s="53"/>
      <c r="D2091" s="54"/>
      <c r="E2091" s="54"/>
      <c r="F2091" s="55"/>
      <c r="G2091" s="56"/>
      <c r="H2091" s="57"/>
      <c r="I2091" s="58"/>
      <c r="J2091" s="59">
        <f t="shared" si="442"/>
        <v>0</v>
      </c>
      <c r="K2091" s="60">
        <f t="shared" si="443"/>
        <v>0</v>
      </c>
      <c r="L2091" s="61"/>
      <c r="M2091" s="59">
        <f t="shared" si="436"/>
        <v>0</v>
      </c>
      <c r="N2091" s="60">
        <f t="shared" si="437"/>
        <v>0</v>
      </c>
      <c r="O2091" s="81" t="e">
        <f t="shared" si="438"/>
        <v>#DIV/0!</v>
      </c>
      <c r="P2091" s="61"/>
      <c r="Q2091" s="60">
        <f t="shared" si="439"/>
        <v>0</v>
      </c>
      <c r="R2091" s="60">
        <f t="shared" si="440"/>
        <v>0</v>
      </c>
      <c r="S2091" s="75" t="str">
        <f t="shared" si="441"/>
        <v>已清</v>
      </c>
      <c r="T2091" s="51" t="s">
        <v>59</v>
      </c>
      <c r="U2091" s="51"/>
      <c r="V2091" s="51"/>
    </row>
    <row r="2092" spans="1:22" ht="20">
      <c r="A2092" s="49"/>
      <c r="B2092" s="52"/>
      <c r="C2092" s="53"/>
      <c r="D2092" s="54"/>
      <c r="E2092" s="54"/>
      <c r="F2092" s="55"/>
      <c r="G2092" s="56"/>
      <c r="H2092" s="57"/>
      <c r="I2092" s="58"/>
      <c r="J2092" s="59">
        <f t="shared" si="442"/>
        <v>0</v>
      </c>
      <c r="K2092" s="60">
        <f t="shared" si="443"/>
        <v>0</v>
      </c>
      <c r="L2092" s="61"/>
      <c r="M2092" s="59">
        <f t="shared" si="436"/>
        <v>0</v>
      </c>
      <c r="N2092" s="60">
        <f t="shared" si="437"/>
        <v>0</v>
      </c>
      <c r="O2092" s="81" t="e">
        <f t="shared" si="438"/>
        <v>#DIV/0!</v>
      </c>
      <c r="P2092" s="61"/>
      <c r="Q2092" s="60">
        <f t="shared" si="439"/>
        <v>0</v>
      </c>
      <c r="R2092" s="60">
        <f t="shared" si="440"/>
        <v>0</v>
      </c>
      <c r="S2092" s="75" t="str">
        <f t="shared" si="441"/>
        <v>已清</v>
      </c>
      <c r="T2092" s="51" t="s">
        <v>59</v>
      </c>
      <c r="U2092" s="51"/>
      <c r="V2092" s="51"/>
    </row>
    <row r="2093" spans="1:22" ht="20">
      <c r="A2093" s="49"/>
      <c r="B2093" s="52"/>
      <c r="C2093" s="53"/>
      <c r="D2093" s="54"/>
      <c r="E2093" s="54"/>
      <c r="F2093" s="55"/>
      <c r="G2093" s="56"/>
      <c r="H2093" s="57"/>
      <c r="I2093" s="58"/>
      <c r="J2093" s="59">
        <f t="shared" si="442"/>
        <v>0</v>
      </c>
      <c r="K2093" s="60">
        <f t="shared" si="443"/>
        <v>0</v>
      </c>
      <c r="L2093" s="61"/>
      <c r="M2093" s="59">
        <f t="shared" si="436"/>
        <v>0</v>
      </c>
      <c r="N2093" s="60">
        <f t="shared" si="437"/>
        <v>0</v>
      </c>
      <c r="O2093" s="81" t="e">
        <f t="shared" si="438"/>
        <v>#DIV/0!</v>
      </c>
      <c r="P2093" s="61"/>
      <c r="Q2093" s="60">
        <f t="shared" si="439"/>
        <v>0</v>
      </c>
      <c r="R2093" s="60">
        <f t="shared" si="440"/>
        <v>0</v>
      </c>
      <c r="S2093" s="75" t="str">
        <f t="shared" si="441"/>
        <v>已清</v>
      </c>
      <c r="T2093" s="51" t="s">
        <v>59</v>
      </c>
      <c r="U2093" s="51"/>
      <c r="V2093" s="51"/>
    </row>
    <row r="2094" spans="1:22" ht="20">
      <c r="A2094" s="49"/>
      <c r="B2094" s="52"/>
      <c r="C2094" s="53"/>
      <c r="D2094" s="54"/>
      <c r="E2094" s="54"/>
      <c r="F2094" s="55"/>
      <c r="G2094" s="56"/>
      <c r="H2094" s="57"/>
      <c r="I2094" s="58"/>
      <c r="J2094" s="59">
        <f t="shared" si="442"/>
        <v>0</v>
      </c>
      <c r="K2094" s="60">
        <f t="shared" si="443"/>
        <v>0</v>
      </c>
      <c r="L2094" s="61"/>
      <c r="M2094" s="59">
        <f t="shared" si="436"/>
        <v>0</v>
      </c>
      <c r="N2094" s="60">
        <f t="shared" si="437"/>
        <v>0</v>
      </c>
      <c r="O2094" s="81" t="e">
        <f t="shared" si="438"/>
        <v>#DIV/0!</v>
      </c>
      <c r="P2094" s="61"/>
      <c r="Q2094" s="60">
        <f t="shared" si="439"/>
        <v>0</v>
      </c>
      <c r="R2094" s="60">
        <f t="shared" si="440"/>
        <v>0</v>
      </c>
      <c r="S2094" s="75" t="str">
        <f t="shared" si="441"/>
        <v>已清</v>
      </c>
      <c r="T2094" s="51" t="s">
        <v>59</v>
      </c>
      <c r="U2094" s="51"/>
      <c r="V2094" s="51"/>
    </row>
    <row r="2095" spans="1:22" ht="20">
      <c r="A2095" s="49"/>
      <c r="B2095" s="52"/>
      <c r="C2095" s="53"/>
      <c r="D2095" s="54"/>
      <c r="E2095" s="54"/>
      <c r="F2095" s="55"/>
      <c r="G2095" s="56"/>
      <c r="H2095" s="57"/>
      <c r="I2095" s="58"/>
      <c r="J2095" s="59">
        <f t="shared" si="442"/>
        <v>0</v>
      </c>
      <c r="K2095" s="60">
        <f t="shared" si="443"/>
        <v>0</v>
      </c>
      <c r="L2095" s="61"/>
      <c r="M2095" s="59">
        <f t="shared" si="436"/>
        <v>0</v>
      </c>
      <c r="N2095" s="60">
        <f t="shared" si="437"/>
        <v>0</v>
      </c>
      <c r="O2095" s="81" t="e">
        <f t="shared" si="438"/>
        <v>#DIV/0!</v>
      </c>
      <c r="P2095" s="61"/>
      <c r="Q2095" s="60">
        <f t="shared" si="439"/>
        <v>0</v>
      </c>
      <c r="R2095" s="60">
        <f t="shared" si="440"/>
        <v>0</v>
      </c>
      <c r="S2095" s="75" t="str">
        <f t="shared" si="441"/>
        <v>已清</v>
      </c>
      <c r="T2095" s="51" t="s">
        <v>59</v>
      </c>
      <c r="U2095" s="51"/>
      <c r="V2095" s="51"/>
    </row>
    <row r="2096" spans="1:22" ht="20">
      <c r="A2096" s="49"/>
      <c r="B2096" s="52"/>
      <c r="C2096" s="53"/>
      <c r="D2096" s="54"/>
      <c r="E2096" s="54"/>
      <c r="F2096" s="55"/>
      <c r="G2096" s="56"/>
      <c r="H2096" s="57"/>
      <c r="I2096" s="58"/>
      <c r="J2096" s="59">
        <f t="shared" si="442"/>
        <v>0</v>
      </c>
      <c r="K2096" s="60">
        <f t="shared" si="443"/>
        <v>0</v>
      </c>
      <c r="L2096" s="61"/>
      <c r="M2096" s="59">
        <f t="shared" si="436"/>
        <v>0</v>
      </c>
      <c r="N2096" s="60">
        <f t="shared" si="437"/>
        <v>0</v>
      </c>
      <c r="O2096" s="81" t="e">
        <f t="shared" si="438"/>
        <v>#DIV/0!</v>
      </c>
      <c r="P2096" s="61"/>
      <c r="Q2096" s="60">
        <f t="shared" si="439"/>
        <v>0</v>
      </c>
      <c r="R2096" s="60">
        <f t="shared" si="440"/>
        <v>0</v>
      </c>
      <c r="S2096" s="75" t="str">
        <f t="shared" si="441"/>
        <v>已清</v>
      </c>
      <c r="T2096" s="51" t="s">
        <v>59</v>
      </c>
      <c r="U2096" s="51"/>
      <c r="V2096" s="51"/>
    </row>
    <row r="2097" spans="1:22" ht="20">
      <c r="A2097" s="49"/>
      <c r="B2097" s="52"/>
      <c r="C2097" s="53"/>
      <c r="D2097" s="54"/>
      <c r="E2097" s="54"/>
      <c r="F2097" s="55"/>
      <c r="G2097" s="56"/>
      <c r="H2097" s="57"/>
      <c r="I2097" s="58"/>
      <c r="J2097" s="59">
        <f t="shared" si="442"/>
        <v>0</v>
      </c>
      <c r="K2097" s="60">
        <f t="shared" si="443"/>
        <v>0</v>
      </c>
      <c r="L2097" s="61"/>
      <c r="M2097" s="59">
        <f t="shared" si="436"/>
        <v>0</v>
      </c>
      <c r="N2097" s="60">
        <f t="shared" si="437"/>
        <v>0</v>
      </c>
      <c r="O2097" s="81" t="e">
        <f t="shared" si="438"/>
        <v>#DIV/0!</v>
      </c>
      <c r="P2097" s="61"/>
      <c r="Q2097" s="60">
        <f t="shared" si="439"/>
        <v>0</v>
      </c>
      <c r="R2097" s="60">
        <f t="shared" si="440"/>
        <v>0</v>
      </c>
      <c r="S2097" s="75" t="str">
        <f t="shared" si="441"/>
        <v>已清</v>
      </c>
      <c r="T2097" s="51" t="s">
        <v>59</v>
      </c>
      <c r="U2097" s="51"/>
      <c r="V2097" s="51"/>
    </row>
    <row r="2098" spans="1:22" ht="20">
      <c r="A2098" s="49"/>
      <c r="B2098" s="52"/>
      <c r="C2098" s="53"/>
      <c r="D2098" s="54"/>
      <c r="E2098" s="54"/>
      <c r="F2098" s="55"/>
      <c r="G2098" s="56"/>
      <c r="H2098" s="57"/>
      <c r="I2098" s="58"/>
      <c r="J2098" s="59">
        <f t="shared" si="442"/>
        <v>0</v>
      </c>
      <c r="K2098" s="60">
        <f t="shared" si="443"/>
        <v>0</v>
      </c>
      <c r="L2098" s="61"/>
      <c r="M2098" s="59">
        <f t="shared" si="436"/>
        <v>0</v>
      </c>
      <c r="N2098" s="60">
        <f t="shared" si="437"/>
        <v>0</v>
      </c>
      <c r="O2098" s="81" t="e">
        <f t="shared" si="438"/>
        <v>#DIV/0!</v>
      </c>
      <c r="P2098" s="61"/>
      <c r="Q2098" s="60">
        <f t="shared" si="439"/>
        <v>0</v>
      </c>
      <c r="R2098" s="60">
        <f t="shared" si="440"/>
        <v>0</v>
      </c>
      <c r="S2098" s="75" t="str">
        <f t="shared" si="441"/>
        <v>已清</v>
      </c>
      <c r="T2098" s="51" t="s">
        <v>59</v>
      </c>
      <c r="U2098" s="51"/>
      <c r="V2098" s="51"/>
    </row>
    <row r="2099" spans="1:22" ht="20">
      <c r="A2099" s="49"/>
      <c r="B2099" s="52"/>
      <c r="C2099" s="53"/>
      <c r="D2099" s="54"/>
      <c r="E2099" s="54"/>
      <c r="F2099" s="55"/>
      <c r="G2099" s="56"/>
      <c r="H2099" s="57"/>
      <c r="I2099" s="58"/>
      <c r="J2099" s="59">
        <f t="shared" si="442"/>
        <v>0</v>
      </c>
      <c r="K2099" s="60">
        <f t="shared" si="443"/>
        <v>0</v>
      </c>
      <c r="L2099" s="61"/>
      <c r="M2099" s="59">
        <f t="shared" si="436"/>
        <v>0</v>
      </c>
      <c r="N2099" s="60">
        <f t="shared" si="437"/>
        <v>0</v>
      </c>
      <c r="O2099" s="81" t="e">
        <f t="shared" si="438"/>
        <v>#DIV/0!</v>
      </c>
      <c r="P2099" s="61"/>
      <c r="Q2099" s="60">
        <f t="shared" si="439"/>
        <v>0</v>
      </c>
      <c r="R2099" s="60">
        <f t="shared" si="440"/>
        <v>0</v>
      </c>
      <c r="S2099" s="75" t="str">
        <f t="shared" si="441"/>
        <v>已清</v>
      </c>
      <c r="T2099" s="51" t="s">
        <v>59</v>
      </c>
      <c r="U2099" s="51"/>
      <c r="V2099" s="51"/>
    </row>
    <row r="2100" spans="1:22" ht="20">
      <c r="A2100" s="49"/>
      <c r="B2100" s="52"/>
      <c r="C2100" s="53"/>
      <c r="D2100" s="54"/>
      <c r="E2100" s="54"/>
      <c r="F2100" s="55"/>
      <c r="G2100" s="56"/>
      <c r="H2100" s="57"/>
      <c r="I2100" s="58"/>
      <c r="J2100" s="59">
        <f t="shared" si="442"/>
        <v>0</v>
      </c>
      <c r="K2100" s="60">
        <f t="shared" si="443"/>
        <v>0</v>
      </c>
      <c r="L2100" s="61"/>
      <c r="M2100" s="59">
        <f t="shared" si="436"/>
        <v>0</v>
      </c>
      <c r="N2100" s="60">
        <f t="shared" si="437"/>
        <v>0</v>
      </c>
      <c r="O2100" s="81" t="e">
        <f t="shared" si="438"/>
        <v>#DIV/0!</v>
      </c>
      <c r="P2100" s="61"/>
      <c r="Q2100" s="60">
        <f t="shared" si="439"/>
        <v>0</v>
      </c>
      <c r="R2100" s="60">
        <f t="shared" si="440"/>
        <v>0</v>
      </c>
      <c r="S2100" s="75" t="str">
        <f t="shared" si="441"/>
        <v>已清</v>
      </c>
      <c r="T2100" s="51" t="s">
        <v>59</v>
      </c>
      <c r="U2100" s="51"/>
      <c r="V2100" s="51"/>
    </row>
    <row r="2101" spans="1:22" ht="20">
      <c r="A2101" s="49"/>
      <c r="B2101" s="52"/>
      <c r="C2101" s="53"/>
      <c r="D2101" s="54"/>
      <c r="E2101" s="54"/>
      <c r="F2101" s="55"/>
      <c r="G2101" s="56"/>
      <c r="H2101" s="57"/>
      <c r="I2101" s="58"/>
      <c r="J2101" s="59">
        <f t="shared" si="442"/>
        <v>0</v>
      </c>
      <c r="K2101" s="60">
        <f t="shared" si="443"/>
        <v>0</v>
      </c>
      <c r="L2101" s="61"/>
      <c r="M2101" s="59">
        <f t="shared" si="436"/>
        <v>0</v>
      </c>
      <c r="N2101" s="60">
        <f t="shared" si="437"/>
        <v>0</v>
      </c>
      <c r="O2101" s="81" t="e">
        <f t="shared" si="438"/>
        <v>#DIV/0!</v>
      </c>
      <c r="P2101" s="61"/>
      <c r="Q2101" s="60">
        <f t="shared" si="439"/>
        <v>0</v>
      </c>
      <c r="R2101" s="60">
        <f t="shared" si="440"/>
        <v>0</v>
      </c>
      <c r="S2101" s="75" t="str">
        <f t="shared" si="441"/>
        <v>已清</v>
      </c>
      <c r="T2101" s="51" t="s">
        <v>59</v>
      </c>
      <c r="U2101" s="51"/>
      <c r="V2101" s="51"/>
    </row>
    <row r="2102" spans="1:22" ht="20">
      <c r="A2102" s="49"/>
      <c r="B2102" s="52"/>
      <c r="C2102" s="53"/>
      <c r="D2102" s="54"/>
      <c r="E2102" s="54"/>
      <c r="F2102" s="55"/>
      <c r="G2102" s="56"/>
      <c r="H2102" s="57"/>
      <c r="I2102" s="58"/>
      <c r="J2102" s="59">
        <f t="shared" si="442"/>
        <v>0</v>
      </c>
      <c r="K2102" s="60">
        <f t="shared" si="443"/>
        <v>0</v>
      </c>
      <c r="L2102" s="61"/>
      <c r="M2102" s="59">
        <f t="shared" si="436"/>
        <v>0</v>
      </c>
      <c r="N2102" s="60">
        <f t="shared" si="437"/>
        <v>0</v>
      </c>
      <c r="O2102" s="81" t="e">
        <f t="shared" si="438"/>
        <v>#DIV/0!</v>
      </c>
      <c r="P2102" s="61"/>
      <c r="Q2102" s="60">
        <f t="shared" si="439"/>
        <v>0</v>
      </c>
      <c r="R2102" s="60">
        <f t="shared" si="440"/>
        <v>0</v>
      </c>
      <c r="S2102" s="75" t="str">
        <f t="shared" si="441"/>
        <v>已清</v>
      </c>
      <c r="T2102" s="51" t="s">
        <v>59</v>
      </c>
      <c r="U2102" s="51"/>
      <c r="V2102" s="51"/>
    </row>
    <row r="2103" spans="1:22" ht="20">
      <c r="A2103" s="49"/>
      <c r="B2103" s="52"/>
      <c r="C2103" s="53"/>
      <c r="D2103" s="54"/>
      <c r="E2103" s="54"/>
      <c r="F2103" s="55"/>
      <c r="G2103" s="56"/>
      <c r="H2103" s="57"/>
      <c r="I2103" s="58"/>
      <c r="J2103" s="59">
        <f t="shared" si="442"/>
        <v>0</v>
      </c>
      <c r="K2103" s="60">
        <f t="shared" si="443"/>
        <v>0</v>
      </c>
      <c r="L2103" s="61"/>
      <c r="M2103" s="59">
        <f t="shared" si="436"/>
        <v>0</v>
      </c>
      <c r="N2103" s="60">
        <f t="shared" si="437"/>
        <v>0</v>
      </c>
      <c r="O2103" s="81" t="e">
        <f t="shared" si="438"/>
        <v>#DIV/0!</v>
      </c>
      <c r="P2103" s="61"/>
      <c r="Q2103" s="60">
        <f t="shared" si="439"/>
        <v>0</v>
      </c>
      <c r="R2103" s="60">
        <f t="shared" si="440"/>
        <v>0</v>
      </c>
      <c r="S2103" s="75" t="str">
        <f t="shared" si="441"/>
        <v>已清</v>
      </c>
      <c r="T2103" s="51" t="s">
        <v>59</v>
      </c>
      <c r="U2103" s="51"/>
      <c r="V2103" s="51"/>
    </row>
    <row r="2104" spans="1:22" ht="20">
      <c r="A2104" s="49"/>
      <c r="B2104" s="52"/>
      <c r="C2104" s="53"/>
      <c r="D2104" s="54"/>
      <c r="E2104" s="54"/>
      <c r="F2104" s="55"/>
      <c r="G2104" s="56"/>
      <c r="H2104" s="57"/>
      <c r="I2104" s="58"/>
      <c r="J2104" s="59">
        <f t="shared" si="442"/>
        <v>0</v>
      </c>
      <c r="K2104" s="60">
        <f t="shared" si="443"/>
        <v>0</v>
      </c>
      <c r="L2104" s="61"/>
      <c r="M2104" s="59">
        <f t="shared" ref="M2104:M2167" si="444">L2104*H2104</f>
        <v>0</v>
      </c>
      <c r="N2104" s="60">
        <f t="shared" ref="N2104:N2167" si="445">(L2104-J2104)*H2104</f>
        <v>0</v>
      </c>
      <c r="O2104" s="81" t="e">
        <f t="shared" ref="O2104:O2167" si="446">(L2104-J2104)/J2104</f>
        <v>#DIV/0!</v>
      </c>
      <c r="P2104" s="61"/>
      <c r="Q2104" s="60">
        <f t="shared" si="439"/>
        <v>0</v>
      </c>
      <c r="R2104" s="60">
        <f t="shared" si="440"/>
        <v>0</v>
      </c>
      <c r="S2104" s="75" t="str">
        <f t="shared" si="441"/>
        <v>已清</v>
      </c>
      <c r="T2104" s="51" t="s">
        <v>59</v>
      </c>
      <c r="U2104" s="51"/>
      <c r="V2104" s="51"/>
    </row>
    <row r="2105" spans="1:22" ht="20">
      <c r="A2105" s="49"/>
      <c r="B2105" s="52"/>
      <c r="C2105" s="53"/>
      <c r="D2105" s="54"/>
      <c r="E2105" s="54"/>
      <c r="F2105" s="55"/>
      <c r="G2105" s="56"/>
      <c r="H2105" s="57"/>
      <c r="I2105" s="58"/>
      <c r="J2105" s="59">
        <f t="shared" si="442"/>
        <v>0</v>
      </c>
      <c r="K2105" s="60">
        <f t="shared" si="443"/>
        <v>0</v>
      </c>
      <c r="L2105" s="61"/>
      <c r="M2105" s="59">
        <f t="shared" si="444"/>
        <v>0</v>
      </c>
      <c r="N2105" s="60">
        <f t="shared" si="445"/>
        <v>0</v>
      </c>
      <c r="O2105" s="81" t="e">
        <f t="shared" si="446"/>
        <v>#DIV/0!</v>
      </c>
      <c r="P2105" s="61"/>
      <c r="Q2105" s="60">
        <f t="shared" si="439"/>
        <v>0</v>
      </c>
      <c r="R2105" s="60">
        <f t="shared" si="440"/>
        <v>0</v>
      </c>
      <c r="S2105" s="75" t="str">
        <f t="shared" si="441"/>
        <v>已清</v>
      </c>
      <c r="T2105" s="51" t="s">
        <v>59</v>
      </c>
      <c r="U2105" s="51"/>
      <c r="V2105" s="51"/>
    </row>
    <row r="2106" spans="1:22" ht="20">
      <c r="A2106" s="49"/>
      <c r="B2106" s="52"/>
      <c r="C2106" s="53"/>
      <c r="D2106" s="54"/>
      <c r="E2106" s="54"/>
      <c r="F2106" s="55"/>
      <c r="G2106" s="56"/>
      <c r="H2106" s="57"/>
      <c r="I2106" s="58"/>
      <c r="J2106" s="59">
        <f t="shared" si="442"/>
        <v>0</v>
      </c>
      <c r="K2106" s="60">
        <f t="shared" si="443"/>
        <v>0</v>
      </c>
      <c r="L2106" s="61"/>
      <c r="M2106" s="59">
        <f t="shared" si="444"/>
        <v>0</v>
      </c>
      <c r="N2106" s="60">
        <f t="shared" si="445"/>
        <v>0</v>
      </c>
      <c r="O2106" s="81" t="e">
        <f t="shared" si="446"/>
        <v>#DIV/0!</v>
      </c>
      <c r="P2106" s="61"/>
      <c r="Q2106" s="60">
        <f t="shared" ref="Q2106:Q2169" si="447">L2106*H2106-P2106</f>
        <v>0</v>
      </c>
      <c r="R2106" s="60">
        <f t="shared" si="440"/>
        <v>0</v>
      </c>
      <c r="S2106" s="75" t="str">
        <f t="shared" si="441"/>
        <v>已清</v>
      </c>
      <c r="T2106" s="51" t="s">
        <v>59</v>
      </c>
      <c r="U2106" s="51"/>
      <c r="V2106" s="51"/>
    </row>
    <row r="2107" spans="1:22" ht="20">
      <c r="A2107" s="49"/>
      <c r="B2107" s="52"/>
      <c r="C2107" s="53"/>
      <c r="D2107" s="54"/>
      <c r="E2107" s="54"/>
      <c r="F2107" s="55"/>
      <c r="G2107" s="56"/>
      <c r="H2107" s="57"/>
      <c r="I2107" s="58"/>
      <c r="J2107" s="59">
        <f t="shared" si="442"/>
        <v>0</v>
      </c>
      <c r="K2107" s="60">
        <f t="shared" si="443"/>
        <v>0</v>
      </c>
      <c r="L2107" s="61"/>
      <c r="M2107" s="59">
        <f t="shared" si="444"/>
        <v>0</v>
      </c>
      <c r="N2107" s="60">
        <f t="shared" si="445"/>
        <v>0</v>
      </c>
      <c r="O2107" s="81" t="e">
        <f t="shared" si="446"/>
        <v>#DIV/0!</v>
      </c>
      <c r="P2107" s="61"/>
      <c r="Q2107" s="60">
        <f t="shared" si="447"/>
        <v>0</v>
      </c>
      <c r="R2107" s="60">
        <f t="shared" si="440"/>
        <v>0</v>
      </c>
      <c r="S2107" s="75" t="str">
        <f t="shared" si="441"/>
        <v>已清</v>
      </c>
      <c r="T2107" s="51" t="s">
        <v>59</v>
      </c>
      <c r="U2107" s="51"/>
      <c r="V2107" s="51"/>
    </row>
    <row r="2108" spans="1:22" ht="20">
      <c r="A2108" s="49"/>
      <c r="B2108" s="52"/>
      <c r="C2108" s="53"/>
      <c r="D2108" s="54"/>
      <c r="E2108" s="54"/>
      <c r="F2108" s="55"/>
      <c r="G2108" s="56"/>
      <c r="H2108" s="57"/>
      <c r="I2108" s="58"/>
      <c r="J2108" s="59">
        <f t="shared" si="442"/>
        <v>0</v>
      </c>
      <c r="K2108" s="60">
        <f t="shared" si="443"/>
        <v>0</v>
      </c>
      <c r="L2108" s="61"/>
      <c r="M2108" s="59">
        <f t="shared" si="444"/>
        <v>0</v>
      </c>
      <c r="N2108" s="60">
        <f t="shared" si="445"/>
        <v>0</v>
      </c>
      <c r="O2108" s="81" t="e">
        <f t="shared" si="446"/>
        <v>#DIV/0!</v>
      </c>
      <c r="P2108" s="61"/>
      <c r="Q2108" s="60">
        <f t="shared" si="447"/>
        <v>0</v>
      </c>
      <c r="R2108" s="60">
        <f t="shared" si="440"/>
        <v>0</v>
      </c>
      <c r="S2108" s="75" t="str">
        <f t="shared" si="441"/>
        <v>已清</v>
      </c>
      <c r="T2108" s="51" t="s">
        <v>59</v>
      </c>
      <c r="U2108" s="51"/>
      <c r="V2108" s="51"/>
    </row>
    <row r="2109" spans="1:22" ht="20">
      <c r="A2109" s="49"/>
      <c r="B2109" s="52"/>
      <c r="C2109" s="53"/>
      <c r="D2109" s="54"/>
      <c r="E2109" s="54"/>
      <c r="F2109" s="55"/>
      <c r="G2109" s="56"/>
      <c r="H2109" s="57"/>
      <c r="I2109" s="58"/>
      <c r="J2109" s="59">
        <f t="shared" si="442"/>
        <v>0</v>
      </c>
      <c r="K2109" s="60">
        <f t="shared" si="443"/>
        <v>0</v>
      </c>
      <c r="L2109" s="61"/>
      <c r="M2109" s="59">
        <f t="shared" si="444"/>
        <v>0</v>
      </c>
      <c r="N2109" s="60">
        <f t="shared" si="445"/>
        <v>0</v>
      </c>
      <c r="O2109" s="81" t="e">
        <f t="shared" si="446"/>
        <v>#DIV/0!</v>
      </c>
      <c r="P2109" s="61"/>
      <c r="Q2109" s="60">
        <f t="shared" si="447"/>
        <v>0</v>
      </c>
      <c r="R2109" s="60">
        <f t="shared" si="440"/>
        <v>0</v>
      </c>
      <c r="S2109" s="75" t="str">
        <f t="shared" si="441"/>
        <v>已清</v>
      </c>
      <c r="T2109" s="51" t="s">
        <v>59</v>
      </c>
      <c r="U2109" s="51"/>
      <c r="V2109" s="51"/>
    </row>
    <row r="2110" spans="1:22" ht="20">
      <c r="A2110" s="49"/>
      <c r="B2110" s="52"/>
      <c r="C2110" s="53"/>
      <c r="D2110" s="54"/>
      <c r="E2110" s="54"/>
      <c r="F2110" s="55"/>
      <c r="G2110" s="56"/>
      <c r="H2110" s="57"/>
      <c r="I2110" s="58"/>
      <c r="J2110" s="59">
        <f t="shared" si="442"/>
        <v>0</v>
      </c>
      <c r="K2110" s="60">
        <f t="shared" si="443"/>
        <v>0</v>
      </c>
      <c r="L2110" s="61"/>
      <c r="M2110" s="59">
        <f t="shared" si="444"/>
        <v>0</v>
      </c>
      <c r="N2110" s="60">
        <f t="shared" si="445"/>
        <v>0</v>
      </c>
      <c r="O2110" s="81" t="e">
        <f t="shared" si="446"/>
        <v>#DIV/0!</v>
      </c>
      <c r="P2110" s="61"/>
      <c r="Q2110" s="60">
        <f t="shared" si="447"/>
        <v>0</v>
      </c>
      <c r="R2110" s="60">
        <f t="shared" si="440"/>
        <v>0</v>
      </c>
      <c r="S2110" s="75" t="str">
        <f t="shared" si="441"/>
        <v>已清</v>
      </c>
      <c r="T2110" s="51" t="s">
        <v>59</v>
      </c>
      <c r="U2110" s="51"/>
      <c r="V2110" s="51"/>
    </row>
    <row r="2111" spans="1:22" ht="20">
      <c r="A2111" s="49"/>
      <c r="B2111" s="52"/>
      <c r="C2111" s="53"/>
      <c r="D2111" s="54"/>
      <c r="E2111" s="54"/>
      <c r="F2111" s="55"/>
      <c r="G2111" s="56"/>
      <c r="H2111" s="57"/>
      <c r="I2111" s="58"/>
      <c r="J2111" s="59">
        <f t="shared" si="442"/>
        <v>0</v>
      </c>
      <c r="K2111" s="60">
        <f t="shared" si="443"/>
        <v>0</v>
      </c>
      <c r="L2111" s="61"/>
      <c r="M2111" s="59">
        <f t="shared" si="444"/>
        <v>0</v>
      </c>
      <c r="N2111" s="60">
        <f t="shared" si="445"/>
        <v>0</v>
      </c>
      <c r="O2111" s="81" t="e">
        <f t="shared" si="446"/>
        <v>#DIV/0!</v>
      </c>
      <c r="P2111" s="61"/>
      <c r="Q2111" s="60">
        <f t="shared" si="447"/>
        <v>0</v>
      </c>
      <c r="R2111" s="60">
        <f t="shared" si="440"/>
        <v>0</v>
      </c>
      <c r="S2111" s="75" t="str">
        <f t="shared" si="441"/>
        <v>已清</v>
      </c>
      <c r="T2111" s="51" t="s">
        <v>59</v>
      </c>
      <c r="U2111" s="51"/>
      <c r="V2111" s="51"/>
    </row>
    <row r="2112" spans="1:22" ht="20">
      <c r="A2112" s="49"/>
      <c r="B2112" s="52"/>
      <c r="C2112" s="53"/>
      <c r="D2112" s="54"/>
      <c r="E2112" s="54"/>
      <c r="F2112" s="55"/>
      <c r="G2112" s="56"/>
      <c r="H2112" s="57"/>
      <c r="I2112" s="58"/>
      <c r="J2112" s="59">
        <f t="shared" si="442"/>
        <v>0</v>
      </c>
      <c r="K2112" s="60">
        <f t="shared" si="443"/>
        <v>0</v>
      </c>
      <c r="L2112" s="61"/>
      <c r="M2112" s="59">
        <f t="shared" si="444"/>
        <v>0</v>
      </c>
      <c r="N2112" s="60">
        <f t="shared" si="445"/>
        <v>0</v>
      </c>
      <c r="O2112" s="81" t="e">
        <f t="shared" si="446"/>
        <v>#DIV/0!</v>
      </c>
      <c r="P2112" s="61"/>
      <c r="Q2112" s="60">
        <f t="shared" si="447"/>
        <v>0</v>
      </c>
      <c r="R2112" s="60">
        <f t="shared" si="440"/>
        <v>0</v>
      </c>
      <c r="S2112" s="75" t="str">
        <f t="shared" si="441"/>
        <v>已清</v>
      </c>
      <c r="T2112" s="51" t="s">
        <v>59</v>
      </c>
      <c r="U2112" s="51"/>
      <c r="V2112" s="51"/>
    </row>
    <row r="2113" spans="1:22" ht="20">
      <c r="A2113" s="49"/>
      <c r="B2113" s="52"/>
      <c r="C2113" s="53"/>
      <c r="D2113" s="54"/>
      <c r="E2113" s="54"/>
      <c r="F2113" s="55"/>
      <c r="G2113" s="56"/>
      <c r="H2113" s="57"/>
      <c r="I2113" s="58"/>
      <c r="J2113" s="59">
        <f t="shared" si="442"/>
        <v>0</v>
      </c>
      <c r="K2113" s="60">
        <f t="shared" si="443"/>
        <v>0</v>
      </c>
      <c r="L2113" s="61"/>
      <c r="M2113" s="59">
        <f t="shared" si="444"/>
        <v>0</v>
      </c>
      <c r="N2113" s="60">
        <f t="shared" si="445"/>
        <v>0</v>
      </c>
      <c r="O2113" s="81" t="e">
        <f t="shared" si="446"/>
        <v>#DIV/0!</v>
      </c>
      <c r="P2113" s="61"/>
      <c r="Q2113" s="60">
        <f t="shared" si="447"/>
        <v>0</v>
      </c>
      <c r="R2113" s="60">
        <f t="shared" si="440"/>
        <v>0</v>
      </c>
      <c r="S2113" s="75" t="str">
        <f t="shared" si="441"/>
        <v>已清</v>
      </c>
      <c r="T2113" s="51" t="s">
        <v>59</v>
      </c>
      <c r="U2113" s="51"/>
      <c r="V2113" s="51"/>
    </row>
    <row r="2114" spans="1:22" ht="20">
      <c r="A2114" s="49"/>
      <c r="B2114" s="52"/>
      <c r="C2114" s="53"/>
      <c r="D2114" s="54"/>
      <c r="E2114" s="54"/>
      <c r="F2114" s="55"/>
      <c r="G2114" s="56"/>
      <c r="H2114" s="57"/>
      <c r="I2114" s="58"/>
      <c r="J2114" s="59">
        <f t="shared" si="442"/>
        <v>0</v>
      </c>
      <c r="K2114" s="60">
        <f t="shared" si="443"/>
        <v>0</v>
      </c>
      <c r="L2114" s="61"/>
      <c r="M2114" s="59">
        <f t="shared" si="444"/>
        <v>0</v>
      </c>
      <c r="N2114" s="60">
        <f t="shared" si="445"/>
        <v>0</v>
      </c>
      <c r="O2114" s="81" t="e">
        <f t="shared" si="446"/>
        <v>#DIV/0!</v>
      </c>
      <c r="P2114" s="61"/>
      <c r="Q2114" s="60">
        <f t="shared" si="447"/>
        <v>0</v>
      </c>
      <c r="R2114" s="60">
        <f t="shared" ref="R2114:R2177" si="448">N2114</f>
        <v>0</v>
      </c>
      <c r="S2114" s="75" t="str">
        <f t="shared" ref="S2114:S2177" si="449">IF(Q2114&lt;&gt;0,"未清","已清")</f>
        <v>已清</v>
      </c>
      <c r="T2114" s="51" t="s">
        <v>59</v>
      </c>
      <c r="U2114" s="51"/>
      <c r="V2114" s="51"/>
    </row>
    <row r="2115" spans="1:22" ht="20">
      <c r="A2115" s="49"/>
      <c r="B2115" s="52"/>
      <c r="C2115" s="53"/>
      <c r="D2115" s="54"/>
      <c r="E2115" s="54"/>
      <c r="F2115" s="55"/>
      <c r="G2115" s="56"/>
      <c r="H2115" s="57"/>
      <c r="I2115" s="58"/>
      <c r="J2115" s="59">
        <f t="shared" si="442"/>
        <v>0</v>
      </c>
      <c r="K2115" s="60">
        <f t="shared" si="443"/>
        <v>0</v>
      </c>
      <c r="L2115" s="61"/>
      <c r="M2115" s="59">
        <f t="shared" si="444"/>
        <v>0</v>
      </c>
      <c r="N2115" s="60">
        <f t="shared" si="445"/>
        <v>0</v>
      </c>
      <c r="O2115" s="81" t="e">
        <f t="shared" si="446"/>
        <v>#DIV/0!</v>
      </c>
      <c r="P2115" s="61"/>
      <c r="Q2115" s="60">
        <f t="shared" si="447"/>
        <v>0</v>
      </c>
      <c r="R2115" s="60">
        <f t="shared" si="448"/>
        <v>0</v>
      </c>
      <c r="S2115" s="75" t="str">
        <f t="shared" si="449"/>
        <v>已清</v>
      </c>
      <c r="T2115" s="51" t="s">
        <v>59</v>
      </c>
      <c r="U2115" s="51"/>
      <c r="V2115" s="51"/>
    </row>
    <row r="2116" spans="1:22" ht="20">
      <c r="A2116" s="49"/>
      <c r="B2116" s="52"/>
      <c r="C2116" s="53"/>
      <c r="D2116" s="54"/>
      <c r="E2116" s="54"/>
      <c r="F2116" s="55"/>
      <c r="G2116" s="56"/>
      <c r="H2116" s="57"/>
      <c r="I2116" s="58"/>
      <c r="J2116" s="59">
        <f t="shared" si="442"/>
        <v>0</v>
      </c>
      <c r="K2116" s="60">
        <f t="shared" si="443"/>
        <v>0</v>
      </c>
      <c r="L2116" s="61"/>
      <c r="M2116" s="59">
        <f t="shared" si="444"/>
        <v>0</v>
      </c>
      <c r="N2116" s="60">
        <f t="shared" si="445"/>
        <v>0</v>
      </c>
      <c r="O2116" s="81" t="e">
        <f t="shared" si="446"/>
        <v>#DIV/0!</v>
      </c>
      <c r="P2116" s="61"/>
      <c r="Q2116" s="60">
        <f t="shared" si="447"/>
        <v>0</v>
      </c>
      <c r="R2116" s="60">
        <f t="shared" si="448"/>
        <v>0</v>
      </c>
      <c r="S2116" s="75" t="str">
        <f t="shared" si="449"/>
        <v>已清</v>
      </c>
      <c r="T2116" s="51" t="s">
        <v>59</v>
      </c>
      <c r="U2116" s="51"/>
      <c r="V2116" s="51"/>
    </row>
    <row r="2117" spans="1:22" ht="20">
      <c r="A2117" s="49"/>
      <c r="B2117" s="52"/>
      <c r="C2117" s="53"/>
      <c r="D2117" s="54"/>
      <c r="E2117" s="54"/>
      <c r="F2117" s="55"/>
      <c r="G2117" s="56"/>
      <c r="H2117" s="57"/>
      <c r="I2117" s="58"/>
      <c r="J2117" s="59">
        <f t="shared" ref="J2117:J2180" si="450">G2117*I2117</f>
        <v>0</v>
      </c>
      <c r="K2117" s="60">
        <f t="shared" si="443"/>
        <v>0</v>
      </c>
      <c r="L2117" s="61"/>
      <c r="M2117" s="59">
        <f t="shared" si="444"/>
        <v>0</v>
      </c>
      <c r="N2117" s="60">
        <f t="shared" si="445"/>
        <v>0</v>
      </c>
      <c r="O2117" s="81" t="e">
        <f t="shared" si="446"/>
        <v>#DIV/0!</v>
      </c>
      <c r="P2117" s="61"/>
      <c r="Q2117" s="60">
        <f t="shared" si="447"/>
        <v>0</v>
      </c>
      <c r="R2117" s="60">
        <f t="shared" si="448"/>
        <v>0</v>
      </c>
      <c r="S2117" s="75" t="str">
        <f t="shared" si="449"/>
        <v>已清</v>
      </c>
      <c r="T2117" s="51" t="s">
        <v>59</v>
      </c>
      <c r="U2117" s="51"/>
      <c r="V2117" s="51"/>
    </row>
    <row r="2118" spans="1:22" ht="20">
      <c r="A2118" s="49"/>
      <c r="B2118" s="52"/>
      <c r="C2118" s="53"/>
      <c r="D2118" s="54"/>
      <c r="E2118" s="54"/>
      <c r="F2118" s="55"/>
      <c r="G2118" s="56"/>
      <c r="H2118" s="57"/>
      <c r="I2118" s="58"/>
      <c r="J2118" s="59">
        <f t="shared" si="450"/>
        <v>0</v>
      </c>
      <c r="K2118" s="60">
        <f t="shared" si="443"/>
        <v>0</v>
      </c>
      <c r="L2118" s="61"/>
      <c r="M2118" s="59">
        <f t="shared" si="444"/>
        <v>0</v>
      </c>
      <c r="N2118" s="60">
        <f t="shared" si="445"/>
        <v>0</v>
      </c>
      <c r="O2118" s="81" t="e">
        <f t="shared" si="446"/>
        <v>#DIV/0!</v>
      </c>
      <c r="P2118" s="61"/>
      <c r="Q2118" s="60">
        <f t="shared" si="447"/>
        <v>0</v>
      </c>
      <c r="R2118" s="60">
        <f t="shared" si="448"/>
        <v>0</v>
      </c>
      <c r="S2118" s="75" t="str">
        <f t="shared" si="449"/>
        <v>已清</v>
      </c>
      <c r="T2118" s="51" t="s">
        <v>59</v>
      </c>
      <c r="U2118" s="51"/>
      <c r="V2118" s="51"/>
    </row>
    <row r="2119" spans="1:22" ht="20">
      <c r="A2119" s="49"/>
      <c r="B2119" s="52"/>
      <c r="C2119" s="53"/>
      <c r="D2119" s="54"/>
      <c r="E2119" s="54"/>
      <c r="F2119" s="55"/>
      <c r="G2119" s="56"/>
      <c r="H2119" s="57"/>
      <c r="I2119" s="58"/>
      <c r="J2119" s="59">
        <f t="shared" si="450"/>
        <v>0</v>
      </c>
      <c r="K2119" s="60">
        <f t="shared" si="443"/>
        <v>0</v>
      </c>
      <c r="L2119" s="61"/>
      <c r="M2119" s="59">
        <f t="shared" si="444"/>
        <v>0</v>
      </c>
      <c r="N2119" s="60">
        <f t="shared" si="445"/>
        <v>0</v>
      </c>
      <c r="O2119" s="81" t="e">
        <f t="shared" si="446"/>
        <v>#DIV/0!</v>
      </c>
      <c r="P2119" s="61"/>
      <c r="Q2119" s="60">
        <f t="shared" si="447"/>
        <v>0</v>
      </c>
      <c r="R2119" s="60">
        <f t="shared" si="448"/>
        <v>0</v>
      </c>
      <c r="S2119" s="75" t="str">
        <f t="shared" si="449"/>
        <v>已清</v>
      </c>
      <c r="T2119" s="51" t="s">
        <v>59</v>
      </c>
      <c r="U2119" s="51"/>
      <c r="V2119" s="51"/>
    </row>
    <row r="2120" spans="1:22" ht="20">
      <c r="A2120" s="49"/>
      <c r="B2120" s="52"/>
      <c r="C2120" s="53"/>
      <c r="D2120" s="54"/>
      <c r="E2120" s="54"/>
      <c r="F2120" s="55"/>
      <c r="G2120" s="56"/>
      <c r="H2120" s="57"/>
      <c r="I2120" s="58"/>
      <c r="J2120" s="59">
        <f t="shared" si="450"/>
        <v>0</v>
      </c>
      <c r="K2120" s="60">
        <f t="shared" si="443"/>
        <v>0</v>
      </c>
      <c r="L2120" s="61"/>
      <c r="M2120" s="59">
        <f t="shared" si="444"/>
        <v>0</v>
      </c>
      <c r="N2120" s="60">
        <f t="shared" si="445"/>
        <v>0</v>
      </c>
      <c r="O2120" s="81" t="e">
        <f t="shared" si="446"/>
        <v>#DIV/0!</v>
      </c>
      <c r="P2120" s="61"/>
      <c r="Q2120" s="60">
        <f t="shared" si="447"/>
        <v>0</v>
      </c>
      <c r="R2120" s="60">
        <f t="shared" si="448"/>
        <v>0</v>
      </c>
      <c r="S2120" s="75" t="str">
        <f t="shared" si="449"/>
        <v>已清</v>
      </c>
      <c r="T2120" s="51" t="s">
        <v>59</v>
      </c>
      <c r="U2120" s="51"/>
      <c r="V2120" s="51"/>
    </row>
    <row r="2121" spans="1:22" ht="20">
      <c r="A2121" s="49"/>
      <c r="B2121" s="52"/>
      <c r="C2121" s="53"/>
      <c r="D2121" s="54"/>
      <c r="E2121" s="54"/>
      <c r="F2121" s="55"/>
      <c r="G2121" s="56"/>
      <c r="H2121" s="57"/>
      <c r="I2121" s="58"/>
      <c r="J2121" s="59">
        <f t="shared" si="450"/>
        <v>0</v>
      </c>
      <c r="K2121" s="60">
        <f t="shared" si="443"/>
        <v>0</v>
      </c>
      <c r="L2121" s="61"/>
      <c r="M2121" s="59">
        <f t="shared" si="444"/>
        <v>0</v>
      </c>
      <c r="N2121" s="60">
        <f t="shared" si="445"/>
        <v>0</v>
      </c>
      <c r="O2121" s="81" t="e">
        <f t="shared" si="446"/>
        <v>#DIV/0!</v>
      </c>
      <c r="P2121" s="61"/>
      <c r="Q2121" s="60">
        <f t="shared" si="447"/>
        <v>0</v>
      </c>
      <c r="R2121" s="60">
        <f t="shared" si="448"/>
        <v>0</v>
      </c>
      <c r="S2121" s="75" t="str">
        <f t="shared" si="449"/>
        <v>已清</v>
      </c>
      <c r="T2121" s="51" t="s">
        <v>59</v>
      </c>
      <c r="U2121" s="51"/>
      <c r="V2121" s="51"/>
    </row>
    <row r="2122" spans="1:22" ht="20">
      <c r="A2122" s="49"/>
      <c r="B2122" s="52"/>
      <c r="C2122" s="53"/>
      <c r="D2122" s="54"/>
      <c r="E2122" s="54"/>
      <c r="F2122" s="55"/>
      <c r="G2122" s="56"/>
      <c r="H2122" s="57"/>
      <c r="I2122" s="58"/>
      <c r="J2122" s="59">
        <f t="shared" si="450"/>
        <v>0</v>
      </c>
      <c r="K2122" s="60">
        <f t="shared" si="443"/>
        <v>0</v>
      </c>
      <c r="L2122" s="61"/>
      <c r="M2122" s="59">
        <f t="shared" si="444"/>
        <v>0</v>
      </c>
      <c r="N2122" s="60">
        <f t="shared" si="445"/>
        <v>0</v>
      </c>
      <c r="O2122" s="81" t="e">
        <f t="shared" si="446"/>
        <v>#DIV/0!</v>
      </c>
      <c r="P2122" s="61"/>
      <c r="Q2122" s="60">
        <f t="shared" si="447"/>
        <v>0</v>
      </c>
      <c r="R2122" s="60">
        <f t="shared" si="448"/>
        <v>0</v>
      </c>
      <c r="S2122" s="75" t="str">
        <f t="shared" si="449"/>
        <v>已清</v>
      </c>
      <c r="T2122" s="51" t="s">
        <v>59</v>
      </c>
      <c r="U2122" s="51"/>
      <c r="V2122" s="51"/>
    </row>
    <row r="2123" spans="1:22" ht="20">
      <c r="A2123" s="49"/>
      <c r="B2123" s="52"/>
      <c r="C2123" s="53"/>
      <c r="D2123" s="54"/>
      <c r="E2123" s="54"/>
      <c r="F2123" s="55"/>
      <c r="G2123" s="56"/>
      <c r="H2123" s="57"/>
      <c r="I2123" s="58"/>
      <c r="J2123" s="59">
        <f t="shared" si="450"/>
        <v>0</v>
      </c>
      <c r="K2123" s="60">
        <f t="shared" si="443"/>
        <v>0</v>
      </c>
      <c r="L2123" s="61"/>
      <c r="M2123" s="59">
        <f t="shared" si="444"/>
        <v>0</v>
      </c>
      <c r="N2123" s="60">
        <f t="shared" si="445"/>
        <v>0</v>
      </c>
      <c r="O2123" s="81" t="e">
        <f t="shared" si="446"/>
        <v>#DIV/0!</v>
      </c>
      <c r="P2123" s="61"/>
      <c r="Q2123" s="60">
        <f t="shared" si="447"/>
        <v>0</v>
      </c>
      <c r="R2123" s="60">
        <f t="shared" si="448"/>
        <v>0</v>
      </c>
      <c r="S2123" s="75" t="str">
        <f t="shared" si="449"/>
        <v>已清</v>
      </c>
      <c r="T2123" s="51" t="s">
        <v>59</v>
      </c>
      <c r="U2123" s="51"/>
      <c r="V2123" s="51"/>
    </row>
    <row r="2124" spans="1:22" ht="20">
      <c r="A2124" s="49"/>
      <c r="B2124" s="52"/>
      <c r="C2124" s="53"/>
      <c r="D2124" s="54"/>
      <c r="E2124" s="54"/>
      <c r="F2124" s="55"/>
      <c r="G2124" s="56"/>
      <c r="H2124" s="57"/>
      <c r="I2124" s="58"/>
      <c r="J2124" s="59">
        <f t="shared" si="450"/>
        <v>0</v>
      </c>
      <c r="K2124" s="60">
        <f t="shared" si="443"/>
        <v>0</v>
      </c>
      <c r="L2124" s="61"/>
      <c r="M2124" s="59">
        <f t="shared" si="444"/>
        <v>0</v>
      </c>
      <c r="N2124" s="60">
        <f t="shared" si="445"/>
        <v>0</v>
      </c>
      <c r="O2124" s="81" t="e">
        <f t="shared" si="446"/>
        <v>#DIV/0!</v>
      </c>
      <c r="P2124" s="61"/>
      <c r="Q2124" s="60">
        <f t="shared" si="447"/>
        <v>0</v>
      </c>
      <c r="R2124" s="60">
        <f t="shared" si="448"/>
        <v>0</v>
      </c>
      <c r="S2124" s="75" t="str">
        <f t="shared" si="449"/>
        <v>已清</v>
      </c>
      <c r="T2124" s="51" t="s">
        <v>59</v>
      </c>
      <c r="U2124" s="51"/>
      <c r="V2124" s="51"/>
    </row>
    <row r="2125" spans="1:22" ht="20">
      <c r="A2125" s="49"/>
      <c r="B2125" s="52"/>
      <c r="C2125" s="53"/>
      <c r="D2125" s="54"/>
      <c r="E2125" s="54"/>
      <c r="F2125" s="55"/>
      <c r="G2125" s="56"/>
      <c r="H2125" s="57"/>
      <c r="I2125" s="58"/>
      <c r="J2125" s="59">
        <f t="shared" si="450"/>
        <v>0</v>
      </c>
      <c r="K2125" s="60">
        <f t="shared" si="443"/>
        <v>0</v>
      </c>
      <c r="L2125" s="61"/>
      <c r="M2125" s="59">
        <f t="shared" si="444"/>
        <v>0</v>
      </c>
      <c r="N2125" s="60">
        <f t="shared" si="445"/>
        <v>0</v>
      </c>
      <c r="O2125" s="81" t="e">
        <f t="shared" si="446"/>
        <v>#DIV/0!</v>
      </c>
      <c r="P2125" s="61"/>
      <c r="Q2125" s="60">
        <f t="shared" si="447"/>
        <v>0</v>
      </c>
      <c r="R2125" s="60">
        <f t="shared" si="448"/>
        <v>0</v>
      </c>
      <c r="S2125" s="75" t="str">
        <f t="shared" si="449"/>
        <v>已清</v>
      </c>
      <c r="T2125" s="51" t="s">
        <v>59</v>
      </c>
      <c r="U2125" s="51"/>
      <c r="V2125" s="51"/>
    </row>
    <row r="2126" spans="1:22" ht="20">
      <c r="A2126" s="49"/>
      <c r="B2126" s="52"/>
      <c r="C2126" s="53"/>
      <c r="D2126" s="54"/>
      <c r="E2126" s="54"/>
      <c r="F2126" s="55"/>
      <c r="G2126" s="56"/>
      <c r="H2126" s="57"/>
      <c r="I2126" s="58"/>
      <c r="J2126" s="59">
        <f t="shared" si="450"/>
        <v>0</v>
      </c>
      <c r="K2126" s="60">
        <f t="shared" si="443"/>
        <v>0</v>
      </c>
      <c r="L2126" s="61"/>
      <c r="M2126" s="59">
        <f t="shared" si="444"/>
        <v>0</v>
      </c>
      <c r="N2126" s="60">
        <f t="shared" si="445"/>
        <v>0</v>
      </c>
      <c r="O2126" s="81" t="e">
        <f t="shared" si="446"/>
        <v>#DIV/0!</v>
      </c>
      <c r="P2126" s="61"/>
      <c r="Q2126" s="60">
        <f t="shared" si="447"/>
        <v>0</v>
      </c>
      <c r="R2126" s="60">
        <f t="shared" si="448"/>
        <v>0</v>
      </c>
      <c r="S2126" s="75" t="str">
        <f t="shared" si="449"/>
        <v>已清</v>
      </c>
      <c r="T2126" s="51" t="s">
        <v>59</v>
      </c>
      <c r="U2126" s="51"/>
      <c r="V2126" s="51"/>
    </row>
    <row r="2127" spans="1:22" ht="20">
      <c r="A2127" s="49"/>
      <c r="B2127" s="52"/>
      <c r="C2127" s="53"/>
      <c r="D2127" s="54"/>
      <c r="E2127" s="54"/>
      <c r="F2127" s="55"/>
      <c r="G2127" s="56"/>
      <c r="H2127" s="57"/>
      <c r="I2127" s="58"/>
      <c r="J2127" s="59">
        <f t="shared" si="450"/>
        <v>0</v>
      </c>
      <c r="K2127" s="60">
        <f t="shared" si="443"/>
        <v>0</v>
      </c>
      <c r="L2127" s="61"/>
      <c r="M2127" s="59">
        <f t="shared" si="444"/>
        <v>0</v>
      </c>
      <c r="N2127" s="60">
        <f t="shared" si="445"/>
        <v>0</v>
      </c>
      <c r="O2127" s="81" t="e">
        <f t="shared" si="446"/>
        <v>#DIV/0!</v>
      </c>
      <c r="P2127" s="61"/>
      <c r="Q2127" s="60">
        <f t="shared" si="447"/>
        <v>0</v>
      </c>
      <c r="R2127" s="60">
        <f t="shared" si="448"/>
        <v>0</v>
      </c>
      <c r="S2127" s="75" t="str">
        <f t="shared" si="449"/>
        <v>已清</v>
      </c>
      <c r="T2127" s="51" t="s">
        <v>59</v>
      </c>
      <c r="U2127" s="51"/>
      <c r="V2127" s="51"/>
    </row>
    <row r="2128" spans="1:22" ht="20">
      <c r="A2128" s="49"/>
      <c r="B2128" s="52"/>
      <c r="C2128" s="53"/>
      <c r="D2128" s="54"/>
      <c r="E2128" s="54"/>
      <c r="F2128" s="55"/>
      <c r="G2128" s="56"/>
      <c r="H2128" s="57"/>
      <c r="I2128" s="58"/>
      <c r="J2128" s="59">
        <f t="shared" si="450"/>
        <v>0</v>
      </c>
      <c r="K2128" s="60">
        <f t="shared" si="443"/>
        <v>0</v>
      </c>
      <c r="L2128" s="61"/>
      <c r="M2128" s="59">
        <f t="shared" si="444"/>
        <v>0</v>
      </c>
      <c r="N2128" s="60">
        <f t="shared" si="445"/>
        <v>0</v>
      </c>
      <c r="O2128" s="81" t="e">
        <f t="shared" si="446"/>
        <v>#DIV/0!</v>
      </c>
      <c r="P2128" s="61"/>
      <c r="Q2128" s="60">
        <f t="shared" si="447"/>
        <v>0</v>
      </c>
      <c r="R2128" s="60">
        <f t="shared" si="448"/>
        <v>0</v>
      </c>
      <c r="S2128" s="75" t="str">
        <f t="shared" si="449"/>
        <v>已清</v>
      </c>
      <c r="T2128" s="51" t="s">
        <v>59</v>
      </c>
      <c r="U2128" s="51"/>
      <c r="V2128" s="51"/>
    </row>
    <row r="2129" spans="1:22" ht="20">
      <c r="A2129" s="49"/>
      <c r="B2129" s="52"/>
      <c r="C2129" s="53"/>
      <c r="D2129" s="54"/>
      <c r="E2129" s="54"/>
      <c r="F2129" s="55"/>
      <c r="G2129" s="56"/>
      <c r="H2129" s="57"/>
      <c r="I2129" s="58"/>
      <c r="J2129" s="59">
        <f t="shared" si="450"/>
        <v>0</v>
      </c>
      <c r="K2129" s="60">
        <f t="shared" si="443"/>
        <v>0</v>
      </c>
      <c r="L2129" s="61"/>
      <c r="M2129" s="59">
        <f t="shared" si="444"/>
        <v>0</v>
      </c>
      <c r="N2129" s="60">
        <f t="shared" si="445"/>
        <v>0</v>
      </c>
      <c r="O2129" s="81" t="e">
        <f t="shared" si="446"/>
        <v>#DIV/0!</v>
      </c>
      <c r="P2129" s="61"/>
      <c r="Q2129" s="60">
        <f t="shared" si="447"/>
        <v>0</v>
      </c>
      <c r="R2129" s="60">
        <f t="shared" si="448"/>
        <v>0</v>
      </c>
      <c r="S2129" s="75" t="str">
        <f t="shared" si="449"/>
        <v>已清</v>
      </c>
      <c r="T2129" s="51" t="s">
        <v>59</v>
      </c>
      <c r="U2129" s="51"/>
      <c r="V2129" s="51"/>
    </row>
    <row r="2130" spans="1:22" ht="20">
      <c r="A2130" s="49"/>
      <c r="B2130" s="52"/>
      <c r="C2130" s="53"/>
      <c r="D2130" s="54"/>
      <c r="E2130" s="54"/>
      <c r="F2130" s="55"/>
      <c r="G2130" s="56"/>
      <c r="H2130" s="57"/>
      <c r="I2130" s="58"/>
      <c r="J2130" s="59">
        <f t="shared" si="450"/>
        <v>0</v>
      </c>
      <c r="K2130" s="60">
        <f t="shared" si="443"/>
        <v>0</v>
      </c>
      <c r="L2130" s="61"/>
      <c r="M2130" s="59">
        <f t="shared" si="444"/>
        <v>0</v>
      </c>
      <c r="N2130" s="60">
        <f t="shared" si="445"/>
        <v>0</v>
      </c>
      <c r="O2130" s="81" t="e">
        <f t="shared" si="446"/>
        <v>#DIV/0!</v>
      </c>
      <c r="P2130" s="61"/>
      <c r="Q2130" s="60">
        <f t="shared" si="447"/>
        <v>0</v>
      </c>
      <c r="R2130" s="60">
        <f t="shared" si="448"/>
        <v>0</v>
      </c>
      <c r="S2130" s="75" t="str">
        <f t="shared" si="449"/>
        <v>已清</v>
      </c>
      <c r="T2130" s="51" t="s">
        <v>59</v>
      </c>
      <c r="U2130" s="51"/>
      <c r="V2130" s="51"/>
    </row>
    <row r="2131" spans="1:22" ht="20">
      <c r="A2131" s="49"/>
      <c r="B2131" s="52"/>
      <c r="C2131" s="53"/>
      <c r="D2131" s="54"/>
      <c r="E2131" s="54"/>
      <c r="F2131" s="55"/>
      <c r="G2131" s="56"/>
      <c r="H2131" s="57"/>
      <c r="I2131" s="58"/>
      <c r="J2131" s="59">
        <f t="shared" si="450"/>
        <v>0</v>
      </c>
      <c r="K2131" s="60">
        <f t="shared" si="443"/>
        <v>0</v>
      </c>
      <c r="L2131" s="61"/>
      <c r="M2131" s="59">
        <f t="shared" si="444"/>
        <v>0</v>
      </c>
      <c r="N2131" s="60">
        <f t="shared" si="445"/>
        <v>0</v>
      </c>
      <c r="O2131" s="81" t="e">
        <f t="shared" si="446"/>
        <v>#DIV/0!</v>
      </c>
      <c r="P2131" s="61"/>
      <c r="Q2131" s="60">
        <f t="shared" si="447"/>
        <v>0</v>
      </c>
      <c r="R2131" s="60">
        <f t="shared" si="448"/>
        <v>0</v>
      </c>
      <c r="S2131" s="75" t="str">
        <f t="shared" si="449"/>
        <v>已清</v>
      </c>
      <c r="T2131" s="51" t="s">
        <v>59</v>
      </c>
      <c r="U2131" s="51"/>
      <c r="V2131" s="51"/>
    </row>
    <row r="2132" spans="1:22" ht="20">
      <c r="A2132" s="49"/>
      <c r="B2132" s="52"/>
      <c r="C2132" s="53"/>
      <c r="D2132" s="54"/>
      <c r="E2132" s="54"/>
      <c r="F2132" s="55"/>
      <c r="G2132" s="56"/>
      <c r="H2132" s="57"/>
      <c r="I2132" s="58"/>
      <c r="J2132" s="59">
        <f t="shared" si="450"/>
        <v>0</v>
      </c>
      <c r="K2132" s="60">
        <f t="shared" si="443"/>
        <v>0</v>
      </c>
      <c r="L2132" s="61"/>
      <c r="M2132" s="59">
        <f t="shared" si="444"/>
        <v>0</v>
      </c>
      <c r="N2132" s="60">
        <f t="shared" si="445"/>
        <v>0</v>
      </c>
      <c r="O2132" s="81" t="e">
        <f t="shared" si="446"/>
        <v>#DIV/0!</v>
      </c>
      <c r="P2132" s="61"/>
      <c r="Q2132" s="60">
        <f t="shared" si="447"/>
        <v>0</v>
      </c>
      <c r="R2132" s="60">
        <f t="shared" si="448"/>
        <v>0</v>
      </c>
      <c r="S2132" s="75" t="str">
        <f t="shared" si="449"/>
        <v>已清</v>
      </c>
      <c r="T2132" s="51" t="s">
        <v>59</v>
      </c>
      <c r="U2132" s="51"/>
      <c r="V2132" s="51"/>
    </row>
    <row r="2133" spans="1:22" ht="20">
      <c r="A2133" s="49"/>
      <c r="B2133" s="52"/>
      <c r="C2133" s="53"/>
      <c r="D2133" s="54"/>
      <c r="E2133" s="54"/>
      <c r="F2133" s="55"/>
      <c r="G2133" s="56"/>
      <c r="H2133" s="57"/>
      <c r="I2133" s="58"/>
      <c r="J2133" s="59">
        <f t="shared" si="450"/>
        <v>0</v>
      </c>
      <c r="K2133" s="60">
        <f t="shared" si="443"/>
        <v>0</v>
      </c>
      <c r="L2133" s="61"/>
      <c r="M2133" s="59">
        <f t="shared" si="444"/>
        <v>0</v>
      </c>
      <c r="N2133" s="60">
        <f t="shared" si="445"/>
        <v>0</v>
      </c>
      <c r="O2133" s="81" t="e">
        <f t="shared" si="446"/>
        <v>#DIV/0!</v>
      </c>
      <c r="P2133" s="61"/>
      <c r="Q2133" s="60">
        <f t="shared" si="447"/>
        <v>0</v>
      </c>
      <c r="R2133" s="60">
        <f t="shared" si="448"/>
        <v>0</v>
      </c>
      <c r="S2133" s="75" t="str">
        <f t="shared" si="449"/>
        <v>已清</v>
      </c>
      <c r="T2133" s="51" t="s">
        <v>59</v>
      </c>
      <c r="U2133" s="51"/>
      <c r="V2133" s="51"/>
    </row>
    <row r="2134" spans="1:22" ht="20">
      <c r="A2134" s="49"/>
      <c r="B2134" s="52"/>
      <c r="C2134" s="53"/>
      <c r="D2134" s="54"/>
      <c r="E2134" s="54"/>
      <c r="F2134" s="55"/>
      <c r="G2134" s="56"/>
      <c r="H2134" s="57"/>
      <c r="I2134" s="58"/>
      <c r="J2134" s="59">
        <f t="shared" si="450"/>
        <v>0</v>
      </c>
      <c r="K2134" s="60">
        <f t="shared" si="443"/>
        <v>0</v>
      </c>
      <c r="L2134" s="61"/>
      <c r="M2134" s="59">
        <f t="shared" si="444"/>
        <v>0</v>
      </c>
      <c r="N2134" s="60">
        <f t="shared" si="445"/>
        <v>0</v>
      </c>
      <c r="O2134" s="81" t="e">
        <f t="shared" si="446"/>
        <v>#DIV/0!</v>
      </c>
      <c r="P2134" s="61"/>
      <c r="Q2134" s="60">
        <f t="shared" si="447"/>
        <v>0</v>
      </c>
      <c r="R2134" s="60">
        <f t="shared" si="448"/>
        <v>0</v>
      </c>
      <c r="S2134" s="75" t="str">
        <f t="shared" si="449"/>
        <v>已清</v>
      </c>
      <c r="T2134" s="51" t="s">
        <v>59</v>
      </c>
      <c r="U2134" s="51"/>
      <c r="V2134" s="51"/>
    </row>
    <row r="2135" spans="1:22" ht="20">
      <c r="A2135" s="49"/>
      <c r="B2135" s="52"/>
      <c r="C2135" s="53"/>
      <c r="D2135" s="54"/>
      <c r="E2135" s="54"/>
      <c r="F2135" s="55"/>
      <c r="G2135" s="56"/>
      <c r="H2135" s="57"/>
      <c r="I2135" s="58"/>
      <c r="J2135" s="59">
        <f t="shared" si="450"/>
        <v>0</v>
      </c>
      <c r="K2135" s="60">
        <f t="shared" ref="K2135:K2198" si="451">J2135*H2135</f>
        <v>0</v>
      </c>
      <c r="L2135" s="61"/>
      <c r="M2135" s="59">
        <f t="shared" si="444"/>
        <v>0</v>
      </c>
      <c r="N2135" s="60">
        <f t="shared" si="445"/>
        <v>0</v>
      </c>
      <c r="O2135" s="81" t="e">
        <f t="shared" si="446"/>
        <v>#DIV/0!</v>
      </c>
      <c r="P2135" s="61"/>
      <c r="Q2135" s="60">
        <f t="shared" si="447"/>
        <v>0</v>
      </c>
      <c r="R2135" s="60">
        <f t="shared" si="448"/>
        <v>0</v>
      </c>
      <c r="S2135" s="75" t="str">
        <f t="shared" si="449"/>
        <v>已清</v>
      </c>
      <c r="T2135" s="51" t="s">
        <v>59</v>
      </c>
      <c r="U2135" s="51"/>
      <c r="V2135" s="51"/>
    </row>
    <row r="2136" spans="1:22" ht="20">
      <c r="A2136" s="49"/>
      <c r="B2136" s="52"/>
      <c r="C2136" s="53"/>
      <c r="D2136" s="54"/>
      <c r="E2136" s="54"/>
      <c r="F2136" s="55"/>
      <c r="G2136" s="56"/>
      <c r="H2136" s="57"/>
      <c r="I2136" s="58"/>
      <c r="J2136" s="59">
        <f t="shared" si="450"/>
        <v>0</v>
      </c>
      <c r="K2136" s="60">
        <f t="shared" si="451"/>
        <v>0</v>
      </c>
      <c r="L2136" s="61"/>
      <c r="M2136" s="59">
        <f t="shared" si="444"/>
        <v>0</v>
      </c>
      <c r="N2136" s="60">
        <f t="shared" si="445"/>
        <v>0</v>
      </c>
      <c r="O2136" s="81" t="e">
        <f t="shared" si="446"/>
        <v>#DIV/0!</v>
      </c>
      <c r="P2136" s="61"/>
      <c r="Q2136" s="60">
        <f t="shared" si="447"/>
        <v>0</v>
      </c>
      <c r="R2136" s="60">
        <f t="shared" si="448"/>
        <v>0</v>
      </c>
      <c r="S2136" s="75" t="str">
        <f t="shared" si="449"/>
        <v>已清</v>
      </c>
      <c r="T2136" s="51" t="s">
        <v>59</v>
      </c>
      <c r="U2136" s="51"/>
      <c r="V2136" s="51"/>
    </row>
    <row r="2137" spans="1:22" ht="20">
      <c r="A2137" s="49"/>
      <c r="B2137" s="52"/>
      <c r="C2137" s="53"/>
      <c r="D2137" s="54"/>
      <c r="E2137" s="54"/>
      <c r="F2137" s="55"/>
      <c r="G2137" s="56"/>
      <c r="H2137" s="57"/>
      <c r="I2137" s="58"/>
      <c r="J2137" s="59">
        <f t="shared" si="450"/>
        <v>0</v>
      </c>
      <c r="K2137" s="60">
        <f t="shared" si="451"/>
        <v>0</v>
      </c>
      <c r="L2137" s="61"/>
      <c r="M2137" s="59">
        <f t="shared" si="444"/>
        <v>0</v>
      </c>
      <c r="N2137" s="60">
        <f t="shared" si="445"/>
        <v>0</v>
      </c>
      <c r="O2137" s="81" t="e">
        <f t="shared" si="446"/>
        <v>#DIV/0!</v>
      </c>
      <c r="P2137" s="61"/>
      <c r="Q2137" s="60">
        <f t="shared" si="447"/>
        <v>0</v>
      </c>
      <c r="R2137" s="60">
        <f t="shared" si="448"/>
        <v>0</v>
      </c>
      <c r="S2137" s="75" t="str">
        <f t="shared" si="449"/>
        <v>已清</v>
      </c>
      <c r="T2137" s="51" t="s">
        <v>59</v>
      </c>
      <c r="U2137" s="51"/>
      <c r="V2137" s="51"/>
    </row>
    <row r="2138" spans="1:22" ht="20">
      <c r="A2138" s="49"/>
      <c r="B2138" s="52"/>
      <c r="C2138" s="53"/>
      <c r="D2138" s="54"/>
      <c r="E2138" s="54"/>
      <c r="F2138" s="55"/>
      <c r="G2138" s="56"/>
      <c r="H2138" s="57"/>
      <c r="I2138" s="58"/>
      <c r="J2138" s="59">
        <f t="shared" si="450"/>
        <v>0</v>
      </c>
      <c r="K2138" s="60">
        <f t="shared" si="451"/>
        <v>0</v>
      </c>
      <c r="L2138" s="61"/>
      <c r="M2138" s="59">
        <f t="shared" si="444"/>
        <v>0</v>
      </c>
      <c r="N2138" s="60">
        <f t="shared" si="445"/>
        <v>0</v>
      </c>
      <c r="O2138" s="81" t="e">
        <f t="shared" si="446"/>
        <v>#DIV/0!</v>
      </c>
      <c r="P2138" s="61"/>
      <c r="Q2138" s="60">
        <f t="shared" si="447"/>
        <v>0</v>
      </c>
      <c r="R2138" s="60">
        <f t="shared" si="448"/>
        <v>0</v>
      </c>
      <c r="S2138" s="75" t="str">
        <f t="shared" si="449"/>
        <v>已清</v>
      </c>
      <c r="T2138" s="51" t="s">
        <v>59</v>
      </c>
      <c r="U2138" s="51"/>
      <c r="V2138" s="51"/>
    </row>
    <row r="2139" spans="1:22" ht="20">
      <c r="A2139" s="49"/>
      <c r="B2139" s="52"/>
      <c r="C2139" s="53"/>
      <c r="D2139" s="54"/>
      <c r="E2139" s="54"/>
      <c r="F2139" s="55"/>
      <c r="G2139" s="56"/>
      <c r="H2139" s="57"/>
      <c r="I2139" s="58"/>
      <c r="J2139" s="59">
        <f t="shared" si="450"/>
        <v>0</v>
      </c>
      <c r="K2139" s="60">
        <f t="shared" si="451"/>
        <v>0</v>
      </c>
      <c r="L2139" s="61"/>
      <c r="M2139" s="59">
        <f t="shared" si="444"/>
        <v>0</v>
      </c>
      <c r="N2139" s="60">
        <f t="shared" si="445"/>
        <v>0</v>
      </c>
      <c r="O2139" s="81" t="e">
        <f t="shared" si="446"/>
        <v>#DIV/0!</v>
      </c>
      <c r="P2139" s="61"/>
      <c r="Q2139" s="60">
        <f t="shared" si="447"/>
        <v>0</v>
      </c>
      <c r="R2139" s="60">
        <f t="shared" si="448"/>
        <v>0</v>
      </c>
      <c r="S2139" s="75" t="str">
        <f t="shared" si="449"/>
        <v>已清</v>
      </c>
      <c r="T2139" s="51" t="s">
        <v>59</v>
      </c>
      <c r="U2139" s="51"/>
      <c r="V2139" s="51"/>
    </row>
    <row r="2140" spans="1:22" ht="20">
      <c r="A2140" s="49"/>
      <c r="B2140" s="52"/>
      <c r="C2140" s="53"/>
      <c r="D2140" s="54"/>
      <c r="E2140" s="54"/>
      <c r="F2140" s="55"/>
      <c r="G2140" s="56"/>
      <c r="H2140" s="57"/>
      <c r="I2140" s="58"/>
      <c r="J2140" s="59">
        <f t="shared" si="450"/>
        <v>0</v>
      </c>
      <c r="K2140" s="60">
        <f t="shared" si="451"/>
        <v>0</v>
      </c>
      <c r="L2140" s="61"/>
      <c r="M2140" s="59">
        <f t="shared" si="444"/>
        <v>0</v>
      </c>
      <c r="N2140" s="60">
        <f t="shared" si="445"/>
        <v>0</v>
      </c>
      <c r="O2140" s="81" t="e">
        <f t="shared" si="446"/>
        <v>#DIV/0!</v>
      </c>
      <c r="P2140" s="61"/>
      <c r="Q2140" s="60">
        <f t="shared" si="447"/>
        <v>0</v>
      </c>
      <c r="R2140" s="60">
        <f t="shared" si="448"/>
        <v>0</v>
      </c>
      <c r="S2140" s="75" t="str">
        <f t="shared" si="449"/>
        <v>已清</v>
      </c>
      <c r="T2140" s="51" t="s">
        <v>59</v>
      </c>
      <c r="U2140" s="51"/>
      <c r="V2140" s="51"/>
    </row>
    <row r="2141" spans="1:22" ht="20">
      <c r="A2141" s="49"/>
      <c r="B2141" s="52"/>
      <c r="C2141" s="53"/>
      <c r="D2141" s="54"/>
      <c r="E2141" s="54"/>
      <c r="F2141" s="55"/>
      <c r="G2141" s="56"/>
      <c r="H2141" s="57"/>
      <c r="I2141" s="58"/>
      <c r="J2141" s="59">
        <f t="shared" si="450"/>
        <v>0</v>
      </c>
      <c r="K2141" s="60">
        <f t="shared" si="451"/>
        <v>0</v>
      </c>
      <c r="L2141" s="61"/>
      <c r="M2141" s="59">
        <f t="shared" si="444"/>
        <v>0</v>
      </c>
      <c r="N2141" s="60">
        <f t="shared" si="445"/>
        <v>0</v>
      </c>
      <c r="O2141" s="81" t="e">
        <f t="shared" si="446"/>
        <v>#DIV/0!</v>
      </c>
      <c r="P2141" s="61"/>
      <c r="Q2141" s="60">
        <f t="shared" si="447"/>
        <v>0</v>
      </c>
      <c r="R2141" s="60">
        <f t="shared" si="448"/>
        <v>0</v>
      </c>
      <c r="S2141" s="75" t="str">
        <f t="shared" si="449"/>
        <v>已清</v>
      </c>
      <c r="T2141" s="51" t="s">
        <v>59</v>
      </c>
      <c r="U2141" s="51"/>
      <c r="V2141" s="51"/>
    </row>
    <row r="2142" spans="1:22" ht="20">
      <c r="A2142" s="49"/>
      <c r="B2142" s="52"/>
      <c r="C2142" s="53"/>
      <c r="D2142" s="54"/>
      <c r="E2142" s="54"/>
      <c r="F2142" s="55"/>
      <c r="G2142" s="56"/>
      <c r="H2142" s="57"/>
      <c r="I2142" s="58"/>
      <c r="J2142" s="59">
        <f t="shared" si="450"/>
        <v>0</v>
      </c>
      <c r="K2142" s="60">
        <f t="shared" si="451"/>
        <v>0</v>
      </c>
      <c r="L2142" s="61"/>
      <c r="M2142" s="59">
        <f t="shared" si="444"/>
        <v>0</v>
      </c>
      <c r="N2142" s="60">
        <f t="shared" si="445"/>
        <v>0</v>
      </c>
      <c r="O2142" s="81" t="e">
        <f t="shared" si="446"/>
        <v>#DIV/0!</v>
      </c>
      <c r="P2142" s="61"/>
      <c r="Q2142" s="60">
        <f t="shared" si="447"/>
        <v>0</v>
      </c>
      <c r="R2142" s="60">
        <f t="shared" si="448"/>
        <v>0</v>
      </c>
      <c r="S2142" s="75" t="str">
        <f t="shared" si="449"/>
        <v>已清</v>
      </c>
      <c r="T2142" s="51" t="s">
        <v>59</v>
      </c>
      <c r="U2142" s="51"/>
      <c r="V2142" s="51"/>
    </row>
    <row r="2143" spans="1:22" ht="20">
      <c r="A2143" s="49"/>
      <c r="B2143" s="52"/>
      <c r="C2143" s="53"/>
      <c r="D2143" s="54"/>
      <c r="E2143" s="54"/>
      <c r="F2143" s="55"/>
      <c r="G2143" s="56"/>
      <c r="H2143" s="57"/>
      <c r="I2143" s="58"/>
      <c r="J2143" s="59">
        <f t="shared" si="450"/>
        <v>0</v>
      </c>
      <c r="K2143" s="60">
        <f t="shared" si="451"/>
        <v>0</v>
      </c>
      <c r="L2143" s="61"/>
      <c r="M2143" s="59">
        <f t="shared" si="444"/>
        <v>0</v>
      </c>
      <c r="N2143" s="60">
        <f t="shared" si="445"/>
        <v>0</v>
      </c>
      <c r="O2143" s="81" t="e">
        <f t="shared" si="446"/>
        <v>#DIV/0!</v>
      </c>
      <c r="P2143" s="61"/>
      <c r="Q2143" s="60">
        <f t="shared" si="447"/>
        <v>0</v>
      </c>
      <c r="R2143" s="60">
        <f t="shared" si="448"/>
        <v>0</v>
      </c>
      <c r="S2143" s="75" t="str">
        <f t="shared" si="449"/>
        <v>已清</v>
      </c>
      <c r="T2143" s="51" t="s">
        <v>59</v>
      </c>
      <c r="U2143" s="51"/>
      <c r="V2143" s="51"/>
    </row>
    <row r="2144" spans="1:22" ht="20">
      <c r="A2144" s="49"/>
      <c r="B2144" s="52"/>
      <c r="C2144" s="53"/>
      <c r="D2144" s="54"/>
      <c r="E2144" s="54"/>
      <c r="F2144" s="55"/>
      <c r="G2144" s="56"/>
      <c r="H2144" s="57"/>
      <c r="I2144" s="58"/>
      <c r="J2144" s="59">
        <f t="shared" si="450"/>
        <v>0</v>
      </c>
      <c r="K2144" s="60">
        <f t="shared" si="451"/>
        <v>0</v>
      </c>
      <c r="L2144" s="61"/>
      <c r="M2144" s="59">
        <f t="shared" si="444"/>
        <v>0</v>
      </c>
      <c r="N2144" s="60">
        <f t="shared" si="445"/>
        <v>0</v>
      </c>
      <c r="O2144" s="81" t="e">
        <f t="shared" si="446"/>
        <v>#DIV/0!</v>
      </c>
      <c r="P2144" s="61"/>
      <c r="Q2144" s="60">
        <f t="shared" si="447"/>
        <v>0</v>
      </c>
      <c r="R2144" s="60">
        <f t="shared" si="448"/>
        <v>0</v>
      </c>
      <c r="S2144" s="75" t="str">
        <f t="shared" si="449"/>
        <v>已清</v>
      </c>
      <c r="T2144" s="51" t="s">
        <v>59</v>
      </c>
      <c r="U2144" s="51"/>
      <c r="V2144" s="51"/>
    </row>
    <row r="2145" spans="1:22" ht="20">
      <c r="A2145" s="49"/>
      <c r="B2145" s="52"/>
      <c r="C2145" s="53"/>
      <c r="D2145" s="54"/>
      <c r="E2145" s="54"/>
      <c r="F2145" s="55"/>
      <c r="G2145" s="56"/>
      <c r="H2145" s="57"/>
      <c r="I2145" s="58"/>
      <c r="J2145" s="59">
        <f t="shared" si="450"/>
        <v>0</v>
      </c>
      <c r="K2145" s="60">
        <f t="shared" si="451"/>
        <v>0</v>
      </c>
      <c r="L2145" s="61"/>
      <c r="M2145" s="59">
        <f t="shared" si="444"/>
        <v>0</v>
      </c>
      <c r="N2145" s="60">
        <f t="shared" si="445"/>
        <v>0</v>
      </c>
      <c r="O2145" s="81" t="e">
        <f t="shared" si="446"/>
        <v>#DIV/0!</v>
      </c>
      <c r="P2145" s="61"/>
      <c r="Q2145" s="60">
        <f t="shared" si="447"/>
        <v>0</v>
      </c>
      <c r="R2145" s="60">
        <f t="shared" si="448"/>
        <v>0</v>
      </c>
      <c r="S2145" s="75" t="str">
        <f t="shared" si="449"/>
        <v>已清</v>
      </c>
      <c r="T2145" s="51" t="s">
        <v>59</v>
      </c>
      <c r="U2145" s="51"/>
      <c r="V2145" s="51"/>
    </row>
    <row r="2146" spans="1:22" ht="20">
      <c r="A2146" s="49"/>
      <c r="B2146" s="52"/>
      <c r="C2146" s="53"/>
      <c r="D2146" s="54"/>
      <c r="E2146" s="54"/>
      <c r="F2146" s="55"/>
      <c r="G2146" s="56"/>
      <c r="H2146" s="57"/>
      <c r="I2146" s="58"/>
      <c r="J2146" s="59">
        <f t="shared" si="450"/>
        <v>0</v>
      </c>
      <c r="K2146" s="60">
        <f t="shared" si="451"/>
        <v>0</v>
      </c>
      <c r="L2146" s="61"/>
      <c r="M2146" s="59">
        <f t="shared" si="444"/>
        <v>0</v>
      </c>
      <c r="N2146" s="60">
        <f t="shared" si="445"/>
        <v>0</v>
      </c>
      <c r="O2146" s="81" t="e">
        <f t="shared" si="446"/>
        <v>#DIV/0!</v>
      </c>
      <c r="P2146" s="61"/>
      <c r="Q2146" s="60">
        <f t="shared" si="447"/>
        <v>0</v>
      </c>
      <c r="R2146" s="60">
        <f t="shared" si="448"/>
        <v>0</v>
      </c>
      <c r="S2146" s="75" t="str">
        <f t="shared" si="449"/>
        <v>已清</v>
      </c>
      <c r="T2146" s="51" t="s">
        <v>59</v>
      </c>
      <c r="U2146" s="51"/>
      <c r="V2146" s="51"/>
    </row>
    <row r="2147" spans="1:22" ht="20">
      <c r="A2147" s="49"/>
      <c r="B2147" s="52"/>
      <c r="C2147" s="53"/>
      <c r="D2147" s="54"/>
      <c r="E2147" s="54"/>
      <c r="F2147" s="55"/>
      <c r="G2147" s="56"/>
      <c r="H2147" s="57"/>
      <c r="I2147" s="58"/>
      <c r="J2147" s="59">
        <f t="shared" si="450"/>
        <v>0</v>
      </c>
      <c r="K2147" s="60">
        <f t="shared" si="451"/>
        <v>0</v>
      </c>
      <c r="L2147" s="61"/>
      <c r="M2147" s="59">
        <f t="shared" si="444"/>
        <v>0</v>
      </c>
      <c r="N2147" s="60">
        <f t="shared" si="445"/>
        <v>0</v>
      </c>
      <c r="O2147" s="81" t="e">
        <f t="shared" si="446"/>
        <v>#DIV/0!</v>
      </c>
      <c r="P2147" s="61"/>
      <c r="Q2147" s="60">
        <f t="shared" si="447"/>
        <v>0</v>
      </c>
      <c r="R2147" s="60">
        <f t="shared" si="448"/>
        <v>0</v>
      </c>
      <c r="S2147" s="75" t="str">
        <f t="shared" si="449"/>
        <v>已清</v>
      </c>
      <c r="T2147" s="51" t="s">
        <v>59</v>
      </c>
      <c r="U2147" s="51"/>
      <c r="V2147" s="51"/>
    </row>
    <row r="2148" spans="1:22" ht="20">
      <c r="A2148" s="49"/>
      <c r="B2148" s="52"/>
      <c r="C2148" s="53"/>
      <c r="D2148" s="54"/>
      <c r="E2148" s="54"/>
      <c r="F2148" s="55"/>
      <c r="G2148" s="56"/>
      <c r="H2148" s="57"/>
      <c r="I2148" s="58"/>
      <c r="J2148" s="59">
        <f t="shared" si="450"/>
        <v>0</v>
      </c>
      <c r="K2148" s="60">
        <f t="shared" si="451"/>
        <v>0</v>
      </c>
      <c r="L2148" s="61"/>
      <c r="M2148" s="59">
        <f t="shared" si="444"/>
        <v>0</v>
      </c>
      <c r="N2148" s="60">
        <f t="shared" si="445"/>
        <v>0</v>
      </c>
      <c r="O2148" s="81" t="e">
        <f t="shared" si="446"/>
        <v>#DIV/0!</v>
      </c>
      <c r="P2148" s="61"/>
      <c r="Q2148" s="60">
        <f t="shared" si="447"/>
        <v>0</v>
      </c>
      <c r="R2148" s="60">
        <f t="shared" si="448"/>
        <v>0</v>
      </c>
      <c r="S2148" s="75" t="str">
        <f t="shared" si="449"/>
        <v>已清</v>
      </c>
      <c r="T2148" s="51" t="s">
        <v>59</v>
      </c>
      <c r="U2148" s="51"/>
      <c r="V2148" s="51"/>
    </row>
    <row r="2149" spans="1:22" ht="20">
      <c r="A2149" s="49"/>
      <c r="B2149" s="52"/>
      <c r="C2149" s="53"/>
      <c r="D2149" s="54"/>
      <c r="E2149" s="54"/>
      <c r="F2149" s="55"/>
      <c r="G2149" s="56"/>
      <c r="H2149" s="57"/>
      <c r="I2149" s="58"/>
      <c r="J2149" s="59">
        <f t="shared" si="450"/>
        <v>0</v>
      </c>
      <c r="K2149" s="60">
        <f t="shared" si="451"/>
        <v>0</v>
      </c>
      <c r="L2149" s="61"/>
      <c r="M2149" s="59">
        <f t="shared" si="444"/>
        <v>0</v>
      </c>
      <c r="N2149" s="60">
        <f t="shared" si="445"/>
        <v>0</v>
      </c>
      <c r="O2149" s="81" t="e">
        <f t="shared" si="446"/>
        <v>#DIV/0!</v>
      </c>
      <c r="P2149" s="61"/>
      <c r="Q2149" s="60">
        <f t="shared" si="447"/>
        <v>0</v>
      </c>
      <c r="R2149" s="60">
        <f t="shared" si="448"/>
        <v>0</v>
      </c>
      <c r="S2149" s="75" t="str">
        <f t="shared" si="449"/>
        <v>已清</v>
      </c>
      <c r="T2149" s="51" t="s">
        <v>59</v>
      </c>
      <c r="U2149" s="51"/>
      <c r="V2149" s="51"/>
    </row>
    <row r="2150" spans="1:22" ht="20">
      <c r="A2150" s="49"/>
      <c r="B2150" s="52"/>
      <c r="C2150" s="53"/>
      <c r="D2150" s="54"/>
      <c r="E2150" s="54"/>
      <c r="F2150" s="55"/>
      <c r="G2150" s="56"/>
      <c r="H2150" s="57"/>
      <c r="I2150" s="58"/>
      <c r="J2150" s="59">
        <f t="shared" si="450"/>
        <v>0</v>
      </c>
      <c r="K2150" s="60">
        <f t="shared" si="451"/>
        <v>0</v>
      </c>
      <c r="L2150" s="61"/>
      <c r="M2150" s="59">
        <f t="shared" si="444"/>
        <v>0</v>
      </c>
      <c r="N2150" s="60">
        <f t="shared" si="445"/>
        <v>0</v>
      </c>
      <c r="O2150" s="81" t="e">
        <f t="shared" si="446"/>
        <v>#DIV/0!</v>
      </c>
      <c r="P2150" s="61"/>
      <c r="Q2150" s="60">
        <f t="shared" si="447"/>
        <v>0</v>
      </c>
      <c r="R2150" s="60">
        <f t="shared" si="448"/>
        <v>0</v>
      </c>
      <c r="S2150" s="75" t="str">
        <f t="shared" si="449"/>
        <v>已清</v>
      </c>
      <c r="T2150" s="51" t="s">
        <v>59</v>
      </c>
      <c r="U2150" s="51"/>
      <c r="V2150" s="51"/>
    </row>
    <row r="2151" spans="1:22" ht="20">
      <c r="A2151" s="49"/>
      <c r="B2151" s="52"/>
      <c r="C2151" s="53"/>
      <c r="D2151" s="54"/>
      <c r="E2151" s="54"/>
      <c r="F2151" s="55"/>
      <c r="G2151" s="56"/>
      <c r="H2151" s="57"/>
      <c r="I2151" s="58"/>
      <c r="J2151" s="59">
        <f t="shared" si="450"/>
        <v>0</v>
      </c>
      <c r="K2151" s="60">
        <f t="shared" si="451"/>
        <v>0</v>
      </c>
      <c r="L2151" s="61"/>
      <c r="M2151" s="59">
        <f t="shared" si="444"/>
        <v>0</v>
      </c>
      <c r="N2151" s="60">
        <f t="shared" si="445"/>
        <v>0</v>
      </c>
      <c r="O2151" s="81" t="e">
        <f t="shared" si="446"/>
        <v>#DIV/0!</v>
      </c>
      <c r="P2151" s="61"/>
      <c r="Q2151" s="60">
        <f t="shared" si="447"/>
        <v>0</v>
      </c>
      <c r="R2151" s="60">
        <f t="shared" si="448"/>
        <v>0</v>
      </c>
      <c r="S2151" s="75" t="str">
        <f t="shared" si="449"/>
        <v>已清</v>
      </c>
      <c r="T2151" s="51" t="s">
        <v>59</v>
      </c>
      <c r="U2151" s="51"/>
      <c r="V2151" s="51"/>
    </row>
    <row r="2152" spans="1:22" ht="20">
      <c r="A2152" s="49"/>
      <c r="B2152" s="52"/>
      <c r="C2152" s="53"/>
      <c r="D2152" s="54"/>
      <c r="E2152" s="54"/>
      <c r="F2152" s="55"/>
      <c r="G2152" s="56"/>
      <c r="H2152" s="57"/>
      <c r="I2152" s="58"/>
      <c r="J2152" s="59">
        <f t="shared" si="450"/>
        <v>0</v>
      </c>
      <c r="K2152" s="60">
        <f t="shared" si="451"/>
        <v>0</v>
      </c>
      <c r="L2152" s="61"/>
      <c r="M2152" s="59">
        <f t="shared" si="444"/>
        <v>0</v>
      </c>
      <c r="N2152" s="60">
        <f t="shared" si="445"/>
        <v>0</v>
      </c>
      <c r="O2152" s="81" t="e">
        <f t="shared" si="446"/>
        <v>#DIV/0!</v>
      </c>
      <c r="P2152" s="61"/>
      <c r="Q2152" s="60">
        <f t="shared" si="447"/>
        <v>0</v>
      </c>
      <c r="R2152" s="60">
        <f t="shared" si="448"/>
        <v>0</v>
      </c>
      <c r="S2152" s="75" t="str">
        <f t="shared" si="449"/>
        <v>已清</v>
      </c>
      <c r="T2152" s="51" t="s">
        <v>59</v>
      </c>
      <c r="U2152" s="51"/>
      <c r="V2152" s="51"/>
    </row>
    <row r="2153" spans="1:22" ht="20">
      <c r="A2153" s="49"/>
      <c r="B2153" s="52"/>
      <c r="C2153" s="53"/>
      <c r="D2153" s="54"/>
      <c r="E2153" s="54"/>
      <c r="F2153" s="55"/>
      <c r="G2153" s="56"/>
      <c r="H2153" s="57"/>
      <c r="I2153" s="58"/>
      <c r="J2153" s="59">
        <f t="shared" si="450"/>
        <v>0</v>
      </c>
      <c r="K2153" s="60">
        <f t="shared" si="451"/>
        <v>0</v>
      </c>
      <c r="L2153" s="61"/>
      <c r="M2153" s="59">
        <f t="shared" si="444"/>
        <v>0</v>
      </c>
      <c r="N2153" s="60">
        <f t="shared" si="445"/>
        <v>0</v>
      </c>
      <c r="O2153" s="81" t="e">
        <f t="shared" si="446"/>
        <v>#DIV/0!</v>
      </c>
      <c r="P2153" s="61"/>
      <c r="Q2153" s="60">
        <f t="shared" si="447"/>
        <v>0</v>
      </c>
      <c r="R2153" s="60">
        <f t="shared" si="448"/>
        <v>0</v>
      </c>
      <c r="S2153" s="75" t="str">
        <f t="shared" si="449"/>
        <v>已清</v>
      </c>
      <c r="T2153" s="51" t="s">
        <v>59</v>
      </c>
      <c r="U2153" s="51"/>
      <c r="V2153" s="51"/>
    </row>
    <row r="2154" spans="1:22" ht="20">
      <c r="A2154" s="49"/>
      <c r="B2154" s="52"/>
      <c r="C2154" s="53"/>
      <c r="D2154" s="54"/>
      <c r="E2154" s="54"/>
      <c r="F2154" s="55"/>
      <c r="G2154" s="56"/>
      <c r="H2154" s="57"/>
      <c r="I2154" s="58"/>
      <c r="J2154" s="59">
        <f t="shared" si="450"/>
        <v>0</v>
      </c>
      <c r="K2154" s="60">
        <f t="shared" si="451"/>
        <v>0</v>
      </c>
      <c r="L2154" s="61"/>
      <c r="M2154" s="59">
        <f t="shared" si="444"/>
        <v>0</v>
      </c>
      <c r="N2154" s="60">
        <f t="shared" si="445"/>
        <v>0</v>
      </c>
      <c r="O2154" s="81" t="e">
        <f t="shared" si="446"/>
        <v>#DIV/0!</v>
      </c>
      <c r="P2154" s="61"/>
      <c r="Q2154" s="60">
        <f t="shared" si="447"/>
        <v>0</v>
      </c>
      <c r="R2154" s="60">
        <f t="shared" si="448"/>
        <v>0</v>
      </c>
      <c r="S2154" s="75" t="str">
        <f t="shared" si="449"/>
        <v>已清</v>
      </c>
      <c r="T2154" s="51" t="s">
        <v>59</v>
      </c>
      <c r="U2154" s="51"/>
      <c r="V2154" s="51"/>
    </row>
    <row r="2155" spans="1:22" ht="20">
      <c r="A2155" s="49"/>
      <c r="B2155" s="52"/>
      <c r="C2155" s="53"/>
      <c r="D2155" s="54"/>
      <c r="E2155" s="54"/>
      <c r="F2155" s="55"/>
      <c r="G2155" s="56"/>
      <c r="H2155" s="57"/>
      <c r="I2155" s="58"/>
      <c r="J2155" s="59">
        <f t="shared" si="450"/>
        <v>0</v>
      </c>
      <c r="K2155" s="60">
        <f t="shared" si="451"/>
        <v>0</v>
      </c>
      <c r="L2155" s="61"/>
      <c r="M2155" s="59">
        <f t="shared" si="444"/>
        <v>0</v>
      </c>
      <c r="N2155" s="60">
        <f t="shared" si="445"/>
        <v>0</v>
      </c>
      <c r="O2155" s="81" t="e">
        <f t="shared" si="446"/>
        <v>#DIV/0!</v>
      </c>
      <c r="P2155" s="61"/>
      <c r="Q2155" s="60">
        <f t="shared" si="447"/>
        <v>0</v>
      </c>
      <c r="R2155" s="60">
        <f t="shared" si="448"/>
        <v>0</v>
      </c>
      <c r="S2155" s="75" t="str">
        <f t="shared" si="449"/>
        <v>已清</v>
      </c>
      <c r="T2155" s="51" t="s">
        <v>59</v>
      </c>
      <c r="U2155" s="51"/>
      <c r="V2155" s="51"/>
    </row>
    <row r="2156" spans="1:22" ht="20">
      <c r="A2156" s="49"/>
      <c r="B2156" s="52"/>
      <c r="C2156" s="53"/>
      <c r="D2156" s="54"/>
      <c r="E2156" s="54"/>
      <c r="F2156" s="55"/>
      <c r="G2156" s="56"/>
      <c r="H2156" s="57"/>
      <c r="I2156" s="58"/>
      <c r="J2156" s="59">
        <f t="shared" si="450"/>
        <v>0</v>
      </c>
      <c r="K2156" s="60">
        <f t="shared" si="451"/>
        <v>0</v>
      </c>
      <c r="L2156" s="61"/>
      <c r="M2156" s="59">
        <f t="shared" si="444"/>
        <v>0</v>
      </c>
      <c r="N2156" s="60">
        <f t="shared" si="445"/>
        <v>0</v>
      </c>
      <c r="O2156" s="81" t="e">
        <f t="shared" si="446"/>
        <v>#DIV/0!</v>
      </c>
      <c r="P2156" s="61"/>
      <c r="Q2156" s="60">
        <f t="shared" si="447"/>
        <v>0</v>
      </c>
      <c r="R2156" s="60">
        <f t="shared" si="448"/>
        <v>0</v>
      </c>
      <c r="S2156" s="75" t="str">
        <f t="shared" si="449"/>
        <v>已清</v>
      </c>
      <c r="T2156" s="51" t="s">
        <v>59</v>
      </c>
      <c r="U2156" s="51"/>
      <c r="V2156" s="51"/>
    </row>
    <row r="2157" spans="1:22" ht="20">
      <c r="A2157" s="49"/>
      <c r="B2157" s="52"/>
      <c r="C2157" s="53"/>
      <c r="D2157" s="54"/>
      <c r="E2157" s="54"/>
      <c r="F2157" s="55"/>
      <c r="G2157" s="56"/>
      <c r="H2157" s="57"/>
      <c r="I2157" s="58"/>
      <c r="J2157" s="59">
        <f t="shared" si="450"/>
        <v>0</v>
      </c>
      <c r="K2157" s="60">
        <f t="shared" si="451"/>
        <v>0</v>
      </c>
      <c r="L2157" s="61"/>
      <c r="M2157" s="59">
        <f t="shared" si="444"/>
        <v>0</v>
      </c>
      <c r="N2157" s="60">
        <f t="shared" si="445"/>
        <v>0</v>
      </c>
      <c r="O2157" s="81" t="e">
        <f t="shared" si="446"/>
        <v>#DIV/0!</v>
      </c>
      <c r="P2157" s="61"/>
      <c r="Q2157" s="60">
        <f t="shared" si="447"/>
        <v>0</v>
      </c>
      <c r="R2157" s="60">
        <f t="shared" si="448"/>
        <v>0</v>
      </c>
      <c r="S2157" s="75" t="str">
        <f t="shared" si="449"/>
        <v>已清</v>
      </c>
      <c r="T2157" s="51" t="s">
        <v>59</v>
      </c>
      <c r="U2157" s="51"/>
      <c r="V2157" s="51"/>
    </row>
    <row r="2158" spans="1:22" ht="20">
      <c r="A2158" s="49"/>
      <c r="B2158" s="52"/>
      <c r="C2158" s="53"/>
      <c r="D2158" s="54"/>
      <c r="E2158" s="54"/>
      <c r="F2158" s="55"/>
      <c r="G2158" s="56"/>
      <c r="H2158" s="57"/>
      <c r="I2158" s="58"/>
      <c r="J2158" s="59">
        <f t="shared" si="450"/>
        <v>0</v>
      </c>
      <c r="K2158" s="60">
        <f t="shared" si="451"/>
        <v>0</v>
      </c>
      <c r="L2158" s="61"/>
      <c r="M2158" s="59">
        <f t="shared" si="444"/>
        <v>0</v>
      </c>
      <c r="N2158" s="60">
        <f t="shared" si="445"/>
        <v>0</v>
      </c>
      <c r="O2158" s="81" t="e">
        <f t="shared" si="446"/>
        <v>#DIV/0!</v>
      </c>
      <c r="P2158" s="61"/>
      <c r="Q2158" s="60">
        <f t="shared" si="447"/>
        <v>0</v>
      </c>
      <c r="R2158" s="60">
        <f t="shared" si="448"/>
        <v>0</v>
      </c>
      <c r="S2158" s="75" t="str">
        <f t="shared" si="449"/>
        <v>已清</v>
      </c>
      <c r="T2158" s="51" t="s">
        <v>59</v>
      </c>
      <c r="U2158" s="51"/>
      <c r="V2158" s="51"/>
    </row>
    <row r="2159" spans="1:22" ht="20">
      <c r="A2159" s="49"/>
      <c r="B2159" s="52"/>
      <c r="C2159" s="53"/>
      <c r="D2159" s="54"/>
      <c r="E2159" s="54"/>
      <c r="F2159" s="55"/>
      <c r="G2159" s="56"/>
      <c r="H2159" s="57"/>
      <c r="I2159" s="58"/>
      <c r="J2159" s="59">
        <f t="shared" si="450"/>
        <v>0</v>
      </c>
      <c r="K2159" s="60">
        <f t="shared" si="451"/>
        <v>0</v>
      </c>
      <c r="L2159" s="61"/>
      <c r="M2159" s="59">
        <f t="shared" si="444"/>
        <v>0</v>
      </c>
      <c r="N2159" s="60">
        <f t="shared" si="445"/>
        <v>0</v>
      </c>
      <c r="O2159" s="81" t="e">
        <f t="shared" si="446"/>
        <v>#DIV/0!</v>
      </c>
      <c r="P2159" s="61"/>
      <c r="Q2159" s="60">
        <f t="shared" si="447"/>
        <v>0</v>
      </c>
      <c r="R2159" s="60">
        <f t="shared" si="448"/>
        <v>0</v>
      </c>
      <c r="S2159" s="75" t="str">
        <f t="shared" si="449"/>
        <v>已清</v>
      </c>
      <c r="T2159" s="51" t="s">
        <v>59</v>
      </c>
      <c r="U2159" s="51"/>
      <c r="V2159" s="51"/>
    </row>
    <row r="2160" spans="1:22" ht="20">
      <c r="A2160" s="49"/>
      <c r="B2160" s="52"/>
      <c r="C2160" s="53"/>
      <c r="D2160" s="54"/>
      <c r="E2160" s="54"/>
      <c r="F2160" s="55"/>
      <c r="G2160" s="56"/>
      <c r="H2160" s="57"/>
      <c r="I2160" s="58"/>
      <c r="J2160" s="59">
        <f t="shared" si="450"/>
        <v>0</v>
      </c>
      <c r="K2160" s="60">
        <f t="shared" si="451"/>
        <v>0</v>
      </c>
      <c r="L2160" s="61"/>
      <c r="M2160" s="59">
        <f t="shared" si="444"/>
        <v>0</v>
      </c>
      <c r="N2160" s="60">
        <f t="shared" si="445"/>
        <v>0</v>
      </c>
      <c r="O2160" s="81" t="e">
        <f t="shared" si="446"/>
        <v>#DIV/0!</v>
      </c>
      <c r="P2160" s="61"/>
      <c r="Q2160" s="60">
        <f t="shared" si="447"/>
        <v>0</v>
      </c>
      <c r="R2160" s="60">
        <f t="shared" si="448"/>
        <v>0</v>
      </c>
      <c r="S2160" s="75" t="str">
        <f t="shared" si="449"/>
        <v>已清</v>
      </c>
      <c r="T2160" s="51" t="s">
        <v>59</v>
      </c>
      <c r="U2160" s="51"/>
      <c r="V2160" s="51"/>
    </row>
    <row r="2161" spans="1:22" ht="20">
      <c r="A2161" s="49"/>
      <c r="B2161" s="52"/>
      <c r="C2161" s="53"/>
      <c r="D2161" s="54"/>
      <c r="E2161" s="54"/>
      <c r="F2161" s="55"/>
      <c r="G2161" s="56"/>
      <c r="H2161" s="57"/>
      <c r="I2161" s="58"/>
      <c r="J2161" s="59">
        <f t="shared" si="450"/>
        <v>0</v>
      </c>
      <c r="K2161" s="60">
        <f t="shared" si="451"/>
        <v>0</v>
      </c>
      <c r="L2161" s="61"/>
      <c r="M2161" s="59">
        <f t="shared" si="444"/>
        <v>0</v>
      </c>
      <c r="N2161" s="60">
        <f t="shared" si="445"/>
        <v>0</v>
      </c>
      <c r="O2161" s="81" t="e">
        <f t="shared" si="446"/>
        <v>#DIV/0!</v>
      </c>
      <c r="P2161" s="61"/>
      <c r="Q2161" s="60">
        <f t="shared" si="447"/>
        <v>0</v>
      </c>
      <c r="R2161" s="60">
        <f t="shared" si="448"/>
        <v>0</v>
      </c>
      <c r="S2161" s="75" t="str">
        <f t="shared" si="449"/>
        <v>已清</v>
      </c>
      <c r="T2161" s="51" t="s">
        <v>59</v>
      </c>
      <c r="U2161" s="51"/>
      <c r="V2161" s="51"/>
    </row>
    <row r="2162" spans="1:22" ht="20">
      <c r="A2162" s="49"/>
      <c r="B2162" s="52"/>
      <c r="C2162" s="53"/>
      <c r="D2162" s="54"/>
      <c r="E2162" s="54"/>
      <c r="F2162" s="55"/>
      <c r="G2162" s="56"/>
      <c r="H2162" s="57"/>
      <c r="I2162" s="58"/>
      <c r="J2162" s="59">
        <f t="shared" si="450"/>
        <v>0</v>
      </c>
      <c r="K2162" s="60">
        <f t="shared" si="451"/>
        <v>0</v>
      </c>
      <c r="L2162" s="61"/>
      <c r="M2162" s="59">
        <f t="shared" si="444"/>
        <v>0</v>
      </c>
      <c r="N2162" s="60">
        <f t="shared" si="445"/>
        <v>0</v>
      </c>
      <c r="O2162" s="81" t="e">
        <f t="shared" si="446"/>
        <v>#DIV/0!</v>
      </c>
      <c r="P2162" s="61"/>
      <c r="Q2162" s="60">
        <f t="shared" si="447"/>
        <v>0</v>
      </c>
      <c r="R2162" s="60">
        <f t="shared" si="448"/>
        <v>0</v>
      </c>
      <c r="S2162" s="75" t="str">
        <f t="shared" si="449"/>
        <v>已清</v>
      </c>
      <c r="T2162" s="51" t="s">
        <v>59</v>
      </c>
      <c r="U2162" s="51"/>
      <c r="V2162" s="51"/>
    </row>
    <row r="2163" spans="1:22" ht="20">
      <c r="A2163" s="49"/>
      <c r="B2163" s="52"/>
      <c r="C2163" s="53"/>
      <c r="D2163" s="54"/>
      <c r="E2163" s="54"/>
      <c r="F2163" s="55"/>
      <c r="G2163" s="56"/>
      <c r="H2163" s="57"/>
      <c r="I2163" s="58"/>
      <c r="J2163" s="59">
        <f t="shared" si="450"/>
        <v>0</v>
      </c>
      <c r="K2163" s="60">
        <f t="shared" si="451"/>
        <v>0</v>
      </c>
      <c r="L2163" s="61"/>
      <c r="M2163" s="59">
        <f t="shared" si="444"/>
        <v>0</v>
      </c>
      <c r="N2163" s="60">
        <f t="shared" si="445"/>
        <v>0</v>
      </c>
      <c r="O2163" s="81" t="e">
        <f t="shared" si="446"/>
        <v>#DIV/0!</v>
      </c>
      <c r="P2163" s="61"/>
      <c r="Q2163" s="60">
        <f t="shared" si="447"/>
        <v>0</v>
      </c>
      <c r="R2163" s="60">
        <f t="shared" si="448"/>
        <v>0</v>
      </c>
      <c r="S2163" s="75" t="str">
        <f t="shared" si="449"/>
        <v>已清</v>
      </c>
      <c r="T2163" s="51" t="s">
        <v>59</v>
      </c>
      <c r="U2163" s="51"/>
      <c r="V2163" s="51"/>
    </row>
    <row r="2164" spans="1:22" ht="20">
      <c r="A2164" s="49"/>
      <c r="B2164" s="52"/>
      <c r="C2164" s="53"/>
      <c r="D2164" s="54"/>
      <c r="E2164" s="54"/>
      <c r="F2164" s="55"/>
      <c r="G2164" s="56"/>
      <c r="H2164" s="57"/>
      <c r="I2164" s="58"/>
      <c r="J2164" s="59">
        <f t="shared" si="450"/>
        <v>0</v>
      </c>
      <c r="K2164" s="60">
        <f t="shared" si="451"/>
        <v>0</v>
      </c>
      <c r="L2164" s="61"/>
      <c r="M2164" s="59">
        <f t="shared" si="444"/>
        <v>0</v>
      </c>
      <c r="N2164" s="60">
        <f t="shared" si="445"/>
        <v>0</v>
      </c>
      <c r="O2164" s="81" t="e">
        <f t="shared" si="446"/>
        <v>#DIV/0!</v>
      </c>
      <c r="P2164" s="61"/>
      <c r="Q2164" s="60">
        <f t="shared" si="447"/>
        <v>0</v>
      </c>
      <c r="R2164" s="60">
        <f t="shared" si="448"/>
        <v>0</v>
      </c>
      <c r="S2164" s="75" t="str">
        <f t="shared" si="449"/>
        <v>已清</v>
      </c>
      <c r="T2164" s="51" t="s">
        <v>59</v>
      </c>
      <c r="U2164" s="51"/>
      <c r="V2164" s="51"/>
    </row>
    <row r="2165" spans="1:22" ht="20">
      <c r="A2165" s="49"/>
      <c r="B2165" s="52"/>
      <c r="C2165" s="53"/>
      <c r="D2165" s="54"/>
      <c r="E2165" s="54"/>
      <c r="F2165" s="55"/>
      <c r="G2165" s="56"/>
      <c r="H2165" s="57"/>
      <c r="I2165" s="58"/>
      <c r="J2165" s="59">
        <f t="shared" si="450"/>
        <v>0</v>
      </c>
      <c r="K2165" s="60">
        <f t="shared" si="451"/>
        <v>0</v>
      </c>
      <c r="L2165" s="61"/>
      <c r="M2165" s="59">
        <f t="shared" si="444"/>
        <v>0</v>
      </c>
      <c r="N2165" s="60">
        <f t="shared" si="445"/>
        <v>0</v>
      </c>
      <c r="O2165" s="81" t="e">
        <f t="shared" si="446"/>
        <v>#DIV/0!</v>
      </c>
      <c r="P2165" s="61"/>
      <c r="Q2165" s="60">
        <f t="shared" si="447"/>
        <v>0</v>
      </c>
      <c r="R2165" s="60">
        <f t="shared" si="448"/>
        <v>0</v>
      </c>
      <c r="S2165" s="75" t="str">
        <f t="shared" si="449"/>
        <v>已清</v>
      </c>
      <c r="T2165" s="51" t="s">
        <v>59</v>
      </c>
      <c r="U2165" s="51"/>
      <c r="V2165" s="51"/>
    </row>
    <row r="2166" spans="1:22" ht="20">
      <c r="A2166" s="49"/>
      <c r="B2166" s="52"/>
      <c r="C2166" s="53"/>
      <c r="D2166" s="54"/>
      <c r="E2166" s="54"/>
      <c r="F2166" s="55"/>
      <c r="G2166" s="56"/>
      <c r="H2166" s="57"/>
      <c r="I2166" s="58"/>
      <c r="J2166" s="59">
        <f t="shared" si="450"/>
        <v>0</v>
      </c>
      <c r="K2166" s="60">
        <f t="shared" si="451"/>
        <v>0</v>
      </c>
      <c r="L2166" s="61"/>
      <c r="M2166" s="59">
        <f t="shared" si="444"/>
        <v>0</v>
      </c>
      <c r="N2166" s="60">
        <f t="shared" si="445"/>
        <v>0</v>
      </c>
      <c r="O2166" s="81" t="e">
        <f t="shared" si="446"/>
        <v>#DIV/0!</v>
      </c>
      <c r="P2166" s="61"/>
      <c r="Q2166" s="60">
        <f t="shared" si="447"/>
        <v>0</v>
      </c>
      <c r="R2166" s="60">
        <f t="shared" si="448"/>
        <v>0</v>
      </c>
      <c r="S2166" s="75" t="str">
        <f t="shared" si="449"/>
        <v>已清</v>
      </c>
      <c r="T2166" s="51" t="s">
        <v>59</v>
      </c>
      <c r="U2166" s="51"/>
      <c r="V2166" s="51"/>
    </row>
    <row r="2167" spans="1:22" ht="20">
      <c r="A2167" s="49"/>
      <c r="B2167" s="52"/>
      <c r="C2167" s="53"/>
      <c r="D2167" s="54"/>
      <c r="E2167" s="54"/>
      <c r="F2167" s="55"/>
      <c r="G2167" s="56"/>
      <c r="H2167" s="57"/>
      <c r="I2167" s="58"/>
      <c r="J2167" s="59">
        <f t="shared" si="450"/>
        <v>0</v>
      </c>
      <c r="K2167" s="60">
        <f t="shared" si="451"/>
        <v>0</v>
      </c>
      <c r="L2167" s="61"/>
      <c r="M2167" s="59">
        <f t="shared" si="444"/>
        <v>0</v>
      </c>
      <c r="N2167" s="60">
        <f t="shared" si="445"/>
        <v>0</v>
      </c>
      <c r="O2167" s="81" t="e">
        <f t="shared" si="446"/>
        <v>#DIV/0!</v>
      </c>
      <c r="P2167" s="61"/>
      <c r="Q2167" s="60">
        <f t="shared" si="447"/>
        <v>0</v>
      </c>
      <c r="R2167" s="60">
        <f t="shared" si="448"/>
        <v>0</v>
      </c>
      <c r="S2167" s="75" t="str">
        <f t="shared" si="449"/>
        <v>已清</v>
      </c>
      <c r="T2167" s="51" t="s">
        <v>59</v>
      </c>
      <c r="U2167" s="51"/>
      <c r="V2167" s="51"/>
    </row>
    <row r="2168" spans="1:22" ht="20">
      <c r="A2168" s="49"/>
      <c r="B2168" s="52"/>
      <c r="C2168" s="53"/>
      <c r="D2168" s="54"/>
      <c r="E2168" s="54"/>
      <c r="F2168" s="55"/>
      <c r="G2168" s="56"/>
      <c r="H2168" s="57"/>
      <c r="I2168" s="58"/>
      <c r="J2168" s="59">
        <f t="shared" si="450"/>
        <v>0</v>
      </c>
      <c r="K2168" s="60">
        <f t="shared" si="451"/>
        <v>0</v>
      </c>
      <c r="L2168" s="61"/>
      <c r="M2168" s="59">
        <f t="shared" ref="M2168:M2231" si="452">L2168*H2168</f>
        <v>0</v>
      </c>
      <c r="N2168" s="60">
        <f t="shared" ref="N2168:N2231" si="453">(L2168-J2168)*H2168</f>
        <v>0</v>
      </c>
      <c r="O2168" s="81" t="e">
        <f t="shared" ref="O2168:O2231" si="454">(L2168-J2168)/J2168</f>
        <v>#DIV/0!</v>
      </c>
      <c r="P2168" s="61"/>
      <c r="Q2168" s="60">
        <f t="shared" si="447"/>
        <v>0</v>
      </c>
      <c r="R2168" s="60">
        <f t="shared" si="448"/>
        <v>0</v>
      </c>
      <c r="S2168" s="75" t="str">
        <f t="shared" si="449"/>
        <v>已清</v>
      </c>
      <c r="T2168" s="51" t="s">
        <v>59</v>
      </c>
      <c r="U2168" s="51"/>
      <c r="V2168" s="51"/>
    </row>
    <row r="2169" spans="1:22" ht="20">
      <c r="A2169" s="49"/>
      <c r="B2169" s="52"/>
      <c r="C2169" s="53"/>
      <c r="D2169" s="54"/>
      <c r="E2169" s="54"/>
      <c r="F2169" s="55"/>
      <c r="G2169" s="56"/>
      <c r="H2169" s="57"/>
      <c r="I2169" s="58"/>
      <c r="J2169" s="59">
        <f t="shared" si="450"/>
        <v>0</v>
      </c>
      <c r="K2169" s="60">
        <f t="shared" si="451"/>
        <v>0</v>
      </c>
      <c r="L2169" s="61"/>
      <c r="M2169" s="59">
        <f t="shared" si="452"/>
        <v>0</v>
      </c>
      <c r="N2169" s="60">
        <f t="shared" si="453"/>
        <v>0</v>
      </c>
      <c r="O2169" s="81" t="e">
        <f t="shared" si="454"/>
        <v>#DIV/0!</v>
      </c>
      <c r="P2169" s="61"/>
      <c r="Q2169" s="60">
        <f t="shared" si="447"/>
        <v>0</v>
      </c>
      <c r="R2169" s="60">
        <f t="shared" si="448"/>
        <v>0</v>
      </c>
      <c r="S2169" s="75" t="str">
        <f t="shared" si="449"/>
        <v>已清</v>
      </c>
      <c r="T2169" s="51" t="s">
        <v>59</v>
      </c>
      <c r="U2169" s="51"/>
      <c r="V2169" s="51"/>
    </row>
    <row r="2170" spans="1:22" ht="20">
      <c r="A2170" s="49"/>
      <c r="B2170" s="52"/>
      <c r="C2170" s="53"/>
      <c r="D2170" s="54"/>
      <c r="E2170" s="54"/>
      <c r="F2170" s="55"/>
      <c r="G2170" s="56"/>
      <c r="H2170" s="57"/>
      <c r="I2170" s="58"/>
      <c r="J2170" s="59">
        <f t="shared" si="450"/>
        <v>0</v>
      </c>
      <c r="K2170" s="60">
        <f t="shared" si="451"/>
        <v>0</v>
      </c>
      <c r="L2170" s="61"/>
      <c r="M2170" s="59">
        <f t="shared" si="452"/>
        <v>0</v>
      </c>
      <c r="N2170" s="60">
        <f t="shared" si="453"/>
        <v>0</v>
      </c>
      <c r="O2170" s="81" t="e">
        <f t="shared" si="454"/>
        <v>#DIV/0!</v>
      </c>
      <c r="P2170" s="61"/>
      <c r="Q2170" s="60">
        <f t="shared" ref="Q2170:Q2233" si="455">L2170*H2170-P2170</f>
        <v>0</v>
      </c>
      <c r="R2170" s="60">
        <f t="shared" si="448"/>
        <v>0</v>
      </c>
      <c r="S2170" s="75" t="str">
        <f t="shared" si="449"/>
        <v>已清</v>
      </c>
      <c r="T2170" s="51" t="s">
        <v>59</v>
      </c>
      <c r="U2170" s="51"/>
      <c r="V2170" s="51"/>
    </row>
    <row r="2171" spans="1:22" ht="20">
      <c r="A2171" s="49"/>
      <c r="B2171" s="52"/>
      <c r="C2171" s="53"/>
      <c r="D2171" s="54"/>
      <c r="E2171" s="54"/>
      <c r="F2171" s="55"/>
      <c r="G2171" s="56"/>
      <c r="H2171" s="57"/>
      <c r="I2171" s="58"/>
      <c r="J2171" s="59">
        <f t="shared" si="450"/>
        <v>0</v>
      </c>
      <c r="K2171" s="60">
        <f t="shared" si="451"/>
        <v>0</v>
      </c>
      <c r="L2171" s="61"/>
      <c r="M2171" s="59">
        <f t="shared" si="452"/>
        <v>0</v>
      </c>
      <c r="N2171" s="60">
        <f t="shared" si="453"/>
        <v>0</v>
      </c>
      <c r="O2171" s="81" t="e">
        <f t="shared" si="454"/>
        <v>#DIV/0!</v>
      </c>
      <c r="P2171" s="61"/>
      <c r="Q2171" s="60">
        <f t="shared" si="455"/>
        <v>0</v>
      </c>
      <c r="R2171" s="60">
        <f t="shared" si="448"/>
        <v>0</v>
      </c>
      <c r="S2171" s="75" t="str">
        <f t="shared" si="449"/>
        <v>已清</v>
      </c>
      <c r="T2171" s="51" t="s">
        <v>59</v>
      </c>
      <c r="U2171" s="51"/>
      <c r="V2171" s="51"/>
    </row>
    <row r="2172" spans="1:22" ht="20">
      <c r="A2172" s="49"/>
      <c r="B2172" s="52"/>
      <c r="C2172" s="53"/>
      <c r="D2172" s="54"/>
      <c r="E2172" s="54"/>
      <c r="F2172" s="55"/>
      <c r="G2172" s="56"/>
      <c r="H2172" s="57"/>
      <c r="I2172" s="58"/>
      <c r="J2172" s="59">
        <f t="shared" si="450"/>
        <v>0</v>
      </c>
      <c r="K2172" s="60">
        <f t="shared" si="451"/>
        <v>0</v>
      </c>
      <c r="L2172" s="61"/>
      <c r="M2172" s="59">
        <f t="shared" si="452"/>
        <v>0</v>
      </c>
      <c r="N2172" s="60">
        <f t="shared" si="453"/>
        <v>0</v>
      </c>
      <c r="O2172" s="81" t="e">
        <f t="shared" si="454"/>
        <v>#DIV/0!</v>
      </c>
      <c r="P2172" s="61"/>
      <c r="Q2172" s="60">
        <f t="shared" si="455"/>
        <v>0</v>
      </c>
      <c r="R2172" s="60">
        <f t="shared" si="448"/>
        <v>0</v>
      </c>
      <c r="S2172" s="75" t="str">
        <f t="shared" si="449"/>
        <v>已清</v>
      </c>
      <c r="T2172" s="51" t="s">
        <v>59</v>
      </c>
      <c r="U2172" s="51"/>
      <c r="V2172" s="51"/>
    </row>
    <row r="2173" spans="1:22" ht="20">
      <c r="A2173" s="49"/>
      <c r="B2173" s="52"/>
      <c r="C2173" s="53"/>
      <c r="D2173" s="54"/>
      <c r="E2173" s="54"/>
      <c r="F2173" s="55"/>
      <c r="G2173" s="56"/>
      <c r="H2173" s="57"/>
      <c r="I2173" s="58"/>
      <c r="J2173" s="59">
        <f t="shared" si="450"/>
        <v>0</v>
      </c>
      <c r="K2173" s="60">
        <f t="shared" si="451"/>
        <v>0</v>
      </c>
      <c r="L2173" s="61"/>
      <c r="M2173" s="59">
        <f t="shared" si="452"/>
        <v>0</v>
      </c>
      <c r="N2173" s="60">
        <f t="shared" si="453"/>
        <v>0</v>
      </c>
      <c r="O2173" s="81" t="e">
        <f t="shared" si="454"/>
        <v>#DIV/0!</v>
      </c>
      <c r="P2173" s="61"/>
      <c r="Q2173" s="60">
        <f t="shared" si="455"/>
        <v>0</v>
      </c>
      <c r="R2173" s="60">
        <f t="shared" si="448"/>
        <v>0</v>
      </c>
      <c r="S2173" s="75" t="str">
        <f t="shared" si="449"/>
        <v>已清</v>
      </c>
      <c r="T2173" s="51" t="s">
        <v>59</v>
      </c>
      <c r="U2173" s="51"/>
      <c r="V2173" s="51"/>
    </row>
    <row r="2174" spans="1:22" ht="20">
      <c r="A2174" s="49"/>
      <c r="B2174" s="52"/>
      <c r="C2174" s="53"/>
      <c r="D2174" s="54"/>
      <c r="E2174" s="54"/>
      <c r="F2174" s="55"/>
      <c r="G2174" s="56"/>
      <c r="H2174" s="57"/>
      <c r="I2174" s="58"/>
      <c r="J2174" s="59">
        <f t="shared" si="450"/>
        <v>0</v>
      </c>
      <c r="K2174" s="60">
        <f t="shared" si="451"/>
        <v>0</v>
      </c>
      <c r="L2174" s="61"/>
      <c r="M2174" s="59">
        <f t="shared" si="452"/>
        <v>0</v>
      </c>
      <c r="N2174" s="60">
        <f t="shared" si="453"/>
        <v>0</v>
      </c>
      <c r="O2174" s="81" t="e">
        <f t="shared" si="454"/>
        <v>#DIV/0!</v>
      </c>
      <c r="P2174" s="61"/>
      <c r="Q2174" s="60">
        <f t="shared" si="455"/>
        <v>0</v>
      </c>
      <c r="R2174" s="60">
        <f t="shared" si="448"/>
        <v>0</v>
      </c>
      <c r="S2174" s="75" t="str">
        <f t="shared" si="449"/>
        <v>已清</v>
      </c>
      <c r="T2174" s="51" t="s">
        <v>59</v>
      </c>
      <c r="U2174" s="51"/>
      <c r="V2174" s="51"/>
    </row>
    <row r="2175" spans="1:22" ht="20">
      <c r="A2175" s="49"/>
      <c r="B2175" s="52"/>
      <c r="C2175" s="53"/>
      <c r="D2175" s="54"/>
      <c r="E2175" s="54"/>
      <c r="F2175" s="55"/>
      <c r="G2175" s="56"/>
      <c r="H2175" s="57"/>
      <c r="I2175" s="58"/>
      <c r="J2175" s="59">
        <f t="shared" si="450"/>
        <v>0</v>
      </c>
      <c r="K2175" s="60">
        <f t="shared" si="451"/>
        <v>0</v>
      </c>
      <c r="L2175" s="61"/>
      <c r="M2175" s="59">
        <f t="shared" si="452"/>
        <v>0</v>
      </c>
      <c r="N2175" s="60">
        <f t="shared" si="453"/>
        <v>0</v>
      </c>
      <c r="O2175" s="81" t="e">
        <f t="shared" si="454"/>
        <v>#DIV/0!</v>
      </c>
      <c r="P2175" s="61"/>
      <c r="Q2175" s="60">
        <f t="shared" si="455"/>
        <v>0</v>
      </c>
      <c r="R2175" s="60">
        <f t="shared" si="448"/>
        <v>0</v>
      </c>
      <c r="S2175" s="75" t="str">
        <f t="shared" si="449"/>
        <v>已清</v>
      </c>
      <c r="T2175" s="51" t="s">
        <v>59</v>
      </c>
      <c r="U2175" s="51"/>
      <c r="V2175" s="51"/>
    </row>
    <row r="2176" spans="1:22" ht="20">
      <c r="A2176" s="49"/>
      <c r="B2176" s="52"/>
      <c r="C2176" s="53"/>
      <c r="D2176" s="54"/>
      <c r="E2176" s="54"/>
      <c r="F2176" s="55"/>
      <c r="G2176" s="56"/>
      <c r="H2176" s="57"/>
      <c r="I2176" s="58"/>
      <c r="J2176" s="59">
        <f t="shared" si="450"/>
        <v>0</v>
      </c>
      <c r="K2176" s="60">
        <f t="shared" si="451"/>
        <v>0</v>
      </c>
      <c r="L2176" s="61"/>
      <c r="M2176" s="59">
        <f t="shared" si="452"/>
        <v>0</v>
      </c>
      <c r="N2176" s="60">
        <f t="shared" si="453"/>
        <v>0</v>
      </c>
      <c r="O2176" s="81" t="e">
        <f t="shared" si="454"/>
        <v>#DIV/0!</v>
      </c>
      <c r="P2176" s="61"/>
      <c r="Q2176" s="60">
        <f t="shared" si="455"/>
        <v>0</v>
      </c>
      <c r="R2176" s="60">
        <f t="shared" si="448"/>
        <v>0</v>
      </c>
      <c r="S2176" s="75" t="str">
        <f t="shared" si="449"/>
        <v>已清</v>
      </c>
      <c r="T2176" s="51" t="s">
        <v>59</v>
      </c>
      <c r="U2176" s="51"/>
      <c r="V2176" s="51"/>
    </row>
    <row r="2177" spans="1:22" ht="20">
      <c r="A2177" s="49"/>
      <c r="B2177" s="52"/>
      <c r="C2177" s="53"/>
      <c r="D2177" s="54"/>
      <c r="E2177" s="54"/>
      <c r="F2177" s="55"/>
      <c r="G2177" s="56"/>
      <c r="H2177" s="57"/>
      <c r="I2177" s="58"/>
      <c r="J2177" s="59">
        <f t="shared" si="450"/>
        <v>0</v>
      </c>
      <c r="K2177" s="60">
        <f t="shared" si="451"/>
        <v>0</v>
      </c>
      <c r="L2177" s="61"/>
      <c r="M2177" s="59">
        <f t="shared" si="452"/>
        <v>0</v>
      </c>
      <c r="N2177" s="60">
        <f t="shared" si="453"/>
        <v>0</v>
      </c>
      <c r="O2177" s="81" t="e">
        <f t="shared" si="454"/>
        <v>#DIV/0!</v>
      </c>
      <c r="P2177" s="61"/>
      <c r="Q2177" s="60">
        <f t="shared" si="455"/>
        <v>0</v>
      </c>
      <c r="R2177" s="60">
        <f t="shared" si="448"/>
        <v>0</v>
      </c>
      <c r="S2177" s="75" t="str">
        <f t="shared" si="449"/>
        <v>已清</v>
      </c>
      <c r="T2177" s="51" t="s">
        <v>59</v>
      </c>
      <c r="U2177" s="51"/>
      <c r="V2177" s="51"/>
    </row>
    <row r="2178" spans="1:22" ht="20">
      <c r="A2178" s="49"/>
      <c r="B2178" s="52"/>
      <c r="C2178" s="53"/>
      <c r="D2178" s="54"/>
      <c r="E2178" s="54"/>
      <c r="F2178" s="55"/>
      <c r="G2178" s="56"/>
      <c r="H2178" s="57"/>
      <c r="I2178" s="58"/>
      <c r="J2178" s="59">
        <f t="shared" si="450"/>
        <v>0</v>
      </c>
      <c r="K2178" s="60">
        <f t="shared" si="451"/>
        <v>0</v>
      </c>
      <c r="L2178" s="61"/>
      <c r="M2178" s="59">
        <f t="shared" si="452"/>
        <v>0</v>
      </c>
      <c r="N2178" s="60">
        <f t="shared" si="453"/>
        <v>0</v>
      </c>
      <c r="O2178" s="81" t="e">
        <f t="shared" si="454"/>
        <v>#DIV/0!</v>
      </c>
      <c r="P2178" s="61"/>
      <c r="Q2178" s="60">
        <f t="shared" si="455"/>
        <v>0</v>
      </c>
      <c r="R2178" s="60">
        <f t="shared" ref="R2178:R2241" si="456">N2178</f>
        <v>0</v>
      </c>
      <c r="S2178" s="75" t="str">
        <f t="shared" ref="S2178:S2241" si="457">IF(Q2178&lt;&gt;0,"未清","已清")</f>
        <v>已清</v>
      </c>
      <c r="T2178" s="51" t="s">
        <v>59</v>
      </c>
      <c r="U2178" s="51"/>
      <c r="V2178" s="51"/>
    </row>
    <row r="2179" spans="1:22" ht="20">
      <c r="A2179" s="49"/>
      <c r="B2179" s="52"/>
      <c r="C2179" s="53"/>
      <c r="D2179" s="54"/>
      <c r="E2179" s="54"/>
      <c r="F2179" s="55"/>
      <c r="G2179" s="56"/>
      <c r="H2179" s="57"/>
      <c r="I2179" s="58"/>
      <c r="J2179" s="59">
        <f t="shared" si="450"/>
        <v>0</v>
      </c>
      <c r="K2179" s="60">
        <f t="shared" si="451"/>
        <v>0</v>
      </c>
      <c r="L2179" s="61"/>
      <c r="M2179" s="59">
        <f t="shared" si="452"/>
        <v>0</v>
      </c>
      <c r="N2179" s="60">
        <f t="shared" si="453"/>
        <v>0</v>
      </c>
      <c r="O2179" s="81" t="e">
        <f t="shared" si="454"/>
        <v>#DIV/0!</v>
      </c>
      <c r="P2179" s="61"/>
      <c r="Q2179" s="60">
        <f t="shared" si="455"/>
        <v>0</v>
      </c>
      <c r="R2179" s="60">
        <f t="shared" si="456"/>
        <v>0</v>
      </c>
      <c r="S2179" s="75" t="str">
        <f t="shared" si="457"/>
        <v>已清</v>
      </c>
      <c r="T2179" s="51" t="s">
        <v>59</v>
      </c>
      <c r="U2179" s="51"/>
      <c r="V2179" s="51"/>
    </row>
    <row r="2180" spans="1:22" ht="20">
      <c r="A2180" s="49"/>
      <c r="B2180" s="52"/>
      <c r="C2180" s="53"/>
      <c r="D2180" s="54"/>
      <c r="E2180" s="54"/>
      <c r="F2180" s="55"/>
      <c r="G2180" s="56"/>
      <c r="H2180" s="57"/>
      <c r="I2180" s="58"/>
      <c r="J2180" s="59">
        <f t="shared" si="450"/>
        <v>0</v>
      </c>
      <c r="K2180" s="60">
        <f t="shared" si="451"/>
        <v>0</v>
      </c>
      <c r="L2180" s="61"/>
      <c r="M2180" s="59">
        <f t="shared" si="452"/>
        <v>0</v>
      </c>
      <c r="N2180" s="60">
        <f t="shared" si="453"/>
        <v>0</v>
      </c>
      <c r="O2180" s="81" t="e">
        <f t="shared" si="454"/>
        <v>#DIV/0!</v>
      </c>
      <c r="P2180" s="61"/>
      <c r="Q2180" s="60">
        <f t="shared" si="455"/>
        <v>0</v>
      </c>
      <c r="R2180" s="60">
        <f t="shared" si="456"/>
        <v>0</v>
      </c>
      <c r="S2180" s="75" t="str">
        <f t="shared" si="457"/>
        <v>已清</v>
      </c>
      <c r="T2180" s="51" t="s">
        <v>59</v>
      </c>
      <c r="U2180" s="51"/>
      <c r="V2180" s="51"/>
    </row>
    <row r="2181" spans="1:22" ht="20">
      <c r="A2181" s="49"/>
      <c r="B2181" s="52"/>
      <c r="C2181" s="53"/>
      <c r="D2181" s="54"/>
      <c r="E2181" s="54"/>
      <c r="F2181" s="55"/>
      <c r="G2181" s="56"/>
      <c r="H2181" s="57"/>
      <c r="I2181" s="58"/>
      <c r="J2181" s="59">
        <f t="shared" ref="J2181:J2244" si="458">G2181*I2181</f>
        <v>0</v>
      </c>
      <c r="K2181" s="60">
        <f t="shared" si="451"/>
        <v>0</v>
      </c>
      <c r="L2181" s="61"/>
      <c r="M2181" s="59">
        <f t="shared" si="452"/>
        <v>0</v>
      </c>
      <c r="N2181" s="60">
        <f t="shared" si="453"/>
        <v>0</v>
      </c>
      <c r="O2181" s="81" t="e">
        <f t="shared" si="454"/>
        <v>#DIV/0!</v>
      </c>
      <c r="P2181" s="61"/>
      <c r="Q2181" s="60">
        <f t="shared" si="455"/>
        <v>0</v>
      </c>
      <c r="R2181" s="60">
        <f t="shared" si="456"/>
        <v>0</v>
      </c>
      <c r="S2181" s="75" t="str">
        <f t="shared" si="457"/>
        <v>已清</v>
      </c>
      <c r="T2181" s="51" t="s">
        <v>59</v>
      </c>
      <c r="U2181" s="51"/>
      <c r="V2181" s="51"/>
    </row>
    <row r="2182" spans="1:22" ht="20">
      <c r="A2182" s="49"/>
      <c r="B2182" s="52"/>
      <c r="C2182" s="53"/>
      <c r="D2182" s="54"/>
      <c r="E2182" s="54"/>
      <c r="F2182" s="55"/>
      <c r="G2182" s="56"/>
      <c r="H2182" s="57"/>
      <c r="I2182" s="58"/>
      <c r="J2182" s="59">
        <f t="shared" si="458"/>
        <v>0</v>
      </c>
      <c r="K2182" s="60">
        <f t="shared" si="451"/>
        <v>0</v>
      </c>
      <c r="L2182" s="61"/>
      <c r="M2182" s="59">
        <f t="shared" si="452"/>
        <v>0</v>
      </c>
      <c r="N2182" s="60">
        <f t="shared" si="453"/>
        <v>0</v>
      </c>
      <c r="O2182" s="81" t="e">
        <f t="shared" si="454"/>
        <v>#DIV/0!</v>
      </c>
      <c r="P2182" s="61"/>
      <c r="Q2182" s="60">
        <f t="shared" si="455"/>
        <v>0</v>
      </c>
      <c r="R2182" s="60">
        <f t="shared" si="456"/>
        <v>0</v>
      </c>
      <c r="S2182" s="75" t="str">
        <f t="shared" si="457"/>
        <v>已清</v>
      </c>
      <c r="T2182" s="51" t="s">
        <v>59</v>
      </c>
      <c r="U2182" s="51"/>
      <c r="V2182" s="51"/>
    </row>
    <row r="2183" spans="1:22" ht="20">
      <c r="A2183" s="49"/>
      <c r="B2183" s="52"/>
      <c r="C2183" s="53"/>
      <c r="D2183" s="54"/>
      <c r="E2183" s="54"/>
      <c r="F2183" s="55"/>
      <c r="G2183" s="56"/>
      <c r="H2183" s="57"/>
      <c r="I2183" s="58"/>
      <c r="J2183" s="59">
        <f t="shared" si="458"/>
        <v>0</v>
      </c>
      <c r="K2183" s="60">
        <f t="shared" si="451"/>
        <v>0</v>
      </c>
      <c r="L2183" s="61"/>
      <c r="M2183" s="59">
        <f t="shared" si="452"/>
        <v>0</v>
      </c>
      <c r="N2183" s="60">
        <f t="shared" si="453"/>
        <v>0</v>
      </c>
      <c r="O2183" s="81" t="e">
        <f t="shared" si="454"/>
        <v>#DIV/0!</v>
      </c>
      <c r="P2183" s="61"/>
      <c r="Q2183" s="60">
        <f t="shared" si="455"/>
        <v>0</v>
      </c>
      <c r="R2183" s="60">
        <f t="shared" si="456"/>
        <v>0</v>
      </c>
      <c r="S2183" s="75" t="str">
        <f t="shared" si="457"/>
        <v>已清</v>
      </c>
      <c r="T2183" s="51" t="s">
        <v>59</v>
      </c>
      <c r="U2183" s="51"/>
      <c r="V2183" s="51"/>
    </row>
    <row r="2184" spans="1:22" ht="20">
      <c r="A2184" s="49"/>
      <c r="B2184" s="52"/>
      <c r="C2184" s="53"/>
      <c r="D2184" s="54"/>
      <c r="E2184" s="54"/>
      <c r="F2184" s="55"/>
      <c r="G2184" s="56"/>
      <c r="H2184" s="57"/>
      <c r="I2184" s="58"/>
      <c r="J2184" s="59">
        <f t="shared" si="458"/>
        <v>0</v>
      </c>
      <c r="K2184" s="60">
        <f t="shared" si="451"/>
        <v>0</v>
      </c>
      <c r="L2184" s="61"/>
      <c r="M2184" s="59">
        <f t="shared" si="452"/>
        <v>0</v>
      </c>
      <c r="N2184" s="60">
        <f t="shared" si="453"/>
        <v>0</v>
      </c>
      <c r="O2184" s="81" t="e">
        <f t="shared" si="454"/>
        <v>#DIV/0!</v>
      </c>
      <c r="P2184" s="61"/>
      <c r="Q2184" s="60">
        <f t="shared" si="455"/>
        <v>0</v>
      </c>
      <c r="R2184" s="60">
        <f t="shared" si="456"/>
        <v>0</v>
      </c>
      <c r="S2184" s="75" t="str">
        <f t="shared" si="457"/>
        <v>已清</v>
      </c>
      <c r="T2184" s="51" t="s">
        <v>59</v>
      </c>
      <c r="U2184" s="51"/>
      <c r="V2184" s="51"/>
    </row>
    <row r="2185" spans="1:22" ht="20">
      <c r="A2185" s="49"/>
      <c r="B2185" s="52"/>
      <c r="C2185" s="53"/>
      <c r="D2185" s="54"/>
      <c r="E2185" s="54"/>
      <c r="F2185" s="55"/>
      <c r="G2185" s="56"/>
      <c r="H2185" s="57"/>
      <c r="I2185" s="58"/>
      <c r="J2185" s="59">
        <f t="shared" si="458"/>
        <v>0</v>
      </c>
      <c r="K2185" s="60">
        <f t="shared" si="451"/>
        <v>0</v>
      </c>
      <c r="L2185" s="61"/>
      <c r="M2185" s="59">
        <f t="shared" si="452"/>
        <v>0</v>
      </c>
      <c r="N2185" s="60">
        <f t="shared" si="453"/>
        <v>0</v>
      </c>
      <c r="O2185" s="81" t="e">
        <f t="shared" si="454"/>
        <v>#DIV/0!</v>
      </c>
      <c r="P2185" s="61"/>
      <c r="Q2185" s="60">
        <f t="shared" si="455"/>
        <v>0</v>
      </c>
      <c r="R2185" s="60">
        <f t="shared" si="456"/>
        <v>0</v>
      </c>
      <c r="S2185" s="75" t="str">
        <f t="shared" si="457"/>
        <v>已清</v>
      </c>
      <c r="T2185" s="51" t="s">
        <v>59</v>
      </c>
      <c r="U2185" s="51"/>
      <c r="V2185" s="51"/>
    </row>
    <row r="2186" spans="1:22" ht="20">
      <c r="A2186" s="49"/>
      <c r="B2186" s="52"/>
      <c r="C2186" s="53"/>
      <c r="D2186" s="54"/>
      <c r="E2186" s="54"/>
      <c r="F2186" s="55"/>
      <c r="G2186" s="56"/>
      <c r="H2186" s="57"/>
      <c r="I2186" s="58"/>
      <c r="J2186" s="59">
        <f t="shared" si="458"/>
        <v>0</v>
      </c>
      <c r="K2186" s="60">
        <f t="shared" si="451"/>
        <v>0</v>
      </c>
      <c r="L2186" s="61"/>
      <c r="M2186" s="59">
        <f t="shared" si="452"/>
        <v>0</v>
      </c>
      <c r="N2186" s="60">
        <f t="shared" si="453"/>
        <v>0</v>
      </c>
      <c r="O2186" s="81" t="e">
        <f t="shared" si="454"/>
        <v>#DIV/0!</v>
      </c>
      <c r="P2186" s="61"/>
      <c r="Q2186" s="60">
        <f t="shared" si="455"/>
        <v>0</v>
      </c>
      <c r="R2186" s="60">
        <f t="shared" si="456"/>
        <v>0</v>
      </c>
      <c r="S2186" s="75" t="str">
        <f t="shared" si="457"/>
        <v>已清</v>
      </c>
      <c r="T2186" s="51" t="s">
        <v>59</v>
      </c>
      <c r="U2186" s="51"/>
      <c r="V2186" s="51"/>
    </row>
    <row r="2187" spans="1:22" ht="20">
      <c r="A2187" s="49"/>
      <c r="B2187" s="52"/>
      <c r="C2187" s="53"/>
      <c r="D2187" s="54"/>
      <c r="E2187" s="54"/>
      <c r="F2187" s="55"/>
      <c r="G2187" s="56"/>
      <c r="H2187" s="57"/>
      <c r="I2187" s="58"/>
      <c r="J2187" s="59">
        <f t="shared" si="458"/>
        <v>0</v>
      </c>
      <c r="K2187" s="60">
        <f t="shared" si="451"/>
        <v>0</v>
      </c>
      <c r="L2187" s="61"/>
      <c r="M2187" s="59">
        <f t="shared" si="452"/>
        <v>0</v>
      </c>
      <c r="N2187" s="60">
        <f t="shared" si="453"/>
        <v>0</v>
      </c>
      <c r="O2187" s="81" t="e">
        <f t="shared" si="454"/>
        <v>#DIV/0!</v>
      </c>
      <c r="P2187" s="61"/>
      <c r="Q2187" s="60">
        <f t="shared" si="455"/>
        <v>0</v>
      </c>
      <c r="R2187" s="60">
        <f t="shared" si="456"/>
        <v>0</v>
      </c>
      <c r="S2187" s="75" t="str">
        <f t="shared" si="457"/>
        <v>已清</v>
      </c>
      <c r="T2187" s="51" t="s">
        <v>59</v>
      </c>
      <c r="U2187" s="51"/>
      <c r="V2187" s="51"/>
    </row>
    <row r="2188" spans="1:22" ht="20">
      <c r="A2188" s="49"/>
      <c r="B2188" s="52"/>
      <c r="C2188" s="53"/>
      <c r="D2188" s="54"/>
      <c r="E2188" s="54"/>
      <c r="F2188" s="55"/>
      <c r="G2188" s="56"/>
      <c r="H2188" s="57"/>
      <c r="I2188" s="58"/>
      <c r="J2188" s="59">
        <f t="shared" si="458"/>
        <v>0</v>
      </c>
      <c r="K2188" s="60">
        <f t="shared" si="451"/>
        <v>0</v>
      </c>
      <c r="L2188" s="61"/>
      <c r="M2188" s="59">
        <f t="shared" si="452"/>
        <v>0</v>
      </c>
      <c r="N2188" s="60">
        <f t="shared" si="453"/>
        <v>0</v>
      </c>
      <c r="O2188" s="81" t="e">
        <f t="shared" si="454"/>
        <v>#DIV/0!</v>
      </c>
      <c r="P2188" s="61"/>
      <c r="Q2188" s="60">
        <f t="shared" si="455"/>
        <v>0</v>
      </c>
      <c r="R2188" s="60">
        <f t="shared" si="456"/>
        <v>0</v>
      </c>
      <c r="S2188" s="75" t="str">
        <f t="shared" si="457"/>
        <v>已清</v>
      </c>
      <c r="T2188" s="51" t="s">
        <v>59</v>
      </c>
      <c r="U2188" s="51"/>
      <c r="V2188" s="51"/>
    </row>
    <row r="2189" spans="1:22" ht="20">
      <c r="A2189" s="49"/>
      <c r="B2189" s="52"/>
      <c r="C2189" s="53"/>
      <c r="D2189" s="54"/>
      <c r="E2189" s="54"/>
      <c r="F2189" s="55"/>
      <c r="G2189" s="56"/>
      <c r="H2189" s="57"/>
      <c r="I2189" s="58"/>
      <c r="J2189" s="59">
        <f t="shared" si="458"/>
        <v>0</v>
      </c>
      <c r="K2189" s="60">
        <f t="shared" si="451"/>
        <v>0</v>
      </c>
      <c r="L2189" s="61"/>
      <c r="M2189" s="59">
        <f t="shared" si="452"/>
        <v>0</v>
      </c>
      <c r="N2189" s="60">
        <f t="shared" si="453"/>
        <v>0</v>
      </c>
      <c r="O2189" s="81" t="e">
        <f t="shared" si="454"/>
        <v>#DIV/0!</v>
      </c>
      <c r="P2189" s="61"/>
      <c r="Q2189" s="60">
        <f t="shared" si="455"/>
        <v>0</v>
      </c>
      <c r="R2189" s="60">
        <f t="shared" si="456"/>
        <v>0</v>
      </c>
      <c r="S2189" s="75" t="str">
        <f t="shared" si="457"/>
        <v>已清</v>
      </c>
      <c r="T2189" s="51" t="s">
        <v>59</v>
      </c>
      <c r="U2189" s="51"/>
      <c r="V2189" s="51"/>
    </row>
    <row r="2190" spans="1:22" ht="20">
      <c r="A2190" s="49"/>
      <c r="B2190" s="52"/>
      <c r="C2190" s="53"/>
      <c r="D2190" s="54"/>
      <c r="E2190" s="54"/>
      <c r="F2190" s="55"/>
      <c r="G2190" s="56"/>
      <c r="H2190" s="57"/>
      <c r="I2190" s="58"/>
      <c r="J2190" s="59">
        <f t="shared" si="458"/>
        <v>0</v>
      </c>
      <c r="K2190" s="60">
        <f t="shared" si="451"/>
        <v>0</v>
      </c>
      <c r="L2190" s="61"/>
      <c r="M2190" s="59">
        <f t="shared" si="452"/>
        <v>0</v>
      </c>
      <c r="N2190" s="60">
        <f t="shared" si="453"/>
        <v>0</v>
      </c>
      <c r="O2190" s="81" t="e">
        <f t="shared" si="454"/>
        <v>#DIV/0!</v>
      </c>
      <c r="P2190" s="61"/>
      <c r="Q2190" s="60">
        <f t="shared" si="455"/>
        <v>0</v>
      </c>
      <c r="R2190" s="60">
        <f t="shared" si="456"/>
        <v>0</v>
      </c>
      <c r="S2190" s="75" t="str">
        <f t="shared" si="457"/>
        <v>已清</v>
      </c>
      <c r="T2190" s="51" t="s">
        <v>59</v>
      </c>
      <c r="U2190" s="51"/>
      <c r="V2190" s="51"/>
    </row>
    <row r="2191" spans="1:22" ht="20">
      <c r="A2191" s="49"/>
      <c r="B2191" s="52"/>
      <c r="C2191" s="53"/>
      <c r="D2191" s="54"/>
      <c r="E2191" s="54"/>
      <c r="F2191" s="55"/>
      <c r="G2191" s="56"/>
      <c r="H2191" s="57"/>
      <c r="I2191" s="58"/>
      <c r="J2191" s="59">
        <f t="shared" si="458"/>
        <v>0</v>
      </c>
      <c r="K2191" s="60">
        <f t="shared" si="451"/>
        <v>0</v>
      </c>
      <c r="L2191" s="61"/>
      <c r="M2191" s="59">
        <f t="shared" si="452"/>
        <v>0</v>
      </c>
      <c r="N2191" s="60">
        <f t="shared" si="453"/>
        <v>0</v>
      </c>
      <c r="O2191" s="81" t="e">
        <f t="shared" si="454"/>
        <v>#DIV/0!</v>
      </c>
      <c r="P2191" s="61"/>
      <c r="Q2191" s="60">
        <f t="shared" si="455"/>
        <v>0</v>
      </c>
      <c r="R2191" s="60">
        <f t="shared" si="456"/>
        <v>0</v>
      </c>
      <c r="S2191" s="75" t="str">
        <f t="shared" si="457"/>
        <v>已清</v>
      </c>
      <c r="T2191" s="51" t="s">
        <v>59</v>
      </c>
      <c r="U2191" s="51"/>
      <c r="V2191" s="51"/>
    </row>
    <row r="2192" spans="1:22" ht="20">
      <c r="A2192" s="49"/>
      <c r="B2192" s="52"/>
      <c r="C2192" s="53"/>
      <c r="D2192" s="54"/>
      <c r="E2192" s="54"/>
      <c r="F2192" s="55"/>
      <c r="G2192" s="56"/>
      <c r="H2192" s="57"/>
      <c r="I2192" s="58"/>
      <c r="J2192" s="59">
        <f t="shared" si="458"/>
        <v>0</v>
      </c>
      <c r="K2192" s="60">
        <f t="shared" si="451"/>
        <v>0</v>
      </c>
      <c r="L2192" s="61"/>
      <c r="M2192" s="59">
        <f t="shared" si="452"/>
        <v>0</v>
      </c>
      <c r="N2192" s="60">
        <f t="shared" si="453"/>
        <v>0</v>
      </c>
      <c r="O2192" s="81" t="e">
        <f t="shared" si="454"/>
        <v>#DIV/0!</v>
      </c>
      <c r="P2192" s="61"/>
      <c r="Q2192" s="60">
        <f t="shared" si="455"/>
        <v>0</v>
      </c>
      <c r="R2192" s="60">
        <f t="shared" si="456"/>
        <v>0</v>
      </c>
      <c r="S2192" s="75" t="str">
        <f t="shared" si="457"/>
        <v>已清</v>
      </c>
      <c r="T2192" s="51" t="s">
        <v>59</v>
      </c>
      <c r="U2192" s="51"/>
      <c r="V2192" s="51"/>
    </row>
    <row r="2193" spans="1:22" ht="20">
      <c r="A2193" s="49"/>
      <c r="B2193" s="52"/>
      <c r="C2193" s="53"/>
      <c r="D2193" s="54"/>
      <c r="E2193" s="54"/>
      <c r="F2193" s="55"/>
      <c r="G2193" s="56"/>
      <c r="H2193" s="57"/>
      <c r="I2193" s="58"/>
      <c r="J2193" s="59">
        <f t="shared" si="458"/>
        <v>0</v>
      </c>
      <c r="K2193" s="60">
        <f t="shared" si="451"/>
        <v>0</v>
      </c>
      <c r="L2193" s="61"/>
      <c r="M2193" s="59">
        <f t="shared" si="452"/>
        <v>0</v>
      </c>
      <c r="N2193" s="60">
        <f t="shared" si="453"/>
        <v>0</v>
      </c>
      <c r="O2193" s="81" t="e">
        <f t="shared" si="454"/>
        <v>#DIV/0!</v>
      </c>
      <c r="P2193" s="61"/>
      <c r="Q2193" s="60">
        <f t="shared" si="455"/>
        <v>0</v>
      </c>
      <c r="R2193" s="60">
        <f t="shared" si="456"/>
        <v>0</v>
      </c>
      <c r="S2193" s="75" t="str">
        <f t="shared" si="457"/>
        <v>已清</v>
      </c>
      <c r="T2193" s="51" t="s">
        <v>59</v>
      </c>
      <c r="U2193" s="51"/>
      <c r="V2193" s="51"/>
    </row>
    <row r="2194" spans="1:22" ht="20">
      <c r="A2194" s="49"/>
      <c r="B2194" s="52"/>
      <c r="C2194" s="53"/>
      <c r="D2194" s="54"/>
      <c r="E2194" s="54"/>
      <c r="F2194" s="55"/>
      <c r="G2194" s="56"/>
      <c r="H2194" s="57"/>
      <c r="I2194" s="58"/>
      <c r="J2194" s="59">
        <f t="shared" si="458"/>
        <v>0</v>
      </c>
      <c r="K2194" s="60">
        <f t="shared" si="451"/>
        <v>0</v>
      </c>
      <c r="L2194" s="61"/>
      <c r="M2194" s="59">
        <f t="shared" si="452"/>
        <v>0</v>
      </c>
      <c r="N2194" s="60">
        <f t="shared" si="453"/>
        <v>0</v>
      </c>
      <c r="O2194" s="81" t="e">
        <f t="shared" si="454"/>
        <v>#DIV/0!</v>
      </c>
      <c r="P2194" s="61"/>
      <c r="Q2194" s="60">
        <f t="shared" si="455"/>
        <v>0</v>
      </c>
      <c r="R2194" s="60">
        <f t="shared" si="456"/>
        <v>0</v>
      </c>
      <c r="S2194" s="75" t="str">
        <f t="shared" si="457"/>
        <v>已清</v>
      </c>
      <c r="T2194" s="51" t="s">
        <v>59</v>
      </c>
      <c r="U2194" s="51"/>
      <c r="V2194" s="51"/>
    </row>
    <row r="2195" spans="1:22" ht="20">
      <c r="A2195" s="49"/>
      <c r="B2195" s="52"/>
      <c r="C2195" s="53"/>
      <c r="D2195" s="54"/>
      <c r="E2195" s="54"/>
      <c r="F2195" s="55"/>
      <c r="G2195" s="56"/>
      <c r="H2195" s="57"/>
      <c r="I2195" s="58"/>
      <c r="J2195" s="59">
        <f t="shared" si="458"/>
        <v>0</v>
      </c>
      <c r="K2195" s="60">
        <f t="shared" si="451"/>
        <v>0</v>
      </c>
      <c r="L2195" s="61"/>
      <c r="M2195" s="59">
        <f t="shared" si="452"/>
        <v>0</v>
      </c>
      <c r="N2195" s="60">
        <f t="shared" si="453"/>
        <v>0</v>
      </c>
      <c r="O2195" s="81" t="e">
        <f t="shared" si="454"/>
        <v>#DIV/0!</v>
      </c>
      <c r="P2195" s="61"/>
      <c r="Q2195" s="60">
        <f t="shared" si="455"/>
        <v>0</v>
      </c>
      <c r="R2195" s="60">
        <f t="shared" si="456"/>
        <v>0</v>
      </c>
      <c r="S2195" s="75" t="str">
        <f t="shared" si="457"/>
        <v>已清</v>
      </c>
      <c r="T2195" s="51" t="s">
        <v>59</v>
      </c>
      <c r="U2195" s="51"/>
      <c r="V2195" s="51"/>
    </row>
    <row r="2196" spans="1:22" ht="20">
      <c r="A2196" s="49"/>
      <c r="B2196" s="52"/>
      <c r="C2196" s="53"/>
      <c r="D2196" s="54"/>
      <c r="E2196" s="54"/>
      <c r="F2196" s="55"/>
      <c r="G2196" s="56"/>
      <c r="H2196" s="57"/>
      <c r="I2196" s="58"/>
      <c r="J2196" s="59">
        <f t="shared" si="458"/>
        <v>0</v>
      </c>
      <c r="K2196" s="60">
        <f t="shared" si="451"/>
        <v>0</v>
      </c>
      <c r="L2196" s="61"/>
      <c r="M2196" s="59">
        <f t="shared" si="452"/>
        <v>0</v>
      </c>
      <c r="N2196" s="60">
        <f t="shared" si="453"/>
        <v>0</v>
      </c>
      <c r="O2196" s="81" t="e">
        <f t="shared" si="454"/>
        <v>#DIV/0!</v>
      </c>
      <c r="P2196" s="61"/>
      <c r="Q2196" s="60">
        <f t="shared" si="455"/>
        <v>0</v>
      </c>
      <c r="R2196" s="60">
        <f t="shared" si="456"/>
        <v>0</v>
      </c>
      <c r="S2196" s="75" t="str">
        <f t="shared" si="457"/>
        <v>已清</v>
      </c>
      <c r="T2196" s="51" t="s">
        <v>59</v>
      </c>
      <c r="U2196" s="51"/>
      <c r="V2196" s="51"/>
    </row>
    <row r="2197" spans="1:22" ht="20">
      <c r="A2197" s="49"/>
      <c r="B2197" s="52"/>
      <c r="C2197" s="53"/>
      <c r="D2197" s="54"/>
      <c r="E2197" s="54"/>
      <c r="F2197" s="55"/>
      <c r="G2197" s="56"/>
      <c r="H2197" s="57"/>
      <c r="I2197" s="58"/>
      <c r="J2197" s="59">
        <f t="shared" si="458"/>
        <v>0</v>
      </c>
      <c r="K2197" s="60">
        <f t="shared" si="451"/>
        <v>0</v>
      </c>
      <c r="L2197" s="61"/>
      <c r="M2197" s="59">
        <f t="shared" si="452"/>
        <v>0</v>
      </c>
      <c r="N2197" s="60">
        <f t="shared" si="453"/>
        <v>0</v>
      </c>
      <c r="O2197" s="81" t="e">
        <f t="shared" si="454"/>
        <v>#DIV/0!</v>
      </c>
      <c r="P2197" s="61"/>
      <c r="Q2197" s="60">
        <f t="shared" si="455"/>
        <v>0</v>
      </c>
      <c r="R2197" s="60">
        <f t="shared" si="456"/>
        <v>0</v>
      </c>
      <c r="S2197" s="75" t="str">
        <f t="shared" si="457"/>
        <v>已清</v>
      </c>
      <c r="T2197" s="51" t="s">
        <v>59</v>
      </c>
      <c r="U2197" s="51"/>
      <c r="V2197" s="51"/>
    </row>
    <row r="2198" spans="1:22" ht="20">
      <c r="A2198" s="49"/>
      <c r="B2198" s="52"/>
      <c r="C2198" s="53"/>
      <c r="D2198" s="54"/>
      <c r="E2198" s="54"/>
      <c r="F2198" s="55"/>
      <c r="G2198" s="56"/>
      <c r="H2198" s="57"/>
      <c r="I2198" s="58"/>
      <c r="J2198" s="59">
        <f t="shared" si="458"/>
        <v>0</v>
      </c>
      <c r="K2198" s="60">
        <f t="shared" si="451"/>
        <v>0</v>
      </c>
      <c r="L2198" s="61"/>
      <c r="M2198" s="59">
        <f t="shared" si="452"/>
        <v>0</v>
      </c>
      <c r="N2198" s="60">
        <f t="shared" si="453"/>
        <v>0</v>
      </c>
      <c r="O2198" s="81" t="e">
        <f t="shared" si="454"/>
        <v>#DIV/0!</v>
      </c>
      <c r="P2198" s="61"/>
      <c r="Q2198" s="60">
        <f t="shared" si="455"/>
        <v>0</v>
      </c>
      <c r="R2198" s="60">
        <f t="shared" si="456"/>
        <v>0</v>
      </c>
      <c r="S2198" s="75" t="str">
        <f t="shared" si="457"/>
        <v>已清</v>
      </c>
      <c r="T2198" s="51" t="s">
        <v>59</v>
      </c>
      <c r="U2198" s="51"/>
      <c r="V2198" s="51"/>
    </row>
    <row r="2199" spans="1:22" ht="20">
      <c r="A2199" s="49"/>
      <c r="B2199" s="52"/>
      <c r="C2199" s="53"/>
      <c r="D2199" s="54"/>
      <c r="E2199" s="54"/>
      <c r="F2199" s="55"/>
      <c r="G2199" s="56"/>
      <c r="H2199" s="57"/>
      <c r="I2199" s="58"/>
      <c r="J2199" s="59">
        <f t="shared" si="458"/>
        <v>0</v>
      </c>
      <c r="K2199" s="60">
        <f t="shared" ref="K2199:K2262" si="459">J2199*H2199</f>
        <v>0</v>
      </c>
      <c r="L2199" s="61"/>
      <c r="M2199" s="59">
        <f t="shared" si="452"/>
        <v>0</v>
      </c>
      <c r="N2199" s="60">
        <f t="shared" si="453"/>
        <v>0</v>
      </c>
      <c r="O2199" s="81" t="e">
        <f t="shared" si="454"/>
        <v>#DIV/0!</v>
      </c>
      <c r="P2199" s="61"/>
      <c r="Q2199" s="60">
        <f t="shared" si="455"/>
        <v>0</v>
      </c>
      <c r="R2199" s="60">
        <f t="shared" si="456"/>
        <v>0</v>
      </c>
      <c r="S2199" s="75" t="str">
        <f t="shared" si="457"/>
        <v>已清</v>
      </c>
      <c r="T2199" s="51" t="s">
        <v>59</v>
      </c>
      <c r="U2199" s="51"/>
      <c r="V2199" s="51"/>
    </row>
    <row r="2200" spans="1:22" ht="20">
      <c r="A2200" s="49"/>
      <c r="B2200" s="52"/>
      <c r="C2200" s="53"/>
      <c r="D2200" s="54"/>
      <c r="E2200" s="54"/>
      <c r="F2200" s="55"/>
      <c r="G2200" s="56"/>
      <c r="H2200" s="57"/>
      <c r="I2200" s="58"/>
      <c r="J2200" s="59">
        <f t="shared" si="458"/>
        <v>0</v>
      </c>
      <c r="K2200" s="60">
        <f t="shared" si="459"/>
        <v>0</v>
      </c>
      <c r="L2200" s="61"/>
      <c r="M2200" s="59">
        <f t="shared" si="452"/>
        <v>0</v>
      </c>
      <c r="N2200" s="60">
        <f t="shared" si="453"/>
        <v>0</v>
      </c>
      <c r="O2200" s="81" t="e">
        <f t="shared" si="454"/>
        <v>#DIV/0!</v>
      </c>
      <c r="P2200" s="61"/>
      <c r="Q2200" s="60">
        <f t="shared" si="455"/>
        <v>0</v>
      </c>
      <c r="R2200" s="60">
        <f t="shared" si="456"/>
        <v>0</v>
      </c>
      <c r="S2200" s="75" t="str">
        <f t="shared" si="457"/>
        <v>已清</v>
      </c>
      <c r="T2200" s="51" t="s">
        <v>59</v>
      </c>
      <c r="U2200" s="51"/>
      <c r="V2200" s="51"/>
    </row>
    <row r="2201" spans="1:22" ht="20">
      <c r="A2201" s="49"/>
      <c r="B2201" s="52"/>
      <c r="C2201" s="53"/>
      <c r="D2201" s="54"/>
      <c r="E2201" s="54"/>
      <c r="F2201" s="55"/>
      <c r="G2201" s="56"/>
      <c r="H2201" s="57"/>
      <c r="I2201" s="58"/>
      <c r="J2201" s="59">
        <f t="shared" si="458"/>
        <v>0</v>
      </c>
      <c r="K2201" s="60">
        <f t="shared" si="459"/>
        <v>0</v>
      </c>
      <c r="L2201" s="61"/>
      <c r="M2201" s="59">
        <f t="shared" si="452"/>
        <v>0</v>
      </c>
      <c r="N2201" s="60">
        <f t="shared" si="453"/>
        <v>0</v>
      </c>
      <c r="O2201" s="81" t="e">
        <f t="shared" si="454"/>
        <v>#DIV/0!</v>
      </c>
      <c r="P2201" s="61"/>
      <c r="Q2201" s="60">
        <f t="shared" si="455"/>
        <v>0</v>
      </c>
      <c r="R2201" s="60">
        <f t="shared" si="456"/>
        <v>0</v>
      </c>
      <c r="S2201" s="75" t="str">
        <f t="shared" si="457"/>
        <v>已清</v>
      </c>
      <c r="T2201" s="51" t="s">
        <v>59</v>
      </c>
      <c r="U2201" s="51"/>
      <c r="V2201" s="51"/>
    </row>
    <row r="2202" spans="1:22" ht="20">
      <c r="A2202" s="49"/>
      <c r="B2202" s="52"/>
      <c r="C2202" s="53"/>
      <c r="D2202" s="54"/>
      <c r="E2202" s="54"/>
      <c r="F2202" s="55"/>
      <c r="G2202" s="56"/>
      <c r="H2202" s="57"/>
      <c r="I2202" s="58"/>
      <c r="J2202" s="59">
        <f t="shared" si="458"/>
        <v>0</v>
      </c>
      <c r="K2202" s="60">
        <f t="shared" si="459"/>
        <v>0</v>
      </c>
      <c r="L2202" s="61"/>
      <c r="M2202" s="59">
        <f t="shared" si="452"/>
        <v>0</v>
      </c>
      <c r="N2202" s="60">
        <f t="shared" si="453"/>
        <v>0</v>
      </c>
      <c r="O2202" s="81" t="e">
        <f t="shared" si="454"/>
        <v>#DIV/0!</v>
      </c>
      <c r="P2202" s="61"/>
      <c r="Q2202" s="60">
        <f t="shared" si="455"/>
        <v>0</v>
      </c>
      <c r="R2202" s="60">
        <f t="shared" si="456"/>
        <v>0</v>
      </c>
      <c r="S2202" s="75" t="str">
        <f t="shared" si="457"/>
        <v>已清</v>
      </c>
      <c r="T2202" s="51" t="s">
        <v>59</v>
      </c>
      <c r="U2202" s="51"/>
      <c r="V2202" s="51"/>
    </row>
    <row r="2203" spans="1:22" ht="20">
      <c r="A2203" s="49"/>
      <c r="B2203" s="52"/>
      <c r="C2203" s="53"/>
      <c r="D2203" s="54"/>
      <c r="E2203" s="54"/>
      <c r="F2203" s="55"/>
      <c r="G2203" s="56"/>
      <c r="H2203" s="57"/>
      <c r="I2203" s="58"/>
      <c r="J2203" s="59">
        <f t="shared" si="458"/>
        <v>0</v>
      </c>
      <c r="K2203" s="60">
        <f t="shared" si="459"/>
        <v>0</v>
      </c>
      <c r="L2203" s="61"/>
      <c r="M2203" s="59">
        <f t="shared" si="452"/>
        <v>0</v>
      </c>
      <c r="N2203" s="60">
        <f t="shared" si="453"/>
        <v>0</v>
      </c>
      <c r="O2203" s="81" t="e">
        <f t="shared" si="454"/>
        <v>#DIV/0!</v>
      </c>
      <c r="P2203" s="61"/>
      <c r="Q2203" s="60">
        <f t="shared" si="455"/>
        <v>0</v>
      </c>
      <c r="R2203" s="60">
        <f t="shared" si="456"/>
        <v>0</v>
      </c>
      <c r="S2203" s="75" t="str">
        <f t="shared" si="457"/>
        <v>已清</v>
      </c>
      <c r="T2203" s="51" t="s">
        <v>59</v>
      </c>
      <c r="U2203" s="51"/>
      <c r="V2203" s="51"/>
    </row>
    <row r="2204" spans="1:22" ht="20">
      <c r="A2204" s="49"/>
      <c r="B2204" s="52"/>
      <c r="C2204" s="53"/>
      <c r="D2204" s="54"/>
      <c r="E2204" s="54"/>
      <c r="F2204" s="55"/>
      <c r="G2204" s="56"/>
      <c r="H2204" s="57"/>
      <c r="I2204" s="58"/>
      <c r="J2204" s="59">
        <f t="shared" si="458"/>
        <v>0</v>
      </c>
      <c r="K2204" s="60">
        <f t="shared" si="459"/>
        <v>0</v>
      </c>
      <c r="L2204" s="61"/>
      <c r="M2204" s="59">
        <f t="shared" si="452"/>
        <v>0</v>
      </c>
      <c r="N2204" s="60">
        <f t="shared" si="453"/>
        <v>0</v>
      </c>
      <c r="O2204" s="81" t="e">
        <f t="shared" si="454"/>
        <v>#DIV/0!</v>
      </c>
      <c r="P2204" s="61"/>
      <c r="Q2204" s="60">
        <f t="shared" si="455"/>
        <v>0</v>
      </c>
      <c r="R2204" s="60">
        <f t="shared" si="456"/>
        <v>0</v>
      </c>
      <c r="S2204" s="75" t="str">
        <f t="shared" si="457"/>
        <v>已清</v>
      </c>
      <c r="T2204" s="51" t="s">
        <v>59</v>
      </c>
      <c r="U2204" s="51"/>
      <c r="V2204" s="51"/>
    </row>
    <row r="2205" spans="1:22" ht="20">
      <c r="A2205" s="49"/>
      <c r="B2205" s="52"/>
      <c r="C2205" s="53"/>
      <c r="D2205" s="54"/>
      <c r="E2205" s="54"/>
      <c r="F2205" s="55"/>
      <c r="G2205" s="56"/>
      <c r="H2205" s="57"/>
      <c r="I2205" s="58"/>
      <c r="J2205" s="59">
        <f t="shared" si="458"/>
        <v>0</v>
      </c>
      <c r="K2205" s="60">
        <f t="shared" si="459"/>
        <v>0</v>
      </c>
      <c r="L2205" s="61"/>
      <c r="M2205" s="59">
        <f t="shared" si="452"/>
        <v>0</v>
      </c>
      <c r="N2205" s="60">
        <f t="shared" si="453"/>
        <v>0</v>
      </c>
      <c r="O2205" s="81" t="e">
        <f t="shared" si="454"/>
        <v>#DIV/0!</v>
      </c>
      <c r="P2205" s="61"/>
      <c r="Q2205" s="60">
        <f t="shared" si="455"/>
        <v>0</v>
      </c>
      <c r="R2205" s="60">
        <f t="shared" si="456"/>
        <v>0</v>
      </c>
      <c r="S2205" s="75" t="str">
        <f t="shared" si="457"/>
        <v>已清</v>
      </c>
      <c r="T2205" s="51" t="s">
        <v>59</v>
      </c>
      <c r="U2205" s="51"/>
      <c r="V2205" s="51"/>
    </row>
    <row r="2206" spans="1:22" ht="20">
      <c r="A2206" s="49"/>
      <c r="B2206" s="52"/>
      <c r="C2206" s="53"/>
      <c r="D2206" s="54"/>
      <c r="E2206" s="54"/>
      <c r="F2206" s="55"/>
      <c r="G2206" s="56"/>
      <c r="H2206" s="57"/>
      <c r="I2206" s="58"/>
      <c r="J2206" s="59">
        <f t="shared" si="458"/>
        <v>0</v>
      </c>
      <c r="K2206" s="60">
        <f t="shared" si="459"/>
        <v>0</v>
      </c>
      <c r="L2206" s="61"/>
      <c r="M2206" s="59">
        <f t="shared" si="452"/>
        <v>0</v>
      </c>
      <c r="N2206" s="60">
        <f t="shared" si="453"/>
        <v>0</v>
      </c>
      <c r="O2206" s="81" t="e">
        <f t="shared" si="454"/>
        <v>#DIV/0!</v>
      </c>
      <c r="P2206" s="61"/>
      <c r="Q2206" s="60">
        <f t="shared" si="455"/>
        <v>0</v>
      </c>
      <c r="R2206" s="60">
        <f t="shared" si="456"/>
        <v>0</v>
      </c>
      <c r="S2206" s="75" t="str">
        <f t="shared" si="457"/>
        <v>已清</v>
      </c>
      <c r="T2206" s="51" t="s">
        <v>59</v>
      </c>
      <c r="U2206" s="51"/>
      <c r="V2206" s="51"/>
    </row>
    <row r="2207" spans="1:22" ht="20">
      <c r="A2207" s="49"/>
      <c r="B2207" s="52"/>
      <c r="C2207" s="53"/>
      <c r="D2207" s="54"/>
      <c r="E2207" s="54"/>
      <c r="F2207" s="55"/>
      <c r="G2207" s="56"/>
      <c r="H2207" s="57"/>
      <c r="I2207" s="58"/>
      <c r="J2207" s="59">
        <f t="shared" si="458"/>
        <v>0</v>
      </c>
      <c r="K2207" s="60">
        <f t="shared" si="459"/>
        <v>0</v>
      </c>
      <c r="L2207" s="61"/>
      <c r="M2207" s="59">
        <f t="shared" si="452"/>
        <v>0</v>
      </c>
      <c r="N2207" s="60">
        <f t="shared" si="453"/>
        <v>0</v>
      </c>
      <c r="O2207" s="81" t="e">
        <f t="shared" si="454"/>
        <v>#DIV/0!</v>
      </c>
      <c r="P2207" s="61"/>
      <c r="Q2207" s="60">
        <f t="shared" si="455"/>
        <v>0</v>
      </c>
      <c r="R2207" s="60">
        <f t="shared" si="456"/>
        <v>0</v>
      </c>
      <c r="S2207" s="75" t="str">
        <f t="shared" si="457"/>
        <v>已清</v>
      </c>
      <c r="T2207" s="51" t="s">
        <v>59</v>
      </c>
      <c r="U2207" s="51"/>
      <c r="V2207" s="51"/>
    </row>
    <row r="2208" spans="1:22" ht="20">
      <c r="A2208" s="49"/>
      <c r="B2208" s="52"/>
      <c r="C2208" s="53"/>
      <c r="D2208" s="54"/>
      <c r="E2208" s="54"/>
      <c r="F2208" s="55"/>
      <c r="G2208" s="56"/>
      <c r="H2208" s="57"/>
      <c r="I2208" s="58"/>
      <c r="J2208" s="59">
        <f t="shared" si="458"/>
        <v>0</v>
      </c>
      <c r="K2208" s="60">
        <f t="shared" si="459"/>
        <v>0</v>
      </c>
      <c r="L2208" s="61"/>
      <c r="M2208" s="59">
        <f t="shared" si="452"/>
        <v>0</v>
      </c>
      <c r="N2208" s="60">
        <f t="shared" si="453"/>
        <v>0</v>
      </c>
      <c r="O2208" s="81" t="e">
        <f t="shared" si="454"/>
        <v>#DIV/0!</v>
      </c>
      <c r="P2208" s="61"/>
      <c r="Q2208" s="60">
        <f t="shared" si="455"/>
        <v>0</v>
      </c>
      <c r="R2208" s="60">
        <f t="shared" si="456"/>
        <v>0</v>
      </c>
      <c r="S2208" s="75" t="str">
        <f t="shared" si="457"/>
        <v>已清</v>
      </c>
      <c r="T2208" s="51" t="s">
        <v>59</v>
      </c>
      <c r="U2208" s="51"/>
      <c r="V2208" s="51"/>
    </row>
    <row r="2209" spans="1:22" ht="20">
      <c r="A2209" s="49"/>
      <c r="B2209" s="52"/>
      <c r="C2209" s="53"/>
      <c r="D2209" s="54"/>
      <c r="E2209" s="54"/>
      <c r="F2209" s="55"/>
      <c r="G2209" s="56"/>
      <c r="H2209" s="57"/>
      <c r="I2209" s="58"/>
      <c r="J2209" s="59">
        <f t="shared" si="458"/>
        <v>0</v>
      </c>
      <c r="K2209" s="60">
        <f t="shared" si="459"/>
        <v>0</v>
      </c>
      <c r="L2209" s="61"/>
      <c r="M2209" s="59">
        <f t="shared" si="452"/>
        <v>0</v>
      </c>
      <c r="N2209" s="60">
        <f t="shared" si="453"/>
        <v>0</v>
      </c>
      <c r="O2209" s="81" t="e">
        <f t="shared" si="454"/>
        <v>#DIV/0!</v>
      </c>
      <c r="P2209" s="61"/>
      <c r="Q2209" s="60">
        <f t="shared" si="455"/>
        <v>0</v>
      </c>
      <c r="R2209" s="60">
        <f t="shared" si="456"/>
        <v>0</v>
      </c>
      <c r="S2209" s="75" t="str">
        <f t="shared" si="457"/>
        <v>已清</v>
      </c>
      <c r="T2209" s="51" t="s">
        <v>59</v>
      </c>
      <c r="U2209" s="51"/>
      <c r="V2209" s="51"/>
    </row>
    <row r="2210" spans="1:22" ht="20">
      <c r="A2210" s="49"/>
      <c r="B2210" s="52"/>
      <c r="C2210" s="53"/>
      <c r="D2210" s="54"/>
      <c r="E2210" s="54"/>
      <c r="F2210" s="55"/>
      <c r="G2210" s="56"/>
      <c r="H2210" s="57"/>
      <c r="I2210" s="58"/>
      <c r="J2210" s="59">
        <f t="shared" si="458"/>
        <v>0</v>
      </c>
      <c r="K2210" s="60">
        <f t="shared" si="459"/>
        <v>0</v>
      </c>
      <c r="L2210" s="61"/>
      <c r="M2210" s="59">
        <f t="shared" si="452"/>
        <v>0</v>
      </c>
      <c r="N2210" s="60">
        <f t="shared" si="453"/>
        <v>0</v>
      </c>
      <c r="O2210" s="81" t="e">
        <f t="shared" si="454"/>
        <v>#DIV/0!</v>
      </c>
      <c r="P2210" s="61"/>
      <c r="Q2210" s="60">
        <f t="shared" si="455"/>
        <v>0</v>
      </c>
      <c r="R2210" s="60">
        <f t="shared" si="456"/>
        <v>0</v>
      </c>
      <c r="S2210" s="75" t="str">
        <f t="shared" si="457"/>
        <v>已清</v>
      </c>
      <c r="T2210" s="51" t="s">
        <v>59</v>
      </c>
      <c r="U2210" s="51"/>
      <c r="V2210" s="51"/>
    </row>
    <row r="2211" spans="1:22" ht="20">
      <c r="A2211" s="49"/>
      <c r="B2211" s="52"/>
      <c r="C2211" s="53"/>
      <c r="D2211" s="54"/>
      <c r="E2211" s="54"/>
      <c r="F2211" s="55"/>
      <c r="G2211" s="56"/>
      <c r="H2211" s="57"/>
      <c r="I2211" s="58"/>
      <c r="J2211" s="59">
        <f t="shared" si="458"/>
        <v>0</v>
      </c>
      <c r="K2211" s="60">
        <f t="shared" si="459"/>
        <v>0</v>
      </c>
      <c r="L2211" s="61"/>
      <c r="M2211" s="59">
        <f t="shared" si="452"/>
        <v>0</v>
      </c>
      <c r="N2211" s="60">
        <f t="shared" si="453"/>
        <v>0</v>
      </c>
      <c r="O2211" s="81" t="e">
        <f t="shared" si="454"/>
        <v>#DIV/0!</v>
      </c>
      <c r="P2211" s="61"/>
      <c r="Q2211" s="60">
        <f t="shared" si="455"/>
        <v>0</v>
      </c>
      <c r="R2211" s="60">
        <f t="shared" si="456"/>
        <v>0</v>
      </c>
      <c r="S2211" s="75" t="str">
        <f t="shared" si="457"/>
        <v>已清</v>
      </c>
      <c r="T2211" s="51" t="s">
        <v>59</v>
      </c>
      <c r="U2211" s="51"/>
      <c r="V2211" s="51"/>
    </row>
    <row r="2212" spans="1:22" ht="20">
      <c r="A2212" s="49"/>
      <c r="B2212" s="52"/>
      <c r="C2212" s="53"/>
      <c r="D2212" s="54"/>
      <c r="E2212" s="54"/>
      <c r="F2212" s="55"/>
      <c r="G2212" s="56"/>
      <c r="H2212" s="57"/>
      <c r="I2212" s="58"/>
      <c r="J2212" s="59">
        <f t="shared" si="458"/>
        <v>0</v>
      </c>
      <c r="K2212" s="60">
        <f t="shared" si="459"/>
        <v>0</v>
      </c>
      <c r="L2212" s="61"/>
      <c r="M2212" s="59">
        <f t="shared" si="452"/>
        <v>0</v>
      </c>
      <c r="N2212" s="60">
        <f t="shared" si="453"/>
        <v>0</v>
      </c>
      <c r="O2212" s="81" t="e">
        <f t="shared" si="454"/>
        <v>#DIV/0!</v>
      </c>
      <c r="P2212" s="61"/>
      <c r="Q2212" s="60">
        <f t="shared" si="455"/>
        <v>0</v>
      </c>
      <c r="R2212" s="60">
        <f t="shared" si="456"/>
        <v>0</v>
      </c>
      <c r="S2212" s="75" t="str">
        <f t="shared" si="457"/>
        <v>已清</v>
      </c>
      <c r="T2212" s="51" t="s">
        <v>59</v>
      </c>
      <c r="U2212" s="51"/>
      <c r="V2212" s="51"/>
    </row>
    <row r="2213" spans="1:22" ht="20">
      <c r="A2213" s="49"/>
      <c r="B2213" s="52"/>
      <c r="C2213" s="53"/>
      <c r="D2213" s="54"/>
      <c r="E2213" s="54"/>
      <c r="F2213" s="55"/>
      <c r="G2213" s="56"/>
      <c r="H2213" s="57"/>
      <c r="I2213" s="58"/>
      <c r="J2213" s="59">
        <f t="shared" si="458"/>
        <v>0</v>
      </c>
      <c r="K2213" s="60">
        <f t="shared" si="459"/>
        <v>0</v>
      </c>
      <c r="L2213" s="61"/>
      <c r="M2213" s="59">
        <f t="shared" si="452"/>
        <v>0</v>
      </c>
      <c r="N2213" s="60">
        <f t="shared" si="453"/>
        <v>0</v>
      </c>
      <c r="O2213" s="81" t="e">
        <f t="shared" si="454"/>
        <v>#DIV/0!</v>
      </c>
      <c r="P2213" s="61"/>
      <c r="Q2213" s="60">
        <f t="shared" si="455"/>
        <v>0</v>
      </c>
      <c r="R2213" s="60">
        <f t="shared" si="456"/>
        <v>0</v>
      </c>
      <c r="S2213" s="75" t="str">
        <f t="shared" si="457"/>
        <v>已清</v>
      </c>
      <c r="T2213" s="51" t="s">
        <v>59</v>
      </c>
      <c r="U2213" s="51"/>
      <c r="V2213" s="51"/>
    </row>
    <row r="2214" spans="1:22" ht="20">
      <c r="A2214" s="49"/>
      <c r="B2214" s="52"/>
      <c r="C2214" s="53"/>
      <c r="D2214" s="54"/>
      <c r="E2214" s="54"/>
      <c r="F2214" s="55"/>
      <c r="G2214" s="56"/>
      <c r="H2214" s="57"/>
      <c r="I2214" s="58"/>
      <c r="J2214" s="59">
        <f t="shared" si="458"/>
        <v>0</v>
      </c>
      <c r="K2214" s="60">
        <f t="shared" si="459"/>
        <v>0</v>
      </c>
      <c r="L2214" s="61"/>
      <c r="M2214" s="59">
        <f t="shared" si="452"/>
        <v>0</v>
      </c>
      <c r="N2214" s="60">
        <f t="shared" si="453"/>
        <v>0</v>
      </c>
      <c r="O2214" s="81" t="e">
        <f t="shared" si="454"/>
        <v>#DIV/0!</v>
      </c>
      <c r="P2214" s="61"/>
      <c r="Q2214" s="60">
        <f t="shared" si="455"/>
        <v>0</v>
      </c>
      <c r="R2214" s="60">
        <f t="shared" si="456"/>
        <v>0</v>
      </c>
      <c r="S2214" s="75" t="str">
        <f t="shared" si="457"/>
        <v>已清</v>
      </c>
      <c r="T2214" s="51" t="s">
        <v>59</v>
      </c>
      <c r="U2214" s="51"/>
      <c r="V2214" s="51"/>
    </row>
    <row r="2215" spans="1:22" ht="20">
      <c r="A2215" s="49"/>
      <c r="B2215" s="52"/>
      <c r="C2215" s="53"/>
      <c r="D2215" s="54"/>
      <c r="E2215" s="54"/>
      <c r="F2215" s="55"/>
      <c r="G2215" s="56"/>
      <c r="H2215" s="57"/>
      <c r="I2215" s="58"/>
      <c r="J2215" s="59">
        <f t="shared" si="458"/>
        <v>0</v>
      </c>
      <c r="K2215" s="60">
        <f t="shared" si="459"/>
        <v>0</v>
      </c>
      <c r="L2215" s="61"/>
      <c r="M2215" s="59">
        <f t="shared" si="452"/>
        <v>0</v>
      </c>
      <c r="N2215" s="60">
        <f t="shared" si="453"/>
        <v>0</v>
      </c>
      <c r="O2215" s="81" t="e">
        <f t="shared" si="454"/>
        <v>#DIV/0!</v>
      </c>
      <c r="P2215" s="61"/>
      <c r="Q2215" s="60">
        <f t="shared" si="455"/>
        <v>0</v>
      </c>
      <c r="R2215" s="60">
        <f t="shared" si="456"/>
        <v>0</v>
      </c>
      <c r="S2215" s="75" t="str">
        <f t="shared" si="457"/>
        <v>已清</v>
      </c>
      <c r="T2215" s="51" t="s">
        <v>59</v>
      </c>
      <c r="U2215" s="51"/>
      <c r="V2215" s="51"/>
    </row>
    <row r="2216" spans="1:22" ht="20">
      <c r="A2216" s="49"/>
      <c r="B2216" s="52"/>
      <c r="C2216" s="53"/>
      <c r="D2216" s="54"/>
      <c r="E2216" s="54"/>
      <c r="F2216" s="55"/>
      <c r="G2216" s="56"/>
      <c r="H2216" s="57"/>
      <c r="I2216" s="58"/>
      <c r="J2216" s="59">
        <f t="shared" si="458"/>
        <v>0</v>
      </c>
      <c r="K2216" s="60">
        <f t="shared" si="459"/>
        <v>0</v>
      </c>
      <c r="L2216" s="61"/>
      <c r="M2216" s="59">
        <f t="shared" si="452"/>
        <v>0</v>
      </c>
      <c r="N2216" s="60">
        <f t="shared" si="453"/>
        <v>0</v>
      </c>
      <c r="O2216" s="81" t="e">
        <f t="shared" si="454"/>
        <v>#DIV/0!</v>
      </c>
      <c r="P2216" s="61"/>
      <c r="Q2216" s="60">
        <f t="shared" si="455"/>
        <v>0</v>
      </c>
      <c r="R2216" s="60">
        <f t="shared" si="456"/>
        <v>0</v>
      </c>
      <c r="S2216" s="75" t="str">
        <f t="shared" si="457"/>
        <v>已清</v>
      </c>
      <c r="T2216" s="51" t="s">
        <v>59</v>
      </c>
      <c r="U2216" s="51"/>
      <c r="V2216" s="51"/>
    </row>
    <row r="2217" spans="1:22" ht="20">
      <c r="A2217" s="49"/>
      <c r="B2217" s="52"/>
      <c r="C2217" s="53"/>
      <c r="D2217" s="54"/>
      <c r="E2217" s="54"/>
      <c r="F2217" s="55"/>
      <c r="G2217" s="56"/>
      <c r="H2217" s="57"/>
      <c r="I2217" s="58"/>
      <c r="J2217" s="59">
        <f t="shared" si="458"/>
        <v>0</v>
      </c>
      <c r="K2217" s="60">
        <f t="shared" si="459"/>
        <v>0</v>
      </c>
      <c r="L2217" s="61"/>
      <c r="M2217" s="59">
        <f t="shared" si="452"/>
        <v>0</v>
      </c>
      <c r="N2217" s="60">
        <f t="shared" si="453"/>
        <v>0</v>
      </c>
      <c r="O2217" s="81" t="e">
        <f t="shared" si="454"/>
        <v>#DIV/0!</v>
      </c>
      <c r="P2217" s="61"/>
      <c r="Q2217" s="60">
        <f t="shared" si="455"/>
        <v>0</v>
      </c>
      <c r="R2217" s="60">
        <f t="shared" si="456"/>
        <v>0</v>
      </c>
      <c r="S2217" s="75" t="str">
        <f t="shared" si="457"/>
        <v>已清</v>
      </c>
      <c r="T2217" s="51" t="s">
        <v>59</v>
      </c>
      <c r="U2217" s="51"/>
      <c r="V2217" s="51"/>
    </row>
    <row r="2218" spans="1:22" ht="20">
      <c r="A2218" s="49"/>
      <c r="B2218" s="52"/>
      <c r="C2218" s="53"/>
      <c r="D2218" s="54"/>
      <c r="E2218" s="54"/>
      <c r="F2218" s="55"/>
      <c r="G2218" s="56"/>
      <c r="H2218" s="57"/>
      <c r="I2218" s="58"/>
      <c r="J2218" s="59">
        <f t="shared" si="458"/>
        <v>0</v>
      </c>
      <c r="K2218" s="60">
        <f t="shared" si="459"/>
        <v>0</v>
      </c>
      <c r="L2218" s="61"/>
      <c r="M2218" s="59">
        <f t="shared" si="452"/>
        <v>0</v>
      </c>
      <c r="N2218" s="60">
        <f t="shared" si="453"/>
        <v>0</v>
      </c>
      <c r="O2218" s="81" t="e">
        <f t="shared" si="454"/>
        <v>#DIV/0!</v>
      </c>
      <c r="P2218" s="61"/>
      <c r="Q2218" s="60">
        <f t="shared" si="455"/>
        <v>0</v>
      </c>
      <c r="R2218" s="60">
        <f t="shared" si="456"/>
        <v>0</v>
      </c>
      <c r="S2218" s="75" t="str">
        <f t="shared" si="457"/>
        <v>已清</v>
      </c>
      <c r="T2218" s="51" t="s">
        <v>59</v>
      </c>
      <c r="U2218" s="51"/>
      <c r="V2218" s="51"/>
    </row>
    <row r="2219" spans="1:22" ht="20">
      <c r="A2219" s="49"/>
      <c r="B2219" s="52"/>
      <c r="C2219" s="53"/>
      <c r="D2219" s="54"/>
      <c r="E2219" s="54"/>
      <c r="F2219" s="55"/>
      <c r="G2219" s="56"/>
      <c r="H2219" s="57"/>
      <c r="I2219" s="58"/>
      <c r="J2219" s="59">
        <f t="shared" si="458"/>
        <v>0</v>
      </c>
      <c r="K2219" s="60">
        <f t="shared" si="459"/>
        <v>0</v>
      </c>
      <c r="L2219" s="61"/>
      <c r="M2219" s="59">
        <f t="shared" si="452"/>
        <v>0</v>
      </c>
      <c r="N2219" s="60">
        <f t="shared" si="453"/>
        <v>0</v>
      </c>
      <c r="O2219" s="81" t="e">
        <f t="shared" si="454"/>
        <v>#DIV/0!</v>
      </c>
      <c r="P2219" s="61"/>
      <c r="Q2219" s="60">
        <f t="shared" si="455"/>
        <v>0</v>
      </c>
      <c r="R2219" s="60">
        <f t="shared" si="456"/>
        <v>0</v>
      </c>
      <c r="S2219" s="75" t="str">
        <f t="shared" si="457"/>
        <v>已清</v>
      </c>
      <c r="T2219" s="51" t="s">
        <v>59</v>
      </c>
      <c r="U2219" s="51"/>
      <c r="V2219" s="51"/>
    </row>
    <row r="2220" spans="1:22" ht="20">
      <c r="A2220" s="49"/>
      <c r="B2220" s="52"/>
      <c r="C2220" s="53"/>
      <c r="D2220" s="54"/>
      <c r="E2220" s="54"/>
      <c r="F2220" s="55"/>
      <c r="G2220" s="56"/>
      <c r="H2220" s="57"/>
      <c r="I2220" s="58"/>
      <c r="J2220" s="59">
        <f t="shared" si="458"/>
        <v>0</v>
      </c>
      <c r="K2220" s="60">
        <f t="shared" si="459"/>
        <v>0</v>
      </c>
      <c r="L2220" s="61"/>
      <c r="M2220" s="59">
        <f t="shared" si="452"/>
        <v>0</v>
      </c>
      <c r="N2220" s="60">
        <f t="shared" si="453"/>
        <v>0</v>
      </c>
      <c r="O2220" s="81" t="e">
        <f t="shared" si="454"/>
        <v>#DIV/0!</v>
      </c>
      <c r="P2220" s="61"/>
      <c r="Q2220" s="60">
        <f t="shared" si="455"/>
        <v>0</v>
      </c>
      <c r="R2220" s="60">
        <f t="shared" si="456"/>
        <v>0</v>
      </c>
      <c r="S2220" s="75" t="str">
        <f t="shared" si="457"/>
        <v>已清</v>
      </c>
      <c r="T2220" s="51" t="s">
        <v>59</v>
      </c>
      <c r="U2220" s="51"/>
      <c r="V2220" s="51"/>
    </row>
    <row r="2221" spans="1:22" ht="20">
      <c r="A2221" s="49"/>
      <c r="B2221" s="52"/>
      <c r="C2221" s="53"/>
      <c r="D2221" s="54"/>
      <c r="E2221" s="54"/>
      <c r="F2221" s="55"/>
      <c r="G2221" s="56"/>
      <c r="H2221" s="57"/>
      <c r="I2221" s="58"/>
      <c r="J2221" s="59">
        <f t="shared" si="458"/>
        <v>0</v>
      </c>
      <c r="K2221" s="60">
        <f t="shared" si="459"/>
        <v>0</v>
      </c>
      <c r="L2221" s="61"/>
      <c r="M2221" s="59">
        <f t="shared" si="452"/>
        <v>0</v>
      </c>
      <c r="N2221" s="60">
        <f t="shared" si="453"/>
        <v>0</v>
      </c>
      <c r="O2221" s="81" t="e">
        <f t="shared" si="454"/>
        <v>#DIV/0!</v>
      </c>
      <c r="P2221" s="61"/>
      <c r="Q2221" s="60">
        <f t="shared" si="455"/>
        <v>0</v>
      </c>
      <c r="R2221" s="60">
        <f t="shared" si="456"/>
        <v>0</v>
      </c>
      <c r="S2221" s="75" t="str">
        <f t="shared" si="457"/>
        <v>已清</v>
      </c>
      <c r="T2221" s="51" t="s">
        <v>59</v>
      </c>
      <c r="U2221" s="51"/>
      <c r="V2221" s="51"/>
    </row>
    <row r="2222" spans="1:22" ht="20">
      <c r="A2222" s="49"/>
      <c r="B2222" s="52"/>
      <c r="C2222" s="53"/>
      <c r="D2222" s="54"/>
      <c r="E2222" s="54"/>
      <c r="F2222" s="55"/>
      <c r="G2222" s="56"/>
      <c r="H2222" s="57"/>
      <c r="I2222" s="58"/>
      <c r="J2222" s="59">
        <f t="shared" si="458"/>
        <v>0</v>
      </c>
      <c r="K2222" s="60">
        <f t="shared" si="459"/>
        <v>0</v>
      </c>
      <c r="L2222" s="61"/>
      <c r="M2222" s="59">
        <f t="shared" si="452"/>
        <v>0</v>
      </c>
      <c r="N2222" s="60">
        <f t="shared" si="453"/>
        <v>0</v>
      </c>
      <c r="O2222" s="81" t="e">
        <f t="shared" si="454"/>
        <v>#DIV/0!</v>
      </c>
      <c r="P2222" s="61"/>
      <c r="Q2222" s="60">
        <f t="shared" si="455"/>
        <v>0</v>
      </c>
      <c r="R2222" s="60">
        <f t="shared" si="456"/>
        <v>0</v>
      </c>
      <c r="S2222" s="75" t="str">
        <f t="shared" si="457"/>
        <v>已清</v>
      </c>
      <c r="T2222" s="51" t="s">
        <v>59</v>
      </c>
      <c r="U2222" s="51"/>
      <c r="V2222" s="51"/>
    </row>
    <row r="2223" spans="1:22" ht="20">
      <c r="A2223" s="49"/>
      <c r="B2223" s="52"/>
      <c r="C2223" s="53"/>
      <c r="D2223" s="54"/>
      <c r="E2223" s="54"/>
      <c r="F2223" s="55"/>
      <c r="G2223" s="56"/>
      <c r="H2223" s="57"/>
      <c r="I2223" s="58"/>
      <c r="J2223" s="59">
        <f t="shared" si="458"/>
        <v>0</v>
      </c>
      <c r="K2223" s="60">
        <f t="shared" si="459"/>
        <v>0</v>
      </c>
      <c r="L2223" s="61"/>
      <c r="M2223" s="59">
        <f t="shared" si="452"/>
        <v>0</v>
      </c>
      <c r="N2223" s="60">
        <f t="shared" si="453"/>
        <v>0</v>
      </c>
      <c r="O2223" s="81" t="e">
        <f t="shared" si="454"/>
        <v>#DIV/0!</v>
      </c>
      <c r="P2223" s="61"/>
      <c r="Q2223" s="60">
        <f t="shared" si="455"/>
        <v>0</v>
      </c>
      <c r="R2223" s="60">
        <f t="shared" si="456"/>
        <v>0</v>
      </c>
      <c r="S2223" s="75" t="str">
        <f t="shared" si="457"/>
        <v>已清</v>
      </c>
      <c r="T2223" s="51" t="s">
        <v>59</v>
      </c>
      <c r="U2223" s="51"/>
      <c r="V2223" s="51"/>
    </row>
    <row r="2224" spans="1:22" ht="20">
      <c r="A2224" s="49"/>
      <c r="B2224" s="52"/>
      <c r="C2224" s="53"/>
      <c r="D2224" s="54"/>
      <c r="E2224" s="54"/>
      <c r="F2224" s="55"/>
      <c r="G2224" s="56"/>
      <c r="H2224" s="57"/>
      <c r="I2224" s="58"/>
      <c r="J2224" s="59">
        <f t="shared" si="458"/>
        <v>0</v>
      </c>
      <c r="K2224" s="60">
        <f t="shared" si="459"/>
        <v>0</v>
      </c>
      <c r="L2224" s="61"/>
      <c r="M2224" s="59">
        <f t="shared" si="452"/>
        <v>0</v>
      </c>
      <c r="N2224" s="60">
        <f t="shared" si="453"/>
        <v>0</v>
      </c>
      <c r="O2224" s="81" t="e">
        <f t="shared" si="454"/>
        <v>#DIV/0!</v>
      </c>
      <c r="P2224" s="61"/>
      <c r="Q2224" s="60">
        <f t="shared" si="455"/>
        <v>0</v>
      </c>
      <c r="R2224" s="60">
        <f t="shared" si="456"/>
        <v>0</v>
      </c>
      <c r="S2224" s="75" t="str">
        <f t="shared" si="457"/>
        <v>已清</v>
      </c>
      <c r="T2224" s="51" t="s">
        <v>59</v>
      </c>
      <c r="U2224" s="51"/>
      <c r="V2224" s="51"/>
    </row>
    <row r="2225" spans="1:22" ht="20">
      <c r="A2225" s="49"/>
      <c r="B2225" s="52"/>
      <c r="C2225" s="53"/>
      <c r="D2225" s="54"/>
      <c r="E2225" s="54"/>
      <c r="F2225" s="55"/>
      <c r="G2225" s="56"/>
      <c r="H2225" s="57"/>
      <c r="I2225" s="58"/>
      <c r="J2225" s="59">
        <f t="shared" si="458"/>
        <v>0</v>
      </c>
      <c r="K2225" s="60">
        <f t="shared" si="459"/>
        <v>0</v>
      </c>
      <c r="L2225" s="61"/>
      <c r="M2225" s="59">
        <f t="shared" si="452"/>
        <v>0</v>
      </c>
      <c r="N2225" s="60">
        <f t="shared" si="453"/>
        <v>0</v>
      </c>
      <c r="O2225" s="81" t="e">
        <f t="shared" si="454"/>
        <v>#DIV/0!</v>
      </c>
      <c r="P2225" s="61"/>
      <c r="Q2225" s="60">
        <f t="shared" si="455"/>
        <v>0</v>
      </c>
      <c r="R2225" s="60">
        <f t="shared" si="456"/>
        <v>0</v>
      </c>
      <c r="S2225" s="75" t="str">
        <f t="shared" si="457"/>
        <v>已清</v>
      </c>
      <c r="T2225" s="51" t="s">
        <v>59</v>
      </c>
      <c r="U2225" s="51"/>
      <c r="V2225" s="51"/>
    </row>
    <row r="2226" spans="1:22" ht="20">
      <c r="A2226" s="49"/>
      <c r="B2226" s="52"/>
      <c r="C2226" s="53"/>
      <c r="D2226" s="54"/>
      <c r="E2226" s="54"/>
      <c r="F2226" s="55"/>
      <c r="G2226" s="56"/>
      <c r="H2226" s="57"/>
      <c r="I2226" s="58"/>
      <c r="J2226" s="59">
        <f t="shared" si="458"/>
        <v>0</v>
      </c>
      <c r="K2226" s="60">
        <f t="shared" si="459"/>
        <v>0</v>
      </c>
      <c r="L2226" s="61"/>
      <c r="M2226" s="59">
        <f t="shared" si="452"/>
        <v>0</v>
      </c>
      <c r="N2226" s="60">
        <f t="shared" si="453"/>
        <v>0</v>
      </c>
      <c r="O2226" s="81" t="e">
        <f t="shared" si="454"/>
        <v>#DIV/0!</v>
      </c>
      <c r="P2226" s="61"/>
      <c r="Q2226" s="60">
        <f t="shared" si="455"/>
        <v>0</v>
      </c>
      <c r="R2226" s="60">
        <f t="shared" si="456"/>
        <v>0</v>
      </c>
      <c r="S2226" s="75" t="str">
        <f t="shared" si="457"/>
        <v>已清</v>
      </c>
      <c r="T2226" s="51" t="s">
        <v>59</v>
      </c>
      <c r="U2226" s="51"/>
      <c r="V2226" s="51"/>
    </row>
    <row r="2227" spans="1:22" ht="20">
      <c r="A2227" s="49"/>
      <c r="B2227" s="52"/>
      <c r="C2227" s="53"/>
      <c r="D2227" s="54"/>
      <c r="E2227" s="54"/>
      <c r="F2227" s="55"/>
      <c r="G2227" s="56"/>
      <c r="H2227" s="57"/>
      <c r="I2227" s="58"/>
      <c r="J2227" s="59">
        <f t="shared" si="458"/>
        <v>0</v>
      </c>
      <c r="K2227" s="60">
        <f t="shared" si="459"/>
        <v>0</v>
      </c>
      <c r="L2227" s="61"/>
      <c r="M2227" s="59">
        <f t="shared" si="452"/>
        <v>0</v>
      </c>
      <c r="N2227" s="60">
        <f t="shared" si="453"/>
        <v>0</v>
      </c>
      <c r="O2227" s="81" t="e">
        <f t="shared" si="454"/>
        <v>#DIV/0!</v>
      </c>
      <c r="P2227" s="61"/>
      <c r="Q2227" s="60">
        <f t="shared" si="455"/>
        <v>0</v>
      </c>
      <c r="R2227" s="60">
        <f t="shared" si="456"/>
        <v>0</v>
      </c>
      <c r="S2227" s="75" t="str">
        <f t="shared" si="457"/>
        <v>已清</v>
      </c>
      <c r="T2227" s="51" t="s">
        <v>59</v>
      </c>
      <c r="U2227" s="51"/>
      <c r="V2227" s="51"/>
    </row>
    <row r="2228" spans="1:22" ht="20">
      <c r="A2228" s="49"/>
      <c r="B2228" s="52"/>
      <c r="C2228" s="53"/>
      <c r="D2228" s="54"/>
      <c r="E2228" s="54"/>
      <c r="F2228" s="55"/>
      <c r="G2228" s="56"/>
      <c r="H2228" s="57"/>
      <c r="I2228" s="58"/>
      <c r="J2228" s="59">
        <f t="shared" si="458"/>
        <v>0</v>
      </c>
      <c r="K2228" s="60">
        <f t="shared" si="459"/>
        <v>0</v>
      </c>
      <c r="L2228" s="61"/>
      <c r="M2228" s="59">
        <f t="shared" si="452"/>
        <v>0</v>
      </c>
      <c r="N2228" s="60">
        <f t="shared" si="453"/>
        <v>0</v>
      </c>
      <c r="O2228" s="81" t="e">
        <f t="shared" si="454"/>
        <v>#DIV/0!</v>
      </c>
      <c r="P2228" s="61"/>
      <c r="Q2228" s="60">
        <f t="shared" si="455"/>
        <v>0</v>
      </c>
      <c r="R2228" s="60">
        <f t="shared" si="456"/>
        <v>0</v>
      </c>
      <c r="S2228" s="75" t="str">
        <f t="shared" si="457"/>
        <v>已清</v>
      </c>
      <c r="T2228" s="51" t="s">
        <v>59</v>
      </c>
      <c r="U2228" s="51"/>
      <c r="V2228" s="51"/>
    </row>
    <row r="2229" spans="1:22" ht="20">
      <c r="A2229" s="49"/>
      <c r="B2229" s="52"/>
      <c r="C2229" s="53"/>
      <c r="D2229" s="54"/>
      <c r="E2229" s="54"/>
      <c r="F2229" s="55"/>
      <c r="G2229" s="56"/>
      <c r="H2229" s="57"/>
      <c r="I2229" s="58"/>
      <c r="J2229" s="59">
        <f t="shared" si="458"/>
        <v>0</v>
      </c>
      <c r="K2229" s="60">
        <f t="shared" si="459"/>
        <v>0</v>
      </c>
      <c r="L2229" s="61"/>
      <c r="M2229" s="59">
        <f t="shared" si="452"/>
        <v>0</v>
      </c>
      <c r="N2229" s="60">
        <f t="shared" si="453"/>
        <v>0</v>
      </c>
      <c r="O2229" s="81" t="e">
        <f t="shared" si="454"/>
        <v>#DIV/0!</v>
      </c>
      <c r="P2229" s="61"/>
      <c r="Q2229" s="60">
        <f t="shared" si="455"/>
        <v>0</v>
      </c>
      <c r="R2229" s="60">
        <f t="shared" si="456"/>
        <v>0</v>
      </c>
      <c r="S2229" s="75" t="str">
        <f t="shared" si="457"/>
        <v>已清</v>
      </c>
      <c r="T2229" s="51" t="s">
        <v>59</v>
      </c>
      <c r="U2229" s="51"/>
      <c r="V2229" s="51"/>
    </row>
    <row r="2230" spans="1:22" ht="20">
      <c r="A2230" s="49"/>
      <c r="B2230" s="52"/>
      <c r="C2230" s="53"/>
      <c r="D2230" s="54"/>
      <c r="E2230" s="54"/>
      <c r="F2230" s="55"/>
      <c r="G2230" s="56"/>
      <c r="H2230" s="57"/>
      <c r="I2230" s="58"/>
      <c r="J2230" s="59">
        <f t="shared" si="458"/>
        <v>0</v>
      </c>
      <c r="K2230" s="60">
        <f t="shared" si="459"/>
        <v>0</v>
      </c>
      <c r="L2230" s="61"/>
      <c r="M2230" s="59">
        <f t="shared" si="452"/>
        <v>0</v>
      </c>
      <c r="N2230" s="60">
        <f t="shared" si="453"/>
        <v>0</v>
      </c>
      <c r="O2230" s="81" t="e">
        <f t="shared" si="454"/>
        <v>#DIV/0!</v>
      </c>
      <c r="P2230" s="61"/>
      <c r="Q2230" s="60">
        <f t="shared" si="455"/>
        <v>0</v>
      </c>
      <c r="R2230" s="60">
        <f t="shared" si="456"/>
        <v>0</v>
      </c>
      <c r="S2230" s="75" t="str">
        <f t="shared" si="457"/>
        <v>已清</v>
      </c>
      <c r="T2230" s="51" t="s">
        <v>59</v>
      </c>
      <c r="U2230" s="51"/>
      <c r="V2230" s="51"/>
    </row>
    <row r="2231" spans="1:22" ht="20">
      <c r="A2231" s="49"/>
      <c r="B2231" s="52"/>
      <c r="C2231" s="53"/>
      <c r="D2231" s="54"/>
      <c r="E2231" s="54"/>
      <c r="F2231" s="55"/>
      <c r="G2231" s="56"/>
      <c r="H2231" s="57"/>
      <c r="I2231" s="58"/>
      <c r="J2231" s="59">
        <f t="shared" si="458"/>
        <v>0</v>
      </c>
      <c r="K2231" s="60">
        <f t="shared" si="459"/>
        <v>0</v>
      </c>
      <c r="L2231" s="61"/>
      <c r="M2231" s="59">
        <f t="shared" si="452"/>
        <v>0</v>
      </c>
      <c r="N2231" s="60">
        <f t="shared" si="453"/>
        <v>0</v>
      </c>
      <c r="O2231" s="81" t="e">
        <f t="shared" si="454"/>
        <v>#DIV/0!</v>
      </c>
      <c r="P2231" s="61"/>
      <c r="Q2231" s="60">
        <f t="shared" si="455"/>
        <v>0</v>
      </c>
      <c r="R2231" s="60">
        <f t="shared" si="456"/>
        <v>0</v>
      </c>
      <c r="S2231" s="75" t="str">
        <f t="shared" si="457"/>
        <v>已清</v>
      </c>
      <c r="T2231" s="51" t="s">
        <v>59</v>
      </c>
      <c r="U2231" s="51"/>
      <c r="V2231" s="51"/>
    </row>
    <row r="2232" spans="1:22" ht="20">
      <c r="A2232" s="49"/>
      <c r="B2232" s="52"/>
      <c r="C2232" s="53"/>
      <c r="D2232" s="54"/>
      <c r="E2232" s="54"/>
      <c r="F2232" s="55"/>
      <c r="G2232" s="56"/>
      <c r="H2232" s="57"/>
      <c r="I2232" s="58"/>
      <c r="J2232" s="59">
        <f t="shared" si="458"/>
        <v>0</v>
      </c>
      <c r="K2232" s="60">
        <f t="shared" si="459"/>
        <v>0</v>
      </c>
      <c r="L2232" s="61"/>
      <c r="M2232" s="59">
        <f t="shared" ref="M2232:M2295" si="460">L2232*H2232</f>
        <v>0</v>
      </c>
      <c r="N2232" s="60">
        <f t="shared" ref="N2232:N2295" si="461">(L2232-J2232)*H2232</f>
        <v>0</v>
      </c>
      <c r="O2232" s="81" t="e">
        <f t="shared" ref="O2232:O2295" si="462">(L2232-J2232)/J2232</f>
        <v>#DIV/0!</v>
      </c>
      <c r="P2232" s="61"/>
      <c r="Q2232" s="60">
        <f t="shared" si="455"/>
        <v>0</v>
      </c>
      <c r="R2232" s="60">
        <f t="shared" si="456"/>
        <v>0</v>
      </c>
      <c r="S2232" s="75" t="str">
        <f t="shared" si="457"/>
        <v>已清</v>
      </c>
      <c r="T2232" s="51" t="s">
        <v>59</v>
      </c>
      <c r="U2232" s="51"/>
      <c r="V2232" s="51"/>
    </row>
    <row r="2233" spans="1:22" ht="20">
      <c r="A2233" s="49"/>
      <c r="B2233" s="52"/>
      <c r="C2233" s="53"/>
      <c r="D2233" s="54"/>
      <c r="E2233" s="54"/>
      <c r="F2233" s="55"/>
      <c r="G2233" s="56"/>
      <c r="H2233" s="57"/>
      <c r="I2233" s="58"/>
      <c r="J2233" s="59">
        <f t="shared" si="458"/>
        <v>0</v>
      </c>
      <c r="K2233" s="60">
        <f t="shared" si="459"/>
        <v>0</v>
      </c>
      <c r="L2233" s="61"/>
      <c r="M2233" s="59">
        <f t="shared" si="460"/>
        <v>0</v>
      </c>
      <c r="N2233" s="60">
        <f t="shared" si="461"/>
        <v>0</v>
      </c>
      <c r="O2233" s="81" t="e">
        <f t="shared" si="462"/>
        <v>#DIV/0!</v>
      </c>
      <c r="P2233" s="61"/>
      <c r="Q2233" s="60">
        <f t="shared" si="455"/>
        <v>0</v>
      </c>
      <c r="R2233" s="60">
        <f t="shared" si="456"/>
        <v>0</v>
      </c>
      <c r="S2233" s="75" t="str">
        <f t="shared" si="457"/>
        <v>已清</v>
      </c>
      <c r="T2233" s="51" t="s">
        <v>59</v>
      </c>
      <c r="U2233" s="51"/>
      <c r="V2233" s="51"/>
    </row>
    <row r="2234" spans="1:22" ht="20">
      <c r="A2234" s="49"/>
      <c r="B2234" s="52"/>
      <c r="C2234" s="53"/>
      <c r="D2234" s="54"/>
      <c r="E2234" s="54"/>
      <c r="F2234" s="55"/>
      <c r="G2234" s="56"/>
      <c r="H2234" s="57"/>
      <c r="I2234" s="58"/>
      <c r="J2234" s="59">
        <f t="shared" si="458"/>
        <v>0</v>
      </c>
      <c r="K2234" s="60">
        <f t="shared" si="459"/>
        <v>0</v>
      </c>
      <c r="L2234" s="61"/>
      <c r="M2234" s="59">
        <f t="shared" si="460"/>
        <v>0</v>
      </c>
      <c r="N2234" s="60">
        <f t="shared" si="461"/>
        <v>0</v>
      </c>
      <c r="O2234" s="81" t="e">
        <f t="shared" si="462"/>
        <v>#DIV/0!</v>
      </c>
      <c r="P2234" s="61"/>
      <c r="Q2234" s="60">
        <f t="shared" ref="Q2234:Q2297" si="463">L2234*H2234-P2234</f>
        <v>0</v>
      </c>
      <c r="R2234" s="60">
        <f t="shared" si="456"/>
        <v>0</v>
      </c>
      <c r="S2234" s="75" t="str">
        <f t="shared" si="457"/>
        <v>已清</v>
      </c>
      <c r="T2234" s="51" t="s">
        <v>59</v>
      </c>
      <c r="U2234" s="51"/>
      <c r="V2234" s="51"/>
    </row>
    <row r="2235" spans="1:22" ht="20">
      <c r="A2235" s="49"/>
      <c r="B2235" s="52"/>
      <c r="C2235" s="53"/>
      <c r="D2235" s="54"/>
      <c r="E2235" s="54"/>
      <c r="F2235" s="55"/>
      <c r="G2235" s="56"/>
      <c r="H2235" s="57"/>
      <c r="I2235" s="58"/>
      <c r="J2235" s="59">
        <f t="shared" si="458"/>
        <v>0</v>
      </c>
      <c r="K2235" s="60">
        <f t="shared" si="459"/>
        <v>0</v>
      </c>
      <c r="L2235" s="61"/>
      <c r="M2235" s="59">
        <f t="shared" si="460"/>
        <v>0</v>
      </c>
      <c r="N2235" s="60">
        <f t="shared" si="461"/>
        <v>0</v>
      </c>
      <c r="O2235" s="81" t="e">
        <f t="shared" si="462"/>
        <v>#DIV/0!</v>
      </c>
      <c r="P2235" s="61"/>
      <c r="Q2235" s="60">
        <f t="shared" si="463"/>
        <v>0</v>
      </c>
      <c r="R2235" s="60">
        <f t="shared" si="456"/>
        <v>0</v>
      </c>
      <c r="S2235" s="75" t="str">
        <f t="shared" si="457"/>
        <v>已清</v>
      </c>
      <c r="T2235" s="51" t="s">
        <v>59</v>
      </c>
      <c r="U2235" s="51"/>
      <c r="V2235" s="51"/>
    </row>
    <row r="2236" spans="1:22" ht="20">
      <c r="A2236" s="49"/>
      <c r="B2236" s="52"/>
      <c r="C2236" s="53"/>
      <c r="D2236" s="54"/>
      <c r="E2236" s="54"/>
      <c r="F2236" s="55"/>
      <c r="G2236" s="56"/>
      <c r="H2236" s="57"/>
      <c r="I2236" s="58"/>
      <c r="J2236" s="59">
        <f t="shared" si="458"/>
        <v>0</v>
      </c>
      <c r="K2236" s="60">
        <f t="shared" si="459"/>
        <v>0</v>
      </c>
      <c r="L2236" s="61"/>
      <c r="M2236" s="59">
        <f t="shared" si="460"/>
        <v>0</v>
      </c>
      <c r="N2236" s="60">
        <f t="shared" si="461"/>
        <v>0</v>
      </c>
      <c r="O2236" s="81" t="e">
        <f t="shared" si="462"/>
        <v>#DIV/0!</v>
      </c>
      <c r="P2236" s="61"/>
      <c r="Q2236" s="60">
        <f t="shared" si="463"/>
        <v>0</v>
      </c>
      <c r="R2236" s="60">
        <f t="shared" si="456"/>
        <v>0</v>
      </c>
      <c r="S2236" s="75" t="str">
        <f t="shared" si="457"/>
        <v>已清</v>
      </c>
      <c r="T2236" s="51" t="s">
        <v>59</v>
      </c>
      <c r="U2236" s="51"/>
      <c r="V2236" s="51"/>
    </row>
    <row r="2237" spans="1:22" ht="20">
      <c r="A2237" s="49"/>
      <c r="B2237" s="52"/>
      <c r="C2237" s="53"/>
      <c r="D2237" s="54"/>
      <c r="E2237" s="54"/>
      <c r="F2237" s="55"/>
      <c r="G2237" s="56"/>
      <c r="H2237" s="57"/>
      <c r="I2237" s="58"/>
      <c r="J2237" s="59">
        <f t="shared" si="458"/>
        <v>0</v>
      </c>
      <c r="K2237" s="60">
        <f t="shared" si="459"/>
        <v>0</v>
      </c>
      <c r="L2237" s="61"/>
      <c r="M2237" s="59">
        <f t="shared" si="460"/>
        <v>0</v>
      </c>
      <c r="N2237" s="60">
        <f t="shared" si="461"/>
        <v>0</v>
      </c>
      <c r="O2237" s="81" t="e">
        <f t="shared" si="462"/>
        <v>#DIV/0!</v>
      </c>
      <c r="P2237" s="61"/>
      <c r="Q2237" s="60">
        <f t="shared" si="463"/>
        <v>0</v>
      </c>
      <c r="R2237" s="60">
        <f t="shared" si="456"/>
        <v>0</v>
      </c>
      <c r="S2237" s="75" t="str">
        <f t="shared" si="457"/>
        <v>已清</v>
      </c>
      <c r="T2237" s="51" t="s">
        <v>59</v>
      </c>
      <c r="U2237" s="51"/>
      <c r="V2237" s="51"/>
    </row>
    <row r="2238" spans="1:22" ht="20">
      <c r="A2238" s="49"/>
      <c r="B2238" s="52"/>
      <c r="C2238" s="53"/>
      <c r="D2238" s="54"/>
      <c r="E2238" s="54"/>
      <c r="F2238" s="55"/>
      <c r="G2238" s="56"/>
      <c r="H2238" s="57"/>
      <c r="I2238" s="58"/>
      <c r="J2238" s="59">
        <f t="shared" si="458"/>
        <v>0</v>
      </c>
      <c r="K2238" s="60">
        <f t="shared" si="459"/>
        <v>0</v>
      </c>
      <c r="L2238" s="61"/>
      <c r="M2238" s="59">
        <f t="shared" si="460"/>
        <v>0</v>
      </c>
      <c r="N2238" s="60">
        <f t="shared" si="461"/>
        <v>0</v>
      </c>
      <c r="O2238" s="81" t="e">
        <f t="shared" si="462"/>
        <v>#DIV/0!</v>
      </c>
      <c r="P2238" s="61"/>
      <c r="Q2238" s="60">
        <f t="shared" si="463"/>
        <v>0</v>
      </c>
      <c r="R2238" s="60">
        <f t="shared" si="456"/>
        <v>0</v>
      </c>
      <c r="S2238" s="75" t="str">
        <f t="shared" si="457"/>
        <v>已清</v>
      </c>
      <c r="T2238" s="51" t="s">
        <v>59</v>
      </c>
      <c r="U2238" s="51"/>
      <c r="V2238" s="51"/>
    </row>
    <row r="2239" spans="1:22" ht="20">
      <c r="A2239" s="49"/>
      <c r="B2239" s="52"/>
      <c r="C2239" s="53"/>
      <c r="D2239" s="54"/>
      <c r="E2239" s="54"/>
      <c r="F2239" s="55"/>
      <c r="G2239" s="56"/>
      <c r="H2239" s="57"/>
      <c r="I2239" s="58"/>
      <c r="J2239" s="59">
        <f t="shared" si="458"/>
        <v>0</v>
      </c>
      <c r="K2239" s="60">
        <f t="shared" si="459"/>
        <v>0</v>
      </c>
      <c r="L2239" s="61"/>
      <c r="M2239" s="59">
        <f t="shared" si="460"/>
        <v>0</v>
      </c>
      <c r="N2239" s="60">
        <f t="shared" si="461"/>
        <v>0</v>
      </c>
      <c r="O2239" s="81" t="e">
        <f t="shared" si="462"/>
        <v>#DIV/0!</v>
      </c>
      <c r="P2239" s="61"/>
      <c r="Q2239" s="60">
        <f t="shared" si="463"/>
        <v>0</v>
      </c>
      <c r="R2239" s="60">
        <f t="shared" si="456"/>
        <v>0</v>
      </c>
      <c r="S2239" s="75" t="str">
        <f t="shared" si="457"/>
        <v>已清</v>
      </c>
      <c r="T2239" s="51" t="s">
        <v>59</v>
      </c>
      <c r="U2239" s="51"/>
      <c r="V2239" s="51"/>
    </row>
    <row r="2240" spans="1:22" ht="20">
      <c r="A2240" s="49"/>
      <c r="B2240" s="52"/>
      <c r="C2240" s="53"/>
      <c r="D2240" s="54"/>
      <c r="E2240" s="54"/>
      <c r="F2240" s="55"/>
      <c r="G2240" s="56"/>
      <c r="H2240" s="57"/>
      <c r="I2240" s="58"/>
      <c r="J2240" s="59">
        <f t="shared" si="458"/>
        <v>0</v>
      </c>
      <c r="K2240" s="60">
        <f t="shared" si="459"/>
        <v>0</v>
      </c>
      <c r="L2240" s="61"/>
      <c r="M2240" s="59">
        <f t="shared" si="460"/>
        <v>0</v>
      </c>
      <c r="N2240" s="60">
        <f t="shared" si="461"/>
        <v>0</v>
      </c>
      <c r="O2240" s="81" t="e">
        <f t="shared" si="462"/>
        <v>#DIV/0!</v>
      </c>
      <c r="P2240" s="61"/>
      <c r="Q2240" s="60">
        <f t="shared" si="463"/>
        <v>0</v>
      </c>
      <c r="R2240" s="60">
        <f t="shared" si="456"/>
        <v>0</v>
      </c>
      <c r="S2240" s="75" t="str">
        <f t="shared" si="457"/>
        <v>已清</v>
      </c>
      <c r="T2240" s="51" t="s">
        <v>59</v>
      </c>
      <c r="U2240" s="51"/>
      <c r="V2240" s="51"/>
    </row>
    <row r="2241" spans="1:22" ht="20">
      <c r="A2241" s="49"/>
      <c r="B2241" s="52"/>
      <c r="C2241" s="53"/>
      <c r="D2241" s="54"/>
      <c r="E2241" s="54"/>
      <c r="F2241" s="55"/>
      <c r="G2241" s="56"/>
      <c r="H2241" s="57"/>
      <c r="I2241" s="58"/>
      <c r="J2241" s="59">
        <f t="shared" si="458"/>
        <v>0</v>
      </c>
      <c r="K2241" s="60">
        <f t="shared" si="459"/>
        <v>0</v>
      </c>
      <c r="L2241" s="61"/>
      <c r="M2241" s="59">
        <f t="shared" si="460"/>
        <v>0</v>
      </c>
      <c r="N2241" s="60">
        <f t="shared" si="461"/>
        <v>0</v>
      </c>
      <c r="O2241" s="81" t="e">
        <f t="shared" si="462"/>
        <v>#DIV/0!</v>
      </c>
      <c r="P2241" s="61"/>
      <c r="Q2241" s="60">
        <f t="shared" si="463"/>
        <v>0</v>
      </c>
      <c r="R2241" s="60">
        <f t="shared" si="456"/>
        <v>0</v>
      </c>
      <c r="S2241" s="75" t="str">
        <f t="shared" si="457"/>
        <v>已清</v>
      </c>
      <c r="T2241" s="51" t="s">
        <v>59</v>
      </c>
      <c r="U2241" s="51"/>
      <c r="V2241" s="51"/>
    </row>
    <row r="2242" spans="1:22" ht="20">
      <c r="A2242" s="49"/>
      <c r="B2242" s="52"/>
      <c r="C2242" s="53"/>
      <c r="D2242" s="54"/>
      <c r="E2242" s="54"/>
      <c r="F2242" s="55"/>
      <c r="G2242" s="56"/>
      <c r="H2242" s="57"/>
      <c r="I2242" s="58"/>
      <c r="J2242" s="59">
        <f t="shared" si="458"/>
        <v>0</v>
      </c>
      <c r="K2242" s="60">
        <f t="shared" si="459"/>
        <v>0</v>
      </c>
      <c r="L2242" s="61"/>
      <c r="M2242" s="59">
        <f t="shared" si="460"/>
        <v>0</v>
      </c>
      <c r="N2242" s="60">
        <f t="shared" si="461"/>
        <v>0</v>
      </c>
      <c r="O2242" s="81" t="e">
        <f t="shared" si="462"/>
        <v>#DIV/0!</v>
      </c>
      <c r="P2242" s="61"/>
      <c r="Q2242" s="60">
        <f t="shared" si="463"/>
        <v>0</v>
      </c>
      <c r="R2242" s="60">
        <f t="shared" ref="R2242:R2280" si="464">N2242</f>
        <v>0</v>
      </c>
      <c r="S2242" s="75" t="str">
        <f t="shared" ref="S2242:S2305" si="465">IF(Q2242&lt;&gt;0,"未清","已清")</f>
        <v>已清</v>
      </c>
      <c r="T2242" s="51" t="s">
        <v>59</v>
      </c>
      <c r="U2242" s="51"/>
      <c r="V2242" s="51"/>
    </row>
    <row r="2243" spans="1:22" ht="20">
      <c r="A2243" s="49"/>
      <c r="B2243" s="52"/>
      <c r="C2243" s="53"/>
      <c r="D2243" s="54"/>
      <c r="E2243" s="54"/>
      <c r="F2243" s="55"/>
      <c r="G2243" s="56"/>
      <c r="H2243" s="57"/>
      <c r="I2243" s="58"/>
      <c r="J2243" s="59">
        <f t="shared" si="458"/>
        <v>0</v>
      </c>
      <c r="K2243" s="60">
        <f t="shared" si="459"/>
        <v>0</v>
      </c>
      <c r="L2243" s="61"/>
      <c r="M2243" s="59">
        <f t="shared" si="460"/>
        <v>0</v>
      </c>
      <c r="N2243" s="60">
        <f t="shared" si="461"/>
        <v>0</v>
      </c>
      <c r="O2243" s="81" t="e">
        <f t="shared" si="462"/>
        <v>#DIV/0!</v>
      </c>
      <c r="P2243" s="61"/>
      <c r="Q2243" s="60">
        <f t="shared" si="463"/>
        <v>0</v>
      </c>
      <c r="R2243" s="60">
        <f t="shared" si="464"/>
        <v>0</v>
      </c>
      <c r="S2243" s="75" t="str">
        <f t="shared" si="465"/>
        <v>已清</v>
      </c>
      <c r="T2243" s="51" t="s">
        <v>59</v>
      </c>
      <c r="U2243" s="51"/>
      <c r="V2243" s="51"/>
    </row>
    <row r="2244" spans="1:22" ht="20">
      <c r="A2244" s="49"/>
      <c r="B2244" s="52"/>
      <c r="C2244" s="53"/>
      <c r="D2244" s="54"/>
      <c r="E2244" s="54"/>
      <c r="F2244" s="55"/>
      <c r="G2244" s="56"/>
      <c r="H2244" s="57"/>
      <c r="I2244" s="58"/>
      <c r="J2244" s="59">
        <f t="shared" si="458"/>
        <v>0</v>
      </c>
      <c r="K2244" s="60">
        <f t="shared" si="459"/>
        <v>0</v>
      </c>
      <c r="L2244" s="61"/>
      <c r="M2244" s="59">
        <f t="shared" si="460"/>
        <v>0</v>
      </c>
      <c r="N2244" s="60">
        <f t="shared" si="461"/>
        <v>0</v>
      </c>
      <c r="O2244" s="81" t="e">
        <f t="shared" si="462"/>
        <v>#DIV/0!</v>
      </c>
      <c r="P2244" s="61"/>
      <c r="Q2244" s="60">
        <f t="shared" si="463"/>
        <v>0</v>
      </c>
      <c r="R2244" s="60">
        <f t="shared" si="464"/>
        <v>0</v>
      </c>
      <c r="S2244" s="75" t="str">
        <f t="shared" si="465"/>
        <v>已清</v>
      </c>
      <c r="T2244" s="51" t="s">
        <v>59</v>
      </c>
      <c r="U2244" s="51"/>
      <c r="V2244" s="51"/>
    </row>
    <row r="2245" spans="1:22" ht="20">
      <c r="A2245" s="49"/>
      <c r="B2245" s="52"/>
      <c r="C2245" s="53"/>
      <c r="D2245" s="54"/>
      <c r="E2245" s="54"/>
      <c r="F2245" s="55"/>
      <c r="G2245" s="56"/>
      <c r="H2245" s="57"/>
      <c r="I2245" s="58"/>
      <c r="J2245" s="59">
        <f t="shared" ref="J2245:J2308" si="466">G2245*I2245</f>
        <v>0</v>
      </c>
      <c r="K2245" s="60">
        <f t="shared" si="459"/>
        <v>0</v>
      </c>
      <c r="L2245" s="61"/>
      <c r="M2245" s="59">
        <f t="shared" si="460"/>
        <v>0</v>
      </c>
      <c r="N2245" s="60">
        <f t="shared" si="461"/>
        <v>0</v>
      </c>
      <c r="O2245" s="81" t="e">
        <f t="shared" si="462"/>
        <v>#DIV/0!</v>
      </c>
      <c r="P2245" s="61"/>
      <c r="Q2245" s="60">
        <f t="shared" si="463"/>
        <v>0</v>
      </c>
      <c r="R2245" s="60">
        <f t="shared" si="464"/>
        <v>0</v>
      </c>
      <c r="S2245" s="75" t="str">
        <f t="shared" si="465"/>
        <v>已清</v>
      </c>
      <c r="T2245" s="51" t="s">
        <v>59</v>
      </c>
      <c r="U2245" s="51"/>
      <c r="V2245" s="51"/>
    </row>
    <row r="2246" spans="1:22" ht="20">
      <c r="A2246" s="49"/>
      <c r="B2246" s="52"/>
      <c r="C2246" s="53"/>
      <c r="D2246" s="54"/>
      <c r="E2246" s="54"/>
      <c r="F2246" s="55"/>
      <c r="G2246" s="56"/>
      <c r="H2246" s="57"/>
      <c r="I2246" s="58"/>
      <c r="J2246" s="59">
        <f t="shared" si="466"/>
        <v>0</v>
      </c>
      <c r="K2246" s="60">
        <f t="shared" si="459"/>
        <v>0</v>
      </c>
      <c r="L2246" s="61"/>
      <c r="M2246" s="59">
        <f t="shared" si="460"/>
        <v>0</v>
      </c>
      <c r="N2246" s="60">
        <f t="shared" si="461"/>
        <v>0</v>
      </c>
      <c r="O2246" s="81" t="e">
        <f t="shared" si="462"/>
        <v>#DIV/0!</v>
      </c>
      <c r="P2246" s="61"/>
      <c r="Q2246" s="60">
        <f t="shared" si="463"/>
        <v>0</v>
      </c>
      <c r="R2246" s="60">
        <f t="shared" si="464"/>
        <v>0</v>
      </c>
      <c r="S2246" s="75" t="str">
        <f t="shared" si="465"/>
        <v>已清</v>
      </c>
      <c r="T2246" s="51" t="s">
        <v>59</v>
      </c>
      <c r="U2246" s="51"/>
      <c r="V2246" s="51"/>
    </row>
    <row r="2247" spans="1:22" ht="20">
      <c r="A2247" s="49"/>
      <c r="B2247" s="52"/>
      <c r="C2247" s="53"/>
      <c r="D2247" s="54"/>
      <c r="E2247" s="54"/>
      <c r="F2247" s="55"/>
      <c r="G2247" s="56"/>
      <c r="H2247" s="57"/>
      <c r="I2247" s="58"/>
      <c r="J2247" s="59">
        <f t="shared" si="466"/>
        <v>0</v>
      </c>
      <c r="K2247" s="60">
        <f t="shared" si="459"/>
        <v>0</v>
      </c>
      <c r="L2247" s="61"/>
      <c r="M2247" s="59">
        <f t="shared" si="460"/>
        <v>0</v>
      </c>
      <c r="N2247" s="60">
        <f t="shared" si="461"/>
        <v>0</v>
      </c>
      <c r="O2247" s="81" t="e">
        <f t="shared" si="462"/>
        <v>#DIV/0!</v>
      </c>
      <c r="P2247" s="61"/>
      <c r="Q2247" s="60">
        <f t="shared" si="463"/>
        <v>0</v>
      </c>
      <c r="R2247" s="60">
        <f t="shared" si="464"/>
        <v>0</v>
      </c>
      <c r="S2247" s="75" t="str">
        <f t="shared" si="465"/>
        <v>已清</v>
      </c>
      <c r="T2247" s="51" t="s">
        <v>59</v>
      </c>
      <c r="U2247" s="51"/>
      <c r="V2247" s="51"/>
    </row>
    <row r="2248" spans="1:22" ht="20">
      <c r="A2248" s="49"/>
      <c r="B2248" s="52"/>
      <c r="C2248" s="53"/>
      <c r="D2248" s="54"/>
      <c r="E2248" s="54"/>
      <c r="F2248" s="55"/>
      <c r="G2248" s="56"/>
      <c r="H2248" s="57"/>
      <c r="I2248" s="58"/>
      <c r="J2248" s="59">
        <f t="shared" si="466"/>
        <v>0</v>
      </c>
      <c r="K2248" s="60">
        <f t="shared" si="459"/>
        <v>0</v>
      </c>
      <c r="L2248" s="61"/>
      <c r="M2248" s="59">
        <f t="shared" si="460"/>
        <v>0</v>
      </c>
      <c r="N2248" s="60">
        <f t="shared" si="461"/>
        <v>0</v>
      </c>
      <c r="O2248" s="81" t="e">
        <f t="shared" si="462"/>
        <v>#DIV/0!</v>
      </c>
      <c r="P2248" s="61"/>
      <c r="Q2248" s="60">
        <f t="shared" si="463"/>
        <v>0</v>
      </c>
      <c r="R2248" s="60">
        <f t="shared" si="464"/>
        <v>0</v>
      </c>
      <c r="S2248" s="75" t="str">
        <f t="shared" si="465"/>
        <v>已清</v>
      </c>
      <c r="T2248" s="51" t="s">
        <v>59</v>
      </c>
      <c r="U2248" s="51"/>
      <c r="V2248" s="51"/>
    </row>
    <row r="2249" spans="1:22" ht="20">
      <c r="A2249" s="49"/>
      <c r="B2249" s="52"/>
      <c r="C2249" s="53"/>
      <c r="D2249" s="54"/>
      <c r="E2249" s="54"/>
      <c r="F2249" s="55"/>
      <c r="G2249" s="56"/>
      <c r="H2249" s="57"/>
      <c r="I2249" s="58"/>
      <c r="J2249" s="59">
        <f t="shared" si="466"/>
        <v>0</v>
      </c>
      <c r="K2249" s="60">
        <f t="shared" si="459"/>
        <v>0</v>
      </c>
      <c r="L2249" s="61"/>
      <c r="M2249" s="59">
        <f t="shared" si="460"/>
        <v>0</v>
      </c>
      <c r="N2249" s="60">
        <f t="shared" si="461"/>
        <v>0</v>
      </c>
      <c r="O2249" s="81" t="e">
        <f t="shared" si="462"/>
        <v>#DIV/0!</v>
      </c>
      <c r="P2249" s="61"/>
      <c r="Q2249" s="60">
        <f t="shared" si="463"/>
        <v>0</v>
      </c>
      <c r="R2249" s="60">
        <f t="shared" si="464"/>
        <v>0</v>
      </c>
      <c r="S2249" s="75" t="str">
        <f t="shared" si="465"/>
        <v>已清</v>
      </c>
      <c r="T2249" s="51" t="s">
        <v>59</v>
      </c>
      <c r="U2249" s="51"/>
      <c r="V2249" s="51"/>
    </row>
    <row r="2250" spans="1:22" ht="20">
      <c r="A2250" s="49"/>
      <c r="B2250" s="52"/>
      <c r="C2250" s="53"/>
      <c r="D2250" s="54"/>
      <c r="E2250" s="54"/>
      <c r="F2250" s="55"/>
      <c r="G2250" s="56"/>
      <c r="H2250" s="57"/>
      <c r="I2250" s="58"/>
      <c r="J2250" s="59">
        <f t="shared" si="466"/>
        <v>0</v>
      </c>
      <c r="K2250" s="60">
        <f t="shared" si="459"/>
        <v>0</v>
      </c>
      <c r="L2250" s="61"/>
      <c r="M2250" s="59">
        <f t="shared" si="460"/>
        <v>0</v>
      </c>
      <c r="N2250" s="60">
        <f t="shared" si="461"/>
        <v>0</v>
      </c>
      <c r="O2250" s="81" t="e">
        <f t="shared" si="462"/>
        <v>#DIV/0!</v>
      </c>
      <c r="P2250" s="61"/>
      <c r="Q2250" s="60">
        <f t="shared" si="463"/>
        <v>0</v>
      </c>
      <c r="R2250" s="60">
        <f t="shared" si="464"/>
        <v>0</v>
      </c>
      <c r="S2250" s="75" t="str">
        <f t="shared" si="465"/>
        <v>已清</v>
      </c>
      <c r="T2250" s="51" t="s">
        <v>59</v>
      </c>
      <c r="U2250" s="51"/>
      <c r="V2250" s="51"/>
    </row>
    <row r="2251" spans="1:22" ht="20">
      <c r="A2251" s="49"/>
      <c r="B2251" s="52"/>
      <c r="C2251" s="53"/>
      <c r="D2251" s="54"/>
      <c r="E2251" s="54"/>
      <c r="F2251" s="55"/>
      <c r="G2251" s="56"/>
      <c r="H2251" s="57"/>
      <c r="I2251" s="58"/>
      <c r="J2251" s="59">
        <f t="shared" si="466"/>
        <v>0</v>
      </c>
      <c r="K2251" s="60">
        <f t="shared" si="459"/>
        <v>0</v>
      </c>
      <c r="L2251" s="61"/>
      <c r="M2251" s="59">
        <f t="shared" si="460"/>
        <v>0</v>
      </c>
      <c r="N2251" s="60">
        <f t="shared" si="461"/>
        <v>0</v>
      </c>
      <c r="O2251" s="81" t="e">
        <f t="shared" si="462"/>
        <v>#DIV/0!</v>
      </c>
      <c r="P2251" s="61"/>
      <c r="Q2251" s="60">
        <f t="shared" si="463"/>
        <v>0</v>
      </c>
      <c r="R2251" s="60">
        <f t="shared" si="464"/>
        <v>0</v>
      </c>
      <c r="S2251" s="75" t="str">
        <f t="shared" si="465"/>
        <v>已清</v>
      </c>
      <c r="T2251" s="51" t="s">
        <v>59</v>
      </c>
      <c r="U2251" s="51"/>
      <c r="V2251" s="51"/>
    </row>
    <row r="2252" spans="1:22" ht="20">
      <c r="A2252" s="49"/>
      <c r="B2252" s="52"/>
      <c r="C2252" s="53"/>
      <c r="D2252" s="54"/>
      <c r="E2252" s="54"/>
      <c r="F2252" s="55"/>
      <c r="G2252" s="56"/>
      <c r="H2252" s="57"/>
      <c r="I2252" s="58"/>
      <c r="J2252" s="59">
        <f t="shared" si="466"/>
        <v>0</v>
      </c>
      <c r="K2252" s="60">
        <f t="shared" si="459"/>
        <v>0</v>
      </c>
      <c r="L2252" s="61"/>
      <c r="M2252" s="59">
        <f t="shared" si="460"/>
        <v>0</v>
      </c>
      <c r="N2252" s="60">
        <f t="shared" si="461"/>
        <v>0</v>
      </c>
      <c r="O2252" s="81" t="e">
        <f t="shared" si="462"/>
        <v>#DIV/0!</v>
      </c>
      <c r="P2252" s="61"/>
      <c r="Q2252" s="60">
        <f t="shared" si="463"/>
        <v>0</v>
      </c>
      <c r="R2252" s="60">
        <f t="shared" si="464"/>
        <v>0</v>
      </c>
      <c r="S2252" s="75" t="str">
        <f t="shared" si="465"/>
        <v>已清</v>
      </c>
      <c r="T2252" s="51" t="s">
        <v>59</v>
      </c>
      <c r="U2252" s="51"/>
      <c r="V2252" s="51"/>
    </row>
    <row r="2253" spans="1:22" ht="20">
      <c r="A2253" s="49"/>
      <c r="B2253" s="52"/>
      <c r="C2253" s="53"/>
      <c r="D2253" s="54"/>
      <c r="E2253" s="54"/>
      <c r="F2253" s="55"/>
      <c r="G2253" s="56"/>
      <c r="H2253" s="57"/>
      <c r="I2253" s="58"/>
      <c r="J2253" s="59">
        <f t="shared" si="466"/>
        <v>0</v>
      </c>
      <c r="K2253" s="60">
        <f t="shared" si="459"/>
        <v>0</v>
      </c>
      <c r="L2253" s="61"/>
      <c r="M2253" s="59">
        <f t="shared" si="460"/>
        <v>0</v>
      </c>
      <c r="N2253" s="60">
        <f t="shared" si="461"/>
        <v>0</v>
      </c>
      <c r="O2253" s="81" t="e">
        <f t="shared" si="462"/>
        <v>#DIV/0!</v>
      </c>
      <c r="P2253" s="61"/>
      <c r="Q2253" s="60">
        <f t="shared" si="463"/>
        <v>0</v>
      </c>
      <c r="R2253" s="60">
        <f t="shared" si="464"/>
        <v>0</v>
      </c>
      <c r="S2253" s="75" t="str">
        <f t="shared" si="465"/>
        <v>已清</v>
      </c>
      <c r="T2253" s="51" t="s">
        <v>59</v>
      </c>
      <c r="U2253" s="51"/>
      <c r="V2253" s="51"/>
    </row>
    <row r="2254" spans="1:22" ht="20">
      <c r="A2254" s="49"/>
      <c r="B2254" s="52"/>
      <c r="C2254" s="53"/>
      <c r="D2254" s="54"/>
      <c r="E2254" s="54"/>
      <c r="F2254" s="55"/>
      <c r="G2254" s="56"/>
      <c r="H2254" s="57"/>
      <c r="I2254" s="58"/>
      <c r="J2254" s="59">
        <f t="shared" si="466"/>
        <v>0</v>
      </c>
      <c r="K2254" s="60">
        <f t="shared" si="459"/>
        <v>0</v>
      </c>
      <c r="L2254" s="61"/>
      <c r="M2254" s="59">
        <f t="shared" si="460"/>
        <v>0</v>
      </c>
      <c r="N2254" s="60">
        <f t="shared" si="461"/>
        <v>0</v>
      </c>
      <c r="O2254" s="81" t="e">
        <f t="shared" si="462"/>
        <v>#DIV/0!</v>
      </c>
      <c r="P2254" s="61"/>
      <c r="Q2254" s="60">
        <f t="shared" si="463"/>
        <v>0</v>
      </c>
      <c r="R2254" s="60">
        <f t="shared" si="464"/>
        <v>0</v>
      </c>
      <c r="S2254" s="75" t="str">
        <f t="shared" si="465"/>
        <v>已清</v>
      </c>
      <c r="T2254" s="51" t="s">
        <v>59</v>
      </c>
      <c r="U2254" s="51"/>
      <c r="V2254" s="51"/>
    </row>
    <row r="2255" spans="1:22" ht="20">
      <c r="A2255" s="49"/>
      <c r="B2255" s="52"/>
      <c r="C2255" s="53"/>
      <c r="D2255" s="54"/>
      <c r="E2255" s="54"/>
      <c r="F2255" s="55"/>
      <c r="G2255" s="56"/>
      <c r="H2255" s="57"/>
      <c r="I2255" s="58"/>
      <c r="J2255" s="59">
        <f t="shared" si="466"/>
        <v>0</v>
      </c>
      <c r="K2255" s="60">
        <f t="shared" si="459"/>
        <v>0</v>
      </c>
      <c r="L2255" s="61"/>
      <c r="M2255" s="59">
        <f t="shared" si="460"/>
        <v>0</v>
      </c>
      <c r="N2255" s="60">
        <f t="shared" si="461"/>
        <v>0</v>
      </c>
      <c r="O2255" s="81" t="e">
        <f t="shared" si="462"/>
        <v>#DIV/0!</v>
      </c>
      <c r="P2255" s="61"/>
      <c r="Q2255" s="60">
        <f t="shared" si="463"/>
        <v>0</v>
      </c>
      <c r="R2255" s="60">
        <f t="shared" si="464"/>
        <v>0</v>
      </c>
      <c r="S2255" s="75" t="str">
        <f t="shared" si="465"/>
        <v>已清</v>
      </c>
      <c r="T2255" s="51" t="s">
        <v>59</v>
      </c>
      <c r="U2255" s="51"/>
      <c r="V2255" s="51"/>
    </row>
    <row r="2256" spans="1:22" ht="20">
      <c r="A2256" s="49"/>
      <c r="B2256" s="52"/>
      <c r="C2256" s="53"/>
      <c r="D2256" s="54"/>
      <c r="E2256" s="54"/>
      <c r="F2256" s="55"/>
      <c r="G2256" s="56"/>
      <c r="H2256" s="57"/>
      <c r="I2256" s="58"/>
      <c r="J2256" s="59">
        <f t="shared" si="466"/>
        <v>0</v>
      </c>
      <c r="K2256" s="60">
        <f t="shared" si="459"/>
        <v>0</v>
      </c>
      <c r="L2256" s="61"/>
      <c r="M2256" s="59">
        <f t="shared" si="460"/>
        <v>0</v>
      </c>
      <c r="N2256" s="60">
        <f t="shared" si="461"/>
        <v>0</v>
      </c>
      <c r="O2256" s="81" t="e">
        <f t="shared" si="462"/>
        <v>#DIV/0!</v>
      </c>
      <c r="P2256" s="61"/>
      <c r="Q2256" s="60">
        <f t="shared" si="463"/>
        <v>0</v>
      </c>
      <c r="R2256" s="60">
        <f t="shared" si="464"/>
        <v>0</v>
      </c>
      <c r="S2256" s="75" t="str">
        <f t="shared" si="465"/>
        <v>已清</v>
      </c>
      <c r="T2256" s="51" t="s">
        <v>59</v>
      </c>
      <c r="U2256" s="51"/>
      <c r="V2256" s="51"/>
    </row>
    <row r="2257" spans="1:22" ht="20">
      <c r="A2257" s="49"/>
      <c r="B2257" s="52"/>
      <c r="C2257" s="53"/>
      <c r="D2257" s="54"/>
      <c r="E2257" s="54"/>
      <c r="F2257" s="55"/>
      <c r="G2257" s="56"/>
      <c r="H2257" s="57"/>
      <c r="I2257" s="58"/>
      <c r="J2257" s="59">
        <f t="shared" si="466"/>
        <v>0</v>
      </c>
      <c r="K2257" s="60">
        <f t="shared" si="459"/>
        <v>0</v>
      </c>
      <c r="L2257" s="61"/>
      <c r="M2257" s="59">
        <f t="shared" si="460"/>
        <v>0</v>
      </c>
      <c r="N2257" s="60">
        <f t="shared" si="461"/>
        <v>0</v>
      </c>
      <c r="O2257" s="81" t="e">
        <f t="shared" si="462"/>
        <v>#DIV/0!</v>
      </c>
      <c r="P2257" s="61"/>
      <c r="Q2257" s="60">
        <f t="shared" si="463"/>
        <v>0</v>
      </c>
      <c r="R2257" s="60">
        <f t="shared" si="464"/>
        <v>0</v>
      </c>
      <c r="S2257" s="75" t="str">
        <f t="shared" si="465"/>
        <v>已清</v>
      </c>
      <c r="T2257" s="51" t="s">
        <v>59</v>
      </c>
      <c r="U2257" s="51"/>
      <c r="V2257" s="51"/>
    </row>
    <row r="2258" spans="1:22" ht="20">
      <c r="A2258" s="49"/>
      <c r="B2258" s="52"/>
      <c r="C2258" s="53"/>
      <c r="D2258" s="54"/>
      <c r="E2258" s="54"/>
      <c r="F2258" s="55"/>
      <c r="G2258" s="56"/>
      <c r="H2258" s="57"/>
      <c r="I2258" s="58"/>
      <c r="J2258" s="59">
        <f t="shared" si="466"/>
        <v>0</v>
      </c>
      <c r="K2258" s="60">
        <f t="shared" si="459"/>
        <v>0</v>
      </c>
      <c r="L2258" s="61"/>
      <c r="M2258" s="59">
        <f t="shared" si="460"/>
        <v>0</v>
      </c>
      <c r="N2258" s="60">
        <f t="shared" si="461"/>
        <v>0</v>
      </c>
      <c r="O2258" s="81" t="e">
        <f t="shared" si="462"/>
        <v>#DIV/0!</v>
      </c>
      <c r="P2258" s="61"/>
      <c r="Q2258" s="60">
        <f t="shared" si="463"/>
        <v>0</v>
      </c>
      <c r="R2258" s="60">
        <f t="shared" si="464"/>
        <v>0</v>
      </c>
      <c r="S2258" s="75" t="str">
        <f t="shared" si="465"/>
        <v>已清</v>
      </c>
      <c r="T2258" s="51" t="s">
        <v>59</v>
      </c>
      <c r="U2258" s="51"/>
      <c r="V2258" s="51"/>
    </row>
    <row r="2259" spans="1:22" ht="20">
      <c r="A2259" s="49"/>
      <c r="B2259" s="52"/>
      <c r="C2259" s="53"/>
      <c r="D2259" s="54"/>
      <c r="E2259" s="54"/>
      <c r="F2259" s="55"/>
      <c r="G2259" s="56"/>
      <c r="H2259" s="57"/>
      <c r="I2259" s="58"/>
      <c r="J2259" s="59">
        <f t="shared" si="466"/>
        <v>0</v>
      </c>
      <c r="K2259" s="60">
        <f t="shared" si="459"/>
        <v>0</v>
      </c>
      <c r="L2259" s="61"/>
      <c r="M2259" s="59">
        <f t="shared" si="460"/>
        <v>0</v>
      </c>
      <c r="N2259" s="60">
        <f t="shared" si="461"/>
        <v>0</v>
      </c>
      <c r="O2259" s="81" t="e">
        <f t="shared" si="462"/>
        <v>#DIV/0!</v>
      </c>
      <c r="P2259" s="61"/>
      <c r="Q2259" s="60">
        <f t="shared" si="463"/>
        <v>0</v>
      </c>
      <c r="R2259" s="60">
        <f t="shared" si="464"/>
        <v>0</v>
      </c>
      <c r="S2259" s="75" t="str">
        <f t="shared" si="465"/>
        <v>已清</v>
      </c>
      <c r="T2259" s="51" t="s">
        <v>59</v>
      </c>
      <c r="U2259" s="51"/>
      <c r="V2259" s="51"/>
    </row>
    <row r="2260" spans="1:22" ht="20">
      <c r="A2260" s="49"/>
      <c r="B2260" s="52"/>
      <c r="C2260" s="53"/>
      <c r="D2260" s="54"/>
      <c r="E2260" s="54"/>
      <c r="F2260" s="55"/>
      <c r="G2260" s="56"/>
      <c r="H2260" s="57"/>
      <c r="I2260" s="58"/>
      <c r="J2260" s="59">
        <f t="shared" si="466"/>
        <v>0</v>
      </c>
      <c r="K2260" s="60">
        <f t="shared" si="459"/>
        <v>0</v>
      </c>
      <c r="L2260" s="61"/>
      <c r="M2260" s="59">
        <f t="shared" si="460"/>
        <v>0</v>
      </c>
      <c r="N2260" s="60">
        <f t="shared" si="461"/>
        <v>0</v>
      </c>
      <c r="O2260" s="81" t="e">
        <f t="shared" si="462"/>
        <v>#DIV/0!</v>
      </c>
      <c r="P2260" s="61"/>
      <c r="Q2260" s="60">
        <f t="shared" si="463"/>
        <v>0</v>
      </c>
      <c r="R2260" s="60">
        <f t="shared" si="464"/>
        <v>0</v>
      </c>
      <c r="S2260" s="75" t="str">
        <f t="shared" si="465"/>
        <v>已清</v>
      </c>
      <c r="T2260" s="51" t="s">
        <v>59</v>
      </c>
      <c r="U2260" s="51"/>
      <c r="V2260" s="51"/>
    </row>
    <row r="2261" spans="1:22" ht="20">
      <c r="A2261" s="49"/>
      <c r="B2261" s="52"/>
      <c r="C2261" s="53"/>
      <c r="D2261" s="54"/>
      <c r="E2261" s="54"/>
      <c r="F2261" s="55"/>
      <c r="G2261" s="56"/>
      <c r="H2261" s="57"/>
      <c r="I2261" s="58"/>
      <c r="J2261" s="59">
        <f t="shared" si="466"/>
        <v>0</v>
      </c>
      <c r="K2261" s="60">
        <f t="shared" si="459"/>
        <v>0</v>
      </c>
      <c r="L2261" s="61"/>
      <c r="M2261" s="59">
        <f t="shared" si="460"/>
        <v>0</v>
      </c>
      <c r="N2261" s="60">
        <f t="shared" si="461"/>
        <v>0</v>
      </c>
      <c r="O2261" s="81" t="e">
        <f t="shared" si="462"/>
        <v>#DIV/0!</v>
      </c>
      <c r="P2261" s="61"/>
      <c r="Q2261" s="60">
        <f t="shared" si="463"/>
        <v>0</v>
      </c>
      <c r="R2261" s="60">
        <f t="shared" si="464"/>
        <v>0</v>
      </c>
      <c r="S2261" s="75" t="str">
        <f t="shared" si="465"/>
        <v>已清</v>
      </c>
      <c r="T2261" s="51" t="s">
        <v>59</v>
      </c>
      <c r="U2261" s="51"/>
      <c r="V2261" s="51"/>
    </row>
    <row r="2262" spans="1:22" ht="20">
      <c r="A2262" s="49"/>
      <c r="B2262" s="52"/>
      <c r="C2262" s="53"/>
      <c r="D2262" s="54"/>
      <c r="E2262" s="54"/>
      <c r="F2262" s="55"/>
      <c r="G2262" s="56"/>
      <c r="H2262" s="57"/>
      <c r="I2262" s="58"/>
      <c r="J2262" s="59">
        <f t="shared" si="466"/>
        <v>0</v>
      </c>
      <c r="K2262" s="60">
        <f t="shared" si="459"/>
        <v>0</v>
      </c>
      <c r="L2262" s="61"/>
      <c r="M2262" s="59">
        <f t="shared" si="460"/>
        <v>0</v>
      </c>
      <c r="N2262" s="60">
        <f t="shared" si="461"/>
        <v>0</v>
      </c>
      <c r="O2262" s="81" t="e">
        <f t="shared" si="462"/>
        <v>#DIV/0!</v>
      </c>
      <c r="P2262" s="61"/>
      <c r="Q2262" s="60">
        <f t="shared" si="463"/>
        <v>0</v>
      </c>
      <c r="R2262" s="60">
        <f t="shared" si="464"/>
        <v>0</v>
      </c>
      <c r="S2262" s="75" t="str">
        <f t="shared" si="465"/>
        <v>已清</v>
      </c>
      <c r="T2262" s="51" t="s">
        <v>59</v>
      </c>
      <c r="U2262" s="51"/>
      <c r="V2262" s="51"/>
    </row>
    <row r="2263" spans="1:22" ht="20">
      <c r="A2263" s="49"/>
      <c r="B2263" s="52"/>
      <c r="C2263" s="53"/>
      <c r="D2263" s="54"/>
      <c r="E2263" s="54"/>
      <c r="F2263" s="55"/>
      <c r="G2263" s="56"/>
      <c r="H2263" s="57"/>
      <c r="I2263" s="58"/>
      <c r="J2263" s="59">
        <f t="shared" si="466"/>
        <v>0</v>
      </c>
      <c r="K2263" s="60">
        <f t="shared" ref="K2263:K2326" si="467">J2263*H2263</f>
        <v>0</v>
      </c>
      <c r="L2263" s="61"/>
      <c r="M2263" s="59">
        <f t="shared" si="460"/>
        <v>0</v>
      </c>
      <c r="N2263" s="60">
        <f t="shared" si="461"/>
        <v>0</v>
      </c>
      <c r="O2263" s="81" t="e">
        <f t="shared" si="462"/>
        <v>#DIV/0!</v>
      </c>
      <c r="P2263" s="61"/>
      <c r="Q2263" s="60">
        <f t="shared" si="463"/>
        <v>0</v>
      </c>
      <c r="R2263" s="60">
        <f t="shared" si="464"/>
        <v>0</v>
      </c>
      <c r="S2263" s="75" t="str">
        <f t="shared" si="465"/>
        <v>已清</v>
      </c>
      <c r="T2263" s="51" t="s">
        <v>59</v>
      </c>
      <c r="U2263" s="51"/>
      <c r="V2263" s="51"/>
    </row>
    <row r="2264" spans="1:22" ht="20">
      <c r="A2264" s="49"/>
      <c r="B2264" s="52"/>
      <c r="C2264" s="53"/>
      <c r="D2264" s="54"/>
      <c r="E2264" s="54"/>
      <c r="F2264" s="55"/>
      <c r="G2264" s="56"/>
      <c r="H2264" s="57"/>
      <c r="I2264" s="58"/>
      <c r="J2264" s="59">
        <f t="shared" si="466"/>
        <v>0</v>
      </c>
      <c r="K2264" s="60">
        <f t="shared" si="467"/>
        <v>0</v>
      </c>
      <c r="L2264" s="61"/>
      <c r="M2264" s="59">
        <f t="shared" si="460"/>
        <v>0</v>
      </c>
      <c r="N2264" s="60">
        <f t="shared" si="461"/>
        <v>0</v>
      </c>
      <c r="O2264" s="81" t="e">
        <f t="shared" si="462"/>
        <v>#DIV/0!</v>
      </c>
      <c r="P2264" s="61"/>
      <c r="Q2264" s="60">
        <f t="shared" si="463"/>
        <v>0</v>
      </c>
      <c r="R2264" s="60">
        <f t="shared" si="464"/>
        <v>0</v>
      </c>
      <c r="S2264" s="75" t="str">
        <f t="shared" si="465"/>
        <v>已清</v>
      </c>
      <c r="T2264" s="51" t="s">
        <v>59</v>
      </c>
      <c r="U2264" s="51"/>
      <c r="V2264" s="51"/>
    </row>
    <row r="2265" spans="1:22" ht="20">
      <c r="A2265" s="49"/>
      <c r="B2265" s="52"/>
      <c r="C2265" s="53"/>
      <c r="D2265" s="54"/>
      <c r="E2265" s="54"/>
      <c r="F2265" s="55"/>
      <c r="G2265" s="56"/>
      <c r="H2265" s="57"/>
      <c r="I2265" s="58"/>
      <c r="J2265" s="59">
        <f t="shared" si="466"/>
        <v>0</v>
      </c>
      <c r="K2265" s="60">
        <f t="shared" si="467"/>
        <v>0</v>
      </c>
      <c r="L2265" s="61"/>
      <c r="M2265" s="59">
        <f t="shared" si="460"/>
        <v>0</v>
      </c>
      <c r="N2265" s="60">
        <f t="shared" si="461"/>
        <v>0</v>
      </c>
      <c r="O2265" s="81" t="e">
        <f t="shared" si="462"/>
        <v>#DIV/0!</v>
      </c>
      <c r="P2265" s="61"/>
      <c r="Q2265" s="60">
        <f t="shared" si="463"/>
        <v>0</v>
      </c>
      <c r="R2265" s="60">
        <f t="shared" si="464"/>
        <v>0</v>
      </c>
      <c r="S2265" s="75" t="str">
        <f t="shared" si="465"/>
        <v>已清</v>
      </c>
      <c r="T2265" s="51" t="s">
        <v>59</v>
      </c>
      <c r="U2265" s="51"/>
      <c r="V2265" s="51"/>
    </row>
    <row r="2266" spans="1:22" ht="20">
      <c r="A2266" s="49"/>
      <c r="B2266" s="52"/>
      <c r="C2266" s="53"/>
      <c r="D2266" s="54"/>
      <c r="E2266" s="54"/>
      <c r="F2266" s="55"/>
      <c r="G2266" s="56"/>
      <c r="H2266" s="57"/>
      <c r="I2266" s="58"/>
      <c r="J2266" s="59">
        <f t="shared" si="466"/>
        <v>0</v>
      </c>
      <c r="K2266" s="60">
        <f t="shared" si="467"/>
        <v>0</v>
      </c>
      <c r="L2266" s="61"/>
      <c r="M2266" s="59">
        <f t="shared" si="460"/>
        <v>0</v>
      </c>
      <c r="N2266" s="60">
        <f t="shared" si="461"/>
        <v>0</v>
      </c>
      <c r="O2266" s="81" t="e">
        <f t="shared" si="462"/>
        <v>#DIV/0!</v>
      </c>
      <c r="P2266" s="61"/>
      <c r="Q2266" s="60">
        <f t="shared" si="463"/>
        <v>0</v>
      </c>
      <c r="R2266" s="60">
        <f t="shared" si="464"/>
        <v>0</v>
      </c>
      <c r="S2266" s="75" t="str">
        <f t="shared" si="465"/>
        <v>已清</v>
      </c>
      <c r="T2266" s="51" t="s">
        <v>59</v>
      </c>
      <c r="U2266" s="51"/>
      <c r="V2266" s="51"/>
    </row>
    <row r="2267" spans="1:22" ht="20">
      <c r="A2267" s="49"/>
      <c r="B2267" s="52"/>
      <c r="C2267" s="53"/>
      <c r="D2267" s="54"/>
      <c r="E2267" s="54"/>
      <c r="F2267" s="55"/>
      <c r="G2267" s="56"/>
      <c r="H2267" s="57"/>
      <c r="I2267" s="58"/>
      <c r="J2267" s="59">
        <f t="shared" si="466"/>
        <v>0</v>
      </c>
      <c r="K2267" s="60">
        <f t="shared" si="467"/>
        <v>0</v>
      </c>
      <c r="L2267" s="61"/>
      <c r="M2267" s="59">
        <f t="shared" si="460"/>
        <v>0</v>
      </c>
      <c r="N2267" s="60">
        <f t="shared" si="461"/>
        <v>0</v>
      </c>
      <c r="O2267" s="81" t="e">
        <f t="shared" si="462"/>
        <v>#DIV/0!</v>
      </c>
      <c r="P2267" s="61"/>
      <c r="Q2267" s="60">
        <f t="shared" si="463"/>
        <v>0</v>
      </c>
      <c r="R2267" s="60">
        <f t="shared" si="464"/>
        <v>0</v>
      </c>
      <c r="S2267" s="75" t="str">
        <f t="shared" si="465"/>
        <v>已清</v>
      </c>
      <c r="T2267" s="51" t="s">
        <v>59</v>
      </c>
      <c r="U2267" s="51"/>
      <c r="V2267" s="51"/>
    </row>
    <row r="2268" spans="1:22" ht="20">
      <c r="A2268" s="49"/>
      <c r="B2268" s="52"/>
      <c r="C2268" s="53"/>
      <c r="D2268" s="54"/>
      <c r="E2268" s="54"/>
      <c r="F2268" s="55"/>
      <c r="G2268" s="56"/>
      <c r="H2268" s="57"/>
      <c r="I2268" s="58"/>
      <c r="J2268" s="59">
        <f t="shared" si="466"/>
        <v>0</v>
      </c>
      <c r="K2268" s="60">
        <f t="shared" si="467"/>
        <v>0</v>
      </c>
      <c r="L2268" s="61"/>
      <c r="M2268" s="59">
        <f t="shared" si="460"/>
        <v>0</v>
      </c>
      <c r="N2268" s="60">
        <f t="shared" si="461"/>
        <v>0</v>
      </c>
      <c r="O2268" s="81" t="e">
        <f t="shared" si="462"/>
        <v>#DIV/0!</v>
      </c>
      <c r="P2268" s="61"/>
      <c r="Q2268" s="60">
        <f t="shared" si="463"/>
        <v>0</v>
      </c>
      <c r="R2268" s="60">
        <f t="shared" si="464"/>
        <v>0</v>
      </c>
      <c r="S2268" s="75" t="str">
        <f t="shared" si="465"/>
        <v>已清</v>
      </c>
      <c r="T2268" s="51" t="s">
        <v>59</v>
      </c>
      <c r="U2268" s="51"/>
      <c r="V2268" s="51"/>
    </row>
    <row r="2269" spans="1:22" ht="20">
      <c r="A2269" s="49"/>
      <c r="B2269" s="52"/>
      <c r="C2269" s="53"/>
      <c r="D2269" s="54"/>
      <c r="E2269" s="54"/>
      <c r="F2269" s="55"/>
      <c r="G2269" s="56"/>
      <c r="H2269" s="57"/>
      <c r="I2269" s="58"/>
      <c r="J2269" s="59">
        <f t="shared" si="466"/>
        <v>0</v>
      </c>
      <c r="K2269" s="60">
        <f t="shared" si="467"/>
        <v>0</v>
      </c>
      <c r="L2269" s="61"/>
      <c r="M2269" s="59">
        <f t="shared" si="460"/>
        <v>0</v>
      </c>
      <c r="N2269" s="60">
        <f t="shared" si="461"/>
        <v>0</v>
      </c>
      <c r="O2269" s="81" t="e">
        <f t="shared" si="462"/>
        <v>#DIV/0!</v>
      </c>
      <c r="P2269" s="61"/>
      <c r="Q2269" s="60">
        <f t="shared" si="463"/>
        <v>0</v>
      </c>
      <c r="R2269" s="60">
        <f t="shared" si="464"/>
        <v>0</v>
      </c>
      <c r="S2269" s="75" t="str">
        <f t="shared" si="465"/>
        <v>已清</v>
      </c>
      <c r="T2269" s="51" t="s">
        <v>59</v>
      </c>
      <c r="U2269" s="51"/>
      <c r="V2269" s="51"/>
    </row>
    <row r="2270" spans="1:22" ht="20">
      <c r="A2270" s="49"/>
      <c r="B2270" s="52"/>
      <c r="C2270" s="53"/>
      <c r="D2270" s="54"/>
      <c r="E2270" s="54"/>
      <c r="F2270" s="55"/>
      <c r="G2270" s="56"/>
      <c r="H2270" s="57"/>
      <c r="I2270" s="58"/>
      <c r="J2270" s="59">
        <f t="shared" si="466"/>
        <v>0</v>
      </c>
      <c r="K2270" s="60">
        <f t="shared" si="467"/>
        <v>0</v>
      </c>
      <c r="L2270" s="61"/>
      <c r="M2270" s="59">
        <f t="shared" si="460"/>
        <v>0</v>
      </c>
      <c r="N2270" s="60">
        <f t="shared" si="461"/>
        <v>0</v>
      </c>
      <c r="O2270" s="81" t="e">
        <f t="shared" si="462"/>
        <v>#DIV/0!</v>
      </c>
      <c r="P2270" s="61"/>
      <c r="Q2270" s="60">
        <f t="shared" si="463"/>
        <v>0</v>
      </c>
      <c r="R2270" s="60">
        <f t="shared" si="464"/>
        <v>0</v>
      </c>
      <c r="S2270" s="75" t="str">
        <f t="shared" si="465"/>
        <v>已清</v>
      </c>
      <c r="T2270" s="51" t="s">
        <v>59</v>
      </c>
      <c r="U2270" s="51"/>
      <c r="V2270" s="51"/>
    </row>
    <row r="2271" spans="1:22" ht="20">
      <c r="A2271" s="49"/>
      <c r="B2271" s="52"/>
      <c r="C2271" s="53"/>
      <c r="D2271" s="54"/>
      <c r="E2271" s="54"/>
      <c r="F2271" s="55"/>
      <c r="G2271" s="56"/>
      <c r="H2271" s="57"/>
      <c r="I2271" s="58"/>
      <c r="J2271" s="59">
        <f t="shared" si="466"/>
        <v>0</v>
      </c>
      <c r="K2271" s="60">
        <f t="shared" si="467"/>
        <v>0</v>
      </c>
      <c r="L2271" s="61"/>
      <c r="M2271" s="59">
        <f t="shared" si="460"/>
        <v>0</v>
      </c>
      <c r="N2271" s="60">
        <f t="shared" si="461"/>
        <v>0</v>
      </c>
      <c r="O2271" s="81" t="e">
        <f t="shared" si="462"/>
        <v>#DIV/0!</v>
      </c>
      <c r="P2271" s="61"/>
      <c r="Q2271" s="60">
        <f t="shared" si="463"/>
        <v>0</v>
      </c>
      <c r="R2271" s="60">
        <f t="shared" si="464"/>
        <v>0</v>
      </c>
      <c r="S2271" s="75" t="str">
        <f t="shared" si="465"/>
        <v>已清</v>
      </c>
      <c r="T2271" s="51" t="s">
        <v>59</v>
      </c>
      <c r="U2271" s="51"/>
      <c r="V2271" s="51"/>
    </row>
    <row r="2272" spans="1:22" ht="20">
      <c r="A2272" s="49"/>
      <c r="B2272" s="52"/>
      <c r="C2272" s="53"/>
      <c r="D2272" s="54"/>
      <c r="E2272" s="54"/>
      <c r="F2272" s="55"/>
      <c r="G2272" s="56"/>
      <c r="H2272" s="57"/>
      <c r="I2272" s="58"/>
      <c r="J2272" s="59">
        <f t="shared" si="466"/>
        <v>0</v>
      </c>
      <c r="K2272" s="60">
        <f t="shared" si="467"/>
        <v>0</v>
      </c>
      <c r="L2272" s="61"/>
      <c r="M2272" s="59">
        <f t="shared" si="460"/>
        <v>0</v>
      </c>
      <c r="N2272" s="60">
        <f t="shared" si="461"/>
        <v>0</v>
      </c>
      <c r="O2272" s="81" t="e">
        <f t="shared" si="462"/>
        <v>#DIV/0!</v>
      </c>
      <c r="P2272" s="61"/>
      <c r="Q2272" s="60">
        <f t="shared" si="463"/>
        <v>0</v>
      </c>
      <c r="R2272" s="60">
        <f t="shared" si="464"/>
        <v>0</v>
      </c>
      <c r="S2272" s="75" t="str">
        <f t="shared" si="465"/>
        <v>已清</v>
      </c>
      <c r="T2272" s="51" t="s">
        <v>59</v>
      </c>
      <c r="U2272" s="51"/>
      <c r="V2272" s="51"/>
    </row>
    <row r="2273" spans="1:22" ht="20">
      <c r="A2273" s="49"/>
      <c r="B2273" s="52"/>
      <c r="C2273" s="53"/>
      <c r="D2273" s="54"/>
      <c r="E2273" s="54"/>
      <c r="F2273" s="55"/>
      <c r="G2273" s="56"/>
      <c r="H2273" s="57"/>
      <c r="I2273" s="58"/>
      <c r="J2273" s="59">
        <f t="shared" si="466"/>
        <v>0</v>
      </c>
      <c r="K2273" s="60">
        <f t="shared" si="467"/>
        <v>0</v>
      </c>
      <c r="L2273" s="61"/>
      <c r="M2273" s="59">
        <f t="shared" si="460"/>
        <v>0</v>
      </c>
      <c r="N2273" s="60">
        <f t="shared" si="461"/>
        <v>0</v>
      </c>
      <c r="O2273" s="81" t="e">
        <f t="shared" si="462"/>
        <v>#DIV/0!</v>
      </c>
      <c r="P2273" s="61"/>
      <c r="Q2273" s="60">
        <f t="shared" si="463"/>
        <v>0</v>
      </c>
      <c r="R2273" s="60">
        <f t="shared" si="464"/>
        <v>0</v>
      </c>
      <c r="S2273" s="75" t="str">
        <f t="shared" si="465"/>
        <v>已清</v>
      </c>
      <c r="T2273" s="51" t="s">
        <v>59</v>
      </c>
      <c r="U2273" s="51"/>
      <c r="V2273" s="51"/>
    </row>
    <row r="2274" spans="1:22" ht="20">
      <c r="A2274" s="49"/>
      <c r="B2274" s="52"/>
      <c r="C2274" s="53"/>
      <c r="D2274" s="54"/>
      <c r="E2274" s="54"/>
      <c r="F2274" s="55"/>
      <c r="G2274" s="56"/>
      <c r="H2274" s="57"/>
      <c r="I2274" s="58"/>
      <c r="J2274" s="59">
        <f t="shared" si="466"/>
        <v>0</v>
      </c>
      <c r="K2274" s="60">
        <f t="shared" si="467"/>
        <v>0</v>
      </c>
      <c r="L2274" s="61"/>
      <c r="M2274" s="59">
        <f t="shared" si="460"/>
        <v>0</v>
      </c>
      <c r="N2274" s="60">
        <f t="shared" si="461"/>
        <v>0</v>
      </c>
      <c r="O2274" s="81" t="e">
        <f t="shared" si="462"/>
        <v>#DIV/0!</v>
      </c>
      <c r="P2274" s="61"/>
      <c r="Q2274" s="60">
        <f t="shared" si="463"/>
        <v>0</v>
      </c>
      <c r="R2274" s="60">
        <f t="shared" si="464"/>
        <v>0</v>
      </c>
      <c r="S2274" s="75" t="str">
        <f t="shared" si="465"/>
        <v>已清</v>
      </c>
      <c r="T2274" s="51" t="s">
        <v>59</v>
      </c>
      <c r="U2274" s="51"/>
      <c r="V2274" s="51"/>
    </row>
    <row r="2275" spans="1:22" ht="20">
      <c r="A2275" s="49"/>
      <c r="B2275" s="52"/>
      <c r="C2275" s="53"/>
      <c r="D2275" s="54"/>
      <c r="E2275" s="54"/>
      <c r="F2275" s="55"/>
      <c r="G2275" s="56"/>
      <c r="H2275" s="57"/>
      <c r="I2275" s="58"/>
      <c r="J2275" s="59">
        <f t="shared" si="466"/>
        <v>0</v>
      </c>
      <c r="K2275" s="60">
        <f t="shared" si="467"/>
        <v>0</v>
      </c>
      <c r="L2275" s="61"/>
      <c r="M2275" s="59">
        <f t="shared" si="460"/>
        <v>0</v>
      </c>
      <c r="N2275" s="60">
        <f t="shared" si="461"/>
        <v>0</v>
      </c>
      <c r="O2275" s="81" t="e">
        <f t="shared" si="462"/>
        <v>#DIV/0!</v>
      </c>
      <c r="P2275" s="61"/>
      <c r="Q2275" s="60">
        <f t="shared" si="463"/>
        <v>0</v>
      </c>
      <c r="R2275" s="60">
        <f t="shared" si="464"/>
        <v>0</v>
      </c>
      <c r="S2275" s="75" t="str">
        <f t="shared" si="465"/>
        <v>已清</v>
      </c>
      <c r="T2275" s="51" t="s">
        <v>59</v>
      </c>
      <c r="U2275" s="51"/>
      <c r="V2275" s="51"/>
    </row>
    <row r="2276" spans="1:22" ht="20">
      <c r="A2276" s="49"/>
      <c r="B2276" s="52"/>
      <c r="C2276" s="53"/>
      <c r="D2276" s="54"/>
      <c r="E2276" s="54"/>
      <c r="F2276" s="55"/>
      <c r="G2276" s="56"/>
      <c r="H2276" s="57"/>
      <c r="I2276" s="58"/>
      <c r="J2276" s="59">
        <f t="shared" si="466"/>
        <v>0</v>
      </c>
      <c r="K2276" s="60">
        <f t="shared" si="467"/>
        <v>0</v>
      </c>
      <c r="L2276" s="61"/>
      <c r="M2276" s="59">
        <f t="shared" si="460"/>
        <v>0</v>
      </c>
      <c r="N2276" s="60">
        <f t="shared" si="461"/>
        <v>0</v>
      </c>
      <c r="O2276" s="81" t="e">
        <f t="shared" si="462"/>
        <v>#DIV/0!</v>
      </c>
      <c r="P2276" s="61"/>
      <c r="Q2276" s="60">
        <f t="shared" si="463"/>
        <v>0</v>
      </c>
      <c r="R2276" s="60">
        <f t="shared" si="464"/>
        <v>0</v>
      </c>
      <c r="S2276" s="75" t="str">
        <f t="shared" si="465"/>
        <v>已清</v>
      </c>
      <c r="T2276" s="51" t="s">
        <v>59</v>
      </c>
      <c r="U2276" s="51"/>
      <c r="V2276" s="51"/>
    </row>
    <row r="2277" spans="1:22" ht="20">
      <c r="A2277" s="49"/>
      <c r="B2277" s="52"/>
      <c r="C2277" s="53"/>
      <c r="D2277" s="54"/>
      <c r="E2277" s="54"/>
      <c r="F2277" s="55"/>
      <c r="G2277" s="56"/>
      <c r="H2277" s="57"/>
      <c r="I2277" s="58"/>
      <c r="J2277" s="59">
        <f t="shared" si="466"/>
        <v>0</v>
      </c>
      <c r="K2277" s="60">
        <f t="shared" si="467"/>
        <v>0</v>
      </c>
      <c r="L2277" s="61"/>
      <c r="M2277" s="59">
        <f t="shared" si="460"/>
        <v>0</v>
      </c>
      <c r="N2277" s="60">
        <f t="shared" si="461"/>
        <v>0</v>
      </c>
      <c r="O2277" s="81" t="e">
        <f t="shared" si="462"/>
        <v>#DIV/0!</v>
      </c>
      <c r="P2277" s="61"/>
      <c r="Q2277" s="60">
        <f t="shared" si="463"/>
        <v>0</v>
      </c>
      <c r="R2277" s="60">
        <f t="shared" si="464"/>
        <v>0</v>
      </c>
      <c r="S2277" s="75" t="str">
        <f t="shared" si="465"/>
        <v>已清</v>
      </c>
      <c r="T2277" s="51" t="s">
        <v>59</v>
      </c>
      <c r="U2277" s="51"/>
      <c r="V2277" s="51"/>
    </row>
    <row r="2278" spans="1:22" ht="20">
      <c r="A2278" s="49"/>
      <c r="B2278" s="52"/>
      <c r="C2278" s="53"/>
      <c r="D2278" s="54"/>
      <c r="E2278" s="54"/>
      <c r="F2278" s="55"/>
      <c r="G2278" s="56"/>
      <c r="H2278" s="57"/>
      <c r="I2278" s="58"/>
      <c r="J2278" s="59">
        <f t="shared" si="466"/>
        <v>0</v>
      </c>
      <c r="K2278" s="60">
        <f t="shared" si="467"/>
        <v>0</v>
      </c>
      <c r="L2278" s="61"/>
      <c r="M2278" s="59">
        <f t="shared" si="460"/>
        <v>0</v>
      </c>
      <c r="N2278" s="60">
        <f t="shared" si="461"/>
        <v>0</v>
      </c>
      <c r="O2278" s="81" t="e">
        <f t="shared" si="462"/>
        <v>#DIV/0!</v>
      </c>
      <c r="P2278" s="61"/>
      <c r="Q2278" s="60">
        <f t="shared" si="463"/>
        <v>0</v>
      </c>
      <c r="R2278" s="60">
        <f t="shared" si="464"/>
        <v>0</v>
      </c>
      <c r="S2278" s="75" t="str">
        <f t="shared" si="465"/>
        <v>已清</v>
      </c>
      <c r="T2278" s="51" t="s">
        <v>59</v>
      </c>
      <c r="U2278" s="51"/>
      <c r="V2278" s="51"/>
    </row>
    <row r="2279" spans="1:22" ht="20">
      <c r="A2279" s="49"/>
      <c r="B2279" s="52"/>
      <c r="C2279" s="53"/>
      <c r="D2279" s="54"/>
      <c r="E2279" s="54"/>
      <c r="F2279" s="55"/>
      <c r="G2279" s="56"/>
      <c r="H2279" s="57"/>
      <c r="I2279" s="58"/>
      <c r="J2279" s="59">
        <f t="shared" si="466"/>
        <v>0</v>
      </c>
      <c r="K2279" s="60">
        <f t="shared" si="467"/>
        <v>0</v>
      </c>
      <c r="L2279" s="61"/>
      <c r="M2279" s="59">
        <f t="shared" si="460"/>
        <v>0</v>
      </c>
      <c r="N2279" s="60">
        <f t="shared" si="461"/>
        <v>0</v>
      </c>
      <c r="O2279" s="81" t="e">
        <f t="shared" si="462"/>
        <v>#DIV/0!</v>
      </c>
      <c r="P2279" s="61"/>
      <c r="Q2279" s="60">
        <f t="shared" si="463"/>
        <v>0</v>
      </c>
      <c r="R2279" s="60">
        <f t="shared" si="464"/>
        <v>0</v>
      </c>
      <c r="S2279" s="75" t="str">
        <f t="shared" si="465"/>
        <v>已清</v>
      </c>
      <c r="T2279" s="51" t="s">
        <v>59</v>
      </c>
      <c r="U2279" s="51"/>
      <c r="V2279" s="51"/>
    </row>
    <row r="2280" spans="1:22" ht="20">
      <c r="A2280" s="49"/>
      <c r="B2280" s="52"/>
      <c r="C2280" s="53"/>
      <c r="D2280" s="54"/>
      <c r="E2280" s="54"/>
      <c r="F2280" s="55"/>
      <c r="G2280" s="56"/>
      <c r="H2280" s="57"/>
      <c r="I2280" s="58"/>
      <c r="J2280" s="59">
        <f t="shared" si="466"/>
        <v>0</v>
      </c>
      <c r="K2280" s="60">
        <f t="shared" si="467"/>
        <v>0</v>
      </c>
      <c r="L2280" s="61"/>
      <c r="M2280" s="59">
        <f t="shared" si="460"/>
        <v>0</v>
      </c>
      <c r="N2280" s="60">
        <f t="shared" si="461"/>
        <v>0</v>
      </c>
      <c r="O2280" s="81" t="e">
        <f t="shared" si="462"/>
        <v>#DIV/0!</v>
      </c>
      <c r="P2280" s="61"/>
      <c r="Q2280" s="60">
        <f t="shared" si="463"/>
        <v>0</v>
      </c>
      <c r="R2280" s="60">
        <f t="shared" si="464"/>
        <v>0</v>
      </c>
      <c r="S2280" s="75" t="str">
        <f t="shared" si="465"/>
        <v>已清</v>
      </c>
      <c r="T2280" s="51" t="s">
        <v>59</v>
      </c>
      <c r="U2280" s="51"/>
      <c r="V2280" s="51"/>
    </row>
    <row r="2281" spans="1:22" ht="20">
      <c r="A2281" s="49"/>
      <c r="B2281" s="52"/>
      <c r="C2281" s="53"/>
      <c r="D2281" s="54"/>
      <c r="E2281" s="54"/>
      <c r="F2281" s="55"/>
      <c r="G2281" s="56"/>
      <c r="H2281" s="57"/>
      <c r="I2281" s="58"/>
      <c r="J2281" s="59">
        <f t="shared" si="466"/>
        <v>0</v>
      </c>
      <c r="K2281" s="60">
        <f t="shared" si="467"/>
        <v>0</v>
      </c>
      <c r="L2281" s="61"/>
      <c r="M2281" s="59">
        <f t="shared" si="460"/>
        <v>0</v>
      </c>
      <c r="N2281" s="60">
        <f t="shared" si="461"/>
        <v>0</v>
      </c>
      <c r="O2281" s="81" t="e">
        <f t="shared" si="462"/>
        <v>#DIV/0!</v>
      </c>
      <c r="P2281" s="61"/>
      <c r="Q2281" s="60">
        <f t="shared" si="463"/>
        <v>0</v>
      </c>
      <c r="R2281" s="60">
        <f t="shared" ref="R2281:R2344" si="468">N2281/2</f>
        <v>0</v>
      </c>
      <c r="S2281" s="75" t="str">
        <f t="shared" si="465"/>
        <v>已清</v>
      </c>
      <c r="T2281" s="51" t="s">
        <v>59</v>
      </c>
      <c r="U2281" s="51"/>
      <c r="V2281" s="51"/>
    </row>
    <row r="2282" spans="1:22" ht="20">
      <c r="A2282" s="49"/>
      <c r="B2282" s="52"/>
      <c r="C2282" s="53"/>
      <c r="D2282" s="54"/>
      <c r="E2282" s="54"/>
      <c r="F2282" s="55"/>
      <c r="G2282" s="56"/>
      <c r="H2282" s="57"/>
      <c r="I2282" s="58"/>
      <c r="J2282" s="59">
        <f t="shared" si="466"/>
        <v>0</v>
      </c>
      <c r="K2282" s="60">
        <f t="shared" si="467"/>
        <v>0</v>
      </c>
      <c r="L2282" s="61"/>
      <c r="M2282" s="59">
        <f t="shared" si="460"/>
        <v>0</v>
      </c>
      <c r="N2282" s="60">
        <f t="shared" si="461"/>
        <v>0</v>
      </c>
      <c r="O2282" s="81" t="e">
        <f t="shared" si="462"/>
        <v>#DIV/0!</v>
      </c>
      <c r="P2282" s="61"/>
      <c r="Q2282" s="60">
        <f t="shared" si="463"/>
        <v>0</v>
      </c>
      <c r="R2282" s="60">
        <f t="shared" si="468"/>
        <v>0</v>
      </c>
      <c r="S2282" s="75" t="str">
        <f t="shared" si="465"/>
        <v>已清</v>
      </c>
      <c r="T2282" s="51" t="s">
        <v>59</v>
      </c>
      <c r="U2282" s="51"/>
      <c r="V2282" s="51"/>
    </row>
    <row r="2283" spans="1:22" ht="20">
      <c r="A2283" s="49"/>
      <c r="B2283" s="52"/>
      <c r="C2283" s="53"/>
      <c r="D2283" s="54"/>
      <c r="E2283" s="54"/>
      <c r="F2283" s="55"/>
      <c r="G2283" s="56"/>
      <c r="H2283" s="57"/>
      <c r="I2283" s="58"/>
      <c r="J2283" s="59">
        <f t="shared" si="466"/>
        <v>0</v>
      </c>
      <c r="K2283" s="60">
        <f t="shared" si="467"/>
        <v>0</v>
      </c>
      <c r="L2283" s="61"/>
      <c r="M2283" s="59">
        <f t="shared" si="460"/>
        <v>0</v>
      </c>
      <c r="N2283" s="60">
        <f t="shared" si="461"/>
        <v>0</v>
      </c>
      <c r="O2283" s="81" t="e">
        <f t="shared" si="462"/>
        <v>#DIV/0!</v>
      </c>
      <c r="P2283" s="61"/>
      <c r="Q2283" s="60">
        <f t="shared" si="463"/>
        <v>0</v>
      </c>
      <c r="R2283" s="60">
        <f t="shared" si="468"/>
        <v>0</v>
      </c>
      <c r="S2283" s="75" t="str">
        <f t="shared" si="465"/>
        <v>已清</v>
      </c>
      <c r="T2283" s="51" t="s">
        <v>59</v>
      </c>
      <c r="U2283" s="51"/>
      <c r="V2283" s="51"/>
    </row>
    <row r="2284" spans="1:22" ht="20">
      <c r="A2284" s="49"/>
      <c r="B2284" s="52"/>
      <c r="C2284" s="53"/>
      <c r="D2284" s="54"/>
      <c r="E2284" s="54"/>
      <c r="F2284" s="55"/>
      <c r="G2284" s="56"/>
      <c r="H2284" s="57"/>
      <c r="I2284" s="58"/>
      <c r="J2284" s="59">
        <f t="shared" si="466"/>
        <v>0</v>
      </c>
      <c r="K2284" s="60">
        <f t="shared" si="467"/>
        <v>0</v>
      </c>
      <c r="L2284" s="61"/>
      <c r="M2284" s="59">
        <f t="shared" si="460"/>
        <v>0</v>
      </c>
      <c r="N2284" s="60">
        <f t="shared" si="461"/>
        <v>0</v>
      </c>
      <c r="O2284" s="81" t="e">
        <f t="shared" si="462"/>
        <v>#DIV/0!</v>
      </c>
      <c r="P2284" s="61"/>
      <c r="Q2284" s="60">
        <f t="shared" si="463"/>
        <v>0</v>
      </c>
      <c r="R2284" s="60">
        <f t="shared" si="468"/>
        <v>0</v>
      </c>
      <c r="S2284" s="75" t="str">
        <f t="shared" si="465"/>
        <v>已清</v>
      </c>
      <c r="T2284" s="51" t="s">
        <v>59</v>
      </c>
      <c r="U2284" s="51"/>
      <c r="V2284" s="51"/>
    </row>
    <row r="2285" spans="1:22" ht="20">
      <c r="A2285" s="49"/>
      <c r="B2285" s="52"/>
      <c r="C2285" s="53"/>
      <c r="D2285" s="54"/>
      <c r="E2285" s="54"/>
      <c r="F2285" s="55"/>
      <c r="G2285" s="56"/>
      <c r="H2285" s="57"/>
      <c r="I2285" s="58"/>
      <c r="J2285" s="59">
        <f t="shared" si="466"/>
        <v>0</v>
      </c>
      <c r="K2285" s="60">
        <f t="shared" si="467"/>
        <v>0</v>
      </c>
      <c r="L2285" s="61"/>
      <c r="M2285" s="59">
        <f t="shared" si="460"/>
        <v>0</v>
      </c>
      <c r="N2285" s="60">
        <f t="shared" si="461"/>
        <v>0</v>
      </c>
      <c r="O2285" s="81" t="e">
        <f t="shared" si="462"/>
        <v>#DIV/0!</v>
      </c>
      <c r="P2285" s="61"/>
      <c r="Q2285" s="60">
        <f t="shared" si="463"/>
        <v>0</v>
      </c>
      <c r="R2285" s="60">
        <f t="shared" si="468"/>
        <v>0</v>
      </c>
      <c r="S2285" s="75" t="str">
        <f t="shared" si="465"/>
        <v>已清</v>
      </c>
      <c r="T2285" s="51" t="s">
        <v>59</v>
      </c>
      <c r="U2285" s="51"/>
      <c r="V2285" s="51"/>
    </row>
    <row r="2286" spans="1:22" ht="20">
      <c r="A2286" s="49"/>
      <c r="B2286" s="52"/>
      <c r="C2286" s="53"/>
      <c r="D2286" s="54"/>
      <c r="E2286" s="54"/>
      <c r="F2286" s="55"/>
      <c r="G2286" s="56"/>
      <c r="H2286" s="57"/>
      <c r="I2286" s="58"/>
      <c r="J2286" s="59">
        <f t="shared" si="466"/>
        <v>0</v>
      </c>
      <c r="K2286" s="60">
        <f t="shared" si="467"/>
        <v>0</v>
      </c>
      <c r="L2286" s="61"/>
      <c r="M2286" s="59">
        <f t="shared" si="460"/>
        <v>0</v>
      </c>
      <c r="N2286" s="60">
        <f t="shared" si="461"/>
        <v>0</v>
      </c>
      <c r="O2286" s="81" t="e">
        <f t="shared" si="462"/>
        <v>#DIV/0!</v>
      </c>
      <c r="P2286" s="61"/>
      <c r="Q2286" s="60">
        <f t="shared" si="463"/>
        <v>0</v>
      </c>
      <c r="R2286" s="60">
        <f t="shared" si="468"/>
        <v>0</v>
      </c>
      <c r="S2286" s="75" t="str">
        <f t="shared" si="465"/>
        <v>已清</v>
      </c>
      <c r="T2286" s="51" t="s">
        <v>59</v>
      </c>
      <c r="U2286" s="51"/>
      <c r="V2286" s="51"/>
    </row>
    <row r="2287" spans="1:22" ht="20">
      <c r="A2287" s="49"/>
      <c r="B2287" s="52"/>
      <c r="C2287" s="53"/>
      <c r="D2287" s="54"/>
      <c r="E2287" s="54"/>
      <c r="F2287" s="55"/>
      <c r="G2287" s="56"/>
      <c r="H2287" s="57"/>
      <c r="I2287" s="58"/>
      <c r="J2287" s="59">
        <f t="shared" si="466"/>
        <v>0</v>
      </c>
      <c r="K2287" s="60">
        <f t="shared" si="467"/>
        <v>0</v>
      </c>
      <c r="L2287" s="61"/>
      <c r="M2287" s="59">
        <f t="shared" si="460"/>
        <v>0</v>
      </c>
      <c r="N2287" s="60">
        <f t="shared" si="461"/>
        <v>0</v>
      </c>
      <c r="O2287" s="81" t="e">
        <f t="shared" si="462"/>
        <v>#DIV/0!</v>
      </c>
      <c r="P2287" s="61"/>
      <c r="Q2287" s="60">
        <f t="shared" si="463"/>
        <v>0</v>
      </c>
      <c r="R2287" s="60">
        <f t="shared" si="468"/>
        <v>0</v>
      </c>
      <c r="S2287" s="75" t="str">
        <f t="shared" si="465"/>
        <v>已清</v>
      </c>
      <c r="T2287" s="51" t="s">
        <v>59</v>
      </c>
      <c r="U2287" s="51"/>
      <c r="V2287" s="51"/>
    </row>
    <row r="2288" spans="1:22" ht="20">
      <c r="A2288" s="49"/>
      <c r="B2288" s="52"/>
      <c r="C2288" s="53"/>
      <c r="D2288" s="54"/>
      <c r="E2288" s="54"/>
      <c r="F2288" s="55"/>
      <c r="G2288" s="56"/>
      <c r="H2288" s="57"/>
      <c r="I2288" s="58"/>
      <c r="J2288" s="59">
        <f t="shared" si="466"/>
        <v>0</v>
      </c>
      <c r="K2288" s="60">
        <f t="shared" si="467"/>
        <v>0</v>
      </c>
      <c r="L2288" s="61"/>
      <c r="M2288" s="59">
        <f t="shared" si="460"/>
        <v>0</v>
      </c>
      <c r="N2288" s="60">
        <f t="shared" si="461"/>
        <v>0</v>
      </c>
      <c r="O2288" s="81" t="e">
        <f t="shared" si="462"/>
        <v>#DIV/0!</v>
      </c>
      <c r="P2288" s="61"/>
      <c r="Q2288" s="60">
        <f t="shared" si="463"/>
        <v>0</v>
      </c>
      <c r="R2288" s="60">
        <f t="shared" si="468"/>
        <v>0</v>
      </c>
      <c r="S2288" s="75" t="str">
        <f t="shared" si="465"/>
        <v>已清</v>
      </c>
      <c r="T2288" s="51" t="s">
        <v>59</v>
      </c>
      <c r="U2288" s="51"/>
      <c r="V2288" s="51"/>
    </row>
    <row r="2289" spans="1:22" ht="20">
      <c r="A2289" s="49"/>
      <c r="B2289" s="52"/>
      <c r="C2289" s="53"/>
      <c r="D2289" s="54"/>
      <c r="E2289" s="54"/>
      <c r="F2289" s="55"/>
      <c r="G2289" s="56"/>
      <c r="H2289" s="57"/>
      <c r="I2289" s="58"/>
      <c r="J2289" s="59">
        <f t="shared" si="466"/>
        <v>0</v>
      </c>
      <c r="K2289" s="60">
        <f t="shared" si="467"/>
        <v>0</v>
      </c>
      <c r="L2289" s="61"/>
      <c r="M2289" s="59">
        <f t="shared" si="460"/>
        <v>0</v>
      </c>
      <c r="N2289" s="60">
        <f t="shared" si="461"/>
        <v>0</v>
      </c>
      <c r="O2289" s="81" t="e">
        <f t="shared" si="462"/>
        <v>#DIV/0!</v>
      </c>
      <c r="P2289" s="61"/>
      <c r="Q2289" s="60">
        <f t="shared" si="463"/>
        <v>0</v>
      </c>
      <c r="R2289" s="60">
        <f t="shared" si="468"/>
        <v>0</v>
      </c>
      <c r="S2289" s="75" t="str">
        <f t="shared" si="465"/>
        <v>已清</v>
      </c>
      <c r="T2289" s="51" t="s">
        <v>59</v>
      </c>
      <c r="U2289" s="51"/>
      <c r="V2289" s="51"/>
    </row>
    <row r="2290" spans="1:22" ht="20">
      <c r="A2290" s="49"/>
      <c r="B2290" s="52"/>
      <c r="C2290" s="53"/>
      <c r="D2290" s="54"/>
      <c r="E2290" s="54"/>
      <c r="F2290" s="55"/>
      <c r="G2290" s="56"/>
      <c r="H2290" s="57"/>
      <c r="I2290" s="58"/>
      <c r="J2290" s="59">
        <f t="shared" si="466"/>
        <v>0</v>
      </c>
      <c r="K2290" s="60">
        <f t="shared" si="467"/>
        <v>0</v>
      </c>
      <c r="L2290" s="61"/>
      <c r="M2290" s="59">
        <f t="shared" si="460"/>
        <v>0</v>
      </c>
      <c r="N2290" s="60">
        <f t="shared" si="461"/>
        <v>0</v>
      </c>
      <c r="O2290" s="81" t="e">
        <f t="shared" si="462"/>
        <v>#DIV/0!</v>
      </c>
      <c r="P2290" s="61"/>
      <c r="Q2290" s="60">
        <f t="shared" si="463"/>
        <v>0</v>
      </c>
      <c r="R2290" s="60">
        <f t="shared" si="468"/>
        <v>0</v>
      </c>
      <c r="S2290" s="75" t="str">
        <f t="shared" si="465"/>
        <v>已清</v>
      </c>
      <c r="T2290" s="51" t="s">
        <v>59</v>
      </c>
      <c r="U2290" s="51"/>
      <c r="V2290" s="51"/>
    </row>
    <row r="2291" spans="1:22" ht="20">
      <c r="A2291" s="49"/>
      <c r="B2291" s="52"/>
      <c r="C2291" s="53"/>
      <c r="D2291" s="54"/>
      <c r="E2291" s="54"/>
      <c r="F2291" s="55"/>
      <c r="G2291" s="56"/>
      <c r="H2291" s="57"/>
      <c r="I2291" s="58"/>
      <c r="J2291" s="59">
        <f t="shared" si="466"/>
        <v>0</v>
      </c>
      <c r="K2291" s="60">
        <f t="shared" si="467"/>
        <v>0</v>
      </c>
      <c r="L2291" s="61"/>
      <c r="M2291" s="59">
        <f t="shared" si="460"/>
        <v>0</v>
      </c>
      <c r="N2291" s="60">
        <f t="shared" si="461"/>
        <v>0</v>
      </c>
      <c r="O2291" s="81" t="e">
        <f t="shared" si="462"/>
        <v>#DIV/0!</v>
      </c>
      <c r="P2291" s="61"/>
      <c r="Q2291" s="60">
        <f t="shared" si="463"/>
        <v>0</v>
      </c>
      <c r="R2291" s="60">
        <f t="shared" si="468"/>
        <v>0</v>
      </c>
      <c r="S2291" s="75" t="str">
        <f t="shared" si="465"/>
        <v>已清</v>
      </c>
      <c r="T2291" s="51" t="s">
        <v>59</v>
      </c>
      <c r="U2291" s="51"/>
      <c r="V2291" s="51"/>
    </row>
    <row r="2292" spans="1:22" ht="20">
      <c r="A2292" s="49"/>
      <c r="B2292" s="52"/>
      <c r="C2292" s="53"/>
      <c r="D2292" s="54"/>
      <c r="E2292" s="54"/>
      <c r="F2292" s="55"/>
      <c r="G2292" s="56"/>
      <c r="H2292" s="57"/>
      <c r="I2292" s="58"/>
      <c r="J2292" s="59">
        <f t="shared" si="466"/>
        <v>0</v>
      </c>
      <c r="K2292" s="60">
        <f t="shared" si="467"/>
        <v>0</v>
      </c>
      <c r="L2292" s="61"/>
      <c r="M2292" s="59">
        <f t="shared" si="460"/>
        <v>0</v>
      </c>
      <c r="N2292" s="60">
        <f t="shared" si="461"/>
        <v>0</v>
      </c>
      <c r="O2292" s="81" t="e">
        <f t="shared" si="462"/>
        <v>#DIV/0!</v>
      </c>
      <c r="P2292" s="61"/>
      <c r="Q2292" s="60">
        <f t="shared" si="463"/>
        <v>0</v>
      </c>
      <c r="R2292" s="60">
        <f t="shared" si="468"/>
        <v>0</v>
      </c>
      <c r="S2292" s="75" t="str">
        <f t="shared" si="465"/>
        <v>已清</v>
      </c>
      <c r="T2292" s="51" t="s">
        <v>59</v>
      </c>
      <c r="U2292" s="51"/>
      <c r="V2292" s="51"/>
    </row>
    <row r="2293" spans="1:22" ht="20">
      <c r="A2293" s="49"/>
      <c r="B2293" s="52"/>
      <c r="C2293" s="53"/>
      <c r="D2293" s="54"/>
      <c r="E2293" s="54"/>
      <c r="F2293" s="55"/>
      <c r="G2293" s="56"/>
      <c r="H2293" s="57"/>
      <c r="I2293" s="58"/>
      <c r="J2293" s="59">
        <f t="shared" si="466"/>
        <v>0</v>
      </c>
      <c r="K2293" s="60">
        <f t="shared" si="467"/>
        <v>0</v>
      </c>
      <c r="L2293" s="61"/>
      <c r="M2293" s="59">
        <f t="shared" si="460"/>
        <v>0</v>
      </c>
      <c r="N2293" s="60">
        <f t="shared" si="461"/>
        <v>0</v>
      </c>
      <c r="O2293" s="81" t="e">
        <f t="shared" si="462"/>
        <v>#DIV/0!</v>
      </c>
      <c r="P2293" s="61"/>
      <c r="Q2293" s="60">
        <f t="shared" si="463"/>
        <v>0</v>
      </c>
      <c r="R2293" s="60">
        <f t="shared" si="468"/>
        <v>0</v>
      </c>
      <c r="S2293" s="75" t="str">
        <f t="shared" si="465"/>
        <v>已清</v>
      </c>
      <c r="T2293" s="51" t="s">
        <v>59</v>
      </c>
      <c r="U2293" s="51"/>
      <c r="V2293" s="51"/>
    </row>
    <row r="2294" spans="1:22" ht="20">
      <c r="A2294" s="49"/>
      <c r="B2294" s="52"/>
      <c r="C2294" s="53"/>
      <c r="D2294" s="54"/>
      <c r="E2294" s="54"/>
      <c r="F2294" s="55"/>
      <c r="G2294" s="56"/>
      <c r="H2294" s="57"/>
      <c r="I2294" s="58"/>
      <c r="J2294" s="59">
        <f t="shared" si="466"/>
        <v>0</v>
      </c>
      <c r="K2294" s="60">
        <f t="shared" si="467"/>
        <v>0</v>
      </c>
      <c r="L2294" s="61"/>
      <c r="M2294" s="59">
        <f t="shared" si="460"/>
        <v>0</v>
      </c>
      <c r="N2294" s="60">
        <f t="shared" si="461"/>
        <v>0</v>
      </c>
      <c r="O2294" s="81" t="e">
        <f t="shared" si="462"/>
        <v>#DIV/0!</v>
      </c>
      <c r="P2294" s="61"/>
      <c r="Q2294" s="60">
        <f t="shared" si="463"/>
        <v>0</v>
      </c>
      <c r="R2294" s="60">
        <f t="shared" si="468"/>
        <v>0</v>
      </c>
      <c r="S2294" s="75" t="str">
        <f t="shared" si="465"/>
        <v>已清</v>
      </c>
      <c r="T2294" s="51" t="s">
        <v>59</v>
      </c>
      <c r="U2294" s="51"/>
      <c r="V2294" s="51"/>
    </row>
    <row r="2295" spans="1:22" ht="20">
      <c r="A2295" s="49"/>
      <c r="B2295" s="52"/>
      <c r="C2295" s="53"/>
      <c r="D2295" s="54"/>
      <c r="E2295" s="54"/>
      <c r="F2295" s="55"/>
      <c r="G2295" s="56"/>
      <c r="H2295" s="57"/>
      <c r="I2295" s="58"/>
      <c r="J2295" s="59">
        <f t="shared" si="466"/>
        <v>0</v>
      </c>
      <c r="K2295" s="60">
        <f t="shared" si="467"/>
        <v>0</v>
      </c>
      <c r="L2295" s="61"/>
      <c r="M2295" s="59">
        <f t="shared" si="460"/>
        <v>0</v>
      </c>
      <c r="N2295" s="60">
        <f t="shared" si="461"/>
        <v>0</v>
      </c>
      <c r="O2295" s="81" t="e">
        <f t="shared" si="462"/>
        <v>#DIV/0!</v>
      </c>
      <c r="P2295" s="61"/>
      <c r="Q2295" s="60">
        <f t="shared" si="463"/>
        <v>0</v>
      </c>
      <c r="R2295" s="60">
        <f t="shared" si="468"/>
        <v>0</v>
      </c>
      <c r="S2295" s="75" t="str">
        <f t="shared" si="465"/>
        <v>已清</v>
      </c>
      <c r="T2295" s="51" t="s">
        <v>59</v>
      </c>
      <c r="U2295" s="51"/>
      <c r="V2295" s="51"/>
    </row>
    <row r="2296" spans="1:22" ht="20">
      <c r="A2296" s="49"/>
      <c r="B2296" s="52"/>
      <c r="C2296" s="53"/>
      <c r="D2296" s="54"/>
      <c r="E2296" s="54"/>
      <c r="F2296" s="55"/>
      <c r="G2296" s="56"/>
      <c r="H2296" s="57"/>
      <c r="I2296" s="58"/>
      <c r="J2296" s="59">
        <f t="shared" si="466"/>
        <v>0</v>
      </c>
      <c r="K2296" s="60">
        <f t="shared" si="467"/>
        <v>0</v>
      </c>
      <c r="L2296" s="61"/>
      <c r="M2296" s="59">
        <f t="shared" ref="M2296:M2359" si="469">L2296*H2296</f>
        <v>0</v>
      </c>
      <c r="N2296" s="60">
        <f t="shared" ref="N2296:N2359" si="470">(L2296-J2296)*H2296</f>
        <v>0</v>
      </c>
      <c r="O2296" s="81" t="e">
        <f t="shared" ref="O2296:O2359" si="471">(L2296-J2296)/J2296</f>
        <v>#DIV/0!</v>
      </c>
      <c r="P2296" s="61"/>
      <c r="Q2296" s="60">
        <f t="shared" si="463"/>
        <v>0</v>
      </c>
      <c r="R2296" s="60">
        <f t="shared" si="468"/>
        <v>0</v>
      </c>
      <c r="S2296" s="75" t="str">
        <f t="shared" si="465"/>
        <v>已清</v>
      </c>
      <c r="T2296" s="51" t="s">
        <v>59</v>
      </c>
      <c r="U2296" s="51"/>
      <c r="V2296" s="51"/>
    </row>
    <row r="2297" spans="1:22" ht="20">
      <c r="A2297" s="49"/>
      <c r="B2297" s="52"/>
      <c r="C2297" s="53"/>
      <c r="D2297" s="54"/>
      <c r="E2297" s="54"/>
      <c r="F2297" s="55"/>
      <c r="G2297" s="56"/>
      <c r="H2297" s="57"/>
      <c r="I2297" s="58"/>
      <c r="J2297" s="59">
        <f t="shared" si="466"/>
        <v>0</v>
      </c>
      <c r="K2297" s="60">
        <f t="shared" si="467"/>
        <v>0</v>
      </c>
      <c r="L2297" s="61"/>
      <c r="M2297" s="59">
        <f t="shared" si="469"/>
        <v>0</v>
      </c>
      <c r="N2297" s="60">
        <f t="shared" si="470"/>
        <v>0</v>
      </c>
      <c r="O2297" s="81" t="e">
        <f t="shared" si="471"/>
        <v>#DIV/0!</v>
      </c>
      <c r="P2297" s="61"/>
      <c r="Q2297" s="60">
        <f t="shared" si="463"/>
        <v>0</v>
      </c>
      <c r="R2297" s="60">
        <f t="shared" si="468"/>
        <v>0</v>
      </c>
      <c r="S2297" s="75" t="str">
        <f t="shared" si="465"/>
        <v>已清</v>
      </c>
      <c r="T2297" s="51" t="s">
        <v>59</v>
      </c>
      <c r="U2297" s="51"/>
      <c r="V2297" s="51"/>
    </row>
    <row r="2298" spans="1:22" ht="20">
      <c r="A2298" s="49"/>
      <c r="B2298" s="52"/>
      <c r="C2298" s="53"/>
      <c r="D2298" s="54"/>
      <c r="E2298" s="54"/>
      <c r="F2298" s="55"/>
      <c r="G2298" s="56"/>
      <c r="H2298" s="57"/>
      <c r="I2298" s="58"/>
      <c r="J2298" s="59">
        <f t="shared" si="466"/>
        <v>0</v>
      </c>
      <c r="K2298" s="60">
        <f t="shared" si="467"/>
        <v>0</v>
      </c>
      <c r="L2298" s="61"/>
      <c r="M2298" s="59">
        <f t="shared" si="469"/>
        <v>0</v>
      </c>
      <c r="N2298" s="60">
        <f t="shared" si="470"/>
        <v>0</v>
      </c>
      <c r="O2298" s="81" t="e">
        <f t="shared" si="471"/>
        <v>#DIV/0!</v>
      </c>
      <c r="P2298" s="61"/>
      <c r="Q2298" s="60">
        <f t="shared" ref="Q2298:Q2361" si="472">L2298*H2298-P2298</f>
        <v>0</v>
      </c>
      <c r="R2298" s="60">
        <f t="shared" si="468"/>
        <v>0</v>
      </c>
      <c r="S2298" s="75" t="str">
        <f t="shared" si="465"/>
        <v>已清</v>
      </c>
      <c r="T2298" s="51" t="s">
        <v>59</v>
      </c>
      <c r="U2298" s="51"/>
      <c r="V2298" s="51"/>
    </row>
    <row r="2299" spans="1:22" ht="20">
      <c r="A2299" s="49"/>
      <c r="B2299" s="52"/>
      <c r="C2299" s="53"/>
      <c r="D2299" s="54"/>
      <c r="E2299" s="54"/>
      <c r="F2299" s="55"/>
      <c r="G2299" s="56"/>
      <c r="H2299" s="57"/>
      <c r="I2299" s="58"/>
      <c r="J2299" s="59">
        <f t="shared" si="466"/>
        <v>0</v>
      </c>
      <c r="K2299" s="60">
        <f t="shared" si="467"/>
        <v>0</v>
      </c>
      <c r="L2299" s="61"/>
      <c r="M2299" s="59">
        <f t="shared" si="469"/>
        <v>0</v>
      </c>
      <c r="N2299" s="60">
        <f t="shared" si="470"/>
        <v>0</v>
      </c>
      <c r="O2299" s="81" t="e">
        <f t="shared" si="471"/>
        <v>#DIV/0!</v>
      </c>
      <c r="P2299" s="61"/>
      <c r="Q2299" s="60">
        <f t="shared" si="472"/>
        <v>0</v>
      </c>
      <c r="R2299" s="60">
        <f t="shared" si="468"/>
        <v>0</v>
      </c>
      <c r="S2299" s="75" t="str">
        <f t="shared" si="465"/>
        <v>已清</v>
      </c>
      <c r="T2299" s="51" t="s">
        <v>59</v>
      </c>
      <c r="U2299" s="51"/>
      <c r="V2299" s="51"/>
    </row>
    <row r="2300" spans="1:22" ht="20">
      <c r="A2300" s="49"/>
      <c r="B2300" s="52"/>
      <c r="C2300" s="53"/>
      <c r="D2300" s="54"/>
      <c r="E2300" s="54"/>
      <c r="F2300" s="55"/>
      <c r="G2300" s="56"/>
      <c r="H2300" s="57"/>
      <c r="I2300" s="58"/>
      <c r="J2300" s="59">
        <f t="shared" si="466"/>
        <v>0</v>
      </c>
      <c r="K2300" s="60">
        <f t="shared" si="467"/>
        <v>0</v>
      </c>
      <c r="L2300" s="61"/>
      <c r="M2300" s="59">
        <f t="shared" si="469"/>
        <v>0</v>
      </c>
      <c r="N2300" s="60">
        <f t="shared" si="470"/>
        <v>0</v>
      </c>
      <c r="O2300" s="81" t="e">
        <f t="shared" si="471"/>
        <v>#DIV/0!</v>
      </c>
      <c r="P2300" s="61"/>
      <c r="Q2300" s="60">
        <f t="shared" si="472"/>
        <v>0</v>
      </c>
      <c r="R2300" s="60">
        <f t="shared" si="468"/>
        <v>0</v>
      </c>
      <c r="S2300" s="75" t="str">
        <f t="shared" si="465"/>
        <v>已清</v>
      </c>
      <c r="T2300" s="51" t="s">
        <v>59</v>
      </c>
      <c r="U2300" s="51"/>
      <c r="V2300" s="51"/>
    </row>
    <row r="2301" spans="1:22" ht="20">
      <c r="A2301" s="49"/>
      <c r="B2301" s="52"/>
      <c r="C2301" s="53"/>
      <c r="D2301" s="54"/>
      <c r="E2301" s="54"/>
      <c r="F2301" s="55"/>
      <c r="G2301" s="56"/>
      <c r="H2301" s="57"/>
      <c r="I2301" s="58"/>
      <c r="J2301" s="59">
        <f t="shared" si="466"/>
        <v>0</v>
      </c>
      <c r="K2301" s="60">
        <f t="shared" si="467"/>
        <v>0</v>
      </c>
      <c r="L2301" s="61"/>
      <c r="M2301" s="59">
        <f t="shared" si="469"/>
        <v>0</v>
      </c>
      <c r="N2301" s="60">
        <f t="shared" si="470"/>
        <v>0</v>
      </c>
      <c r="O2301" s="81" t="e">
        <f t="shared" si="471"/>
        <v>#DIV/0!</v>
      </c>
      <c r="P2301" s="61"/>
      <c r="Q2301" s="60">
        <f t="shared" si="472"/>
        <v>0</v>
      </c>
      <c r="R2301" s="60">
        <f t="shared" si="468"/>
        <v>0</v>
      </c>
      <c r="S2301" s="75" t="str">
        <f t="shared" si="465"/>
        <v>已清</v>
      </c>
      <c r="T2301" s="51" t="s">
        <v>59</v>
      </c>
      <c r="U2301" s="51"/>
      <c r="V2301" s="51"/>
    </row>
    <row r="2302" spans="1:22" ht="20">
      <c r="A2302" s="49"/>
      <c r="B2302" s="52"/>
      <c r="C2302" s="53"/>
      <c r="D2302" s="54"/>
      <c r="E2302" s="54"/>
      <c r="F2302" s="55"/>
      <c r="G2302" s="56"/>
      <c r="H2302" s="57"/>
      <c r="I2302" s="58"/>
      <c r="J2302" s="59">
        <f t="shared" si="466"/>
        <v>0</v>
      </c>
      <c r="K2302" s="60">
        <f t="shared" si="467"/>
        <v>0</v>
      </c>
      <c r="L2302" s="61"/>
      <c r="M2302" s="59">
        <f t="shared" si="469"/>
        <v>0</v>
      </c>
      <c r="N2302" s="60">
        <f t="shared" si="470"/>
        <v>0</v>
      </c>
      <c r="O2302" s="81" t="e">
        <f t="shared" si="471"/>
        <v>#DIV/0!</v>
      </c>
      <c r="P2302" s="61"/>
      <c r="Q2302" s="60">
        <f t="shared" si="472"/>
        <v>0</v>
      </c>
      <c r="R2302" s="60">
        <f t="shared" si="468"/>
        <v>0</v>
      </c>
      <c r="S2302" s="75" t="str">
        <f t="shared" si="465"/>
        <v>已清</v>
      </c>
      <c r="T2302" s="51" t="s">
        <v>59</v>
      </c>
      <c r="U2302" s="51"/>
      <c r="V2302" s="51"/>
    </row>
    <row r="2303" spans="1:22" ht="20">
      <c r="A2303" s="49"/>
      <c r="B2303" s="52"/>
      <c r="C2303" s="53"/>
      <c r="D2303" s="54"/>
      <c r="E2303" s="54"/>
      <c r="F2303" s="55"/>
      <c r="G2303" s="56"/>
      <c r="H2303" s="57"/>
      <c r="I2303" s="58"/>
      <c r="J2303" s="59">
        <f t="shared" si="466"/>
        <v>0</v>
      </c>
      <c r="K2303" s="60">
        <f t="shared" si="467"/>
        <v>0</v>
      </c>
      <c r="L2303" s="61"/>
      <c r="M2303" s="59">
        <f t="shared" si="469"/>
        <v>0</v>
      </c>
      <c r="N2303" s="60">
        <f t="shared" si="470"/>
        <v>0</v>
      </c>
      <c r="O2303" s="81" t="e">
        <f t="shared" si="471"/>
        <v>#DIV/0!</v>
      </c>
      <c r="P2303" s="61"/>
      <c r="Q2303" s="60">
        <f t="shared" si="472"/>
        <v>0</v>
      </c>
      <c r="R2303" s="60">
        <f t="shared" si="468"/>
        <v>0</v>
      </c>
      <c r="S2303" s="75" t="str">
        <f t="shared" si="465"/>
        <v>已清</v>
      </c>
      <c r="T2303" s="51" t="s">
        <v>59</v>
      </c>
      <c r="U2303" s="51"/>
      <c r="V2303" s="51"/>
    </row>
    <row r="2304" spans="1:22" ht="20">
      <c r="A2304" s="49"/>
      <c r="B2304" s="52"/>
      <c r="C2304" s="53"/>
      <c r="D2304" s="54"/>
      <c r="E2304" s="54"/>
      <c r="F2304" s="55"/>
      <c r="G2304" s="56"/>
      <c r="H2304" s="57"/>
      <c r="I2304" s="58"/>
      <c r="J2304" s="59">
        <f t="shared" si="466"/>
        <v>0</v>
      </c>
      <c r="K2304" s="60">
        <f t="shared" si="467"/>
        <v>0</v>
      </c>
      <c r="L2304" s="61"/>
      <c r="M2304" s="59">
        <f t="shared" si="469"/>
        <v>0</v>
      </c>
      <c r="N2304" s="60">
        <f t="shared" si="470"/>
        <v>0</v>
      </c>
      <c r="O2304" s="81" t="e">
        <f t="shared" si="471"/>
        <v>#DIV/0!</v>
      </c>
      <c r="P2304" s="61"/>
      <c r="Q2304" s="60">
        <f t="shared" si="472"/>
        <v>0</v>
      </c>
      <c r="R2304" s="60">
        <f t="shared" si="468"/>
        <v>0</v>
      </c>
      <c r="S2304" s="75" t="str">
        <f t="shared" si="465"/>
        <v>已清</v>
      </c>
      <c r="T2304" s="51" t="s">
        <v>59</v>
      </c>
      <c r="U2304" s="51"/>
      <c r="V2304" s="51"/>
    </row>
    <row r="2305" spans="1:22" ht="20">
      <c r="A2305" s="49"/>
      <c r="B2305" s="52"/>
      <c r="C2305" s="53"/>
      <c r="D2305" s="54"/>
      <c r="E2305" s="54"/>
      <c r="F2305" s="55"/>
      <c r="G2305" s="56"/>
      <c r="H2305" s="57"/>
      <c r="I2305" s="58"/>
      <c r="J2305" s="59">
        <f t="shared" si="466"/>
        <v>0</v>
      </c>
      <c r="K2305" s="60">
        <f t="shared" si="467"/>
        <v>0</v>
      </c>
      <c r="L2305" s="61"/>
      <c r="M2305" s="59">
        <f t="shared" si="469"/>
        <v>0</v>
      </c>
      <c r="N2305" s="60">
        <f t="shared" si="470"/>
        <v>0</v>
      </c>
      <c r="O2305" s="81" t="e">
        <f t="shared" si="471"/>
        <v>#DIV/0!</v>
      </c>
      <c r="P2305" s="61"/>
      <c r="Q2305" s="60">
        <f t="shared" si="472"/>
        <v>0</v>
      </c>
      <c r="R2305" s="60">
        <f t="shared" si="468"/>
        <v>0</v>
      </c>
      <c r="S2305" s="75" t="str">
        <f t="shared" si="465"/>
        <v>已清</v>
      </c>
      <c r="T2305" s="51" t="s">
        <v>59</v>
      </c>
      <c r="U2305" s="51"/>
      <c r="V2305" s="51"/>
    </row>
    <row r="2306" spans="1:22" ht="20">
      <c r="A2306" s="49"/>
      <c r="B2306" s="52"/>
      <c r="C2306" s="53"/>
      <c r="D2306" s="54"/>
      <c r="E2306" s="54"/>
      <c r="F2306" s="55"/>
      <c r="G2306" s="56"/>
      <c r="H2306" s="57"/>
      <c r="I2306" s="58"/>
      <c r="J2306" s="59">
        <f t="shared" si="466"/>
        <v>0</v>
      </c>
      <c r="K2306" s="60">
        <f t="shared" si="467"/>
        <v>0</v>
      </c>
      <c r="L2306" s="61"/>
      <c r="M2306" s="59">
        <f t="shared" si="469"/>
        <v>0</v>
      </c>
      <c r="N2306" s="60">
        <f t="shared" si="470"/>
        <v>0</v>
      </c>
      <c r="O2306" s="81" t="e">
        <f t="shared" si="471"/>
        <v>#DIV/0!</v>
      </c>
      <c r="P2306" s="61"/>
      <c r="Q2306" s="60">
        <f t="shared" si="472"/>
        <v>0</v>
      </c>
      <c r="R2306" s="60">
        <f t="shared" si="468"/>
        <v>0</v>
      </c>
      <c r="S2306" s="75" t="str">
        <f t="shared" ref="S2306:S2369" si="473">IF(Q2306&lt;&gt;0,"未清","已清")</f>
        <v>已清</v>
      </c>
      <c r="T2306" s="51" t="s">
        <v>59</v>
      </c>
      <c r="U2306" s="51"/>
      <c r="V2306" s="51"/>
    </row>
    <row r="2307" spans="1:22" ht="20">
      <c r="A2307" s="49"/>
      <c r="B2307" s="52"/>
      <c r="C2307" s="53"/>
      <c r="D2307" s="54"/>
      <c r="E2307" s="54"/>
      <c r="F2307" s="55"/>
      <c r="G2307" s="56"/>
      <c r="H2307" s="57"/>
      <c r="I2307" s="58"/>
      <c r="J2307" s="59">
        <f t="shared" si="466"/>
        <v>0</v>
      </c>
      <c r="K2307" s="60">
        <f t="shared" si="467"/>
        <v>0</v>
      </c>
      <c r="L2307" s="61"/>
      <c r="M2307" s="59">
        <f t="shared" si="469"/>
        <v>0</v>
      </c>
      <c r="N2307" s="60">
        <f t="shared" si="470"/>
        <v>0</v>
      </c>
      <c r="O2307" s="81" t="e">
        <f t="shared" si="471"/>
        <v>#DIV/0!</v>
      </c>
      <c r="P2307" s="61"/>
      <c r="Q2307" s="60">
        <f t="shared" si="472"/>
        <v>0</v>
      </c>
      <c r="R2307" s="60">
        <f t="shared" si="468"/>
        <v>0</v>
      </c>
      <c r="S2307" s="75" t="str">
        <f t="shared" si="473"/>
        <v>已清</v>
      </c>
      <c r="T2307" s="51" t="s">
        <v>59</v>
      </c>
      <c r="U2307" s="51"/>
      <c r="V2307" s="51"/>
    </row>
    <row r="2308" spans="1:22" ht="20">
      <c r="A2308" s="49"/>
      <c r="B2308" s="52"/>
      <c r="C2308" s="53"/>
      <c r="D2308" s="54"/>
      <c r="E2308" s="54"/>
      <c r="F2308" s="55"/>
      <c r="G2308" s="56"/>
      <c r="H2308" s="57"/>
      <c r="I2308" s="58"/>
      <c r="J2308" s="59">
        <f t="shared" si="466"/>
        <v>0</v>
      </c>
      <c r="K2308" s="60">
        <f t="shared" si="467"/>
        <v>0</v>
      </c>
      <c r="L2308" s="61"/>
      <c r="M2308" s="59">
        <f t="shared" si="469"/>
        <v>0</v>
      </c>
      <c r="N2308" s="60">
        <f t="shared" si="470"/>
        <v>0</v>
      </c>
      <c r="O2308" s="81" t="e">
        <f t="shared" si="471"/>
        <v>#DIV/0!</v>
      </c>
      <c r="P2308" s="61"/>
      <c r="Q2308" s="60">
        <f t="shared" si="472"/>
        <v>0</v>
      </c>
      <c r="R2308" s="60">
        <f t="shared" si="468"/>
        <v>0</v>
      </c>
      <c r="S2308" s="75" t="str">
        <f t="shared" si="473"/>
        <v>已清</v>
      </c>
      <c r="T2308" s="51" t="s">
        <v>59</v>
      </c>
      <c r="U2308" s="51"/>
      <c r="V2308" s="51"/>
    </row>
    <row r="2309" spans="1:22" ht="20">
      <c r="A2309" s="49"/>
      <c r="B2309" s="52"/>
      <c r="C2309" s="53"/>
      <c r="D2309" s="54"/>
      <c r="E2309" s="54"/>
      <c r="F2309" s="55"/>
      <c r="G2309" s="56"/>
      <c r="H2309" s="57"/>
      <c r="I2309" s="58"/>
      <c r="J2309" s="59">
        <f t="shared" ref="J2309:J2372" si="474">G2309*I2309</f>
        <v>0</v>
      </c>
      <c r="K2309" s="60">
        <f t="shared" si="467"/>
        <v>0</v>
      </c>
      <c r="L2309" s="61"/>
      <c r="M2309" s="59">
        <f t="shared" si="469"/>
        <v>0</v>
      </c>
      <c r="N2309" s="60">
        <f t="shared" si="470"/>
        <v>0</v>
      </c>
      <c r="O2309" s="81" t="e">
        <f t="shared" si="471"/>
        <v>#DIV/0!</v>
      </c>
      <c r="P2309" s="61"/>
      <c r="Q2309" s="60">
        <f t="shared" si="472"/>
        <v>0</v>
      </c>
      <c r="R2309" s="60">
        <f t="shared" si="468"/>
        <v>0</v>
      </c>
      <c r="S2309" s="75" t="str">
        <f t="shared" si="473"/>
        <v>已清</v>
      </c>
      <c r="T2309" s="51" t="s">
        <v>59</v>
      </c>
      <c r="U2309" s="51"/>
      <c r="V2309" s="51"/>
    </row>
    <row r="2310" spans="1:22" ht="20">
      <c r="A2310" s="49"/>
      <c r="B2310" s="52"/>
      <c r="C2310" s="53"/>
      <c r="D2310" s="54"/>
      <c r="E2310" s="54"/>
      <c r="F2310" s="55"/>
      <c r="G2310" s="56"/>
      <c r="H2310" s="57"/>
      <c r="I2310" s="58"/>
      <c r="J2310" s="59">
        <f t="shared" si="474"/>
        <v>0</v>
      </c>
      <c r="K2310" s="60">
        <f t="shared" si="467"/>
        <v>0</v>
      </c>
      <c r="L2310" s="61"/>
      <c r="M2310" s="59">
        <f t="shared" si="469"/>
        <v>0</v>
      </c>
      <c r="N2310" s="60">
        <f t="shared" si="470"/>
        <v>0</v>
      </c>
      <c r="O2310" s="81" t="e">
        <f t="shared" si="471"/>
        <v>#DIV/0!</v>
      </c>
      <c r="P2310" s="61"/>
      <c r="Q2310" s="60">
        <f t="shared" si="472"/>
        <v>0</v>
      </c>
      <c r="R2310" s="60">
        <f t="shared" si="468"/>
        <v>0</v>
      </c>
      <c r="S2310" s="75" t="str">
        <f t="shared" si="473"/>
        <v>已清</v>
      </c>
      <c r="T2310" s="51" t="s">
        <v>59</v>
      </c>
      <c r="U2310" s="51"/>
      <c r="V2310" s="51"/>
    </row>
    <row r="2311" spans="1:22" ht="20">
      <c r="A2311" s="49"/>
      <c r="B2311" s="52"/>
      <c r="C2311" s="53"/>
      <c r="D2311" s="54"/>
      <c r="E2311" s="54"/>
      <c r="F2311" s="55"/>
      <c r="G2311" s="56"/>
      <c r="H2311" s="57"/>
      <c r="I2311" s="58"/>
      <c r="J2311" s="59">
        <f t="shared" si="474"/>
        <v>0</v>
      </c>
      <c r="K2311" s="60">
        <f t="shared" si="467"/>
        <v>0</v>
      </c>
      <c r="L2311" s="61"/>
      <c r="M2311" s="59">
        <f t="shared" si="469"/>
        <v>0</v>
      </c>
      <c r="N2311" s="60">
        <f t="shared" si="470"/>
        <v>0</v>
      </c>
      <c r="O2311" s="81" t="e">
        <f t="shared" si="471"/>
        <v>#DIV/0!</v>
      </c>
      <c r="P2311" s="61"/>
      <c r="Q2311" s="60">
        <f t="shared" si="472"/>
        <v>0</v>
      </c>
      <c r="R2311" s="60">
        <f t="shared" si="468"/>
        <v>0</v>
      </c>
      <c r="S2311" s="75" t="str">
        <f t="shared" si="473"/>
        <v>已清</v>
      </c>
      <c r="T2311" s="51" t="s">
        <v>59</v>
      </c>
      <c r="U2311" s="51"/>
      <c r="V2311" s="51"/>
    </row>
    <row r="2312" spans="1:22" ht="20">
      <c r="A2312" s="49"/>
      <c r="B2312" s="52"/>
      <c r="C2312" s="53"/>
      <c r="D2312" s="54"/>
      <c r="E2312" s="54"/>
      <c r="F2312" s="55"/>
      <c r="G2312" s="56"/>
      <c r="H2312" s="57"/>
      <c r="I2312" s="58"/>
      <c r="J2312" s="59">
        <f t="shared" si="474"/>
        <v>0</v>
      </c>
      <c r="K2312" s="60">
        <f t="shared" si="467"/>
        <v>0</v>
      </c>
      <c r="L2312" s="61"/>
      <c r="M2312" s="59">
        <f t="shared" si="469"/>
        <v>0</v>
      </c>
      <c r="N2312" s="60">
        <f t="shared" si="470"/>
        <v>0</v>
      </c>
      <c r="O2312" s="81" t="e">
        <f t="shared" si="471"/>
        <v>#DIV/0!</v>
      </c>
      <c r="P2312" s="61"/>
      <c r="Q2312" s="60">
        <f t="shared" si="472"/>
        <v>0</v>
      </c>
      <c r="R2312" s="60">
        <f t="shared" si="468"/>
        <v>0</v>
      </c>
      <c r="S2312" s="75" t="str">
        <f t="shared" si="473"/>
        <v>已清</v>
      </c>
      <c r="T2312" s="51" t="s">
        <v>59</v>
      </c>
      <c r="U2312" s="51"/>
      <c r="V2312" s="51"/>
    </row>
    <row r="2313" spans="1:22" ht="20">
      <c r="A2313" s="49"/>
      <c r="B2313" s="52"/>
      <c r="C2313" s="53"/>
      <c r="D2313" s="54"/>
      <c r="E2313" s="54"/>
      <c r="F2313" s="55"/>
      <c r="G2313" s="56"/>
      <c r="H2313" s="57"/>
      <c r="I2313" s="58"/>
      <c r="J2313" s="59">
        <f t="shared" si="474"/>
        <v>0</v>
      </c>
      <c r="K2313" s="60">
        <f t="shared" si="467"/>
        <v>0</v>
      </c>
      <c r="L2313" s="61"/>
      <c r="M2313" s="59">
        <f t="shared" si="469"/>
        <v>0</v>
      </c>
      <c r="N2313" s="60">
        <f t="shared" si="470"/>
        <v>0</v>
      </c>
      <c r="O2313" s="81" t="e">
        <f t="shared" si="471"/>
        <v>#DIV/0!</v>
      </c>
      <c r="P2313" s="61"/>
      <c r="Q2313" s="60">
        <f t="shared" si="472"/>
        <v>0</v>
      </c>
      <c r="R2313" s="60">
        <f t="shared" si="468"/>
        <v>0</v>
      </c>
      <c r="S2313" s="75" t="str">
        <f t="shared" si="473"/>
        <v>已清</v>
      </c>
      <c r="T2313" s="51" t="s">
        <v>59</v>
      </c>
      <c r="U2313" s="51"/>
      <c r="V2313" s="51"/>
    </row>
    <row r="2314" spans="1:22" ht="20">
      <c r="A2314" s="49"/>
      <c r="B2314" s="52"/>
      <c r="C2314" s="53"/>
      <c r="D2314" s="54"/>
      <c r="E2314" s="54"/>
      <c r="F2314" s="55"/>
      <c r="G2314" s="56"/>
      <c r="H2314" s="57"/>
      <c r="I2314" s="58"/>
      <c r="J2314" s="59">
        <f t="shared" si="474"/>
        <v>0</v>
      </c>
      <c r="K2314" s="60">
        <f t="shared" si="467"/>
        <v>0</v>
      </c>
      <c r="L2314" s="61"/>
      <c r="M2314" s="59">
        <f t="shared" si="469"/>
        <v>0</v>
      </c>
      <c r="N2314" s="60">
        <f t="shared" si="470"/>
        <v>0</v>
      </c>
      <c r="O2314" s="81" t="e">
        <f t="shared" si="471"/>
        <v>#DIV/0!</v>
      </c>
      <c r="P2314" s="61"/>
      <c r="Q2314" s="60">
        <f t="shared" si="472"/>
        <v>0</v>
      </c>
      <c r="R2314" s="60">
        <f t="shared" si="468"/>
        <v>0</v>
      </c>
      <c r="S2314" s="75" t="str">
        <f t="shared" si="473"/>
        <v>已清</v>
      </c>
      <c r="T2314" s="51" t="s">
        <v>59</v>
      </c>
      <c r="U2314" s="51"/>
      <c r="V2314" s="51"/>
    </row>
    <row r="2315" spans="1:22" ht="20">
      <c r="A2315" s="49"/>
      <c r="B2315" s="52"/>
      <c r="C2315" s="53"/>
      <c r="D2315" s="54"/>
      <c r="E2315" s="54"/>
      <c r="F2315" s="55"/>
      <c r="G2315" s="56"/>
      <c r="H2315" s="57"/>
      <c r="I2315" s="58"/>
      <c r="J2315" s="59">
        <f t="shared" si="474"/>
        <v>0</v>
      </c>
      <c r="K2315" s="60">
        <f t="shared" si="467"/>
        <v>0</v>
      </c>
      <c r="L2315" s="61"/>
      <c r="M2315" s="59">
        <f t="shared" si="469"/>
        <v>0</v>
      </c>
      <c r="N2315" s="60">
        <f t="shared" si="470"/>
        <v>0</v>
      </c>
      <c r="O2315" s="81" t="e">
        <f t="shared" si="471"/>
        <v>#DIV/0!</v>
      </c>
      <c r="P2315" s="61"/>
      <c r="Q2315" s="60">
        <f t="shared" si="472"/>
        <v>0</v>
      </c>
      <c r="R2315" s="60">
        <f t="shared" si="468"/>
        <v>0</v>
      </c>
      <c r="S2315" s="75" t="str">
        <f t="shared" si="473"/>
        <v>已清</v>
      </c>
      <c r="T2315" s="51" t="s">
        <v>59</v>
      </c>
      <c r="U2315" s="51"/>
      <c r="V2315" s="51"/>
    </row>
    <row r="2316" spans="1:22" ht="20">
      <c r="A2316" s="49"/>
      <c r="B2316" s="52"/>
      <c r="C2316" s="53"/>
      <c r="D2316" s="54"/>
      <c r="E2316" s="54"/>
      <c r="F2316" s="55"/>
      <c r="G2316" s="56"/>
      <c r="H2316" s="57"/>
      <c r="I2316" s="58"/>
      <c r="J2316" s="59">
        <f t="shared" si="474"/>
        <v>0</v>
      </c>
      <c r="K2316" s="60">
        <f t="shared" si="467"/>
        <v>0</v>
      </c>
      <c r="L2316" s="61"/>
      <c r="M2316" s="59">
        <f t="shared" si="469"/>
        <v>0</v>
      </c>
      <c r="N2316" s="60">
        <f t="shared" si="470"/>
        <v>0</v>
      </c>
      <c r="O2316" s="81" t="e">
        <f t="shared" si="471"/>
        <v>#DIV/0!</v>
      </c>
      <c r="P2316" s="61"/>
      <c r="Q2316" s="60">
        <f t="shared" si="472"/>
        <v>0</v>
      </c>
      <c r="R2316" s="60">
        <f t="shared" si="468"/>
        <v>0</v>
      </c>
      <c r="S2316" s="75" t="str">
        <f t="shared" si="473"/>
        <v>已清</v>
      </c>
      <c r="T2316" s="51" t="s">
        <v>59</v>
      </c>
      <c r="U2316" s="51"/>
      <c r="V2316" s="51"/>
    </row>
    <row r="2317" spans="1:22" ht="20">
      <c r="A2317" s="49"/>
      <c r="B2317" s="52"/>
      <c r="C2317" s="53"/>
      <c r="D2317" s="54"/>
      <c r="E2317" s="54"/>
      <c r="F2317" s="55"/>
      <c r="G2317" s="56"/>
      <c r="H2317" s="57"/>
      <c r="I2317" s="58"/>
      <c r="J2317" s="59">
        <f t="shared" si="474"/>
        <v>0</v>
      </c>
      <c r="K2317" s="60">
        <f t="shared" si="467"/>
        <v>0</v>
      </c>
      <c r="L2317" s="61"/>
      <c r="M2317" s="59">
        <f t="shared" si="469"/>
        <v>0</v>
      </c>
      <c r="N2317" s="60">
        <f t="shared" si="470"/>
        <v>0</v>
      </c>
      <c r="O2317" s="81" t="e">
        <f t="shared" si="471"/>
        <v>#DIV/0!</v>
      </c>
      <c r="P2317" s="61"/>
      <c r="Q2317" s="60">
        <f t="shared" si="472"/>
        <v>0</v>
      </c>
      <c r="R2317" s="60">
        <f t="shared" si="468"/>
        <v>0</v>
      </c>
      <c r="S2317" s="75" t="str">
        <f t="shared" si="473"/>
        <v>已清</v>
      </c>
      <c r="T2317" s="51" t="s">
        <v>59</v>
      </c>
      <c r="U2317" s="51"/>
      <c r="V2317" s="51"/>
    </row>
    <row r="2318" spans="1:22" ht="20">
      <c r="A2318" s="49"/>
      <c r="B2318" s="52"/>
      <c r="C2318" s="53"/>
      <c r="D2318" s="54"/>
      <c r="E2318" s="54"/>
      <c r="F2318" s="55"/>
      <c r="G2318" s="56"/>
      <c r="H2318" s="57"/>
      <c r="I2318" s="58"/>
      <c r="J2318" s="59">
        <f t="shared" si="474"/>
        <v>0</v>
      </c>
      <c r="K2318" s="60">
        <f t="shared" si="467"/>
        <v>0</v>
      </c>
      <c r="L2318" s="61"/>
      <c r="M2318" s="59">
        <f t="shared" si="469"/>
        <v>0</v>
      </c>
      <c r="N2318" s="60">
        <f t="shared" si="470"/>
        <v>0</v>
      </c>
      <c r="O2318" s="81" t="e">
        <f t="shared" si="471"/>
        <v>#DIV/0!</v>
      </c>
      <c r="P2318" s="61"/>
      <c r="Q2318" s="60">
        <f t="shared" si="472"/>
        <v>0</v>
      </c>
      <c r="R2318" s="60">
        <f t="shared" si="468"/>
        <v>0</v>
      </c>
      <c r="S2318" s="75" t="str">
        <f t="shared" si="473"/>
        <v>已清</v>
      </c>
      <c r="T2318" s="51" t="s">
        <v>59</v>
      </c>
      <c r="U2318" s="51"/>
      <c r="V2318" s="51"/>
    </row>
    <row r="2319" spans="1:22" ht="20">
      <c r="A2319" s="49"/>
      <c r="B2319" s="52"/>
      <c r="C2319" s="53"/>
      <c r="D2319" s="54"/>
      <c r="E2319" s="54"/>
      <c r="F2319" s="55"/>
      <c r="G2319" s="56"/>
      <c r="H2319" s="57"/>
      <c r="I2319" s="58"/>
      <c r="J2319" s="59">
        <f t="shared" si="474"/>
        <v>0</v>
      </c>
      <c r="K2319" s="60">
        <f t="shared" si="467"/>
        <v>0</v>
      </c>
      <c r="L2319" s="61"/>
      <c r="M2319" s="59">
        <f t="shared" si="469"/>
        <v>0</v>
      </c>
      <c r="N2319" s="60">
        <f t="shared" si="470"/>
        <v>0</v>
      </c>
      <c r="O2319" s="81" t="e">
        <f t="shared" si="471"/>
        <v>#DIV/0!</v>
      </c>
      <c r="P2319" s="61"/>
      <c r="Q2319" s="60">
        <f t="shared" si="472"/>
        <v>0</v>
      </c>
      <c r="R2319" s="60">
        <f t="shared" si="468"/>
        <v>0</v>
      </c>
      <c r="S2319" s="75" t="str">
        <f t="shared" si="473"/>
        <v>已清</v>
      </c>
      <c r="T2319" s="51" t="s">
        <v>59</v>
      </c>
      <c r="U2319" s="51"/>
      <c r="V2319" s="51"/>
    </row>
    <row r="2320" spans="1:22" ht="20">
      <c r="A2320" s="49"/>
      <c r="B2320" s="52"/>
      <c r="C2320" s="53"/>
      <c r="D2320" s="54"/>
      <c r="E2320" s="54"/>
      <c r="F2320" s="55"/>
      <c r="G2320" s="56"/>
      <c r="H2320" s="57"/>
      <c r="I2320" s="58"/>
      <c r="J2320" s="59">
        <f t="shared" si="474"/>
        <v>0</v>
      </c>
      <c r="K2320" s="60">
        <f t="shared" si="467"/>
        <v>0</v>
      </c>
      <c r="L2320" s="61"/>
      <c r="M2320" s="59">
        <f t="shared" si="469"/>
        <v>0</v>
      </c>
      <c r="N2320" s="60">
        <f t="shared" si="470"/>
        <v>0</v>
      </c>
      <c r="O2320" s="81" t="e">
        <f t="shared" si="471"/>
        <v>#DIV/0!</v>
      </c>
      <c r="P2320" s="61"/>
      <c r="Q2320" s="60">
        <f t="shared" si="472"/>
        <v>0</v>
      </c>
      <c r="R2320" s="60">
        <f t="shared" si="468"/>
        <v>0</v>
      </c>
      <c r="S2320" s="75" t="str">
        <f t="shared" si="473"/>
        <v>已清</v>
      </c>
      <c r="T2320" s="51" t="s">
        <v>59</v>
      </c>
      <c r="U2320" s="51"/>
      <c r="V2320" s="51"/>
    </row>
    <row r="2321" spans="1:22" ht="20">
      <c r="A2321" s="49"/>
      <c r="B2321" s="52"/>
      <c r="C2321" s="53"/>
      <c r="D2321" s="54"/>
      <c r="E2321" s="54"/>
      <c r="F2321" s="55"/>
      <c r="G2321" s="56"/>
      <c r="H2321" s="57"/>
      <c r="I2321" s="58"/>
      <c r="J2321" s="59">
        <f t="shared" si="474"/>
        <v>0</v>
      </c>
      <c r="K2321" s="60">
        <f t="shared" si="467"/>
        <v>0</v>
      </c>
      <c r="L2321" s="61"/>
      <c r="M2321" s="59">
        <f t="shared" si="469"/>
        <v>0</v>
      </c>
      <c r="N2321" s="60">
        <f t="shared" si="470"/>
        <v>0</v>
      </c>
      <c r="O2321" s="81" t="e">
        <f t="shared" si="471"/>
        <v>#DIV/0!</v>
      </c>
      <c r="P2321" s="61"/>
      <c r="Q2321" s="60">
        <f t="shared" si="472"/>
        <v>0</v>
      </c>
      <c r="R2321" s="60">
        <f t="shared" si="468"/>
        <v>0</v>
      </c>
      <c r="S2321" s="75" t="str">
        <f t="shared" si="473"/>
        <v>已清</v>
      </c>
      <c r="T2321" s="51" t="s">
        <v>59</v>
      </c>
      <c r="U2321" s="51"/>
      <c r="V2321" s="51"/>
    </row>
    <row r="2322" spans="1:22" ht="20">
      <c r="A2322" s="49"/>
      <c r="B2322" s="52"/>
      <c r="C2322" s="53"/>
      <c r="D2322" s="54"/>
      <c r="E2322" s="54"/>
      <c r="F2322" s="55"/>
      <c r="G2322" s="56"/>
      <c r="H2322" s="57"/>
      <c r="I2322" s="58"/>
      <c r="J2322" s="59">
        <f t="shared" si="474"/>
        <v>0</v>
      </c>
      <c r="K2322" s="60">
        <f t="shared" si="467"/>
        <v>0</v>
      </c>
      <c r="L2322" s="61"/>
      <c r="M2322" s="59">
        <f t="shared" si="469"/>
        <v>0</v>
      </c>
      <c r="N2322" s="60">
        <f t="shared" si="470"/>
        <v>0</v>
      </c>
      <c r="O2322" s="81" t="e">
        <f t="shared" si="471"/>
        <v>#DIV/0!</v>
      </c>
      <c r="P2322" s="61"/>
      <c r="Q2322" s="60">
        <f t="shared" si="472"/>
        <v>0</v>
      </c>
      <c r="R2322" s="60">
        <f t="shared" si="468"/>
        <v>0</v>
      </c>
      <c r="S2322" s="75" t="str">
        <f t="shared" si="473"/>
        <v>已清</v>
      </c>
      <c r="T2322" s="51" t="s">
        <v>59</v>
      </c>
      <c r="U2322" s="51"/>
      <c r="V2322" s="51"/>
    </row>
    <row r="2323" spans="1:22" ht="20">
      <c r="A2323" s="49"/>
      <c r="B2323" s="52"/>
      <c r="C2323" s="53"/>
      <c r="D2323" s="54"/>
      <c r="E2323" s="54"/>
      <c r="F2323" s="55"/>
      <c r="G2323" s="56"/>
      <c r="H2323" s="57"/>
      <c r="I2323" s="58"/>
      <c r="J2323" s="59">
        <f t="shared" si="474"/>
        <v>0</v>
      </c>
      <c r="K2323" s="60">
        <f t="shared" si="467"/>
        <v>0</v>
      </c>
      <c r="L2323" s="61"/>
      <c r="M2323" s="59">
        <f t="shared" si="469"/>
        <v>0</v>
      </c>
      <c r="N2323" s="60">
        <f t="shared" si="470"/>
        <v>0</v>
      </c>
      <c r="O2323" s="81" t="e">
        <f t="shared" si="471"/>
        <v>#DIV/0!</v>
      </c>
      <c r="P2323" s="61"/>
      <c r="Q2323" s="60">
        <f t="shared" si="472"/>
        <v>0</v>
      </c>
      <c r="R2323" s="60">
        <f t="shared" si="468"/>
        <v>0</v>
      </c>
      <c r="S2323" s="75" t="str">
        <f t="shared" si="473"/>
        <v>已清</v>
      </c>
      <c r="T2323" s="51" t="s">
        <v>59</v>
      </c>
      <c r="U2323" s="51"/>
      <c r="V2323" s="51"/>
    </row>
    <row r="2324" spans="1:22" ht="20">
      <c r="A2324" s="49"/>
      <c r="B2324" s="52"/>
      <c r="C2324" s="53"/>
      <c r="D2324" s="54"/>
      <c r="E2324" s="54"/>
      <c r="F2324" s="55"/>
      <c r="G2324" s="56"/>
      <c r="H2324" s="57"/>
      <c r="I2324" s="58"/>
      <c r="J2324" s="59">
        <f t="shared" si="474"/>
        <v>0</v>
      </c>
      <c r="K2324" s="60">
        <f t="shared" si="467"/>
        <v>0</v>
      </c>
      <c r="L2324" s="61"/>
      <c r="M2324" s="59">
        <f t="shared" si="469"/>
        <v>0</v>
      </c>
      <c r="N2324" s="60">
        <f t="shared" si="470"/>
        <v>0</v>
      </c>
      <c r="O2324" s="81" t="e">
        <f t="shared" si="471"/>
        <v>#DIV/0!</v>
      </c>
      <c r="P2324" s="61"/>
      <c r="Q2324" s="60">
        <f t="shared" si="472"/>
        <v>0</v>
      </c>
      <c r="R2324" s="60">
        <f t="shared" si="468"/>
        <v>0</v>
      </c>
      <c r="S2324" s="75" t="str">
        <f t="shared" si="473"/>
        <v>已清</v>
      </c>
      <c r="T2324" s="51" t="s">
        <v>59</v>
      </c>
      <c r="U2324" s="51"/>
      <c r="V2324" s="51"/>
    </row>
    <row r="2325" spans="1:22" ht="20">
      <c r="A2325" s="49"/>
      <c r="B2325" s="52"/>
      <c r="C2325" s="53"/>
      <c r="D2325" s="54"/>
      <c r="E2325" s="54"/>
      <c r="F2325" s="55"/>
      <c r="G2325" s="56"/>
      <c r="H2325" s="57"/>
      <c r="I2325" s="58"/>
      <c r="J2325" s="59">
        <f t="shared" si="474"/>
        <v>0</v>
      </c>
      <c r="K2325" s="60">
        <f t="shared" si="467"/>
        <v>0</v>
      </c>
      <c r="L2325" s="61"/>
      <c r="M2325" s="59">
        <f t="shared" si="469"/>
        <v>0</v>
      </c>
      <c r="N2325" s="60">
        <f t="shared" si="470"/>
        <v>0</v>
      </c>
      <c r="O2325" s="81" t="e">
        <f t="shared" si="471"/>
        <v>#DIV/0!</v>
      </c>
      <c r="P2325" s="61"/>
      <c r="Q2325" s="60">
        <f t="shared" si="472"/>
        <v>0</v>
      </c>
      <c r="R2325" s="60">
        <f t="shared" si="468"/>
        <v>0</v>
      </c>
      <c r="S2325" s="75" t="str">
        <f t="shared" si="473"/>
        <v>已清</v>
      </c>
      <c r="T2325" s="51" t="s">
        <v>59</v>
      </c>
      <c r="U2325" s="51"/>
      <c r="V2325" s="51"/>
    </row>
    <row r="2326" spans="1:22" ht="20">
      <c r="A2326" s="49"/>
      <c r="B2326" s="52"/>
      <c r="C2326" s="53"/>
      <c r="D2326" s="54"/>
      <c r="E2326" s="54"/>
      <c r="F2326" s="55"/>
      <c r="G2326" s="56"/>
      <c r="H2326" s="57"/>
      <c r="I2326" s="58"/>
      <c r="J2326" s="59">
        <f t="shared" si="474"/>
        <v>0</v>
      </c>
      <c r="K2326" s="60">
        <f t="shared" si="467"/>
        <v>0</v>
      </c>
      <c r="L2326" s="61"/>
      <c r="M2326" s="59">
        <f t="shared" si="469"/>
        <v>0</v>
      </c>
      <c r="N2326" s="60">
        <f t="shared" si="470"/>
        <v>0</v>
      </c>
      <c r="O2326" s="81" t="e">
        <f t="shared" si="471"/>
        <v>#DIV/0!</v>
      </c>
      <c r="P2326" s="61"/>
      <c r="Q2326" s="60">
        <f t="shared" si="472"/>
        <v>0</v>
      </c>
      <c r="R2326" s="60">
        <f t="shared" si="468"/>
        <v>0</v>
      </c>
      <c r="S2326" s="75" t="str">
        <f t="shared" si="473"/>
        <v>已清</v>
      </c>
      <c r="T2326" s="51" t="s">
        <v>59</v>
      </c>
      <c r="U2326" s="51"/>
      <c r="V2326" s="51"/>
    </row>
    <row r="2327" spans="1:22" ht="20">
      <c r="A2327" s="49"/>
      <c r="B2327" s="52"/>
      <c r="C2327" s="53"/>
      <c r="D2327" s="54"/>
      <c r="E2327" s="54"/>
      <c r="F2327" s="55"/>
      <c r="G2327" s="56"/>
      <c r="H2327" s="57"/>
      <c r="I2327" s="58"/>
      <c r="J2327" s="59">
        <f t="shared" si="474"/>
        <v>0</v>
      </c>
      <c r="K2327" s="60">
        <f t="shared" ref="K2327:K2390" si="475">J2327*H2327</f>
        <v>0</v>
      </c>
      <c r="L2327" s="61"/>
      <c r="M2327" s="59">
        <f t="shared" si="469"/>
        <v>0</v>
      </c>
      <c r="N2327" s="60">
        <f t="shared" si="470"/>
        <v>0</v>
      </c>
      <c r="O2327" s="81" t="e">
        <f t="shared" si="471"/>
        <v>#DIV/0!</v>
      </c>
      <c r="P2327" s="61"/>
      <c r="Q2327" s="60">
        <f t="shared" si="472"/>
        <v>0</v>
      </c>
      <c r="R2327" s="60">
        <f t="shared" si="468"/>
        <v>0</v>
      </c>
      <c r="S2327" s="75" t="str">
        <f t="shared" si="473"/>
        <v>已清</v>
      </c>
      <c r="T2327" s="51" t="s">
        <v>59</v>
      </c>
      <c r="U2327" s="51"/>
      <c r="V2327" s="51"/>
    </row>
    <row r="2328" spans="1:22" ht="20">
      <c r="A2328" s="49"/>
      <c r="B2328" s="52"/>
      <c r="C2328" s="53"/>
      <c r="D2328" s="54"/>
      <c r="E2328" s="54"/>
      <c r="F2328" s="55"/>
      <c r="G2328" s="56"/>
      <c r="H2328" s="57"/>
      <c r="I2328" s="58"/>
      <c r="J2328" s="59">
        <f t="shared" si="474"/>
        <v>0</v>
      </c>
      <c r="K2328" s="60">
        <f t="shared" si="475"/>
        <v>0</v>
      </c>
      <c r="L2328" s="61"/>
      <c r="M2328" s="59">
        <f t="shared" si="469"/>
        <v>0</v>
      </c>
      <c r="N2328" s="60">
        <f t="shared" si="470"/>
        <v>0</v>
      </c>
      <c r="O2328" s="81" t="e">
        <f t="shared" si="471"/>
        <v>#DIV/0!</v>
      </c>
      <c r="P2328" s="61"/>
      <c r="Q2328" s="60">
        <f t="shared" si="472"/>
        <v>0</v>
      </c>
      <c r="R2328" s="60">
        <f t="shared" si="468"/>
        <v>0</v>
      </c>
      <c r="S2328" s="75" t="str">
        <f t="shared" si="473"/>
        <v>已清</v>
      </c>
      <c r="T2328" s="51" t="s">
        <v>59</v>
      </c>
      <c r="U2328" s="51"/>
      <c r="V2328" s="51"/>
    </row>
    <row r="2329" spans="1:22" ht="20">
      <c r="A2329" s="49"/>
      <c r="B2329" s="52"/>
      <c r="C2329" s="53"/>
      <c r="D2329" s="54"/>
      <c r="E2329" s="54"/>
      <c r="F2329" s="55"/>
      <c r="G2329" s="56"/>
      <c r="H2329" s="57"/>
      <c r="I2329" s="58"/>
      <c r="J2329" s="59">
        <f t="shared" si="474"/>
        <v>0</v>
      </c>
      <c r="K2329" s="60">
        <f t="shared" si="475"/>
        <v>0</v>
      </c>
      <c r="L2329" s="61"/>
      <c r="M2329" s="59">
        <f t="shared" si="469"/>
        <v>0</v>
      </c>
      <c r="N2329" s="60">
        <f t="shared" si="470"/>
        <v>0</v>
      </c>
      <c r="O2329" s="81" t="e">
        <f t="shared" si="471"/>
        <v>#DIV/0!</v>
      </c>
      <c r="P2329" s="61"/>
      <c r="Q2329" s="60">
        <f t="shared" si="472"/>
        <v>0</v>
      </c>
      <c r="R2329" s="60">
        <f t="shared" si="468"/>
        <v>0</v>
      </c>
      <c r="S2329" s="75" t="str">
        <f t="shared" si="473"/>
        <v>已清</v>
      </c>
      <c r="T2329" s="51" t="s">
        <v>59</v>
      </c>
      <c r="U2329" s="51"/>
      <c r="V2329" s="51"/>
    </row>
    <row r="2330" spans="1:22" ht="20">
      <c r="A2330" s="49"/>
      <c r="B2330" s="52"/>
      <c r="C2330" s="53"/>
      <c r="D2330" s="54"/>
      <c r="E2330" s="54"/>
      <c r="F2330" s="55"/>
      <c r="G2330" s="56"/>
      <c r="H2330" s="57"/>
      <c r="I2330" s="58"/>
      <c r="J2330" s="59">
        <f t="shared" si="474"/>
        <v>0</v>
      </c>
      <c r="K2330" s="60">
        <f t="shared" si="475"/>
        <v>0</v>
      </c>
      <c r="L2330" s="61"/>
      <c r="M2330" s="59">
        <f t="shared" si="469"/>
        <v>0</v>
      </c>
      <c r="N2330" s="60">
        <f t="shared" si="470"/>
        <v>0</v>
      </c>
      <c r="O2330" s="81" t="e">
        <f t="shared" si="471"/>
        <v>#DIV/0!</v>
      </c>
      <c r="P2330" s="61"/>
      <c r="Q2330" s="60">
        <f t="shared" si="472"/>
        <v>0</v>
      </c>
      <c r="R2330" s="60">
        <f t="shared" si="468"/>
        <v>0</v>
      </c>
      <c r="S2330" s="75" t="str">
        <f t="shared" si="473"/>
        <v>已清</v>
      </c>
      <c r="T2330" s="51" t="s">
        <v>59</v>
      </c>
      <c r="U2330" s="51"/>
      <c r="V2330" s="51"/>
    </row>
    <row r="2331" spans="1:22" ht="20">
      <c r="A2331" s="49"/>
      <c r="B2331" s="52"/>
      <c r="C2331" s="53"/>
      <c r="D2331" s="54"/>
      <c r="E2331" s="54"/>
      <c r="F2331" s="55"/>
      <c r="G2331" s="56"/>
      <c r="H2331" s="57"/>
      <c r="I2331" s="58"/>
      <c r="J2331" s="59">
        <f t="shared" si="474"/>
        <v>0</v>
      </c>
      <c r="K2331" s="60">
        <f t="shared" si="475"/>
        <v>0</v>
      </c>
      <c r="L2331" s="61"/>
      <c r="M2331" s="59">
        <f t="shared" si="469"/>
        <v>0</v>
      </c>
      <c r="N2331" s="60">
        <f t="shared" si="470"/>
        <v>0</v>
      </c>
      <c r="O2331" s="81" t="e">
        <f t="shared" si="471"/>
        <v>#DIV/0!</v>
      </c>
      <c r="P2331" s="61"/>
      <c r="Q2331" s="60">
        <f t="shared" si="472"/>
        <v>0</v>
      </c>
      <c r="R2331" s="60">
        <f t="shared" si="468"/>
        <v>0</v>
      </c>
      <c r="S2331" s="75" t="str">
        <f t="shared" si="473"/>
        <v>已清</v>
      </c>
      <c r="T2331" s="51" t="s">
        <v>59</v>
      </c>
      <c r="U2331" s="51"/>
      <c r="V2331" s="51"/>
    </row>
    <row r="2332" spans="1:22" ht="20">
      <c r="A2332" s="49"/>
      <c r="B2332" s="52"/>
      <c r="C2332" s="53"/>
      <c r="D2332" s="54"/>
      <c r="E2332" s="54"/>
      <c r="F2332" s="55"/>
      <c r="G2332" s="56"/>
      <c r="H2332" s="57"/>
      <c r="I2332" s="58"/>
      <c r="J2332" s="59">
        <f t="shared" si="474"/>
        <v>0</v>
      </c>
      <c r="K2332" s="60">
        <f t="shared" si="475"/>
        <v>0</v>
      </c>
      <c r="L2332" s="61"/>
      <c r="M2332" s="59">
        <f t="shared" si="469"/>
        <v>0</v>
      </c>
      <c r="N2332" s="60">
        <f t="shared" si="470"/>
        <v>0</v>
      </c>
      <c r="O2332" s="81" t="e">
        <f t="shared" si="471"/>
        <v>#DIV/0!</v>
      </c>
      <c r="P2332" s="61"/>
      <c r="Q2332" s="60">
        <f t="shared" si="472"/>
        <v>0</v>
      </c>
      <c r="R2332" s="60">
        <f t="shared" si="468"/>
        <v>0</v>
      </c>
      <c r="S2332" s="75" t="str">
        <f t="shared" si="473"/>
        <v>已清</v>
      </c>
      <c r="T2332" s="51" t="s">
        <v>59</v>
      </c>
      <c r="U2332" s="51"/>
      <c r="V2332" s="51"/>
    </row>
    <row r="2333" spans="1:22" ht="20">
      <c r="A2333" s="49"/>
      <c r="B2333" s="52"/>
      <c r="C2333" s="53"/>
      <c r="D2333" s="54"/>
      <c r="E2333" s="54"/>
      <c r="F2333" s="55"/>
      <c r="G2333" s="56"/>
      <c r="H2333" s="57"/>
      <c r="I2333" s="58"/>
      <c r="J2333" s="59">
        <f t="shared" si="474"/>
        <v>0</v>
      </c>
      <c r="K2333" s="60">
        <f t="shared" si="475"/>
        <v>0</v>
      </c>
      <c r="L2333" s="61"/>
      <c r="M2333" s="59">
        <f t="shared" si="469"/>
        <v>0</v>
      </c>
      <c r="N2333" s="60">
        <f t="shared" si="470"/>
        <v>0</v>
      </c>
      <c r="O2333" s="81" t="e">
        <f t="shared" si="471"/>
        <v>#DIV/0!</v>
      </c>
      <c r="P2333" s="61"/>
      <c r="Q2333" s="60">
        <f t="shared" si="472"/>
        <v>0</v>
      </c>
      <c r="R2333" s="60">
        <f t="shared" si="468"/>
        <v>0</v>
      </c>
      <c r="S2333" s="75" t="str">
        <f t="shared" si="473"/>
        <v>已清</v>
      </c>
      <c r="T2333" s="51" t="s">
        <v>59</v>
      </c>
      <c r="U2333" s="51"/>
      <c r="V2333" s="51"/>
    </row>
    <row r="2334" spans="1:22" ht="20">
      <c r="A2334" s="49"/>
      <c r="B2334" s="52"/>
      <c r="C2334" s="53"/>
      <c r="D2334" s="54"/>
      <c r="E2334" s="54"/>
      <c r="F2334" s="55"/>
      <c r="G2334" s="56"/>
      <c r="H2334" s="57"/>
      <c r="I2334" s="58"/>
      <c r="J2334" s="59">
        <f t="shared" si="474"/>
        <v>0</v>
      </c>
      <c r="K2334" s="60">
        <f t="shared" si="475"/>
        <v>0</v>
      </c>
      <c r="L2334" s="61"/>
      <c r="M2334" s="59">
        <f t="shared" si="469"/>
        <v>0</v>
      </c>
      <c r="N2334" s="60">
        <f t="shared" si="470"/>
        <v>0</v>
      </c>
      <c r="O2334" s="81" t="e">
        <f t="shared" si="471"/>
        <v>#DIV/0!</v>
      </c>
      <c r="P2334" s="61"/>
      <c r="Q2334" s="60">
        <f t="shared" si="472"/>
        <v>0</v>
      </c>
      <c r="R2334" s="60">
        <f t="shared" si="468"/>
        <v>0</v>
      </c>
      <c r="S2334" s="75" t="str">
        <f t="shared" si="473"/>
        <v>已清</v>
      </c>
      <c r="T2334" s="51" t="s">
        <v>59</v>
      </c>
      <c r="U2334" s="51"/>
      <c r="V2334" s="51"/>
    </row>
    <row r="2335" spans="1:22" ht="20">
      <c r="A2335" s="49"/>
      <c r="B2335" s="52"/>
      <c r="C2335" s="53"/>
      <c r="D2335" s="54"/>
      <c r="E2335" s="54"/>
      <c r="F2335" s="55"/>
      <c r="G2335" s="56"/>
      <c r="H2335" s="57"/>
      <c r="I2335" s="58"/>
      <c r="J2335" s="59">
        <f t="shared" si="474"/>
        <v>0</v>
      </c>
      <c r="K2335" s="60">
        <f t="shared" si="475"/>
        <v>0</v>
      </c>
      <c r="L2335" s="61"/>
      <c r="M2335" s="59">
        <f t="shared" si="469"/>
        <v>0</v>
      </c>
      <c r="N2335" s="60">
        <f t="shared" si="470"/>
        <v>0</v>
      </c>
      <c r="O2335" s="81" t="e">
        <f t="shared" si="471"/>
        <v>#DIV/0!</v>
      </c>
      <c r="P2335" s="61"/>
      <c r="Q2335" s="60">
        <f t="shared" si="472"/>
        <v>0</v>
      </c>
      <c r="R2335" s="60">
        <f t="shared" si="468"/>
        <v>0</v>
      </c>
      <c r="S2335" s="75" t="str">
        <f t="shared" si="473"/>
        <v>已清</v>
      </c>
      <c r="T2335" s="51" t="s">
        <v>59</v>
      </c>
      <c r="U2335" s="51"/>
      <c r="V2335" s="51"/>
    </row>
    <row r="2336" spans="1:22" ht="20">
      <c r="A2336" s="49"/>
      <c r="B2336" s="52"/>
      <c r="C2336" s="53"/>
      <c r="D2336" s="54"/>
      <c r="E2336" s="54"/>
      <c r="F2336" s="55"/>
      <c r="G2336" s="56"/>
      <c r="H2336" s="57"/>
      <c r="I2336" s="58"/>
      <c r="J2336" s="59">
        <f t="shared" si="474"/>
        <v>0</v>
      </c>
      <c r="K2336" s="60">
        <f t="shared" si="475"/>
        <v>0</v>
      </c>
      <c r="L2336" s="61"/>
      <c r="M2336" s="59">
        <f t="shared" si="469"/>
        <v>0</v>
      </c>
      <c r="N2336" s="60">
        <f t="shared" si="470"/>
        <v>0</v>
      </c>
      <c r="O2336" s="81" t="e">
        <f t="shared" si="471"/>
        <v>#DIV/0!</v>
      </c>
      <c r="P2336" s="61"/>
      <c r="Q2336" s="60">
        <f t="shared" si="472"/>
        <v>0</v>
      </c>
      <c r="R2336" s="60">
        <f t="shared" si="468"/>
        <v>0</v>
      </c>
      <c r="S2336" s="75" t="str">
        <f t="shared" si="473"/>
        <v>已清</v>
      </c>
      <c r="T2336" s="51" t="s">
        <v>59</v>
      </c>
      <c r="U2336" s="51"/>
      <c r="V2336" s="51"/>
    </row>
    <row r="2337" spans="1:22" ht="20">
      <c r="A2337" s="49"/>
      <c r="B2337" s="52"/>
      <c r="C2337" s="53"/>
      <c r="D2337" s="54"/>
      <c r="E2337" s="54"/>
      <c r="F2337" s="55"/>
      <c r="G2337" s="56"/>
      <c r="H2337" s="57"/>
      <c r="I2337" s="58"/>
      <c r="J2337" s="59">
        <f t="shared" si="474"/>
        <v>0</v>
      </c>
      <c r="K2337" s="60">
        <f t="shared" si="475"/>
        <v>0</v>
      </c>
      <c r="L2337" s="61"/>
      <c r="M2337" s="59">
        <f t="shared" si="469"/>
        <v>0</v>
      </c>
      <c r="N2337" s="60">
        <f t="shared" si="470"/>
        <v>0</v>
      </c>
      <c r="O2337" s="81" t="e">
        <f t="shared" si="471"/>
        <v>#DIV/0!</v>
      </c>
      <c r="P2337" s="61"/>
      <c r="Q2337" s="60">
        <f t="shared" si="472"/>
        <v>0</v>
      </c>
      <c r="R2337" s="60">
        <f t="shared" si="468"/>
        <v>0</v>
      </c>
      <c r="S2337" s="75" t="str">
        <f t="shared" si="473"/>
        <v>已清</v>
      </c>
      <c r="T2337" s="51" t="s">
        <v>59</v>
      </c>
      <c r="U2337" s="51"/>
      <c r="V2337" s="51"/>
    </row>
    <row r="2338" spans="1:22" ht="20">
      <c r="A2338" s="49"/>
      <c r="B2338" s="52"/>
      <c r="C2338" s="53"/>
      <c r="D2338" s="54"/>
      <c r="E2338" s="54"/>
      <c r="F2338" s="55"/>
      <c r="G2338" s="56"/>
      <c r="H2338" s="57"/>
      <c r="I2338" s="58"/>
      <c r="J2338" s="59">
        <f t="shared" si="474"/>
        <v>0</v>
      </c>
      <c r="K2338" s="60">
        <f t="shared" si="475"/>
        <v>0</v>
      </c>
      <c r="L2338" s="61"/>
      <c r="M2338" s="59">
        <f t="shared" si="469"/>
        <v>0</v>
      </c>
      <c r="N2338" s="60">
        <f t="shared" si="470"/>
        <v>0</v>
      </c>
      <c r="O2338" s="81" t="e">
        <f t="shared" si="471"/>
        <v>#DIV/0!</v>
      </c>
      <c r="P2338" s="61"/>
      <c r="Q2338" s="60">
        <f t="shared" si="472"/>
        <v>0</v>
      </c>
      <c r="R2338" s="60">
        <f t="shared" si="468"/>
        <v>0</v>
      </c>
      <c r="S2338" s="75" t="str">
        <f t="shared" si="473"/>
        <v>已清</v>
      </c>
      <c r="T2338" s="51" t="s">
        <v>59</v>
      </c>
      <c r="U2338" s="51"/>
      <c r="V2338" s="51"/>
    </row>
    <row r="2339" spans="1:22" ht="20">
      <c r="A2339" s="49"/>
      <c r="B2339" s="52"/>
      <c r="C2339" s="53"/>
      <c r="D2339" s="54"/>
      <c r="E2339" s="54"/>
      <c r="F2339" s="55"/>
      <c r="G2339" s="56"/>
      <c r="H2339" s="57"/>
      <c r="I2339" s="58"/>
      <c r="J2339" s="59">
        <f t="shared" si="474"/>
        <v>0</v>
      </c>
      <c r="K2339" s="60">
        <f t="shared" si="475"/>
        <v>0</v>
      </c>
      <c r="L2339" s="61"/>
      <c r="M2339" s="59">
        <f t="shared" si="469"/>
        <v>0</v>
      </c>
      <c r="N2339" s="60">
        <f t="shared" si="470"/>
        <v>0</v>
      </c>
      <c r="O2339" s="81" t="e">
        <f t="shared" si="471"/>
        <v>#DIV/0!</v>
      </c>
      <c r="P2339" s="61"/>
      <c r="Q2339" s="60">
        <f t="shared" si="472"/>
        <v>0</v>
      </c>
      <c r="R2339" s="60">
        <f t="shared" si="468"/>
        <v>0</v>
      </c>
      <c r="S2339" s="75" t="str">
        <f t="shared" si="473"/>
        <v>已清</v>
      </c>
      <c r="T2339" s="51" t="s">
        <v>59</v>
      </c>
      <c r="U2339" s="51"/>
      <c r="V2339" s="51"/>
    </row>
    <row r="2340" spans="1:22" ht="20">
      <c r="A2340" s="49"/>
      <c r="B2340" s="52"/>
      <c r="C2340" s="53"/>
      <c r="D2340" s="54"/>
      <c r="E2340" s="54"/>
      <c r="F2340" s="55"/>
      <c r="G2340" s="56"/>
      <c r="H2340" s="57"/>
      <c r="I2340" s="58"/>
      <c r="J2340" s="59">
        <f t="shared" si="474"/>
        <v>0</v>
      </c>
      <c r="K2340" s="60">
        <f t="shared" si="475"/>
        <v>0</v>
      </c>
      <c r="L2340" s="61"/>
      <c r="M2340" s="59">
        <f t="shared" si="469"/>
        <v>0</v>
      </c>
      <c r="N2340" s="60">
        <f t="shared" si="470"/>
        <v>0</v>
      </c>
      <c r="O2340" s="81" t="e">
        <f t="shared" si="471"/>
        <v>#DIV/0!</v>
      </c>
      <c r="P2340" s="61"/>
      <c r="Q2340" s="60">
        <f t="shared" si="472"/>
        <v>0</v>
      </c>
      <c r="R2340" s="60">
        <f t="shared" si="468"/>
        <v>0</v>
      </c>
      <c r="S2340" s="75" t="str">
        <f t="shared" si="473"/>
        <v>已清</v>
      </c>
      <c r="T2340" s="51" t="s">
        <v>59</v>
      </c>
      <c r="U2340" s="51"/>
      <c r="V2340" s="51"/>
    </row>
    <row r="2341" spans="1:22" ht="20">
      <c r="A2341" s="49"/>
      <c r="B2341" s="52"/>
      <c r="C2341" s="53"/>
      <c r="D2341" s="54"/>
      <c r="E2341" s="54"/>
      <c r="F2341" s="55"/>
      <c r="G2341" s="56"/>
      <c r="H2341" s="57"/>
      <c r="I2341" s="58"/>
      <c r="J2341" s="59">
        <f t="shared" si="474"/>
        <v>0</v>
      </c>
      <c r="K2341" s="60">
        <f t="shared" si="475"/>
        <v>0</v>
      </c>
      <c r="L2341" s="61"/>
      <c r="M2341" s="59">
        <f t="shared" si="469"/>
        <v>0</v>
      </c>
      <c r="N2341" s="60">
        <f t="shared" si="470"/>
        <v>0</v>
      </c>
      <c r="O2341" s="81" t="e">
        <f t="shared" si="471"/>
        <v>#DIV/0!</v>
      </c>
      <c r="P2341" s="61"/>
      <c r="Q2341" s="60">
        <f t="shared" si="472"/>
        <v>0</v>
      </c>
      <c r="R2341" s="60">
        <f t="shared" si="468"/>
        <v>0</v>
      </c>
      <c r="S2341" s="75" t="str">
        <f t="shared" si="473"/>
        <v>已清</v>
      </c>
      <c r="T2341" s="51" t="s">
        <v>59</v>
      </c>
      <c r="U2341" s="51"/>
      <c r="V2341" s="51"/>
    </row>
    <row r="2342" spans="1:22" ht="20">
      <c r="A2342" s="49"/>
      <c r="B2342" s="52"/>
      <c r="C2342" s="53"/>
      <c r="D2342" s="54"/>
      <c r="E2342" s="54"/>
      <c r="F2342" s="55"/>
      <c r="G2342" s="56"/>
      <c r="H2342" s="57"/>
      <c r="I2342" s="58"/>
      <c r="J2342" s="59">
        <f t="shared" si="474"/>
        <v>0</v>
      </c>
      <c r="K2342" s="60">
        <f t="shared" si="475"/>
        <v>0</v>
      </c>
      <c r="L2342" s="61"/>
      <c r="M2342" s="59">
        <f t="shared" si="469"/>
        <v>0</v>
      </c>
      <c r="N2342" s="60">
        <f t="shared" si="470"/>
        <v>0</v>
      </c>
      <c r="O2342" s="81" t="e">
        <f t="shared" si="471"/>
        <v>#DIV/0!</v>
      </c>
      <c r="P2342" s="61"/>
      <c r="Q2342" s="60">
        <f t="shared" si="472"/>
        <v>0</v>
      </c>
      <c r="R2342" s="60">
        <f t="shared" si="468"/>
        <v>0</v>
      </c>
      <c r="S2342" s="75" t="str">
        <f t="shared" si="473"/>
        <v>已清</v>
      </c>
      <c r="T2342" s="51" t="s">
        <v>59</v>
      </c>
      <c r="U2342" s="51"/>
      <c r="V2342" s="51"/>
    </row>
    <row r="2343" spans="1:22" ht="20">
      <c r="A2343" s="49"/>
      <c r="B2343" s="52"/>
      <c r="C2343" s="53"/>
      <c r="D2343" s="54"/>
      <c r="E2343" s="54"/>
      <c r="F2343" s="55"/>
      <c r="G2343" s="56"/>
      <c r="H2343" s="57"/>
      <c r="I2343" s="58"/>
      <c r="J2343" s="59">
        <f t="shared" si="474"/>
        <v>0</v>
      </c>
      <c r="K2343" s="60">
        <f t="shared" si="475"/>
        <v>0</v>
      </c>
      <c r="L2343" s="61"/>
      <c r="M2343" s="59">
        <f t="shared" si="469"/>
        <v>0</v>
      </c>
      <c r="N2343" s="60">
        <f t="shared" si="470"/>
        <v>0</v>
      </c>
      <c r="O2343" s="81" t="e">
        <f t="shared" si="471"/>
        <v>#DIV/0!</v>
      </c>
      <c r="P2343" s="61"/>
      <c r="Q2343" s="60">
        <f t="shared" si="472"/>
        <v>0</v>
      </c>
      <c r="R2343" s="60">
        <f t="shared" si="468"/>
        <v>0</v>
      </c>
      <c r="S2343" s="75" t="str">
        <f t="shared" si="473"/>
        <v>已清</v>
      </c>
      <c r="T2343" s="51" t="s">
        <v>59</v>
      </c>
      <c r="U2343" s="51"/>
      <c r="V2343" s="51"/>
    </row>
    <row r="2344" spans="1:22" ht="20">
      <c r="A2344" s="49"/>
      <c r="B2344" s="52"/>
      <c r="C2344" s="53"/>
      <c r="D2344" s="54"/>
      <c r="E2344" s="54"/>
      <c r="F2344" s="55"/>
      <c r="G2344" s="56"/>
      <c r="H2344" s="57"/>
      <c r="I2344" s="58"/>
      <c r="J2344" s="59">
        <f t="shared" si="474"/>
        <v>0</v>
      </c>
      <c r="K2344" s="60">
        <f t="shared" si="475"/>
        <v>0</v>
      </c>
      <c r="L2344" s="61"/>
      <c r="M2344" s="59">
        <f t="shared" si="469"/>
        <v>0</v>
      </c>
      <c r="N2344" s="60">
        <f t="shared" si="470"/>
        <v>0</v>
      </c>
      <c r="O2344" s="81" t="e">
        <f t="shared" si="471"/>
        <v>#DIV/0!</v>
      </c>
      <c r="P2344" s="61"/>
      <c r="Q2344" s="60">
        <f t="shared" si="472"/>
        <v>0</v>
      </c>
      <c r="R2344" s="60">
        <f t="shared" si="468"/>
        <v>0</v>
      </c>
      <c r="S2344" s="75" t="str">
        <f t="shared" si="473"/>
        <v>已清</v>
      </c>
      <c r="T2344" s="51" t="s">
        <v>59</v>
      </c>
      <c r="U2344" s="51"/>
      <c r="V2344" s="51"/>
    </row>
    <row r="2345" spans="1:22" ht="20">
      <c r="A2345" s="49"/>
      <c r="B2345" s="52"/>
      <c r="C2345" s="53"/>
      <c r="D2345" s="54"/>
      <c r="E2345" s="54"/>
      <c r="F2345" s="55"/>
      <c r="G2345" s="56"/>
      <c r="H2345" s="57"/>
      <c r="I2345" s="58"/>
      <c r="J2345" s="59">
        <f t="shared" si="474"/>
        <v>0</v>
      </c>
      <c r="K2345" s="60">
        <f t="shared" si="475"/>
        <v>0</v>
      </c>
      <c r="L2345" s="61"/>
      <c r="M2345" s="59">
        <f t="shared" si="469"/>
        <v>0</v>
      </c>
      <c r="N2345" s="60">
        <f t="shared" si="470"/>
        <v>0</v>
      </c>
      <c r="O2345" s="81" t="e">
        <f t="shared" si="471"/>
        <v>#DIV/0!</v>
      </c>
      <c r="P2345" s="61"/>
      <c r="Q2345" s="60">
        <f t="shared" si="472"/>
        <v>0</v>
      </c>
      <c r="R2345" s="60">
        <f t="shared" ref="R2345:R2408" si="476">N2345/2</f>
        <v>0</v>
      </c>
      <c r="S2345" s="75" t="str">
        <f t="shared" si="473"/>
        <v>已清</v>
      </c>
      <c r="T2345" s="51" t="s">
        <v>59</v>
      </c>
      <c r="U2345" s="51"/>
      <c r="V2345" s="51"/>
    </row>
    <row r="2346" spans="1:22" ht="20">
      <c r="A2346" s="49"/>
      <c r="B2346" s="52"/>
      <c r="C2346" s="53"/>
      <c r="D2346" s="54"/>
      <c r="E2346" s="54"/>
      <c r="F2346" s="55"/>
      <c r="G2346" s="56"/>
      <c r="H2346" s="57"/>
      <c r="I2346" s="58"/>
      <c r="J2346" s="59">
        <f t="shared" si="474"/>
        <v>0</v>
      </c>
      <c r="K2346" s="60">
        <f t="shared" si="475"/>
        <v>0</v>
      </c>
      <c r="L2346" s="61"/>
      <c r="M2346" s="59">
        <f t="shared" si="469"/>
        <v>0</v>
      </c>
      <c r="N2346" s="60">
        <f t="shared" si="470"/>
        <v>0</v>
      </c>
      <c r="O2346" s="81" t="e">
        <f t="shared" si="471"/>
        <v>#DIV/0!</v>
      </c>
      <c r="P2346" s="61"/>
      <c r="Q2346" s="60">
        <f t="shared" si="472"/>
        <v>0</v>
      </c>
      <c r="R2346" s="60">
        <f t="shared" si="476"/>
        <v>0</v>
      </c>
      <c r="S2346" s="75" t="str">
        <f t="shared" si="473"/>
        <v>已清</v>
      </c>
      <c r="T2346" s="51" t="s">
        <v>59</v>
      </c>
      <c r="U2346" s="51"/>
      <c r="V2346" s="51"/>
    </row>
    <row r="2347" spans="1:22" ht="20">
      <c r="A2347" s="49"/>
      <c r="B2347" s="52"/>
      <c r="C2347" s="53"/>
      <c r="D2347" s="54"/>
      <c r="E2347" s="54"/>
      <c r="F2347" s="55"/>
      <c r="G2347" s="56"/>
      <c r="H2347" s="57"/>
      <c r="I2347" s="58"/>
      <c r="J2347" s="59">
        <f t="shared" si="474"/>
        <v>0</v>
      </c>
      <c r="K2347" s="60">
        <f t="shared" si="475"/>
        <v>0</v>
      </c>
      <c r="L2347" s="61"/>
      <c r="M2347" s="59">
        <f t="shared" si="469"/>
        <v>0</v>
      </c>
      <c r="N2347" s="60">
        <f t="shared" si="470"/>
        <v>0</v>
      </c>
      <c r="O2347" s="81" t="e">
        <f t="shared" si="471"/>
        <v>#DIV/0!</v>
      </c>
      <c r="P2347" s="61"/>
      <c r="Q2347" s="60">
        <f t="shared" si="472"/>
        <v>0</v>
      </c>
      <c r="R2347" s="60">
        <f t="shared" si="476"/>
        <v>0</v>
      </c>
      <c r="S2347" s="75" t="str">
        <f t="shared" si="473"/>
        <v>已清</v>
      </c>
      <c r="T2347" s="51" t="s">
        <v>59</v>
      </c>
      <c r="U2347" s="51"/>
      <c r="V2347" s="51"/>
    </row>
    <row r="2348" spans="1:22" ht="20">
      <c r="A2348" s="49"/>
      <c r="B2348" s="52"/>
      <c r="C2348" s="53"/>
      <c r="D2348" s="54"/>
      <c r="E2348" s="54"/>
      <c r="F2348" s="55"/>
      <c r="G2348" s="56"/>
      <c r="H2348" s="57"/>
      <c r="I2348" s="58"/>
      <c r="J2348" s="59">
        <f t="shared" si="474"/>
        <v>0</v>
      </c>
      <c r="K2348" s="60">
        <f t="shared" si="475"/>
        <v>0</v>
      </c>
      <c r="L2348" s="61"/>
      <c r="M2348" s="59">
        <f t="shared" si="469"/>
        <v>0</v>
      </c>
      <c r="N2348" s="60">
        <f t="shared" si="470"/>
        <v>0</v>
      </c>
      <c r="O2348" s="81" t="e">
        <f t="shared" si="471"/>
        <v>#DIV/0!</v>
      </c>
      <c r="P2348" s="61"/>
      <c r="Q2348" s="60">
        <f t="shared" si="472"/>
        <v>0</v>
      </c>
      <c r="R2348" s="60">
        <f t="shared" si="476"/>
        <v>0</v>
      </c>
      <c r="S2348" s="75" t="str">
        <f t="shared" si="473"/>
        <v>已清</v>
      </c>
      <c r="T2348" s="51" t="s">
        <v>59</v>
      </c>
      <c r="U2348" s="51"/>
      <c r="V2348" s="51"/>
    </row>
    <row r="2349" spans="1:22" ht="20">
      <c r="A2349" s="49"/>
      <c r="B2349" s="52"/>
      <c r="C2349" s="53"/>
      <c r="D2349" s="54"/>
      <c r="E2349" s="54"/>
      <c r="F2349" s="55"/>
      <c r="G2349" s="56"/>
      <c r="H2349" s="57"/>
      <c r="I2349" s="58"/>
      <c r="J2349" s="59">
        <f t="shared" si="474"/>
        <v>0</v>
      </c>
      <c r="K2349" s="60">
        <f t="shared" si="475"/>
        <v>0</v>
      </c>
      <c r="L2349" s="61"/>
      <c r="M2349" s="59">
        <f t="shared" si="469"/>
        <v>0</v>
      </c>
      <c r="N2349" s="60">
        <f t="shared" si="470"/>
        <v>0</v>
      </c>
      <c r="O2349" s="81" t="e">
        <f t="shared" si="471"/>
        <v>#DIV/0!</v>
      </c>
      <c r="P2349" s="61"/>
      <c r="Q2349" s="60">
        <f t="shared" si="472"/>
        <v>0</v>
      </c>
      <c r="R2349" s="60">
        <f t="shared" si="476"/>
        <v>0</v>
      </c>
      <c r="S2349" s="75" t="str">
        <f t="shared" si="473"/>
        <v>已清</v>
      </c>
      <c r="T2349" s="51" t="s">
        <v>59</v>
      </c>
      <c r="U2349" s="51"/>
      <c r="V2349" s="51"/>
    </row>
    <row r="2350" spans="1:22" ht="20">
      <c r="A2350" s="49"/>
      <c r="B2350" s="52"/>
      <c r="C2350" s="53"/>
      <c r="D2350" s="54"/>
      <c r="E2350" s="54"/>
      <c r="F2350" s="55"/>
      <c r="G2350" s="56"/>
      <c r="H2350" s="57"/>
      <c r="I2350" s="58"/>
      <c r="J2350" s="59">
        <f t="shared" si="474"/>
        <v>0</v>
      </c>
      <c r="K2350" s="60">
        <f t="shared" si="475"/>
        <v>0</v>
      </c>
      <c r="L2350" s="61"/>
      <c r="M2350" s="59">
        <f t="shared" si="469"/>
        <v>0</v>
      </c>
      <c r="N2350" s="60">
        <f t="shared" si="470"/>
        <v>0</v>
      </c>
      <c r="O2350" s="81" t="e">
        <f t="shared" si="471"/>
        <v>#DIV/0!</v>
      </c>
      <c r="P2350" s="61"/>
      <c r="Q2350" s="60">
        <f t="shared" si="472"/>
        <v>0</v>
      </c>
      <c r="R2350" s="60">
        <f t="shared" si="476"/>
        <v>0</v>
      </c>
      <c r="S2350" s="75" t="str">
        <f t="shared" si="473"/>
        <v>已清</v>
      </c>
      <c r="T2350" s="51" t="s">
        <v>59</v>
      </c>
      <c r="U2350" s="51"/>
      <c r="V2350" s="51"/>
    </row>
    <row r="2351" spans="1:22" ht="20">
      <c r="A2351" s="49"/>
      <c r="B2351" s="52"/>
      <c r="C2351" s="53"/>
      <c r="D2351" s="54"/>
      <c r="E2351" s="54"/>
      <c r="F2351" s="55"/>
      <c r="G2351" s="56"/>
      <c r="H2351" s="57"/>
      <c r="I2351" s="58"/>
      <c r="J2351" s="59">
        <f t="shared" si="474"/>
        <v>0</v>
      </c>
      <c r="K2351" s="60">
        <f t="shared" si="475"/>
        <v>0</v>
      </c>
      <c r="L2351" s="61"/>
      <c r="M2351" s="59">
        <f t="shared" si="469"/>
        <v>0</v>
      </c>
      <c r="N2351" s="60">
        <f t="shared" si="470"/>
        <v>0</v>
      </c>
      <c r="O2351" s="81" t="e">
        <f t="shared" si="471"/>
        <v>#DIV/0!</v>
      </c>
      <c r="P2351" s="61"/>
      <c r="Q2351" s="60">
        <f t="shared" si="472"/>
        <v>0</v>
      </c>
      <c r="R2351" s="60">
        <f t="shared" si="476"/>
        <v>0</v>
      </c>
      <c r="S2351" s="75" t="str">
        <f t="shared" si="473"/>
        <v>已清</v>
      </c>
      <c r="T2351" s="51" t="s">
        <v>59</v>
      </c>
      <c r="U2351" s="51"/>
      <c r="V2351" s="51"/>
    </row>
    <row r="2352" spans="1:22" ht="20">
      <c r="A2352" s="49"/>
      <c r="B2352" s="52"/>
      <c r="C2352" s="53"/>
      <c r="D2352" s="54"/>
      <c r="E2352" s="54"/>
      <c r="F2352" s="55"/>
      <c r="G2352" s="56"/>
      <c r="H2352" s="57"/>
      <c r="I2352" s="58"/>
      <c r="J2352" s="59">
        <f t="shared" si="474"/>
        <v>0</v>
      </c>
      <c r="K2352" s="60">
        <f t="shared" si="475"/>
        <v>0</v>
      </c>
      <c r="L2352" s="61"/>
      <c r="M2352" s="59">
        <f t="shared" si="469"/>
        <v>0</v>
      </c>
      <c r="N2352" s="60">
        <f t="shared" si="470"/>
        <v>0</v>
      </c>
      <c r="O2352" s="81" t="e">
        <f t="shared" si="471"/>
        <v>#DIV/0!</v>
      </c>
      <c r="P2352" s="61"/>
      <c r="Q2352" s="60">
        <f t="shared" si="472"/>
        <v>0</v>
      </c>
      <c r="R2352" s="60">
        <f t="shared" si="476"/>
        <v>0</v>
      </c>
      <c r="S2352" s="75" t="str">
        <f t="shared" si="473"/>
        <v>已清</v>
      </c>
      <c r="T2352" s="51" t="s">
        <v>59</v>
      </c>
      <c r="U2352" s="51"/>
      <c r="V2352" s="51"/>
    </row>
    <row r="2353" spans="1:22" ht="20">
      <c r="A2353" s="49"/>
      <c r="B2353" s="52"/>
      <c r="C2353" s="53"/>
      <c r="D2353" s="54"/>
      <c r="E2353" s="54"/>
      <c r="F2353" s="55"/>
      <c r="G2353" s="56"/>
      <c r="H2353" s="57"/>
      <c r="I2353" s="58"/>
      <c r="J2353" s="59">
        <f t="shared" si="474"/>
        <v>0</v>
      </c>
      <c r="K2353" s="60">
        <f t="shared" si="475"/>
        <v>0</v>
      </c>
      <c r="L2353" s="61"/>
      <c r="M2353" s="59">
        <f t="shared" si="469"/>
        <v>0</v>
      </c>
      <c r="N2353" s="60">
        <f t="shared" si="470"/>
        <v>0</v>
      </c>
      <c r="O2353" s="81" t="e">
        <f t="shared" si="471"/>
        <v>#DIV/0!</v>
      </c>
      <c r="P2353" s="61"/>
      <c r="Q2353" s="60">
        <f t="shared" si="472"/>
        <v>0</v>
      </c>
      <c r="R2353" s="60">
        <f t="shared" si="476"/>
        <v>0</v>
      </c>
      <c r="S2353" s="75" t="str">
        <f t="shared" si="473"/>
        <v>已清</v>
      </c>
      <c r="T2353" s="51" t="s">
        <v>59</v>
      </c>
      <c r="U2353" s="51"/>
      <c r="V2353" s="51"/>
    </row>
    <row r="2354" spans="1:22" ht="20">
      <c r="A2354" s="49"/>
      <c r="B2354" s="52"/>
      <c r="C2354" s="53"/>
      <c r="D2354" s="54"/>
      <c r="E2354" s="54"/>
      <c r="F2354" s="55"/>
      <c r="G2354" s="56"/>
      <c r="H2354" s="57"/>
      <c r="I2354" s="58"/>
      <c r="J2354" s="59">
        <f t="shared" si="474"/>
        <v>0</v>
      </c>
      <c r="K2354" s="60">
        <f t="shared" si="475"/>
        <v>0</v>
      </c>
      <c r="L2354" s="61"/>
      <c r="M2354" s="59">
        <f t="shared" si="469"/>
        <v>0</v>
      </c>
      <c r="N2354" s="60">
        <f t="shared" si="470"/>
        <v>0</v>
      </c>
      <c r="O2354" s="81" t="e">
        <f t="shared" si="471"/>
        <v>#DIV/0!</v>
      </c>
      <c r="P2354" s="61"/>
      <c r="Q2354" s="60">
        <f t="shared" si="472"/>
        <v>0</v>
      </c>
      <c r="R2354" s="60">
        <f t="shared" si="476"/>
        <v>0</v>
      </c>
      <c r="S2354" s="75" t="str">
        <f t="shared" si="473"/>
        <v>已清</v>
      </c>
      <c r="T2354" s="51" t="s">
        <v>59</v>
      </c>
      <c r="U2354" s="51"/>
      <c r="V2354" s="51"/>
    </row>
    <row r="2355" spans="1:22" ht="20">
      <c r="A2355" s="49"/>
      <c r="B2355" s="52"/>
      <c r="C2355" s="53"/>
      <c r="D2355" s="54"/>
      <c r="E2355" s="54"/>
      <c r="F2355" s="55"/>
      <c r="G2355" s="56"/>
      <c r="H2355" s="57"/>
      <c r="I2355" s="58"/>
      <c r="J2355" s="59">
        <f t="shared" si="474"/>
        <v>0</v>
      </c>
      <c r="K2355" s="60">
        <f t="shared" si="475"/>
        <v>0</v>
      </c>
      <c r="L2355" s="61"/>
      <c r="M2355" s="59">
        <f t="shared" si="469"/>
        <v>0</v>
      </c>
      <c r="N2355" s="60">
        <f t="shared" si="470"/>
        <v>0</v>
      </c>
      <c r="O2355" s="81" t="e">
        <f t="shared" si="471"/>
        <v>#DIV/0!</v>
      </c>
      <c r="P2355" s="61"/>
      <c r="Q2355" s="60">
        <f t="shared" si="472"/>
        <v>0</v>
      </c>
      <c r="R2355" s="60">
        <f t="shared" si="476"/>
        <v>0</v>
      </c>
      <c r="S2355" s="75" t="str">
        <f t="shared" si="473"/>
        <v>已清</v>
      </c>
      <c r="T2355" s="51" t="s">
        <v>59</v>
      </c>
      <c r="U2355" s="51"/>
      <c r="V2355" s="51"/>
    </row>
    <row r="2356" spans="1:22" ht="20">
      <c r="A2356" s="49"/>
      <c r="B2356" s="52"/>
      <c r="C2356" s="53"/>
      <c r="D2356" s="54"/>
      <c r="E2356" s="54"/>
      <c r="F2356" s="55"/>
      <c r="G2356" s="56"/>
      <c r="H2356" s="57"/>
      <c r="I2356" s="58"/>
      <c r="J2356" s="59">
        <f t="shared" si="474"/>
        <v>0</v>
      </c>
      <c r="K2356" s="60">
        <f t="shared" si="475"/>
        <v>0</v>
      </c>
      <c r="L2356" s="61"/>
      <c r="M2356" s="59">
        <f t="shared" si="469"/>
        <v>0</v>
      </c>
      <c r="N2356" s="60">
        <f t="shared" si="470"/>
        <v>0</v>
      </c>
      <c r="O2356" s="81" t="e">
        <f t="shared" si="471"/>
        <v>#DIV/0!</v>
      </c>
      <c r="P2356" s="61"/>
      <c r="Q2356" s="60">
        <f t="shared" si="472"/>
        <v>0</v>
      </c>
      <c r="R2356" s="60">
        <f t="shared" si="476"/>
        <v>0</v>
      </c>
      <c r="S2356" s="75" t="str">
        <f t="shared" si="473"/>
        <v>已清</v>
      </c>
      <c r="T2356" s="51" t="s">
        <v>59</v>
      </c>
      <c r="U2356" s="51"/>
      <c r="V2356" s="51"/>
    </row>
    <row r="2357" spans="1:22" ht="20">
      <c r="A2357" s="49"/>
      <c r="B2357" s="52"/>
      <c r="C2357" s="53"/>
      <c r="D2357" s="54"/>
      <c r="E2357" s="54"/>
      <c r="F2357" s="55"/>
      <c r="G2357" s="56"/>
      <c r="H2357" s="57"/>
      <c r="I2357" s="58"/>
      <c r="J2357" s="59">
        <f t="shared" si="474"/>
        <v>0</v>
      </c>
      <c r="K2357" s="60">
        <f t="shared" si="475"/>
        <v>0</v>
      </c>
      <c r="L2357" s="61"/>
      <c r="M2357" s="59">
        <f t="shared" si="469"/>
        <v>0</v>
      </c>
      <c r="N2357" s="60">
        <f t="shared" si="470"/>
        <v>0</v>
      </c>
      <c r="O2357" s="81" t="e">
        <f t="shared" si="471"/>
        <v>#DIV/0!</v>
      </c>
      <c r="P2357" s="61"/>
      <c r="Q2357" s="60">
        <f t="shared" si="472"/>
        <v>0</v>
      </c>
      <c r="R2357" s="60">
        <f t="shared" si="476"/>
        <v>0</v>
      </c>
      <c r="S2357" s="75" t="str">
        <f t="shared" si="473"/>
        <v>已清</v>
      </c>
      <c r="T2357" s="51" t="s">
        <v>59</v>
      </c>
      <c r="U2357" s="51"/>
      <c r="V2357" s="51"/>
    </row>
    <row r="2358" spans="1:22" ht="20">
      <c r="A2358" s="49"/>
      <c r="B2358" s="52"/>
      <c r="C2358" s="53"/>
      <c r="D2358" s="54"/>
      <c r="E2358" s="54"/>
      <c r="F2358" s="55"/>
      <c r="G2358" s="56"/>
      <c r="H2358" s="57"/>
      <c r="I2358" s="58"/>
      <c r="J2358" s="59">
        <f t="shared" si="474"/>
        <v>0</v>
      </c>
      <c r="K2358" s="60">
        <f t="shared" si="475"/>
        <v>0</v>
      </c>
      <c r="L2358" s="61"/>
      <c r="M2358" s="59">
        <f t="shared" si="469"/>
        <v>0</v>
      </c>
      <c r="N2358" s="60">
        <f t="shared" si="470"/>
        <v>0</v>
      </c>
      <c r="O2358" s="81" t="e">
        <f t="shared" si="471"/>
        <v>#DIV/0!</v>
      </c>
      <c r="P2358" s="61"/>
      <c r="Q2358" s="60">
        <f t="shared" si="472"/>
        <v>0</v>
      </c>
      <c r="R2358" s="60">
        <f t="shared" si="476"/>
        <v>0</v>
      </c>
      <c r="S2358" s="75" t="str">
        <f t="shared" si="473"/>
        <v>已清</v>
      </c>
      <c r="T2358" s="51" t="s">
        <v>59</v>
      </c>
      <c r="U2358" s="51"/>
      <c r="V2358" s="51"/>
    </row>
    <row r="2359" spans="1:22" ht="20">
      <c r="A2359" s="49"/>
      <c r="B2359" s="52"/>
      <c r="C2359" s="53"/>
      <c r="D2359" s="54"/>
      <c r="E2359" s="54"/>
      <c r="F2359" s="55"/>
      <c r="G2359" s="56"/>
      <c r="H2359" s="57"/>
      <c r="I2359" s="58"/>
      <c r="J2359" s="59">
        <f t="shared" si="474"/>
        <v>0</v>
      </c>
      <c r="K2359" s="60">
        <f t="shared" si="475"/>
        <v>0</v>
      </c>
      <c r="L2359" s="61"/>
      <c r="M2359" s="59">
        <f t="shared" si="469"/>
        <v>0</v>
      </c>
      <c r="N2359" s="60">
        <f t="shared" si="470"/>
        <v>0</v>
      </c>
      <c r="O2359" s="81" t="e">
        <f t="shared" si="471"/>
        <v>#DIV/0!</v>
      </c>
      <c r="P2359" s="61"/>
      <c r="Q2359" s="60">
        <f t="shared" si="472"/>
        <v>0</v>
      </c>
      <c r="R2359" s="60">
        <f t="shared" si="476"/>
        <v>0</v>
      </c>
      <c r="S2359" s="75" t="str">
        <f t="shared" si="473"/>
        <v>已清</v>
      </c>
      <c r="T2359" s="51" t="s">
        <v>59</v>
      </c>
      <c r="U2359" s="51"/>
      <c r="V2359" s="51"/>
    </row>
    <row r="2360" spans="1:22" ht="20">
      <c r="A2360" s="49"/>
      <c r="B2360" s="52"/>
      <c r="C2360" s="53"/>
      <c r="D2360" s="54"/>
      <c r="E2360" s="54"/>
      <c r="F2360" s="55"/>
      <c r="G2360" s="56"/>
      <c r="H2360" s="57"/>
      <c r="I2360" s="58"/>
      <c r="J2360" s="59">
        <f t="shared" si="474"/>
        <v>0</v>
      </c>
      <c r="K2360" s="60">
        <f t="shared" si="475"/>
        <v>0</v>
      </c>
      <c r="L2360" s="61"/>
      <c r="M2360" s="59">
        <f t="shared" ref="M2360:M2423" si="477">L2360*H2360</f>
        <v>0</v>
      </c>
      <c r="N2360" s="60">
        <f t="shared" ref="N2360:N2423" si="478">(L2360-J2360)*H2360</f>
        <v>0</v>
      </c>
      <c r="O2360" s="81" t="e">
        <f t="shared" ref="O2360:O2423" si="479">(L2360-J2360)/J2360</f>
        <v>#DIV/0!</v>
      </c>
      <c r="P2360" s="61"/>
      <c r="Q2360" s="60">
        <f t="shared" si="472"/>
        <v>0</v>
      </c>
      <c r="R2360" s="60">
        <f t="shared" si="476"/>
        <v>0</v>
      </c>
      <c r="S2360" s="75" t="str">
        <f t="shared" si="473"/>
        <v>已清</v>
      </c>
      <c r="T2360" s="51" t="s">
        <v>59</v>
      </c>
      <c r="U2360" s="51"/>
      <c r="V2360" s="51"/>
    </row>
    <row r="2361" spans="1:22" ht="20">
      <c r="A2361" s="49"/>
      <c r="B2361" s="52"/>
      <c r="C2361" s="53"/>
      <c r="D2361" s="54"/>
      <c r="E2361" s="54"/>
      <c r="F2361" s="55"/>
      <c r="G2361" s="56"/>
      <c r="H2361" s="57"/>
      <c r="I2361" s="58"/>
      <c r="J2361" s="59">
        <f t="shared" si="474"/>
        <v>0</v>
      </c>
      <c r="K2361" s="60">
        <f t="shared" si="475"/>
        <v>0</v>
      </c>
      <c r="L2361" s="61"/>
      <c r="M2361" s="59">
        <f t="shared" si="477"/>
        <v>0</v>
      </c>
      <c r="N2361" s="60">
        <f t="shared" si="478"/>
        <v>0</v>
      </c>
      <c r="O2361" s="81" t="e">
        <f t="shared" si="479"/>
        <v>#DIV/0!</v>
      </c>
      <c r="P2361" s="61"/>
      <c r="Q2361" s="60">
        <f t="shared" si="472"/>
        <v>0</v>
      </c>
      <c r="R2361" s="60">
        <f t="shared" si="476"/>
        <v>0</v>
      </c>
      <c r="S2361" s="75" t="str">
        <f t="shared" si="473"/>
        <v>已清</v>
      </c>
      <c r="T2361" s="51" t="s">
        <v>59</v>
      </c>
      <c r="U2361" s="51"/>
      <c r="V2361" s="51"/>
    </row>
    <row r="2362" spans="1:22" ht="20">
      <c r="A2362" s="49"/>
      <c r="B2362" s="52"/>
      <c r="C2362" s="53"/>
      <c r="D2362" s="54"/>
      <c r="E2362" s="54"/>
      <c r="F2362" s="55"/>
      <c r="G2362" s="56"/>
      <c r="H2362" s="57"/>
      <c r="I2362" s="58"/>
      <c r="J2362" s="59">
        <f t="shared" si="474"/>
        <v>0</v>
      </c>
      <c r="K2362" s="60">
        <f t="shared" si="475"/>
        <v>0</v>
      </c>
      <c r="L2362" s="61"/>
      <c r="M2362" s="59">
        <f t="shared" si="477"/>
        <v>0</v>
      </c>
      <c r="N2362" s="60">
        <f t="shared" si="478"/>
        <v>0</v>
      </c>
      <c r="O2362" s="81" t="e">
        <f t="shared" si="479"/>
        <v>#DIV/0!</v>
      </c>
      <c r="P2362" s="61"/>
      <c r="Q2362" s="60">
        <f t="shared" ref="Q2362:Q2425" si="480">L2362*H2362-P2362</f>
        <v>0</v>
      </c>
      <c r="R2362" s="60">
        <f t="shared" si="476"/>
        <v>0</v>
      </c>
      <c r="S2362" s="75" t="str">
        <f t="shared" si="473"/>
        <v>已清</v>
      </c>
      <c r="T2362" s="51" t="s">
        <v>59</v>
      </c>
      <c r="U2362" s="51"/>
      <c r="V2362" s="51"/>
    </row>
    <row r="2363" spans="1:22" ht="20">
      <c r="A2363" s="49"/>
      <c r="B2363" s="52"/>
      <c r="C2363" s="53"/>
      <c r="D2363" s="54"/>
      <c r="E2363" s="54"/>
      <c r="F2363" s="55"/>
      <c r="G2363" s="56"/>
      <c r="H2363" s="57"/>
      <c r="I2363" s="58"/>
      <c r="J2363" s="59">
        <f t="shared" si="474"/>
        <v>0</v>
      </c>
      <c r="K2363" s="60">
        <f t="shared" si="475"/>
        <v>0</v>
      </c>
      <c r="L2363" s="61"/>
      <c r="M2363" s="59">
        <f t="shared" si="477"/>
        <v>0</v>
      </c>
      <c r="N2363" s="60">
        <f t="shared" si="478"/>
        <v>0</v>
      </c>
      <c r="O2363" s="81" t="e">
        <f t="shared" si="479"/>
        <v>#DIV/0!</v>
      </c>
      <c r="P2363" s="61"/>
      <c r="Q2363" s="60">
        <f t="shared" si="480"/>
        <v>0</v>
      </c>
      <c r="R2363" s="60">
        <f t="shared" si="476"/>
        <v>0</v>
      </c>
      <c r="S2363" s="75" t="str">
        <f t="shared" si="473"/>
        <v>已清</v>
      </c>
      <c r="T2363" s="51" t="s">
        <v>59</v>
      </c>
      <c r="U2363" s="51"/>
      <c r="V2363" s="51"/>
    </row>
    <row r="2364" spans="1:22" ht="20">
      <c r="A2364" s="49"/>
      <c r="B2364" s="52"/>
      <c r="C2364" s="53"/>
      <c r="D2364" s="54"/>
      <c r="E2364" s="54"/>
      <c r="F2364" s="55"/>
      <c r="G2364" s="56"/>
      <c r="H2364" s="57"/>
      <c r="I2364" s="58"/>
      <c r="J2364" s="59">
        <f t="shared" si="474"/>
        <v>0</v>
      </c>
      <c r="K2364" s="60">
        <f t="shared" si="475"/>
        <v>0</v>
      </c>
      <c r="L2364" s="61"/>
      <c r="M2364" s="59">
        <f t="shared" si="477"/>
        <v>0</v>
      </c>
      <c r="N2364" s="60">
        <f t="shared" si="478"/>
        <v>0</v>
      </c>
      <c r="O2364" s="81" t="e">
        <f t="shared" si="479"/>
        <v>#DIV/0!</v>
      </c>
      <c r="P2364" s="61"/>
      <c r="Q2364" s="60">
        <f t="shared" si="480"/>
        <v>0</v>
      </c>
      <c r="R2364" s="60">
        <f t="shared" si="476"/>
        <v>0</v>
      </c>
      <c r="S2364" s="75" t="str">
        <f t="shared" si="473"/>
        <v>已清</v>
      </c>
      <c r="T2364" s="51" t="s">
        <v>59</v>
      </c>
      <c r="U2364" s="51"/>
      <c r="V2364" s="51"/>
    </row>
    <row r="2365" spans="1:22" ht="20">
      <c r="A2365" s="49"/>
      <c r="B2365" s="52"/>
      <c r="C2365" s="53"/>
      <c r="D2365" s="54"/>
      <c r="E2365" s="54"/>
      <c r="F2365" s="55"/>
      <c r="G2365" s="56"/>
      <c r="H2365" s="57"/>
      <c r="I2365" s="58"/>
      <c r="J2365" s="59">
        <f t="shared" si="474"/>
        <v>0</v>
      </c>
      <c r="K2365" s="60">
        <f t="shared" si="475"/>
        <v>0</v>
      </c>
      <c r="L2365" s="61"/>
      <c r="M2365" s="59">
        <f t="shared" si="477"/>
        <v>0</v>
      </c>
      <c r="N2365" s="60">
        <f t="shared" si="478"/>
        <v>0</v>
      </c>
      <c r="O2365" s="81" t="e">
        <f t="shared" si="479"/>
        <v>#DIV/0!</v>
      </c>
      <c r="P2365" s="61"/>
      <c r="Q2365" s="60">
        <f t="shared" si="480"/>
        <v>0</v>
      </c>
      <c r="R2365" s="60">
        <f t="shared" si="476"/>
        <v>0</v>
      </c>
      <c r="S2365" s="75" t="str">
        <f t="shared" si="473"/>
        <v>已清</v>
      </c>
      <c r="T2365" s="51" t="s">
        <v>59</v>
      </c>
      <c r="U2365" s="51"/>
      <c r="V2365" s="51"/>
    </row>
    <row r="2366" spans="1:22" ht="20">
      <c r="A2366" s="49"/>
      <c r="B2366" s="52"/>
      <c r="C2366" s="53"/>
      <c r="D2366" s="54"/>
      <c r="E2366" s="54"/>
      <c r="F2366" s="55"/>
      <c r="G2366" s="56"/>
      <c r="H2366" s="57"/>
      <c r="I2366" s="58"/>
      <c r="J2366" s="59">
        <f t="shared" si="474"/>
        <v>0</v>
      </c>
      <c r="K2366" s="60">
        <f t="shared" si="475"/>
        <v>0</v>
      </c>
      <c r="L2366" s="61"/>
      <c r="M2366" s="59">
        <f t="shared" si="477"/>
        <v>0</v>
      </c>
      <c r="N2366" s="60">
        <f t="shared" si="478"/>
        <v>0</v>
      </c>
      <c r="O2366" s="81" t="e">
        <f t="shared" si="479"/>
        <v>#DIV/0!</v>
      </c>
      <c r="P2366" s="61"/>
      <c r="Q2366" s="60">
        <f t="shared" si="480"/>
        <v>0</v>
      </c>
      <c r="R2366" s="60">
        <f t="shared" si="476"/>
        <v>0</v>
      </c>
      <c r="S2366" s="75" t="str">
        <f t="shared" si="473"/>
        <v>已清</v>
      </c>
      <c r="T2366" s="51" t="s">
        <v>59</v>
      </c>
      <c r="U2366" s="51"/>
      <c r="V2366" s="51"/>
    </row>
    <row r="2367" spans="1:22" ht="20">
      <c r="A2367" s="49"/>
      <c r="B2367" s="52"/>
      <c r="C2367" s="53"/>
      <c r="D2367" s="54"/>
      <c r="E2367" s="54"/>
      <c r="F2367" s="55"/>
      <c r="G2367" s="56"/>
      <c r="H2367" s="57"/>
      <c r="I2367" s="58"/>
      <c r="J2367" s="59">
        <f t="shared" si="474"/>
        <v>0</v>
      </c>
      <c r="K2367" s="60">
        <f t="shared" si="475"/>
        <v>0</v>
      </c>
      <c r="L2367" s="61"/>
      <c r="M2367" s="59">
        <f t="shared" si="477"/>
        <v>0</v>
      </c>
      <c r="N2367" s="60">
        <f t="shared" si="478"/>
        <v>0</v>
      </c>
      <c r="O2367" s="81" t="e">
        <f t="shared" si="479"/>
        <v>#DIV/0!</v>
      </c>
      <c r="P2367" s="61"/>
      <c r="Q2367" s="60">
        <f t="shared" si="480"/>
        <v>0</v>
      </c>
      <c r="R2367" s="60">
        <f t="shared" si="476"/>
        <v>0</v>
      </c>
      <c r="S2367" s="75" t="str">
        <f t="shared" si="473"/>
        <v>已清</v>
      </c>
      <c r="T2367" s="51" t="s">
        <v>59</v>
      </c>
      <c r="U2367" s="51"/>
      <c r="V2367" s="51"/>
    </row>
    <row r="2368" spans="1:22" ht="20">
      <c r="A2368" s="49"/>
      <c r="B2368" s="52"/>
      <c r="C2368" s="53"/>
      <c r="D2368" s="54"/>
      <c r="E2368" s="54"/>
      <c r="F2368" s="55"/>
      <c r="G2368" s="56"/>
      <c r="H2368" s="57"/>
      <c r="I2368" s="58"/>
      <c r="J2368" s="59">
        <f t="shared" si="474"/>
        <v>0</v>
      </c>
      <c r="K2368" s="60">
        <f t="shared" si="475"/>
        <v>0</v>
      </c>
      <c r="L2368" s="61"/>
      <c r="M2368" s="59">
        <f t="shared" si="477"/>
        <v>0</v>
      </c>
      <c r="N2368" s="60">
        <f t="shared" si="478"/>
        <v>0</v>
      </c>
      <c r="O2368" s="81" t="e">
        <f t="shared" si="479"/>
        <v>#DIV/0!</v>
      </c>
      <c r="P2368" s="61"/>
      <c r="Q2368" s="60">
        <f t="shared" si="480"/>
        <v>0</v>
      </c>
      <c r="R2368" s="60">
        <f t="shared" si="476"/>
        <v>0</v>
      </c>
      <c r="S2368" s="75" t="str">
        <f t="shared" si="473"/>
        <v>已清</v>
      </c>
      <c r="T2368" s="51" t="s">
        <v>59</v>
      </c>
      <c r="U2368" s="51"/>
      <c r="V2368" s="51"/>
    </row>
    <row r="2369" spans="1:22" ht="20">
      <c r="A2369" s="49"/>
      <c r="B2369" s="52"/>
      <c r="C2369" s="53"/>
      <c r="D2369" s="54"/>
      <c r="E2369" s="54"/>
      <c r="F2369" s="55"/>
      <c r="G2369" s="56"/>
      <c r="H2369" s="57"/>
      <c r="I2369" s="58"/>
      <c r="J2369" s="59">
        <f t="shared" si="474"/>
        <v>0</v>
      </c>
      <c r="K2369" s="60">
        <f t="shared" si="475"/>
        <v>0</v>
      </c>
      <c r="L2369" s="61"/>
      <c r="M2369" s="59">
        <f t="shared" si="477"/>
        <v>0</v>
      </c>
      <c r="N2369" s="60">
        <f t="shared" si="478"/>
        <v>0</v>
      </c>
      <c r="O2369" s="81" t="e">
        <f t="shared" si="479"/>
        <v>#DIV/0!</v>
      </c>
      <c r="P2369" s="61"/>
      <c r="Q2369" s="60">
        <f t="shared" si="480"/>
        <v>0</v>
      </c>
      <c r="R2369" s="60">
        <f t="shared" si="476"/>
        <v>0</v>
      </c>
      <c r="S2369" s="75" t="str">
        <f t="shared" si="473"/>
        <v>已清</v>
      </c>
      <c r="T2369" s="51" t="s">
        <v>59</v>
      </c>
      <c r="U2369" s="51"/>
      <c r="V2369" s="51"/>
    </row>
    <row r="2370" spans="1:22" ht="20">
      <c r="A2370" s="49"/>
      <c r="B2370" s="52"/>
      <c r="C2370" s="53"/>
      <c r="D2370" s="54"/>
      <c r="E2370" s="54"/>
      <c r="F2370" s="55"/>
      <c r="G2370" s="56"/>
      <c r="H2370" s="57"/>
      <c r="I2370" s="58"/>
      <c r="J2370" s="59">
        <f t="shared" si="474"/>
        <v>0</v>
      </c>
      <c r="K2370" s="60">
        <f t="shared" si="475"/>
        <v>0</v>
      </c>
      <c r="L2370" s="61"/>
      <c r="M2370" s="59">
        <f t="shared" si="477"/>
        <v>0</v>
      </c>
      <c r="N2370" s="60">
        <f t="shared" si="478"/>
        <v>0</v>
      </c>
      <c r="O2370" s="81" t="e">
        <f t="shared" si="479"/>
        <v>#DIV/0!</v>
      </c>
      <c r="P2370" s="61"/>
      <c r="Q2370" s="60">
        <f t="shared" si="480"/>
        <v>0</v>
      </c>
      <c r="R2370" s="60">
        <f t="shared" si="476"/>
        <v>0</v>
      </c>
      <c r="S2370" s="75" t="str">
        <f t="shared" ref="S2370:S2433" si="481">IF(Q2370&lt;&gt;0,"未清","已清")</f>
        <v>已清</v>
      </c>
      <c r="T2370" s="51" t="s">
        <v>59</v>
      </c>
      <c r="U2370" s="51"/>
      <c r="V2370" s="51"/>
    </row>
    <row r="2371" spans="1:22" ht="20">
      <c r="A2371" s="49"/>
      <c r="B2371" s="52"/>
      <c r="C2371" s="53"/>
      <c r="D2371" s="54"/>
      <c r="E2371" s="54"/>
      <c r="F2371" s="55"/>
      <c r="G2371" s="56"/>
      <c r="H2371" s="57"/>
      <c r="I2371" s="58"/>
      <c r="J2371" s="59">
        <f t="shared" si="474"/>
        <v>0</v>
      </c>
      <c r="K2371" s="60">
        <f t="shared" si="475"/>
        <v>0</v>
      </c>
      <c r="L2371" s="61"/>
      <c r="M2371" s="59">
        <f t="shared" si="477"/>
        <v>0</v>
      </c>
      <c r="N2371" s="60">
        <f t="shared" si="478"/>
        <v>0</v>
      </c>
      <c r="O2371" s="81" t="e">
        <f t="shared" si="479"/>
        <v>#DIV/0!</v>
      </c>
      <c r="P2371" s="61"/>
      <c r="Q2371" s="60">
        <f t="shared" si="480"/>
        <v>0</v>
      </c>
      <c r="R2371" s="60">
        <f t="shared" si="476"/>
        <v>0</v>
      </c>
      <c r="S2371" s="75" t="str">
        <f t="shared" si="481"/>
        <v>已清</v>
      </c>
      <c r="T2371" s="51" t="s">
        <v>59</v>
      </c>
      <c r="U2371" s="51"/>
      <c r="V2371" s="51"/>
    </row>
    <row r="2372" spans="1:22" ht="20">
      <c r="A2372" s="49"/>
      <c r="B2372" s="52"/>
      <c r="C2372" s="53"/>
      <c r="D2372" s="54"/>
      <c r="E2372" s="54"/>
      <c r="F2372" s="55"/>
      <c r="G2372" s="56"/>
      <c r="H2372" s="57"/>
      <c r="I2372" s="58"/>
      <c r="J2372" s="59">
        <f t="shared" si="474"/>
        <v>0</v>
      </c>
      <c r="K2372" s="60">
        <f t="shared" si="475"/>
        <v>0</v>
      </c>
      <c r="L2372" s="61"/>
      <c r="M2372" s="59">
        <f t="shared" si="477"/>
        <v>0</v>
      </c>
      <c r="N2372" s="60">
        <f t="shared" si="478"/>
        <v>0</v>
      </c>
      <c r="O2372" s="81" t="e">
        <f t="shared" si="479"/>
        <v>#DIV/0!</v>
      </c>
      <c r="P2372" s="61"/>
      <c r="Q2372" s="60">
        <f t="shared" si="480"/>
        <v>0</v>
      </c>
      <c r="R2372" s="60">
        <f t="shared" si="476"/>
        <v>0</v>
      </c>
      <c r="S2372" s="75" t="str">
        <f t="shared" si="481"/>
        <v>已清</v>
      </c>
      <c r="T2372" s="51" t="s">
        <v>59</v>
      </c>
      <c r="U2372" s="51"/>
      <c r="V2372" s="51"/>
    </row>
    <row r="2373" spans="1:22" ht="20">
      <c r="A2373" s="49"/>
      <c r="B2373" s="52"/>
      <c r="C2373" s="53"/>
      <c r="D2373" s="54"/>
      <c r="E2373" s="54"/>
      <c r="F2373" s="55"/>
      <c r="G2373" s="56"/>
      <c r="H2373" s="57"/>
      <c r="I2373" s="58"/>
      <c r="J2373" s="59">
        <f t="shared" ref="J2373:J2436" si="482">G2373*I2373</f>
        <v>0</v>
      </c>
      <c r="K2373" s="60">
        <f t="shared" si="475"/>
        <v>0</v>
      </c>
      <c r="L2373" s="61"/>
      <c r="M2373" s="59">
        <f t="shared" si="477"/>
        <v>0</v>
      </c>
      <c r="N2373" s="60">
        <f t="shared" si="478"/>
        <v>0</v>
      </c>
      <c r="O2373" s="81" t="e">
        <f t="shared" si="479"/>
        <v>#DIV/0!</v>
      </c>
      <c r="P2373" s="61"/>
      <c r="Q2373" s="60">
        <f t="shared" si="480"/>
        <v>0</v>
      </c>
      <c r="R2373" s="60">
        <f t="shared" si="476"/>
        <v>0</v>
      </c>
      <c r="S2373" s="75" t="str">
        <f t="shared" si="481"/>
        <v>已清</v>
      </c>
      <c r="T2373" s="51" t="s">
        <v>59</v>
      </c>
      <c r="U2373" s="51"/>
      <c r="V2373" s="51"/>
    </row>
    <row r="2374" spans="1:22" ht="20">
      <c r="A2374" s="49"/>
      <c r="B2374" s="52"/>
      <c r="C2374" s="53"/>
      <c r="D2374" s="54"/>
      <c r="E2374" s="54"/>
      <c r="F2374" s="55"/>
      <c r="G2374" s="56"/>
      <c r="H2374" s="57"/>
      <c r="I2374" s="58"/>
      <c r="J2374" s="59">
        <f t="shared" si="482"/>
        <v>0</v>
      </c>
      <c r="K2374" s="60">
        <f t="shared" si="475"/>
        <v>0</v>
      </c>
      <c r="L2374" s="61"/>
      <c r="M2374" s="59">
        <f t="shared" si="477"/>
        <v>0</v>
      </c>
      <c r="N2374" s="60">
        <f t="shared" si="478"/>
        <v>0</v>
      </c>
      <c r="O2374" s="81" t="e">
        <f t="shared" si="479"/>
        <v>#DIV/0!</v>
      </c>
      <c r="P2374" s="61"/>
      <c r="Q2374" s="60">
        <f t="shared" si="480"/>
        <v>0</v>
      </c>
      <c r="R2374" s="60">
        <f t="shared" si="476"/>
        <v>0</v>
      </c>
      <c r="S2374" s="75" t="str">
        <f t="shared" si="481"/>
        <v>已清</v>
      </c>
      <c r="T2374" s="51" t="s">
        <v>59</v>
      </c>
      <c r="U2374" s="51"/>
      <c r="V2374" s="51"/>
    </row>
    <row r="2375" spans="1:22" ht="20">
      <c r="A2375" s="49"/>
      <c r="B2375" s="52"/>
      <c r="C2375" s="53"/>
      <c r="D2375" s="54"/>
      <c r="E2375" s="54"/>
      <c r="F2375" s="55"/>
      <c r="G2375" s="56"/>
      <c r="H2375" s="57"/>
      <c r="I2375" s="58"/>
      <c r="J2375" s="59">
        <f t="shared" si="482"/>
        <v>0</v>
      </c>
      <c r="K2375" s="60">
        <f t="shared" si="475"/>
        <v>0</v>
      </c>
      <c r="L2375" s="61"/>
      <c r="M2375" s="59">
        <f t="shared" si="477"/>
        <v>0</v>
      </c>
      <c r="N2375" s="60">
        <f t="shared" si="478"/>
        <v>0</v>
      </c>
      <c r="O2375" s="81" t="e">
        <f t="shared" si="479"/>
        <v>#DIV/0!</v>
      </c>
      <c r="P2375" s="61"/>
      <c r="Q2375" s="60">
        <f t="shared" si="480"/>
        <v>0</v>
      </c>
      <c r="R2375" s="60">
        <f t="shared" si="476"/>
        <v>0</v>
      </c>
      <c r="S2375" s="75" t="str">
        <f t="shared" si="481"/>
        <v>已清</v>
      </c>
      <c r="T2375" s="51" t="s">
        <v>59</v>
      </c>
      <c r="U2375" s="51"/>
      <c r="V2375" s="51"/>
    </row>
    <row r="2376" spans="1:22" ht="20">
      <c r="A2376" s="49"/>
      <c r="B2376" s="52"/>
      <c r="C2376" s="53"/>
      <c r="D2376" s="54"/>
      <c r="E2376" s="54"/>
      <c r="F2376" s="55"/>
      <c r="G2376" s="56"/>
      <c r="H2376" s="57"/>
      <c r="I2376" s="58"/>
      <c r="J2376" s="59">
        <f t="shared" si="482"/>
        <v>0</v>
      </c>
      <c r="K2376" s="60">
        <f t="shared" si="475"/>
        <v>0</v>
      </c>
      <c r="L2376" s="61"/>
      <c r="M2376" s="59">
        <f t="shared" si="477"/>
        <v>0</v>
      </c>
      <c r="N2376" s="60">
        <f t="shared" si="478"/>
        <v>0</v>
      </c>
      <c r="O2376" s="81" t="e">
        <f t="shared" si="479"/>
        <v>#DIV/0!</v>
      </c>
      <c r="P2376" s="61"/>
      <c r="Q2376" s="60">
        <f t="shared" si="480"/>
        <v>0</v>
      </c>
      <c r="R2376" s="60">
        <f t="shared" si="476"/>
        <v>0</v>
      </c>
      <c r="S2376" s="75" t="str">
        <f t="shared" si="481"/>
        <v>已清</v>
      </c>
      <c r="T2376" s="51" t="s">
        <v>59</v>
      </c>
      <c r="U2376" s="51"/>
      <c r="V2376" s="51"/>
    </row>
    <row r="2377" spans="1:22" ht="20">
      <c r="A2377" s="49"/>
      <c r="B2377" s="52"/>
      <c r="C2377" s="53"/>
      <c r="D2377" s="54"/>
      <c r="E2377" s="54"/>
      <c r="F2377" s="55"/>
      <c r="G2377" s="56"/>
      <c r="H2377" s="57"/>
      <c r="I2377" s="58"/>
      <c r="J2377" s="59">
        <f t="shared" si="482"/>
        <v>0</v>
      </c>
      <c r="K2377" s="60">
        <f t="shared" si="475"/>
        <v>0</v>
      </c>
      <c r="L2377" s="61"/>
      <c r="M2377" s="59">
        <f t="shared" si="477"/>
        <v>0</v>
      </c>
      <c r="N2377" s="60">
        <f t="shared" si="478"/>
        <v>0</v>
      </c>
      <c r="O2377" s="81" t="e">
        <f t="shared" si="479"/>
        <v>#DIV/0!</v>
      </c>
      <c r="P2377" s="61"/>
      <c r="Q2377" s="60">
        <f t="shared" si="480"/>
        <v>0</v>
      </c>
      <c r="R2377" s="60">
        <f t="shared" si="476"/>
        <v>0</v>
      </c>
      <c r="S2377" s="75" t="str">
        <f t="shared" si="481"/>
        <v>已清</v>
      </c>
      <c r="T2377" s="51" t="s">
        <v>59</v>
      </c>
      <c r="U2377" s="51"/>
      <c r="V2377" s="51"/>
    </row>
    <row r="2378" spans="1:22" ht="20">
      <c r="A2378" s="49"/>
      <c r="B2378" s="52"/>
      <c r="C2378" s="53"/>
      <c r="D2378" s="54"/>
      <c r="E2378" s="54"/>
      <c r="F2378" s="55"/>
      <c r="G2378" s="56"/>
      <c r="H2378" s="57"/>
      <c r="I2378" s="58"/>
      <c r="J2378" s="59">
        <f t="shared" si="482"/>
        <v>0</v>
      </c>
      <c r="K2378" s="60">
        <f t="shared" si="475"/>
        <v>0</v>
      </c>
      <c r="L2378" s="61"/>
      <c r="M2378" s="59">
        <f t="shared" si="477"/>
        <v>0</v>
      </c>
      <c r="N2378" s="60">
        <f t="shared" si="478"/>
        <v>0</v>
      </c>
      <c r="O2378" s="81" t="e">
        <f t="shared" si="479"/>
        <v>#DIV/0!</v>
      </c>
      <c r="P2378" s="61"/>
      <c r="Q2378" s="60">
        <f t="shared" si="480"/>
        <v>0</v>
      </c>
      <c r="R2378" s="60">
        <f t="shared" si="476"/>
        <v>0</v>
      </c>
      <c r="S2378" s="75" t="str">
        <f t="shared" si="481"/>
        <v>已清</v>
      </c>
      <c r="T2378" s="51" t="s">
        <v>59</v>
      </c>
      <c r="U2378" s="51"/>
      <c r="V2378" s="51"/>
    </row>
    <row r="2379" spans="1:22" ht="20">
      <c r="A2379" s="49"/>
      <c r="B2379" s="52"/>
      <c r="C2379" s="53"/>
      <c r="D2379" s="54"/>
      <c r="E2379" s="54"/>
      <c r="F2379" s="55"/>
      <c r="G2379" s="56"/>
      <c r="H2379" s="57"/>
      <c r="I2379" s="58"/>
      <c r="J2379" s="59">
        <f t="shared" si="482"/>
        <v>0</v>
      </c>
      <c r="K2379" s="60">
        <f t="shared" si="475"/>
        <v>0</v>
      </c>
      <c r="L2379" s="61"/>
      <c r="M2379" s="59">
        <f t="shared" si="477"/>
        <v>0</v>
      </c>
      <c r="N2379" s="60">
        <f t="shared" si="478"/>
        <v>0</v>
      </c>
      <c r="O2379" s="81" t="e">
        <f t="shared" si="479"/>
        <v>#DIV/0!</v>
      </c>
      <c r="P2379" s="61"/>
      <c r="Q2379" s="60">
        <f t="shared" si="480"/>
        <v>0</v>
      </c>
      <c r="R2379" s="60">
        <f t="shared" si="476"/>
        <v>0</v>
      </c>
      <c r="S2379" s="75" t="str">
        <f t="shared" si="481"/>
        <v>已清</v>
      </c>
      <c r="T2379" s="51" t="s">
        <v>59</v>
      </c>
      <c r="U2379" s="51"/>
      <c r="V2379" s="51"/>
    </row>
    <row r="2380" spans="1:22" ht="20">
      <c r="A2380" s="49"/>
      <c r="B2380" s="52"/>
      <c r="C2380" s="53"/>
      <c r="D2380" s="54"/>
      <c r="E2380" s="54"/>
      <c r="F2380" s="55"/>
      <c r="G2380" s="56"/>
      <c r="H2380" s="57"/>
      <c r="I2380" s="58"/>
      <c r="J2380" s="59">
        <f t="shared" si="482"/>
        <v>0</v>
      </c>
      <c r="K2380" s="60">
        <f t="shared" si="475"/>
        <v>0</v>
      </c>
      <c r="L2380" s="61"/>
      <c r="M2380" s="59">
        <f t="shared" si="477"/>
        <v>0</v>
      </c>
      <c r="N2380" s="60">
        <f t="shared" si="478"/>
        <v>0</v>
      </c>
      <c r="O2380" s="81" t="e">
        <f t="shared" si="479"/>
        <v>#DIV/0!</v>
      </c>
      <c r="P2380" s="61"/>
      <c r="Q2380" s="60">
        <f t="shared" si="480"/>
        <v>0</v>
      </c>
      <c r="R2380" s="60">
        <f t="shared" si="476"/>
        <v>0</v>
      </c>
      <c r="S2380" s="75" t="str">
        <f t="shared" si="481"/>
        <v>已清</v>
      </c>
      <c r="T2380" s="51" t="s">
        <v>59</v>
      </c>
      <c r="U2380" s="51"/>
      <c r="V2380" s="51"/>
    </row>
    <row r="2381" spans="1:22" ht="20">
      <c r="A2381" s="49"/>
      <c r="B2381" s="52"/>
      <c r="C2381" s="53"/>
      <c r="D2381" s="54"/>
      <c r="E2381" s="54"/>
      <c r="F2381" s="55"/>
      <c r="G2381" s="56"/>
      <c r="H2381" s="57"/>
      <c r="I2381" s="58"/>
      <c r="J2381" s="59">
        <f t="shared" si="482"/>
        <v>0</v>
      </c>
      <c r="K2381" s="60">
        <f t="shared" si="475"/>
        <v>0</v>
      </c>
      <c r="L2381" s="61"/>
      <c r="M2381" s="59">
        <f t="shared" si="477"/>
        <v>0</v>
      </c>
      <c r="N2381" s="60">
        <f t="shared" si="478"/>
        <v>0</v>
      </c>
      <c r="O2381" s="81" t="e">
        <f t="shared" si="479"/>
        <v>#DIV/0!</v>
      </c>
      <c r="P2381" s="61"/>
      <c r="Q2381" s="60">
        <f t="shared" si="480"/>
        <v>0</v>
      </c>
      <c r="R2381" s="60">
        <f t="shared" si="476"/>
        <v>0</v>
      </c>
      <c r="S2381" s="75" t="str">
        <f t="shared" si="481"/>
        <v>已清</v>
      </c>
      <c r="T2381" s="51" t="s">
        <v>59</v>
      </c>
      <c r="U2381" s="51"/>
      <c r="V2381" s="51"/>
    </row>
    <row r="2382" spans="1:22" ht="20">
      <c r="A2382" s="49"/>
      <c r="B2382" s="52"/>
      <c r="C2382" s="53"/>
      <c r="D2382" s="54"/>
      <c r="E2382" s="54"/>
      <c r="F2382" s="55"/>
      <c r="G2382" s="56"/>
      <c r="H2382" s="57"/>
      <c r="I2382" s="58"/>
      <c r="J2382" s="59">
        <f t="shared" si="482"/>
        <v>0</v>
      </c>
      <c r="K2382" s="60">
        <f t="shared" si="475"/>
        <v>0</v>
      </c>
      <c r="L2382" s="61"/>
      <c r="M2382" s="59">
        <f t="shared" si="477"/>
        <v>0</v>
      </c>
      <c r="N2382" s="60">
        <f t="shared" si="478"/>
        <v>0</v>
      </c>
      <c r="O2382" s="81" t="e">
        <f t="shared" si="479"/>
        <v>#DIV/0!</v>
      </c>
      <c r="P2382" s="61"/>
      <c r="Q2382" s="60">
        <f t="shared" si="480"/>
        <v>0</v>
      </c>
      <c r="R2382" s="60">
        <f t="shared" si="476"/>
        <v>0</v>
      </c>
      <c r="S2382" s="75" t="str">
        <f t="shared" si="481"/>
        <v>已清</v>
      </c>
      <c r="T2382" s="51" t="s">
        <v>59</v>
      </c>
      <c r="U2382" s="51"/>
      <c r="V2382" s="51"/>
    </row>
    <row r="2383" spans="1:22" ht="20">
      <c r="A2383" s="49"/>
      <c r="B2383" s="52"/>
      <c r="C2383" s="53"/>
      <c r="D2383" s="54"/>
      <c r="E2383" s="54"/>
      <c r="F2383" s="55"/>
      <c r="G2383" s="56"/>
      <c r="H2383" s="57"/>
      <c r="I2383" s="58"/>
      <c r="J2383" s="59">
        <f t="shared" si="482"/>
        <v>0</v>
      </c>
      <c r="K2383" s="60">
        <f t="shared" si="475"/>
        <v>0</v>
      </c>
      <c r="L2383" s="61"/>
      <c r="M2383" s="59">
        <f t="shared" si="477"/>
        <v>0</v>
      </c>
      <c r="N2383" s="60">
        <f t="shared" si="478"/>
        <v>0</v>
      </c>
      <c r="O2383" s="81" t="e">
        <f t="shared" si="479"/>
        <v>#DIV/0!</v>
      </c>
      <c r="P2383" s="61"/>
      <c r="Q2383" s="60">
        <f t="shared" si="480"/>
        <v>0</v>
      </c>
      <c r="R2383" s="60">
        <f t="shared" si="476"/>
        <v>0</v>
      </c>
      <c r="S2383" s="75" t="str">
        <f t="shared" si="481"/>
        <v>已清</v>
      </c>
      <c r="T2383" s="51" t="s">
        <v>59</v>
      </c>
      <c r="U2383" s="51"/>
      <c r="V2383" s="51"/>
    </row>
    <row r="2384" spans="1:22" ht="20">
      <c r="A2384" s="49"/>
      <c r="B2384" s="52"/>
      <c r="C2384" s="53"/>
      <c r="D2384" s="54"/>
      <c r="E2384" s="54"/>
      <c r="F2384" s="55"/>
      <c r="G2384" s="56"/>
      <c r="H2384" s="57"/>
      <c r="I2384" s="58"/>
      <c r="J2384" s="59">
        <f t="shared" si="482"/>
        <v>0</v>
      </c>
      <c r="K2384" s="60">
        <f t="shared" si="475"/>
        <v>0</v>
      </c>
      <c r="L2384" s="61"/>
      <c r="M2384" s="59">
        <f t="shared" si="477"/>
        <v>0</v>
      </c>
      <c r="N2384" s="60">
        <f t="shared" si="478"/>
        <v>0</v>
      </c>
      <c r="O2384" s="81" t="e">
        <f t="shared" si="479"/>
        <v>#DIV/0!</v>
      </c>
      <c r="P2384" s="61"/>
      <c r="Q2384" s="60">
        <f t="shared" si="480"/>
        <v>0</v>
      </c>
      <c r="R2384" s="60">
        <f t="shared" si="476"/>
        <v>0</v>
      </c>
      <c r="S2384" s="75" t="str">
        <f t="shared" si="481"/>
        <v>已清</v>
      </c>
      <c r="T2384" s="51" t="s">
        <v>59</v>
      </c>
      <c r="U2384" s="51"/>
      <c r="V2384" s="51"/>
    </row>
    <row r="2385" spans="1:22" ht="20">
      <c r="A2385" s="49"/>
      <c r="B2385" s="52"/>
      <c r="C2385" s="53"/>
      <c r="D2385" s="54"/>
      <c r="E2385" s="54"/>
      <c r="F2385" s="55"/>
      <c r="G2385" s="56"/>
      <c r="H2385" s="57"/>
      <c r="I2385" s="58"/>
      <c r="J2385" s="59">
        <f t="shared" si="482"/>
        <v>0</v>
      </c>
      <c r="K2385" s="60">
        <f t="shared" si="475"/>
        <v>0</v>
      </c>
      <c r="L2385" s="61"/>
      <c r="M2385" s="59">
        <f t="shared" si="477"/>
        <v>0</v>
      </c>
      <c r="N2385" s="60">
        <f t="shared" si="478"/>
        <v>0</v>
      </c>
      <c r="O2385" s="81" t="e">
        <f t="shared" si="479"/>
        <v>#DIV/0!</v>
      </c>
      <c r="P2385" s="61"/>
      <c r="Q2385" s="60">
        <f t="shared" si="480"/>
        <v>0</v>
      </c>
      <c r="R2385" s="60">
        <f t="shared" si="476"/>
        <v>0</v>
      </c>
      <c r="S2385" s="75" t="str">
        <f t="shared" si="481"/>
        <v>已清</v>
      </c>
      <c r="T2385" s="51" t="s">
        <v>59</v>
      </c>
      <c r="U2385" s="51"/>
      <c r="V2385" s="51"/>
    </row>
    <row r="2386" spans="1:22" ht="20">
      <c r="A2386" s="49"/>
      <c r="B2386" s="52"/>
      <c r="C2386" s="53"/>
      <c r="D2386" s="54"/>
      <c r="E2386" s="54"/>
      <c r="F2386" s="55"/>
      <c r="G2386" s="56"/>
      <c r="H2386" s="57"/>
      <c r="I2386" s="58"/>
      <c r="J2386" s="59">
        <f t="shared" si="482"/>
        <v>0</v>
      </c>
      <c r="K2386" s="60">
        <f t="shared" si="475"/>
        <v>0</v>
      </c>
      <c r="L2386" s="61"/>
      <c r="M2386" s="59">
        <f t="shared" si="477"/>
        <v>0</v>
      </c>
      <c r="N2386" s="60">
        <f t="shared" si="478"/>
        <v>0</v>
      </c>
      <c r="O2386" s="81" t="e">
        <f t="shared" si="479"/>
        <v>#DIV/0!</v>
      </c>
      <c r="P2386" s="61"/>
      <c r="Q2386" s="60">
        <f t="shared" si="480"/>
        <v>0</v>
      </c>
      <c r="R2386" s="60">
        <f t="shared" si="476"/>
        <v>0</v>
      </c>
      <c r="S2386" s="75" t="str">
        <f t="shared" si="481"/>
        <v>已清</v>
      </c>
      <c r="T2386" s="51" t="s">
        <v>59</v>
      </c>
      <c r="U2386" s="51"/>
      <c r="V2386" s="51"/>
    </row>
    <row r="2387" spans="1:22" ht="20">
      <c r="A2387" s="49"/>
      <c r="B2387" s="52"/>
      <c r="C2387" s="53"/>
      <c r="D2387" s="54"/>
      <c r="E2387" s="54"/>
      <c r="F2387" s="55"/>
      <c r="G2387" s="56"/>
      <c r="H2387" s="57"/>
      <c r="I2387" s="58"/>
      <c r="J2387" s="59">
        <f t="shared" si="482"/>
        <v>0</v>
      </c>
      <c r="K2387" s="60">
        <f t="shared" si="475"/>
        <v>0</v>
      </c>
      <c r="L2387" s="61"/>
      <c r="M2387" s="59">
        <f t="shared" si="477"/>
        <v>0</v>
      </c>
      <c r="N2387" s="60">
        <f t="shared" si="478"/>
        <v>0</v>
      </c>
      <c r="O2387" s="81" t="e">
        <f t="shared" si="479"/>
        <v>#DIV/0!</v>
      </c>
      <c r="P2387" s="61"/>
      <c r="Q2387" s="60">
        <f t="shared" si="480"/>
        <v>0</v>
      </c>
      <c r="R2387" s="60">
        <f t="shared" si="476"/>
        <v>0</v>
      </c>
      <c r="S2387" s="75" t="str">
        <f t="shared" si="481"/>
        <v>已清</v>
      </c>
      <c r="T2387" s="51" t="s">
        <v>59</v>
      </c>
      <c r="U2387" s="51"/>
      <c r="V2387" s="51"/>
    </row>
    <row r="2388" spans="1:22" ht="20">
      <c r="A2388" s="49"/>
      <c r="B2388" s="52"/>
      <c r="C2388" s="53"/>
      <c r="D2388" s="54"/>
      <c r="E2388" s="54"/>
      <c r="F2388" s="55"/>
      <c r="G2388" s="56"/>
      <c r="H2388" s="57"/>
      <c r="I2388" s="58"/>
      <c r="J2388" s="59">
        <f t="shared" si="482"/>
        <v>0</v>
      </c>
      <c r="K2388" s="60">
        <f t="shared" si="475"/>
        <v>0</v>
      </c>
      <c r="L2388" s="61"/>
      <c r="M2388" s="59">
        <f t="shared" si="477"/>
        <v>0</v>
      </c>
      <c r="N2388" s="60">
        <f t="shared" si="478"/>
        <v>0</v>
      </c>
      <c r="O2388" s="81" t="e">
        <f t="shared" si="479"/>
        <v>#DIV/0!</v>
      </c>
      <c r="P2388" s="61"/>
      <c r="Q2388" s="60">
        <f t="shared" si="480"/>
        <v>0</v>
      </c>
      <c r="R2388" s="60">
        <f t="shared" si="476"/>
        <v>0</v>
      </c>
      <c r="S2388" s="75" t="str">
        <f t="shared" si="481"/>
        <v>已清</v>
      </c>
      <c r="T2388" s="51" t="s">
        <v>59</v>
      </c>
      <c r="U2388" s="51"/>
      <c r="V2388" s="51"/>
    </row>
    <row r="2389" spans="1:22" ht="20">
      <c r="A2389" s="49"/>
      <c r="B2389" s="52"/>
      <c r="C2389" s="53"/>
      <c r="D2389" s="54"/>
      <c r="E2389" s="54"/>
      <c r="F2389" s="55"/>
      <c r="G2389" s="56"/>
      <c r="H2389" s="57"/>
      <c r="I2389" s="58"/>
      <c r="J2389" s="59">
        <f t="shared" si="482"/>
        <v>0</v>
      </c>
      <c r="K2389" s="60">
        <f t="shared" si="475"/>
        <v>0</v>
      </c>
      <c r="L2389" s="61"/>
      <c r="M2389" s="59">
        <f t="shared" si="477"/>
        <v>0</v>
      </c>
      <c r="N2389" s="60">
        <f t="shared" si="478"/>
        <v>0</v>
      </c>
      <c r="O2389" s="81" t="e">
        <f t="shared" si="479"/>
        <v>#DIV/0!</v>
      </c>
      <c r="P2389" s="61"/>
      <c r="Q2389" s="60">
        <f t="shared" si="480"/>
        <v>0</v>
      </c>
      <c r="R2389" s="60">
        <f t="shared" si="476"/>
        <v>0</v>
      </c>
      <c r="S2389" s="75" t="str">
        <f t="shared" si="481"/>
        <v>已清</v>
      </c>
      <c r="T2389" s="51" t="s">
        <v>59</v>
      </c>
      <c r="U2389" s="51"/>
      <c r="V2389" s="51"/>
    </row>
    <row r="2390" spans="1:22" ht="20">
      <c r="A2390" s="49"/>
      <c r="B2390" s="52"/>
      <c r="C2390" s="53"/>
      <c r="D2390" s="54"/>
      <c r="E2390" s="54"/>
      <c r="F2390" s="55"/>
      <c r="G2390" s="56"/>
      <c r="H2390" s="57"/>
      <c r="I2390" s="58"/>
      <c r="J2390" s="59">
        <f t="shared" si="482"/>
        <v>0</v>
      </c>
      <c r="K2390" s="60">
        <f t="shared" si="475"/>
        <v>0</v>
      </c>
      <c r="L2390" s="61"/>
      <c r="M2390" s="59">
        <f t="shared" si="477"/>
        <v>0</v>
      </c>
      <c r="N2390" s="60">
        <f t="shared" si="478"/>
        <v>0</v>
      </c>
      <c r="O2390" s="81" t="e">
        <f t="shared" si="479"/>
        <v>#DIV/0!</v>
      </c>
      <c r="P2390" s="61"/>
      <c r="Q2390" s="60">
        <f t="shared" si="480"/>
        <v>0</v>
      </c>
      <c r="R2390" s="60">
        <f t="shared" si="476"/>
        <v>0</v>
      </c>
      <c r="S2390" s="75" t="str">
        <f t="shared" si="481"/>
        <v>已清</v>
      </c>
      <c r="T2390" s="51" t="s">
        <v>59</v>
      </c>
      <c r="U2390" s="51"/>
      <c r="V2390" s="51"/>
    </row>
    <row r="2391" spans="1:22" ht="20">
      <c r="A2391" s="49"/>
      <c r="B2391" s="52"/>
      <c r="C2391" s="53"/>
      <c r="D2391" s="54"/>
      <c r="E2391" s="54"/>
      <c r="F2391" s="55"/>
      <c r="G2391" s="56"/>
      <c r="H2391" s="57"/>
      <c r="I2391" s="58"/>
      <c r="J2391" s="59">
        <f t="shared" si="482"/>
        <v>0</v>
      </c>
      <c r="K2391" s="60">
        <f t="shared" ref="K2391:K2454" si="483">J2391*H2391</f>
        <v>0</v>
      </c>
      <c r="L2391" s="61"/>
      <c r="M2391" s="59">
        <f t="shared" si="477"/>
        <v>0</v>
      </c>
      <c r="N2391" s="60">
        <f t="shared" si="478"/>
        <v>0</v>
      </c>
      <c r="O2391" s="81" t="e">
        <f t="shared" si="479"/>
        <v>#DIV/0!</v>
      </c>
      <c r="P2391" s="61"/>
      <c r="Q2391" s="60">
        <f t="shared" si="480"/>
        <v>0</v>
      </c>
      <c r="R2391" s="60">
        <f t="shared" si="476"/>
        <v>0</v>
      </c>
      <c r="S2391" s="75" t="str">
        <f t="shared" si="481"/>
        <v>已清</v>
      </c>
      <c r="T2391" s="51" t="s">
        <v>59</v>
      </c>
      <c r="U2391" s="51"/>
      <c r="V2391" s="51"/>
    </row>
    <row r="2392" spans="1:22" ht="20">
      <c r="A2392" s="49"/>
      <c r="B2392" s="52"/>
      <c r="C2392" s="53"/>
      <c r="D2392" s="54"/>
      <c r="E2392" s="54"/>
      <c r="F2392" s="55"/>
      <c r="G2392" s="56"/>
      <c r="H2392" s="57"/>
      <c r="I2392" s="58"/>
      <c r="J2392" s="59">
        <f t="shared" si="482"/>
        <v>0</v>
      </c>
      <c r="K2392" s="60">
        <f t="shared" si="483"/>
        <v>0</v>
      </c>
      <c r="L2392" s="61"/>
      <c r="M2392" s="59">
        <f t="shared" si="477"/>
        <v>0</v>
      </c>
      <c r="N2392" s="60">
        <f t="shared" si="478"/>
        <v>0</v>
      </c>
      <c r="O2392" s="81" t="e">
        <f t="shared" si="479"/>
        <v>#DIV/0!</v>
      </c>
      <c r="P2392" s="61"/>
      <c r="Q2392" s="60">
        <f t="shared" si="480"/>
        <v>0</v>
      </c>
      <c r="R2392" s="60">
        <f t="shared" si="476"/>
        <v>0</v>
      </c>
      <c r="S2392" s="75" t="str">
        <f t="shared" si="481"/>
        <v>已清</v>
      </c>
      <c r="T2392" s="51" t="s">
        <v>59</v>
      </c>
      <c r="U2392" s="51"/>
      <c r="V2392" s="51"/>
    </row>
    <row r="2393" spans="1:22" ht="20">
      <c r="A2393" s="49"/>
      <c r="B2393" s="52"/>
      <c r="C2393" s="53"/>
      <c r="D2393" s="54"/>
      <c r="E2393" s="54"/>
      <c r="F2393" s="55"/>
      <c r="G2393" s="56"/>
      <c r="H2393" s="57"/>
      <c r="I2393" s="58"/>
      <c r="J2393" s="59">
        <f t="shared" si="482"/>
        <v>0</v>
      </c>
      <c r="K2393" s="60">
        <f t="shared" si="483"/>
        <v>0</v>
      </c>
      <c r="L2393" s="61"/>
      <c r="M2393" s="59">
        <f t="shared" si="477"/>
        <v>0</v>
      </c>
      <c r="N2393" s="60">
        <f t="shared" si="478"/>
        <v>0</v>
      </c>
      <c r="O2393" s="81" t="e">
        <f t="shared" si="479"/>
        <v>#DIV/0!</v>
      </c>
      <c r="P2393" s="61"/>
      <c r="Q2393" s="60">
        <f t="shared" si="480"/>
        <v>0</v>
      </c>
      <c r="R2393" s="60">
        <f t="shared" si="476"/>
        <v>0</v>
      </c>
      <c r="S2393" s="75" t="str">
        <f t="shared" si="481"/>
        <v>已清</v>
      </c>
      <c r="T2393" s="51" t="s">
        <v>59</v>
      </c>
      <c r="U2393" s="51"/>
      <c r="V2393" s="51"/>
    </row>
    <row r="2394" spans="1:22" ht="20">
      <c r="A2394" s="49"/>
      <c r="B2394" s="52"/>
      <c r="C2394" s="53"/>
      <c r="D2394" s="54"/>
      <c r="E2394" s="54"/>
      <c r="F2394" s="55"/>
      <c r="G2394" s="56"/>
      <c r="H2394" s="57"/>
      <c r="I2394" s="58"/>
      <c r="J2394" s="59">
        <f t="shared" si="482"/>
        <v>0</v>
      </c>
      <c r="K2394" s="60">
        <f t="shared" si="483"/>
        <v>0</v>
      </c>
      <c r="L2394" s="61"/>
      <c r="M2394" s="59">
        <f t="shared" si="477"/>
        <v>0</v>
      </c>
      <c r="N2394" s="60">
        <f t="shared" si="478"/>
        <v>0</v>
      </c>
      <c r="O2394" s="81" t="e">
        <f t="shared" si="479"/>
        <v>#DIV/0!</v>
      </c>
      <c r="P2394" s="61"/>
      <c r="Q2394" s="60">
        <f t="shared" si="480"/>
        <v>0</v>
      </c>
      <c r="R2394" s="60">
        <f t="shared" si="476"/>
        <v>0</v>
      </c>
      <c r="S2394" s="75" t="str">
        <f t="shared" si="481"/>
        <v>已清</v>
      </c>
      <c r="T2394" s="51" t="s">
        <v>59</v>
      </c>
      <c r="U2394" s="51"/>
      <c r="V2394" s="51"/>
    </row>
    <row r="2395" spans="1:22" ht="20">
      <c r="A2395" s="49"/>
      <c r="B2395" s="52"/>
      <c r="C2395" s="53"/>
      <c r="D2395" s="54"/>
      <c r="E2395" s="54"/>
      <c r="F2395" s="55"/>
      <c r="G2395" s="56"/>
      <c r="H2395" s="57"/>
      <c r="I2395" s="58"/>
      <c r="J2395" s="59">
        <f t="shared" si="482"/>
        <v>0</v>
      </c>
      <c r="K2395" s="60">
        <f t="shared" si="483"/>
        <v>0</v>
      </c>
      <c r="L2395" s="61"/>
      <c r="M2395" s="59">
        <f t="shared" si="477"/>
        <v>0</v>
      </c>
      <c r="N2395" s="60">
        <f t="shared" si="478"/>
        <v>0</v>
      </c>
      <c r="O2395" s="81" t="e">
        <f t="shared" si="479"/>
        <v>#DIV/0!</v>
      </c>
      <c r="P2395" s="61"/>
      <c r="Q2395" s="60">
        <f t="shared" si="480"/>
        <v>0</v>
      </c>
      <c r="R2395" s="60">
        <f t="shared" si="476"/>
        <v>0</v>
      </c>
      <c r="S2395" s="75" t="str">
        <f t="shared" si="481"/>
        <v>已清</v>
      </c>
      <c r="T2395" s="51" t="s">
        <v>59</v>
      </c>
      <c r="U2395" s="51"/>
      <c r="V2395" s="51"/>
    </row>
    <row r="2396" spans="1:22" ht="20">
      <c r="A2396" s="49"/>
      <c r="B2396" s="52"/>
      <c r="C2396" s="53"/>
      <c r="D2396" s="54"/>
      <c r="E2396" s="54"/>
      <c r="F2396" s="55"/>
      <c r="G2396" s="56"/>
      <c r="H2396" s="57"/>
      <c r="I2396" s="58"/>
      <c r="J2396" s="59">
        <f t="shared" si="482"/>
        <v>0</v>
      </c>
      <c r="K2396" s="60">
        <f t="shared" si="483"/>
        <v>0</v>
      </c>
      <c r="L2396" s="61"/>
      <c r="M2396" s="59">
        <f t="shared" si="477"/>
        <v>0</v>
      </c>
      <c r="N2396" s="60">
        <f t="shared" si="478"/>
        <v>0</v>
      </c>
      <c r="O2396" s="81" t="e">
        <f t="shared" si="479"/>
        <v>#DIV/0!</v>
      </c>
      <c r="P2396" s="61"/>
      <c r="Q2396" s="60">
        <f t="shared" si="480"/>
        <v>0</v>
      </c>
      <c r="R2396" s="60">
        <f t="shared" si="476"/>
        <v>0</v>
      </c>
      <c r="S2396" s="75" t="str">
        <f t="shared" si="481"/>
        <v>已清</v>
      </c>
      <c r="T2396" s="51" t="s">
        <v>59</v>
      </c>
      <c r="U2396" s="51"/>
      <c r="V2396" s="51"/>
    </row>
    <row r="2397" spans="1:22" ht="20">
      <c r="A2397" s="49"/>
      <c r="B2397" s="52"/>
      <c r="C2397" s="53"/>
      <c r="D2397" s="54"/>
      <c r="E2397" s="54"/>
      <c r="F2397" s="55"/>
      <c r="G2397" s="56"/>
      <c r="H2397" s="57"/>
      <c r="I2397" s="58"/>
      <c r="J2397" s="59">
        <f t="shared" si="482"/>
        <v>0</v>
      </c>
      <c r="K2397" s="60">
        <f t="shared" si="483"/>
        <v>0</v>
      </c>
      <c r="L2397" s="61"/>
      <c r="M2397" s="59">
        <f t="shared" si="477"/>
        <v>0</v>
      </c>
      <c r="N2397" s="60">
        <f t="shared" si="478"/>
        <v>0</v>
      </c>
      <c r="O2397" s="81" t="e">
        <f t="shared" si="479"/>
        <v>#DIV/0!</v>
      </c>
      <c r="P2397" s="61"/>
      <c r="Q2397" s="60">
        <f t="shared" si="480"/>
        <v>0</v>
      </c>
      <c r="R2397" s="60">
        <f t="shared" si="476"/>
        <v>0</v>
      </c>
      <c r="S2397" s="75" t="str">
        <f t="shared" si="481"/>
        <v>已清</v>
      </c>
      <c r="T2397" s="51" t="s">
        <v>59</v>
      </c>
      <c r="U2397" s="51"/>
      <c r="V2397" s="51"/>
    </row>
    <row r="2398" spans="1:22" ht="20">
      <c r="A2398" s="49"/>
      <c r="B2398" s="52"/>
      <c r="C2398" s="53"/>
      <c r="D2398" s="54"/>
      <c r="E2398" s="54"/>
      <c r="F2398" s="55"/>
      <c r="G2398" s="56"/>
      <c r="H2398" s="57"/>
      <c r="I2398" s="58"/>
      <c r="J2398" s="59">
        <f t="shared" si="482"/>
        <v>0</v>
      </c>
      <c r="K2398" s="60">
        <f t="shared" si="483"/>
        <v>0</v>
      </c>
      <c r="L2398" s="61"/>
      <c r="M2398" s="59">
        <f t="shared" si="477"/>
        <v>0</v>
      </c>
      <c r="N2398" s="60">
        <f t="shared" si="478"/>
        <v>0</v>
      </c>
      <c r="O2398" s="81" t="e">
        <f t="shared" si="479"/>
        <v>#DIV/0!</v>
      </c>
      <c r="P2398" s="61"/>
      <c r="Q2398" s="60">
        <f t="shared" si="480"/>
        <v>0</v>
      </c>
      <c r="R2398" s="60">
        <f t="shared" si="476"/>
        <v>0</v>
      </c>
      <c r="S2398" s="75" t="str">
        <f t="shared" si="481"/>
        <v>已清</v>
      </c>
      <c r="T2398" s="51" t="s">
        <v>59</v>
      </c>
      <c r="U2398" s="51"/>
      <c r="V2398" s="51"/>
    </row>
    <row r="2399" spans="1:22" ht="20">
      <c r="A2399" s="49"/>
      <c r="B2399" s="52"/>
      <c r="C2399" s="53"/>
      <c r="D2399" s="54"/>
      <c r="E2399" s="54"/>
      <c r="F2399" s="55"/>
      <c r="G2399" s="56"/>
      <c r="H2399" s="57"/>
      <c r="I2399" s="58"/>
      <c r="J2399" s="59">
        <f t="shared" si="482"/>
        <v>0</v>
      </c>
      <c r="K2399" s="60">
        <f t="shared" si="483"/>
        <v>0</v>
      </c>
      <c r="L2399" s="61"/>
      <c r="M2399" s="59">
        <f t="shared" si="477"/>
        <v>0</v>
      </c>
      <c r="N2399" s="60">
        <f t="shared" si="478"/>
        <v>0</v>
      </c>
      <c r="O2399" s="81" t="e">
        <f t="shared" si="479"/>
        <v>#DIV/0!</v>
      </c>
      <c r="P2399" s="61"/>
      <c r="Q2399" s="60">
        <f t="shared" si="480"/>
        <v>0</v>
      </c>
      <c r="R2399" s="60">
        <f t="shared" si="476"/>
        <v>0</v>
      </c>
      <c r="S2399" s="75" t="str">
        <f t="shared" si="481"/>
        <v>已清</v>
      </c>
      <c r="T2399" s="51" t="s">
        <v>59</v>
      </c>
      <c r="U2399" s="51"/>
      <c r="V2399" s="51"/>
    </row>
    <row r="2400" spans="1:22" ht="20">
      <c r="A2400" s="49"/>
      <c r="B2400" s="52"/>
      <c r="C2400" s="53"/>
      <c r="D2400" s="54"/>
      <c r="E2400" s="54"/>
      <c r="F2400" s="55"/>
      <c r="G2400" s="56"/>
      <c r="H2400" s="57"/>
      <c r="I2400" s="58"/>
      <c r="J2400" s="59">
        <f t="shared" si="482"/>
        <v>0</v>
      </c>
      <c r="K2400" s="60">
        <f t="shared" si="483"/>
        <v>0</v>
      </c>
      <c r="L2400" s="61"/>
      <c r="M2400" s="59">
        <f t="shared" si="477"/>
        <v>0</v>
      </c>
      <c r="N2400" s="60">
        <f t="shared" si="478"/>
        <v>0</v>
      </c>
      <c r="O2400" s="81" t="e">
        <f t="shared" si="479"/>
        <v>#DIV/0!</v>
      </c>
      <c r="P2400" s="61"/>
      <c r="Q2400" s="60">
        <f t="shared" si="480"/>
        <v>0</v>
      </c>
      <c r="R2400" s="60">
        <f t="shared" si="476"/>
        <v>0</v>
      </c>
      <c r="S2400" s="75" t="str">
        <f t="shared" si="481"/>
        <v>已清</v>
      </c>
      <c r="T2400" s="51" t="s">
        <v>59</v>
      </c>
      <c r="U2400" s="51"/>
      <c r="V2400" s="51"/>
    </row>
    <row r="2401" spans="1:22" ht="20">
      <c r="A2401" s="49"/>
      <c r="B2401" s="52"/>
      <c r="C2401" s="53"/>
      <c r="D2401" s="54"/>
      <c r="E2401" s="54"/>
      <c r="F2401" s="55"/>
      <c r="G2401" s="56"/>
      <c r="H2401" s="57"/>
      <c r="I2401" s="58"/>
      <c r="J2401" s="59">
        <f t="shared" si="482"/>
        <v>0</v>
      </c>
      <c r="K2401" s="60">
        <f t="shared" si="483"/>
        <v>0</v>
      </c>
      <c r="L2401" s="61"/>
      <c r="M2401" s="59">
        <f t="shared" si="477"/>
        <v>0</v>
      </c>
      <c r="N2401" s="60">
        <f t="shared" si="478"/>
        <v>0</v>
      </c>
      <c r="O2401" s="81" t="e">
        <f t="shared" si="479"/>
        <v>#DIV/0!</v>
      </c>
      <c r="P2401" s="61"/>
      <c r="Q2401" s="60">
        <f t="shared" si="480"/>
        <v>0</v>
      </c>
      <c r="R2401" s="60">
        <f t="shared" si="476"/>
        <v>0</v>
      </c>
      <c r="S2401" s="75" t="str">
        <f t="shared" si="481"/>
        <v>已清</v>
      </c>
      <c r="T2401" s="51" t="s">
        <v>59</v>
      </c>
      <c r="U2401" s="51"/>
      <c r="V2401" s="51"/>
    </row>
    <row r="2402" spans="1:22" ht="20">
      <c r="A2402" s="49"/>
      <c r="B2402" s="52"/>
      <c r="C2402" s="53"/>
      <c r="D2402" s="54"/>
      <c r="E2402" s="54"/>
      <c r="F2402" s="55"/>
      <c r="G2402" s="56"/>
      <c r="H2402" s="57"/>
      <c r="I2402" s="58"/>
      <c r="J2402" s="59">
        <f t="shared" si="482"/>
        <v>0</v>
      </c>
      <c r="K2402" s="60">
        <f t="shared" si="483"/>
        <v>0</v>
      </c>
      <c r="L2402" s="61"/>
      <c r="M2402" s="59">
        <f t="shared" si="477"/>
        <v>0</v>
      </c>
      <c r="N2402" s="60">
        <f t="shared" si="478"/>
        <v>0</v>
      </c>
      <c r="O2402" s="81" t="e">
        <f t="shared" si="479"/>
        <v>#DIV/0!</v>
      </c>
      <c r="P2402" s="61"/>
      <c r="Q2402" s="60">
        <f t="shared" si="480"/>
        <v>0</v>
      </c>
      <c r="R2402" s="60">
        <f t="shared" si="476"/>
        <v>0</v>
      </c>
      <c r="S2402" s="75" t="str">
        <f t="shared" si="481"/>
        <v>已清</v>
      </c>
      <c r="T2402" s="51" t="s">
        <v>59</v>
      </c>
      <c r="U2402" s="51"/>
      <c r="V2402" s="51"/>
    </row>
    <row r="2403" spans="1:22" ht="20">
      <c r="A2403" s="49"/>
      <c r="B2403" s="52"/>
      <c r="C2403" s="53"/>
      <c r="D2403" s="54"/>
      <c r="E2403" s="54"/>
      <c r="F2403" s="55"/>
      <c r="G2403" s="56"/>
      <c r="H2403" s="57"/>
      <c r="I2403" s="58"/>
      <c r="J2403" s="59">
        <f t="shared" si="482"/>
        <v>0</v>
      </c>
      <c r="K2403" s="60">
        <f t="shared" si="483"/>
        <v>0</v>
      </c>
      <c r="L2403" s="61"/>
      <c r="M2403" s="59">
        <f t="shared" si="477"/>
        <v>0</v>
      </c>
      <c r="N2403" s="60">
        <f t="shared" si="478"/>
        <v>0</v>
      </c>
      <c r="O2403" s="81" t="e">
        <f t="shared" si="479"/>
        <v>#DIV/0!</v>
      </c>
      <c r="P2403" s="61"/>
      <c r="Q2403" s="60">
        <f t="shared" si="480"/>
        <v>0</v>
      </c>
      <c r="R2403" s="60">
        <f t="shared" si="476"/>
        <v>0</v>
      </c>
      <c r="S2403" s="75" t="str">
        <f t="shared" si="481"/>
        <v>已清</v>
      </c>
      <c r="T2403" s="51" t="s">
        <v>59</v>
      </c>
      <c r="U2403" s="51"/>
      <c r="V2403" s="51"/>
    </row>
    <row r="2404" spans="1:22" ht="20">
      <c r="A2404" s="49"/>
      <c r="B2404" s="52"/>
      <c r="C2404" s="53"/>
      <c r="D2404" s="54"/>
      <c r="E2404" s="54"/>
      <c r="F2404" s="55"/>
      <c r="G2404" s="56"/>
      <c r="H2404" s="57"/>
      <c r="I2404" s="58"/>
      <c r="J2404" s="59">
        <f t="shared" si="482"/>
        <v>0</v>
      </c>
      <c r="K2404" s="60">
        <f t="shared" si="483"/>
        <v>0</v>
      </c>
      <c r="L2404" s="61"/>
      <c r="M2404" s="59">
        <f t="shared" si="477"/>
        <v>0</v>
      </c>
      <c r="N2404" s="60">
        <f t="shared" si="478"/>
        <v>0</v>
      </c>
      <c r="O2404" s="81" t="e">
        <f t="shared" si="479"/>
        <v>#DIV/0!</v>
      </c>
      <c r="P2404" s="61"/>
      <c r="Q2404" s="60">
        <f t="shared" si="480"/>
        <v>0</v>
      </c>
      <c r="R2404" s="60">
        <f t="shared" si="476"/>
        <v>0</v>
      </c>
      <c r="S2404" s="75" t="str">
        <f t="shared" si="481"/>
        <v>已清</v>
      </c>
      <c r="T2404" s="51" t="s">
        <v>59</v>
      </c>
      <c r="U2404" s="51"/>
      <c r="V2404" s="51"/>
    </row>
    <row r="2405" spans="1:22" ht="20">
      <c r="A2405" s="49"/>
      <c r="B2405" s="52"/>
      <c r="C2405" s="53"/>
      <c r="D2405" s="54"/>
      <c r="E2405" s="54"/>
      <c r="F2405" s="55"/>
      <c r="G2405" s="56"/>
      <c r="H2405" s="57"/>
      <c r="I2405" s="58"/>
      <c r="J2405" s="59">
        <f t="shared" si="482"/>
        <v>0</v>
      </c>
      <c r="K2405" s="60">
        <f t="shared" si="483"/>
        <v>0</v>
      </c>
      <c r="L2405" s="61"/>
      <c r="M2405" s="59">
        <f t="shared" si="477"/>
        <v>0</v>
      </c>
      <c r="N2405" s="60">
        <f t="shared" si="478"/>
        <v>0</v>
      </c>
      <c r="O2405" s="81" t="e">
        <f t="shared" si="479"/>
        <v>#DIV/0!</v>
      </c>
      <c r="P2405" s="61"/>
      <c r="Q2405" s="60">
        <f t="shared" si="480"/>
        <v>0</v>
      </c>
      <c r="R2405" s="60">
        <f t="shared" si="476"/>
        <v>0</v>
      </c>
      <c r="S2405" s="75" t="str">
        <f t="shared" si="481"/>
        <v>已清</v>
      </c>
      <c r="T2405" s="51" t="s">
        <v>59</v>
      </c>
      <c r="U2405" s="51"/>
      <c r="V2405" s="51"/>
    </row>
    <row r="2406" spans="1:22" ht="20">
      <c r="A2406" s="49"/>
      <c r="B2406" s="52"/>
      <c r="C2406" s="53"/>
      <c r="D2406" s="54"/>
      <c r="E2406" s="54"/>
      <c r="F2406" s="55"/>
      <c r="G2406" s="56"/>
      <c r="H2406" s="57"/>
      <c r="I2406" s="58"/>
      <c r="J2406" s="59">
        <f t="shared" si="482"/>
        <v>0</v>
      </c>
      <c r="K2406" s="60">
        <f t="shared" si="483"/>
        <v>0</v>
      </c>
      <c r="L2406" s="61"/>
      <c r="M2406" s="59">
        <f t="shared" si="477"/>
        <v>0</v>
      </c>
      <c r="N2406" s="60">
        <f t="shared" si="478"/>
        <v>0</v>
      </c>
      <c r="O2406" s="81" t="e">
        <f t="shared" si="479"/>
        <v>#DIV/0!</v>
      </c>
      <c r="P2406" s="61"/>
      <c r="Q2406" s="60">
        <f t="shared" si="480"/>
        <v>0</v>
      </c>
      <c r="R2406" s="60">
        <f t="shared" si="476"/>
        <v>0</v>
      </c>
      <c r="S2406" s="75" t="str">
        <f t="shared" si="481"/>
        <v>已清</v>
      </c>
      <c r="T2406" s="51" t="s">
        <v>59</v>
      </c>
      <c r="U2406" s="51"/>
      <c r="V2406" s="51"/>
    </row>
    <row r="2407" spans="1:22" ht="20">
      <c r="A2407" s="49"/>
      <c r="B2407" s="52"/>
      <c r="C2407" s="53"/>
      <c r="D2407" s="54"/>
      <c r="E2407" s="54"/>
      <c r="F2407" s="55"/>
      <c r="G2407" s="56"/>
      <c r="H2407" s="57"/>
      <c r="I2407" s="58"/>
      <c r="J2407" s="59">
        <f t="shared" si="482"/>
        <v>0</v>
      </c>
      <c r="K2407" s="60">
        <f t="shared" si="483"/>
        <v>0</v>
      </c>
      <c r="L2407" s="61"/>
      <c r="M2407" s="59">
        <f t="shared" si="477"/>
        <v>0</v>
      </c>
      <c r="N2407" s="60">
        <f t="shared" si="478"/>
        <v>0</v>
      </c>
      <c r="O2407" s="81" t="e">
        <f t="shared" si="479"/>
        <v>#DIV/0!</v>
      </c>
      <c r="P2407" s="61"/>
      <c r="Q2407" s="60">
        <f t="shared" si="480"/>
        <v>0</v>
      </c>
      <c r="R2407" s="60">
        <f t="shared" si="476"/>
        <v>0</v>
      </c>
      <c r="S2407" s="75" t="str">
        <f t="shared" si="481"/>
        <v>已清</v>
      </c>
      <c r="T2407" s="51" t="s">
        <v>59</v>
      </c>
      <c r="U2407" s="51"/>
      <c r="V2407" s="51"/>
    </row>
    <row r="2408" spans="1:22" ht="20">
      <c r="A2408" s="49"/>
      <c r="B2408" s="52"/>
      <c r="C2408" s="53"/>
      <c r="D2408" s="54"/>
      <c r="E2408" s="54"/>
      <c r="F2408" s="55"/>
      <c r="G2408" s="56"/>
      <c r="H2408" s="57"/>
      <c r="I2408" s="58"/>
      <c r="J2408" s="59">
        <f t="shared" si="482"/>
        <v>0</v>
      </c>
      <c r="K2408" s="60">
        <f t="shared" si="483"/>
        <v>0</v>
      </c>
      <c r="L2408" s="61"/>
      <c r="M2408" s="59">
        <f t="shared" si="477"/>
        <v>0</v>
      </c>
      <c r="N2408" s="60">
        <f t="shared" si="478"/>
        <v>0</v>
      </c>
      <c r="O2408" s="81" t="e">
        <f t="shared" si="479"/>
        <v>#DIV/0!</v>
      </c>
      <c r="P2408" s="61"/>
      <c r="Q2408" s="60">
        <f t="shared" si="480"/>
        <v>0</v>
      </c>
      <c r="R2408" s="60">
        <f t="shared" si="476"/>
        <v>0</v>
      </c>
      <c r="S2408" s="75" t="str">
        <f t="shared" si="481"/>
        <v>已清</v>
      </c>
      <c r="T2408" s="51" t="s">
        <v>59</v>
      </c>
      <c r="U2408" s="51"/>
      <c r="V2408" s="51"/>
    </row>
    <row r="2409" spans="1:22" ht="20">
      <c r="A2409" s="49"/>
      <c r="B2409" s="52"/>
      <c r="C2409" s="53"/>
      <c r="D2409" s="54"/>
      <c r="E2409" s="54"/>
      <c r="F2409" s="55"/>
      <c r="G2409" s="56"/>
      <c r="H2409" s="57"/>
      <c r="I2409" s="58"/>
      <c r="J2409" s="59">
        <f t="shared" si="482"/>
        <v>0</v>
      </c>
      <c r="K2409" s="60">
        <f t="shared" si="483"/>
        <v>0</v>
      </c>
      <c r="L2409" s="61"/>
      <c r="M2409" s="59">
        <f t="shared" si="477"/>
        <v>0</v>
      </c>
      <c r="N2409" s="60">
        <f t="shared" si="478"/>
        <v>0</v>
      </c>
      <c r="O2409" s="81" t="e">
        <f t="shared" si="479"/>
        <v>#DIV/0!</v>
      </c>
      <c r="P2409" s="61"/>
      <c r="Q2409" s="60">
        <f t="shared" si="480"/>
        <v>0</v>
      </c>
      <c r="R2409" s="60">
        <f t="shared" ref="R2409:R2472" si="484">N2409/2</f>
        <v>0</v>
      </c>
      <c r="S2409" s="75" t="str">
        <f t="shared" si="481"/>
        <v>已清</v>
      </c>
      <c r="T2409" s="51" t="s">
        <v>59</v>
      </c>
      <c r="U2409" s="51"/>
      <c r="V2409" s="51"/>
    </row>
    <row r="2410" spans="1:22" ht="20">
      <c r="A2410" s="49"/>
      <c r="B2410" s="52"/>
      <c r="C2410" s="53"/>
      <c r="D2410" s="54"/>
      <c r="E2410" s="54"/>
      <c r="F2410" s="55"/>
      <c r="G2410" s="56"/>
      <c r="H2410" s="57"/>
      <c r="I2410" s="58"/>
      <c r="J2410" s="59">
        <f t="shared" si="482"/>
        <v>0</v>
      </c>
      <c r="K2410" s="60">
        <f t="shared" si="483"/>
        <v>0</v>
      </c>
      <c r="L2410" s="61"/>
      <c r="M2410" s="59">
        <f t="shared" si="477"/>
        <v>0</v>
      </c>
      <c r="N2410" s="60">
        <f t="shared" si="478"/>
        <v>0</v>
      </c>
      <c r="O2410" s="81" t="e">
        <f t="shared" si="479"/>
        <v>#DIV/0!</v>
      </c>
      <c r="P2410" s="61"/>
      <c r="Q2410" s="60">
        <f t="shared" si="480"/>
        <v>0</v>
      </c>
      <c r="R2410" s="60">
        <f t="shared" si="484"/>
        <v>0</v>
      </c>
      <c r="S2410" s="75" t="str">
        <f t="shared" si="481"/>
        <v>已清</v>
      </c>
      <c r="T2410" s="51" t="s">
        <v>59</v>
      </c>
      <c r="U2410" s="51"/>
      <c r="V2410" s="51"/>
    </row>
    <row r="2411" spans="1:22" ht="20">
      <c r="A2411" s="49"/>
      <c r="B2411" s="52"/>
      <c r="C2411" s="53"/>
      <c r="D2411" s="54"/>
      <c r="E2411" s="54"/>
      <c r="F2411" s="55"/>
      <c r="G2411" s="56"/>
      <c r="H2411" s="57"/>
      <c r="I2411" s="58"/>
      <c r="J2411" s="59">
        <f t="shared" si="482"/>
        <v>0</v>
      </c>
      <c r="K2411" s="60">
        <f t="shared" si="483"/>
        <v>0</v>
      </c>
      <c r="L2411" s="61"/>
      <c r="M2411" s="59">
        <f t="shared" si="477"/>
        <v>0</v>
      </c>
      <c r="N2411" s="60">
        <f t="shared" si="478"/>
        <v>0</v>
      </c>
      <c r="O2411" s="81" t="e">
        <f t="shared" si="479"/>
        <v>#DIV/0!</v>
      </c>
      <c r="P2411" s="61"/>
      <c r="Q2411" s="60">
        <f t="shared" si="480"/>
        <v>0</v>
      </c>
      <c r="R2411" s="60">
        <f t="shared" si="484"/>
        <v>0</v>
      </c>
      <c r="S2411" s="75" t="str">
        <f t="shared" si="481"/>
        <v>已清</v>
      </c>
      <c r="T2411" s="51" t="s">
        <v>59</v>
      </c>
      <c r="U2411" s="51"/>
      <c r="V2411" s="51"/>
    </row>
    <row r="2412" spans="1:22" ht="20">
      <c r="A2412" s="49"/>
      <c r="B2412" s="52"/>
      <c r="C2412" s="53"/>
      <c r="D2412" s="54"/>
      <c r="E2412" s="54"/>
      <c r="F2412" s="55"/>
      <c r="G2412" s="56"/>
      <c r="H2412" s="57"/>
      <c r="I2412" s="58"/>
      <c r="J2412" s="59">
        <f t="shared" si="482"/>
        <v>0</v>
      </c>
      <c r="K2412" s="60">
        <f t="shared" si="483"/>
        <v>0</v>
      </c>
      <c r="L2412" s="61"/>
      <c r="M2412" s="59">
        <f t="shared" si="477"/>
        <v>0</v>
      </c>
      <c r="N2412" s="60">
        <f t="shared" si="478"/>
        <v>0</v>
      </c>
      <c r="O2412" s="81" t="e">
        <f t="shared" si="479"/>
        <v>#DIV/0!</v>
      </c>
      <c r="P2412" s="61"/>
      <c r="Q2412" s="60">
        <f t="shared" si="480"/>
        <v>0</v>
      </c>
      <c r="R2412" s="60">
        <f t="shared" si="484"/>
        <v>0</v>
      </c>
      <c r="S2412" s="75" t="str">
        <f t="shared" si="481"/>
        <v>已清</v>
      </c>
      <c r="T2412" s="51" t="s">
        <v>59</v>
      </c>
      <c r="U2412" s="51"/>
      <c r="V2412" s="51"/>
    </row>
    <row r="2413" spans="1:22" ht="20">
      <c r="A2413" s="49"/>
      <c r="B2413" s="52"/>
      <c r="C2413" s="53"/>
      <c r="D2413" s="54"/>
      <c r="E2413" s="54"/>
      <c r="F2413" s="55"/>
      <c r="G2413" s="56"/>
      <c r="H2413" s="57"/>
      <c r="I2413" s="58"/>
      <c r="J2413" s="59">
        <f t="shared" si="482"/>
        <v>0</v>
      </c>
      <c r="K2413" s="60">
        <f t="shared" si="483"/>
        <v>0</v>
      </c>
      <c r="L2413" s="61"/>
      <c r="M2413" s="59">
        <f t="shared" si="477"/>
        <v>0</v>
      </c>
      <c r="N2413" s="60">
        <f t="shared" si="478"/>
        <v>0</v>
      </c>
      <c r="O2413" s="81" t="e">
        <f t="shared" si="479"/>
        <v>#DIV/0!</v>
      </c>
      <c r="P2413" s="61"/>
      <c r="Q2413" s="60">
        <f t="shared" si="480"/>
        <v>0</v>
      </c>
      <c r="R2413" s="60">
        <f t="shared" si="484"/>
        <v>0</v>
      </c>
      <c r="S2413" s="75" t="str">
        <f t="shared" si="481"/>
        <v>已清</v>
      </c>
      <c r="T2413" s="51" t="s">
        <v>59</v>
      </c>
      <c r="U2413" s="51"/>
      <c r="V2413" s="51"/>
    </row>
    <row r="2414" spans="1:22" ht="20">
      <c r="A2414" s="49"/>
      <c r="B2414" s="52"/>
      <c r="C2414" s="53"/>
      <c r="D2414" s="54"/>
      <c r="E2414" s="54"/>
      <c r="F2414" s="55"/>
      <c r="G2414" s="56"/>
      <c r="H2414" s="57"/>
      <c r="I2414" s="58"/>
      <c r="J2414" s="59">
        <f t="shared" si="482"/>
        <v>0</v>
      </c>
      <c r="K2414" s="60">
        <f t="shared" si="483"/>
        <v>0</v>
      </c>
      <c r="L2414" s="61"/>
      <c r="M2414" s="59">
        <f t="shared" si="477"/>
        <v>0</v>
      </c>
      <c r="N2414" s="60">
        <f t="shared" si="478"/>
        <v>0</v>
      </c>
      <c r="O2414" s="81" t="e">
        <f t="shared" si="479"/>
        <v>#DIV/0!</v>
      </c>
      <c r="P2414" s="61"/>
      <c r="Q2414" s="60">
        <f t="shared" si="480"/>
        <v>0</v>
      </c>
      <c r="R2414" s="60">
        <f t="shared" si="484"/>
        <v>0</v>
      </c>
      <c r="S2414" s="75" t="str">
        <f t="shared" si="481"/>
        <v>已清</v>
      </c>
      <c r="T2414" s="51" t="s">
        <v>59</v>
      </c>
      <c r="U2414" s="51"/>
      <c r="V2414" s="51"/>
    </row>
    <row r="2415" spans="1:22" ht="20">
      <c r="A2415" s="49"/>
      <c r="B2415" s="52"/>
      <c r="C2415" s="53"/>
      <c r="D2415" s="54"/>
      <c r="E2415" s="54"/>
      <c r="F2415" s="55"/>
      <c r="G2415" s="56"/>
      <c r="H2415" s="57"/>
      <c r="I2415" s="58"/>
      <c r="J2415" s="59">
        <f t="shared" si="482"/>
        <v>0</v>
      </c>
      <c r="K2415" s="60">
        <f t="shared" si="483"/>
        <v>0</v>
      </c>
      <c r="L2415" s="61"/>
      <c r="M2415" s="59">
        <f t="shared" si="477"/>
        <v>0</v>
      </c>
      <c r="N2415" s="60">
        <f t="shared" si="478"/>
        <v>0</v>
      </c>
      <c r="O2415" s="81" t="e">
        <f t="shared" si="479"/>
        <v>#DIV/0!</v>
      </c>
      <c r="P2415" s="61"/>
      <c r="Q2415" s="60">
        <f t="shared" si="480"/>
        <v>0</v>
      </c>
      <c r="R2415" s="60">
        <f t="shared" si="484"/>
        <v>0</v>
      </c>
      <c r="S2415" s="75" t="str">
        <f t="shared" si="481"/>
        <v>已清</v>
      </c>
      <c r="T2415" s="51" t="s">
        <v>59</v>
      </c>
      <c r="U2415" s="51"/>
      <c r="V2415" s="51"/>
    </row>
    <row r="2416" spans="1:22" ht="20">
      <c r="A2416" s="49"/>
      <c r="B2416" s="52"/>
      <c r="C2416" s="53"/>
      <c r="D2416" s="54"/>
      <c r="E2416" s="54"/>
      <c r="F2416" s="55"/>
      <c r="G2416" s="56"/>
      <c r="H2416" s="57"/>
      <c r="I2416" s="58"/>
      <c r="J2416" s="59">
        <f t="shared" si="482"/>
        <v>0</v>
      </c>
      <c r="K2416" s="60">
        <f t="shared" si="483"/>
        <v>0</v>
      </c>
      <c r="L2416" s="61"/>
      <c r="M2416" s="59">
        <f t="shared" si="477"/>
        <v>0</v>
      </c>
      <c r="N2416" s="60">
        <f t="shared" si="478"/>
        <v>0</v>
      </c>
      <c r="O2416" s="81" t="e">
        <f t="shared" si="479"/>
        <v>#DIV/0!</v>
      </c>
      <c r="P2416" s="61"/>
      <c r="Q2416" s="60">
        <f t="shared" si="480"/>
        <v>0</v>
      </c>
      <c r="R2416" s="60">
        <f t="shared" si="484"/>
        <v>0</v>
      </c>
      <c r="S2416" s="75" t="str">
        <f t="shared" si="481"/>
        <v>已清</v>
      </c>
      <c r="T2416" s="51" t="s">
        <v>59</v>
      </c>
      <c r="U2416" s="51"/>
      <c r="V2416" s="51"/>
    </row>
    <row r="2417" spans="1:22" ht="20">
      <c r="A2417" s="49"/>
      <c r="B2417" s="52"/>
      <c r="C2417" s="53"/>
      <c r="D2417" s="54"/>
      <c r="E2417" s="54"/>
      <c r="F2417" s="55"/>
      <c r="G2417" s="56"/>
      <c r="H2417" s="57"/>
      <c r="I2417" s="58"/>
      <c r="J2417" s="59">
        <f t="shared" si="482"/>
        <v>0</v>
      </c>
      <c r="K2417" s="60">
        <f t="shared" si="483"/>
        <v>0</v>
      </c>
      <c r="L2417" s="61"/>
      <c r="M2417" s="59">
        <f t="shared" si="477"/>
        <v>0</v>
      </c>
      <c r="N2417" s="60">
        <f t="shared" si="478"/>
        <v>0</v>
      </c>
      <c r="O2417" s="81" t="e">
        <f t="shared" si="479"/>
        <v>#DIV/0!</v>
      </c>
      <c r="P2417" s="61"/>
      <c r="Q2417" s="60">
        <f t="shared" si="480"/>
        <v>0</v>
      </c>
      <c r="R2417" s="60">
        <f t="shared" si="484"/>
        <v>0</v>
      </c>
      <c r="S2417" s="75" t="str">
        <f t="shared" si="481"/>
        <v>已清</v>
      </c>
      <c r="T2417" s="51" t="s">
        <v>59</v>
      </c>
      <c r="U2417" s="51"/>
      <c r="V2417" s="51"/>
    </row>
    <row r="2418" spans="1:22" ht="20">
      <c r="A2418" s="49"/>
      <c r="B2418" s="52"/>
      <c r="C2418" s="53"/>
      <c r="D2418" s="54"/>
      <c r="E2418" s="54"/>
      <c r="F2418" s="55"/>
      <c r="G2418" s="56"/>
      <c r="H2418" s="57"/>
      <c r="I2418" s="58"/>
      <c r="J2418" s="59">
        <f t="shared" si="482"/>
        <v>0</v>
      </c>
      <c r="K2418" s="60">
        <f t="shared" si="483"/>
        <v>0</v>
      </c>
      <c r="L2418" s="61"/>
      <c r="M2418" s="59">
        <f t="shared" si="477"/>
        <v>0</v>
      </c>
      <c r="N2418" s="60">
        <f t="shared" si="478"/>
        <v>0</v>
      </c>
      <c r="O2418" s="81" t="e">
        <f t="shared" si="479"/>
        <v>#DIV/0!</v>
      </c>
      <c r="P2418" s="61"/>
      <c r="Q2418" s="60">
        <f t="shared" si="480"/>
        <v>0</v>
      </c>
      <c r="R2418" s="60">
        <f t="shared" si="484"/>
        <v>0</v>
      </c>
      <c r="S2418" s="75" t="str">
        <f t="shared" si="481"/>
        <v>已清</v>
      </c>
      <c r="T2418" s="51" t="s">
        <v>59</v>
      </c>
      <c r="U2418" s="51"/>
      <c r="V2418" s="51"/>
    </row>
    <row r="2419" spans="1:22" ht="20">
      <c r="A2419" s="49"/>
      <c r="B2419" s="52"/>
      <c r="C2419" s="53"/>
      <c r="D2419" s="54"/>
      <c r="E2419" s="54"/>
      <c r="F2419" s="55"/>
      <c r="G2419" s="56"/>
      <c r="H2419" s="57"/>
      <c r="I2419" s="58"/>
      <c r="J2419" s="59">
        <f t="shared" si="482"/>
        <v>0</v>
      </c>
      <c r="K2419" s="60">
        <f t="shared" si="483"/>
        <v>0</v>
      </c>
      <c r="L2419" s="61"/>
      <c r="M2419" s="59">
        <f t="shared" si="477"/>
        <v>0</v>
      </c>
      <c r="N2419" s="60">
        <f t="shared" si="478"/>
        <v>0</v>
      </c>
      <c r="O2419" s="81" t="e">
        <f t="shared" si="479"/>
        <v>#DIV/0!</v>
      </c>
      <c r="P2419" s="61"/>
      <c r="Q2419" s="60">
        <f t="shared" si="480"/>
        <v>0</v>
      </c>
      <c r="R2419" s="60">
        <f t="shared" si="484"/>
        <v>0</v>
      </c>
      <c r="S2419" s="75" t="str">
        <f t="shared" si="481"/>
        <v>已清</v>
      </c>
      <c r="T2419" s="51" t="s">
        <v>59</v>
      </c>
      <c r="U2419" s="51"/>
      <c r="V2419" s="51"/>
    </row>
    <row r="2420" spans="1:22" ht="20">
      <c r="A2420" s="49"/>
      <c r="B2420" s="52"/>
      <c r="C2420" s="53"/>
      <c r="D2420" s="54"/>
      <c r="E2420" s="54"/>
      <c r="F2420" s="55"/>
      <c r="G2420" s="56"/>
      <c r="H2420" s="57"/>
      <c r="I2420" s="58"/>
      <c r="J2420" s="59">
        <f t="shared" si="482"/>
        <v>0</v>
      </c>
      <c r="K2420" s="60">
        <f t="shared" si="483"/>
        <v>0</v>
      </c>
      <c r="L2420" s="61"/>
      <c r="M2420" s="59">
        <f t="shared" si="477"/>
        <v>0</v>
      </c>
      <c r="N2420" s="60">
        <f t="shared" si="478"/>
        <v>0</v>
      </c>
      <c r="O2420" s="81" t="e">
        <f t="shared" si="479"/>
        <v>#DIV/0!</v>
      </c>
      <c r="P2420" s="61"/>
      <c r="Q2420" s="60">
        <f t="shared" si="480"/>
        <v>0</v>
      </c>
      <c r="R2420" s="60">
        <f t="shared" si="484"/>
        <v>0</v>
      </c>
      <c r="S2420" s="75" t="str">
        <f t="shared" si="481"/>
        <v>已清</v>
      </c>
      <c r="T2420" s="51" t="s">
        <v>59</v>
      </c>
      <c r="U2420" s="51"/>
      <c r="V2420" s="51"/>
    </row>
    <row r="2421" spans="1:22" ht="20">
      <c r="A2421" s="49"/>
      <c r="B2421" s="52"/>
      <c r="C2421" s="53"/>
      <c r="D2421" s="54"/>
      <c r="E2421" s="54"/>
      <c r="F2421" s="55"/>
      <c r="G2421" s="56"/>
      <c r="H2421" s="57"/>
      <c r="I2421" s="58"/>
      <c r="J2421" s="59">
        <f t="shared" si="482"/>
        <v>0</v>
      </c>
      <c r="K2421" s="60">
        <f t="shared" si="483"/>
        <v>0</v>
      </c>
      <c r="L2421" s="61"/>
      <c r="M2421" s="59">
        <f t="shared" si="477"/>
        <v>0</v>
      </c>
      <c r="N2421" s="60">
        <f t="shared" si="478"/>
        <v>0</v>
      </c>
      <c r="O2421" s="81" t="e">
        <f t="shared" si="479"/>
        <v>#DIV/0!</v>
      </c>
      <c r="P2421" s="61"/>
      <c r="Q2421" s="60">
        <f t="shared" si="480"/>
        <v>0</v>
      </c>
      <c r="R2421" s="60">
        <f t="shared" si="484"/>
        <v>0</v>
      </c>
      <c r="S2421" s="75" t="str">
        <f t="shared" si="481"/>
        <v>已清</v>
      </c>
      <c r="T2421" s="51" t="s">
        <v>59</v>
      </c>
      <c r="U2421" s="51"/>
      <c r="V2421" s="51"/>
    </row>
    <row r="2422" spans="1:22" ht="20">
      <c r="A2422" s="49"/>
      <c r="B2422" s="52"/>
      <c r="C2422" s="53"/>
      <c r="D2422" s="54"/>
      <c r="E2422" s="54"/>
      <c r="F2422" s="55"/>
      <c r="G2422" s="56"/>
      <c r="H2422" s="57"/>
      <c r="I2422" s="58"/>
      <c r="J2422" s="59">
        <f t="shared" si="482"/>
        <v>0</v>
      </c>
      <c r="K2422" s="60">
        <f t="shared" si="483"/>
        <v>0</v>
      </c>
      <c r="L2422" s="61"/>
      <c r="M2422" s="59">
        <f t="shared" si="477"/>
        <v>0</v>
      </c>
      <c r="N2422" s="60">
        <f t="shared" si="478"/>
        <v>0</v>
      </c>
      <c r="O2422" s="81" t="e">
        <f t="shared" si="479"/>
        <v>#DIV/0!</v>
      </c>
      <c r="P2422" s="61"/>
      <c r="Q2422" s="60">
        <f t="shared" si="480"/>
        <v>0</v>
      </c>
      <c r="R2422" s="60">
        <f t="shared" si="484"/>
        <v>0</v>
      </c>
      <c r="S2422" s="75" t="str">
        <f t="shared" si="481"/>
        <v>已清</v>
      </c>
      <c r="T2422" s="51" t="s">
        <v>59</v>
      </c>
      <c r="U2422" s="51"/>
      <c r="V2422" s="51"/>
    </row>
    <row r="2423" spans="1:22" ht="20">
      <c r="A2423" s="49"/>
      <c r="B2423" s="52"/>
      <c r="C2423" s="53"/>
      <c r="D2423" s="54"/>
      <c r="E2423" s="54"/>
      <c r="F2423" s="55"/>
      <c r="G2423" s="56"/>
      <c r="H2423" s="57"/>
      <c r="I2423" s="58"/>
      <c r="J2423" s="59">
        <f t="shared" si="482"/>
        <v>0</v>
      </c>
      <c r="K2423" s="60">
        <f t="shared" si="483"/>
        <v>0</v>
      </c>
      <c r="L2423" s="61"/>
      <c r="M2423" s="59">
        <f t="shared" si="477"/>
        <v>0</v>
      </c>
      <c r="N2423" s="60">
        <f t="shared" si="478"/>
        <v>0</v>
      </c>
      <c r="O2423" s="81" t="e">
        <f t="shared" si="479"/>
        <v>#DIV/0!</v>
      </c>
      <c r="P2423" s="61"/>
      <c r="Q2423" s="60">
        <f t="shared" si="480"/>
        <v>0</v>
      </c>
      <c r="R2423" s="60">
        <f t="shared" si="484"/>
        <v>0</v>
      </c>
      <c r="S2423" s="75" t="str">
        <f t="shared" si="481"/>
        <v>已清</v>
      </c>
      <c r="T2423" s="51" t="s">
        <v>59</v>
      </c>
      <c r="U2423" s="51"/>
      <c r="V2423" s="51"/>
    </row>
    <row r="2424" spans="1:22" ht="20">
      <c r="A2424" s="49"/>
      <c r="B2424" s="52"/>
      <c r="C2424" s="53"/>
      <c r="D2424" s="54"/>
      <c r="E2424" s="54"/>
      <c r="F2424" s="55"/>
      <c r="G2424" s="56"/>
      <c r="H2424" s="57"/>
      <c r="I2424" s="58"/>
      <c r="J2424" s="59">
        <f t="shared" si="482"/>
        <v>0</v>
      </c>
      <c r="K2424" s="60">
        <f t="shared" si="483"/>
        <v>0</v>
      </c>
      <c r="L2424" s="61"/>
      <c r="M2424" s="59">
        <f t="shared" ref="M2424:M2487" si="485">L2424*H2424</f>
        <v>0</v>
      </c>
      <c r="N2424" s="60">
        <f t="shared" ref="N2424:N2487" si="486">(L2424-J2424)*H2424</f>
        <v>0</v>
      </c>
      <c r="O2424" s="81" t="e">
        <f t="shared" ref="O2424:O2487" si="487">(L2424-J2424)/J2424</f>
        <v>#DIV/0!</v>
      </c>
      <c r="P2424" s="61"/>
      <c r="Q2424" s="60">
        <f t="shared" si="480"/>
        <v>0</v>
      </c>
      <c r="R2424" s="60">
        <f t="shared" si="484"/>
        <v>0</v>
      </c>
      <c r="S2424" s="75" t="str">
        <f t="shared" si="481"/>
        <v>已清</v>
      </c>
      <c r="T2424" s="51" t="s">
        <v>59</v>
      </c>
      <c r="U2424" s="51"/>
      <c r="V2424" s="51"/>
    </row>
    <row r="2425" spans="1:22" ht="20">
      <c r="A2425" s="49"/>
      <c r="B2425" s="52"/>
      <c r="C2425" s="53"/>
      <c r="D2425" s="54"/>
      <c r="E2425" s="54"/>
      <c r="F2425" s="55"/>
      <c r="G2425" s="56"/>
      <c r="H2425" s="57"/>
      <c r="I2425" s="58"/>
      <c r="J2425" s="59">
        <f t="shared" si="482"/>
        <v>0</v>
      </c>
      <c r="K2425" s="60">
        <f t="shared" si="483"/>
        <v>0</v>
      </c>
      <c r="L2425" s="61"/>
      <c r="M2425" s="59">
        <f t="shared" si="485"/>
        <v>0</v>
      </c>
      <c r="N2425" s="60">
        <f t="shared" si="486"/>
        <v>0</v>
      </c>
      <c r="O2425" s="81" t="e">
        <f t="shared" si="487"/>
        <v>#DIV/0!</v>
      </c>
      <c r="P2425" s="61"/>
      <c r="Q2425" s="60">
        <f t="shared" si="480"/>
        <v>0</v>
      </c>
      <c r="R2425" s="60">
        <f t="shared" si="484"/>
        <v>0</v>
      </c>
      <c r="S2425" s="75" t="str">
        <f t="shared" si="481"/>
        <v>已清</v>
      </c>
      <c r="T2425" s="51" t="s">
        <v>59</v>
      </c>
      <c r="U2425" s="51"/>
      <c r="V2425" s="51"/>
    </row>
    <row r="2426" spans="1:22" ht="20">
      <c r="A2426" s="49"/>
      <c r="B2426" s="52"/>
      <c r="C2426" s="53"/>
      <c r="D2426" s="54"/>
      <c r="E2426" s="54"/>
      <c r="F2426" s="55"/>
      <c r="G2426" s="56"/>
      <c r="H2426" s="57"/>
      <c r="I2426" s="58"/>
      <c r="J2426" s="59">
        <f t="shared" si="482"/>
        <v>0</v>
      </c>
      <c r="K2426" s="60">
        <f t="shared" si="483"/>
        <v>0</v>
      </c>
      <c r="L2426" s="61"/>
      <c r="M2426" s="59">
        <f t="shared" si="485"/>
        <v>0</v>
      </c>
      <c r="N2426" s="60">
        <f t="shared" si="486"/>
        <v>0</v>
      </c>
      <c r="O2426" s="81" t="e">
        <f t="shared" si="487"/>
        <v>#DIV/0!</v>
      </c>
      <c r="P2426" s="61"/>
      <c r="Q2426" s="60">
        <f t="shared" ref="Q2426:Q2489" si="488">L2426*H2426-P2426</f>
        <v>0</v>
      </c>
      <c r="R2426" s="60">
        <f t="shared" si="484"/>
        <v>0</v>
      </c>
      <c r="S2426" s="75" t="str">
        <f t="shared" si="481"/>
        <v>已清</v>
      </c>
      <c r="T2426" s="51" t="s">
        <v>59</v>
      </c>
      <c r="U2426" s="51"/>
      <c r="V2426" s="51"/>
    </row>
    <row r="2427" spans="1:22" ht="20">
      <c r="A2427" s="49"/>
      <c r="B2427" s="52"/>
      <c r="C2427" s="53"/>
      <c r="D2427" s="54"/>
      <c r="E2427" s="54"/>
      <c r="F2427" s="55"/>
      <c r="G2427" s="56"/>
      <c r="H2427" s="57"/>
      <c r="I2427" s="58"/>
      <c r="J2427" s="59">
        <f t="shared" si="482"/>
        <v>0</v>
      </c>
      <c r="K2427" s="60">
        <f t="shared" si="483"/>
        <v>0</v>
      </c>
      <c r="L2427" s="61"/>
      <c r="M2427" s="59">
        <f t="shared" si="485"/>
        <v>0</v>
      </c>
      <c r="N2427" s="60">
        <f t="shared" si="486"/>
        <v>0</v>
      </c>
      <c r="O2427" s="81" t="e">
        <f t="shared" si="487"/>
        <v>#DIV/0!</v>
      </c>
      <c r="P2427" s="61"/>
      <c r="Q2427" s="60">
        <f t="shared" si="488"/>
        <v>0</v>
      </c>
      <c r="R2427" s="60">
        <f t="shared" si="484"/>
        <v>0</v>
      </c>
      <c r="S2427" s="75" t="str">
        <f t="shared" si="481"/>
        <v>已清</v>
      </c>
      <c r="T2427" s="51" t="s">
        <v>59</v>
      </c>
      <c r="U2427" s="51"/>
      <c r="V2427" s="51"/>
    </row>
    <row r="2428" spans="1:22" ht="20">
      <c r="A2428" s="49"/>
      <c r="B2428" s="52"/>
      <c r="C2428" s="53"/>
      <c r="D2428" s="54"/>
      <c r="E2428" s="54"/>
      <c r="F2428" s="55"/>
      <c r="G2428" s="56"/>
      <c r="H2428" s="57"/>
      <c r="I2428" s="58"/>
      <c r="J2428" s="59">
        <f t="shared" si="482"/>
        <v>0</v>
      </c>
      <c r="K2428" s="60">
        <f t="shared" si="483"/>
        <v>0</v>
      </c>
      <c r="L2428" s="61"/>
      <c r="M2428" s="59">
        <f t="shared" si="485"/>
        <v>0</v>
      </c>
      <c r="N2428" s="60">
        <f t="shared" si="486"/>
        <v>0</v>
      </c>
      <c r="O2428" s="81" t="e">
        <f t="shared" si="487"/>
        <v>#DIV/0!</v>
      </c>
      <c r="P2428" s="61"/>
      <c r="Q2428" s="60">
        <f t="shared" si="488"/>
        <v>0</v>
      </c>
      <c r="R2428" s="60">
        <f t="shared" si="484"/>
        <v>0</v>
      </c>
      <c r="S2428" s="75" t="str">
        <f t="shared" si="481"/>
        <v>已清</v>
      </c>
      <c r="T2428" s="51" t="s">
        <v>59</v>
      </c>
      <c r="U2428" s="51"/>
      <c r="V2428" s="51"/>
    </row>
    <row r="2429" spans="1:22" ht="20">
      <c r="A2429" s="49"/>
      <c r="B2429" s="52"/>
      <c r="C2429" s="53"/>
      <c r="D2429" s="54"/>
      <c r="E2429" s="54"/>
      <c r="F2429" s="55"/>
      <c r="G2429" s="56"/>
      <c r="H2429" s="57"/>
      <c r="I2429" s="58"/>
      <c r="J2429" s="59">
        <f t="shared" si="482"/>
        <v>0</v>
      </c>
      <c r="K2429" s="60">
        <f t="shared" si="483"/>
        <v>0</v>
      </c>
      <c r="L2429" s="61"/>
      <c r="M2429" s="59">
        <f t="shared" si="485"/>
        <v>0</v>
      </c>
      <c r="N2429" s="60">
        <f t="shared" si="486"/>
        <v>0</v>
      </c>
      <c r="O2429" s="81" t="e">
        <f t="shared" si="487"/>
        <v>#DIV/0!</v>
      </c>
      <c r="P2429" s="61"/>
      <c r="Q2429" s="60">
        <f t="shared" si="488"/>
        <v>0</v>
      </c>
      <c r="R2429" s="60">
        <f t="shared" si="484"/>
        <v>0</v>
      </c>
      <c r="S2429" s="75" t="str">
        <f t="shared" si="481"/>
        <v>已清</v>
      </c>
      <c r="T2429" s="51" t="s">
        <v>59</v>
      </c>
      <c r="U2429" s="51"/>
      <c r="V2429" s="51"/>
    </row>
    <row r="2430" spans="1:22" ht="20">
      <c r="A2430" s="49"/>
      <c r="B2430" s="52"/>
      <c r="C2430" s="53"/>
      <c r="D2430" s="54"/>
      <c r="E2430" s="54"/>
      <c r="F2430" s="55"/>
      <c r="G2430" s="56"/>
      <c r="H2430" s="57"/>
      <c r="I2430" s="58"/>
      <c r="J2430" s="59">
        <f t="shared" si="482"/>
        <v>0</v>
      </c>
      <c r="K2430" s="60">
        <f t="shared" si="483"/>
        <v>0</v>
      </c>
      <c r="L2430" s="61"/>
      <c r="M2430" s="59">
        <f t="shared" si="485"/>
        <v>0</v>
      </c>
      <c r="N2430" s="60">
        <f t="shared" si="486"/>
        <v>0</v>
      </c>
      <c r="O2430" s="81" t="e">
        <f t="shared" si="487"/>
        <v>#DIV/0!</v>
      </c>
      <c r="P2430" s="61"/>
      <c r="Q2430" s="60">
        <f t="shared" si="488"/>
        <v>0</v>
      </c>
      <c r="R2430" s="60">
        <f t="shared" si="484"/>
        <v>0</v>
      </c>
      <c r="S2430" s="75" t="str">
        <f t="shared" si="481"/>
        <v>已清</v>
      </c>
      <c r="T2430" s="51" t="s">
        <v>59</v>
      </c>
      <c r="U2430" s="51"/>
      <c r="V2430" s="51"/>
    </row>
    <row r="2431" spans="1:22" ht="20">
      <c r="A2431" s="49"/>
      <c r="B2431" s="52"/>
      <c r="C2431" s="53"/>
      <c r="D2431" s="54"/>
      <c r="E2431" s="54"/>
      <c r="F2431" s="55"/>
      <c r="G2431" s="56"/>
      <c r="H2431" s="57"/>
      <c r="I2431" s="58"/>
      <c r="J2431" s="59">
        <f t="shared" si="482"/>
        <v>0</v>
      </c>
      <c r="K2431" s="60">
        <f t="shared" si="483"/>
        <v>0</v>
      </c>
      <c r="L2431" s="61"/>
      <c r="M2431" s="59">
        <f t="shared" si="485"/>
        <v>0</v>
      </c>
      <c r="N2431" s="60">
        <f t="shared" si="486"/>
        <v>0</v>
      </c>
      <c r="O2431" s="81" t="e">
        <f t="shared" si="487"/>
        <v>#DIV/0!</v>
      </c>
      <c r="P2431" s="61"/>
      <c r="Q2431" s="60">
        <f t="shared" si="488"/>
        <v>0</v>
      </c>
      <c r="R2431" s="60">
        <f t="shared" si="484"/>
        <v>0</v>
      </c>
      <c r="S2431" s="75" t="str">
        <f t="shared" si="481"/>
        <v>已清</v>
      </c>
      <c r="T2431" s="51" t="s">
        <v>59</v>
      </c>
      <c r="U2431" s="51"/>
      <c r="V2431" s="51"/>
    </row>
    <row r="2432" spans="1:22" ht="20">
      <c r="A2432" s="49"/>
      <c r="B2432" s="52"/>
      <c r="C2432" s="53"/>
      <c r="D2432" s="54"/>
      <c r="E2432" s="54"/>
      <c r="F2432" s="55"/>
      <c r="G2432" s="56"/>
      <c r="H2432" s="57"/>
      <c r="I2432" s="58"/>
      <c r="J2432" s="59">
        <f t="shared" si="482"/>
        <v>0</v>
      </c>
      <c r="K2432" s="60">
        <f t="shared" si="483"/>
        <v>0</v>
      </c>
      <c r="L2432" s="61"/>
      <c r="M2432" s="59">
        <f t="shared" si="485"/>
        <v>0</v>
      </c>
      <c r="N2432" s="60">
        <f t="shared" si="486"/>
        <v>0</v>
      </c>
      <c r="O2432" s="81" t="e">
        <f t="shared" si="487"/>
        <v>#DIV/0!</v>
      </c>
      <c r="P2432" s="61"/>
      <c r="Q2432" s="60">
        <f t="shared" si="488"/>
        <v>0</v>
      </c>
      <c r="R2432" s="60">
        <f t="shared" si="484"/>
        <v>0</v>
      </c>
      <c r="S2432" s="75" t="str">
        <f t="shared" si="481"/>
        <v>已清</v>
      </c>
      <c r="T2432" s="51" t="s">
        <v>59</v>
      </c>
      <c r="U2432" s="51"/>
      <c r="V2432" s="51"/>
    </row>
    <row r="2433" spans="1:22" ht="20">
      <c r="A2433" s="49"/>
      <c r="B2433" s="52"/>
      <c r="C2433" s="53"/>
      <c r="D2433" s="54"/>
      <c r="E2433" s="54"/>
      <c r="F2433" s="55"/>
      <c r="G2433" s="56"/>
      <c r="H2433" s="57"/>
      <c r="I2433" s="58"/>
      <c r="J2433" s="59">
        <f t="shared" si="482"/>
        <v>0</v>
      </c>
      <c r="K2433" s="60">
        <f t="shared" si="483"/>
        <v>0</v>
      </c>
      <c r="L2433" s="61"/>
      <c r="M2433" s="59">
        <f t="shared" si="485"/>
        <v>0</v>
      </c>
      <c r="N2433" s="60">
        <f t="shared" si="486"/>
        <v>0</v>
      </c>
      <c r="O2433" s="81" t="e">
        <f t="shared" si="487"/>
        <v>#DIV/0!</v>
      </c>
      <c r="P2433" s="61"/>
      <c r="Q2433" s="60">
        <f t="shared" si="488"/>
        <v>0</v>
      </c>
      <c r="R2433" s="60">
        <f t="shared" si="484"/>
        <v>0</v>
      </c>
      <c r="S2433" s="75" t="str">
        <f t="shared" si="481"/>
        <v>已清</v>
      </c>
      <c r="T2433" s="51" t="s">
        <v>59</v>
      </c>
      <c r="U2433" s="51"/>
      <c r="V2433" s="51"/>
    </row>
    <row r="2434" spans="1:22" ht="20">
      <c r="A2434" s="49"/>
      <c r="B2434" s="52"/>
      <c r="C2434" s="53"/>
      <c r="D2434" s="54"/>
      <c r="E2434" s="54"/>
      <c r="F2434" s="55"/>
      <c r="G2434" s="56"/>
      <c r="H2434" s="57"/>
      <c r="I2434" s="58"/>
      <c r="J2434" s="59">
        <f t="shared" si="482"/>
        <v>0</v>
      </c>
      <c r="K2434" s="60">
        <f t="shared" si="483"/>
        <v>0</v>
      </c>
      <c r="L2434" s="61"/>
      <c r="M2434" s="59">
        <f t="shared" si="485"/>
        <v>0</v>
      </c>
      <c r="N2434" s="60">
        <f t="shared" si="486"/>
        <v>0</v>
      </c>
      <c r="O2434" s="81" t="e">
        <f t="shared" si="487"/>
        <v>#DIV/0!</v>
      </c>
      <c r="P2434" s="61"/>
      <c r="Q2434" s="60">
        <f t="shared" si="488"/>
        <v>0</v>
      </c>
      <c r="R2434" s="60">
        <f t="shared" si="484"/>
        <v>0</v>
      </c>
      <c r="S2434" s="75" t="str">
        <f t="shared" ref="S2434:S2497" si="489">IF(Q2434&lt;&gt;0,"未清","已清")</f>
        <v>已清</v>
      </c>
      <c r="T2434" s="51" t="s">
        <v>59</v>
      </c>
      <c r="U2434" s="51"/>
      <c r="V2434" s="51"/>
    </row>
    <row r="2435" spans="1:22" ht="20">
      <c r="A2435" s="49"/>
      <c r="B2435" s="52"/>
      <c r="C2435" s="53"/>
      <c r="D2435" s="54"/>
      <c r="E2435" s="54"/>
      <c r="F2435" s="55"/>
      <c r="G2435" s="56"/>
      <c r="H2435" s="57"/>
      <c r="I2435" s="58"/>
      <c r="J2435" s="59">
        <f t="shared" si="482"/>
        <v>0</v>
      </c>
      <c r="K2435" s="60">
        <f t="shared" si="483"/>
        <v>0</v>
      </c>
      <c r="L2435" s="61"/>
      <c r="M2435" s="59">
        <f t="shared" si="485"/>
        <v>0</v>
      </c>
      <c r="N2435" s="60">
        <f t="shared" si="486"/>
        <v>0</v>
      </c>
      <c r="O2435" s="81" t="e">
        <f t="shared" si="487"/>
        <v>#DIV/0!</v>
      </c>
      <c r="P2435" s="61"/>
      <c r="Q2435" s="60">
        <f t="shared" si="488"/>
        <v>0</v>
      </c>
      <c r="R2435" s="60">
        <f t="shared" si="484"/>
        <v>0</v>
      </c>
      <c r="S2435" s="75" t="str">
        <f t="shared" si="489"/>
        <v>已清</v>
      </c>
      <c r="T2435" s="51" t="s">
        <v>59</v>
      </c>
      <c r="U2435" s="51"/>
      <c r="V2435" s="51"/>
    </row>
    <row r="2436" spans="1:22" ht="20">
      <c r="A2436" s="49"/>
      <c r="B2436" s="52"/>
      <c r="C2436" s="53"/>
      <c r="D2436" s="54"/>
      <c r="E2436" s="54"/>
      <c r="F2436" s="55"/>
      <c r="G2436" s="56"/>
      <c r="H2436" s="57"/>
      <c r="I2436" s="58"/>
      <c r="J2436" s="59">
        <f t="shared" si="482"/>
        <v>0</v>
      </c>
      <c r="K2436" s="60">
        <f t="shared" si="483"/>
        <v>0</v>
      </c>
      <c r="L2436" s="61"/>
      <c r="M2436" s="59">
        <f t="shared" si="485"/>
        <v>0</v>
      </c>
      <c r="N2436" s="60">
        <f t="shared" si="486"/>
        <v>0</v>
      </c>
      <c r="O2436" s="81" t="e">
        <f t="shared" si="487"/>
        <v>#DIV/0!</v>
      </c>
      <c r="P2436" s="61"/>
      <c r="Q2436" s="60">
        <f t="shared" si="488"/>
        <v>0</v>
      </c>
      <c r="R2436" s="60">
        <f t="shared" si="484"/>
        <v>0</v>
      </c>
      <c r="S2436" s="75" t="str">
        <f t="shared" si="489"/>
        <v>已清</v>
      </c>
      <c r="T2436" s="51" t="s">
        <v>59</v>
      </c>
      <c r="U2436" s="51"/>
      <c r="V2436" s="51"/>
    </row>
    <row r="2437" spans="1:22" ht="20">
      <c r="A2437" s="49"/>
      <c r="B2437" s="52"/>
      <c r="C2437" s="53"/>
      <c r="D2437" s="54"/>
      <c r="E2437" s="54"/>
      <c r="F2437" s="55"/>
      <c r="G2437" s="56"/>
      <c r="H2437" s="57"/>
      <c r="I2437" s="58"/>
      <c r="J2437" s="59">
        <f t="shared" ref="J2437:J2500" si="490">G2437*I2437</f>
        <v>0</v>
      </c>
      <c r="K2437" s="60">
        <f t="shared" si="483"/>
        <v>0</v>
      </c>
      <c r="L2437" s="61"/>
      <c r="M2437" s="59">
        <f t="shared" si="485"/>
        <v>0</v>
      </c>
      <c r="N2437" s="60">
        <f t="shared" si="486"/>
        <v>0</v>
      </c>
      <c r="O2437" s="81" t="e">
        <f t="shared" si="487"/>
        <v>#DIV/0!</v>
      </c>
      <c r="P2437" s="61"/>
      <c r="Q2437" s="60">
        <f t="shared" si="488"/>
        <v>0</v>
      </c>
      <c r="R2437" s="60">
        <f t="shared" si="484"/>
        <v>0</v>
      </c>
      <c r="S2437" s="75" t="str">
        <f t="shared" si="489"/>
        <v>已清</v>
      </c>
      <c r="T2437" s="51" t="s">
        <v>59</v>
      </c>
      <c r="U2437" s="51"/>
      <c r="V2437" s="51"/>
    </row>
    <row r="2438" spans="1:22" ht="20">
      <c r="A2438" s="49"/>
      <c r="B2438" s="52"/>
      <c r="C2438" s="53"/>
      <c r="D2438" s="54"/>
      <c r="E2438" s="54"/>
      <c r="F2438" s="55"/>
      <c r="G2438" s="56"/>
      <c r="H2438" s="57"/>
      <c r="I2438" s="58"/>
      <c r="J2438" s="59">
        <f t="shared" si="490"/>
        <v>0</v>
      </c>
      <c r="K2438" s="60">
        <f t="shared" si="483"/>
        <v>0</v>
      </c>
      <c r="L2438" s="61"/>
      <c r="M2438" s="59">
        <f t="shared" si="485"/>
        <v>0</v>
      </c>
      <c r="N2438" s="60">
        <f t="shared" si="486"/>
        <v>0</v>
      </c>
      <c r="O2438" s="81" t="e">
        <f t="shared" si="487"/>
        <v>#DIV/0!</v>
      </c>
      <c r="P2438" s="61"/>
      <c r="Q2438" s="60">
        <f t="shared" si="488"/>
        <v>0</v>
      </c>
      <c r="R2438" s="60">
        <f t="shared" si="484"/>
        <v>0</v>
      </c>
      <c r="S2438" s="75" t="str">
        <f t="shared" si="489"/>
        <v>已清</v>
      </c>
      <c r="T2438" s="51" t="s">
        <v>59</v>
      </c>
      <c r="U2438" s="51"/>
      <c r="V2438" s="51"/>
    </row>
    <row r="2439" spans="1:22" ht="20">
      <c r="A2439" s="49"/>
      <c r="B2439" s="52"/>
      <c r="C2439" s="53"/>
      <c r="D2439" s="54"/>
      <c r="E2439" s="54"/>
      <c r="F2439" s="55"/>
      <c r="G2439" s="56"/>
      <c r="H2439" s="57"/>
      <c r="I2439" s="58"/>
      <c r="J2439" s="59">
        <f t="shared" si="490"/>
        <v>0</v>
      </c>
      <c r="K2439" s="60">
        <f t="shared" si="483"/>
        <v>0</v>
      </c>
      <c r="L2439" s="61"/>
      <c r="M2439" s="59">
        <f t="shared" si="485"/>
        <v>0</v>
      </c>
      <c r="N2439" s="60">
        <f t="shared" si="486"/>
        <v>0</v>
      </c>
      <c r="O2439" s="81" t="e">
        <f t="shared" si="487"/>
        <v>#DIV/0!</v>
      </c>
      <c r="P2439" s="61"/>
      <c r="Q2439" s="60">
        <f t="shared" si="488"/>
        <v>0</v>
      </c>
      <c r="R2439" s="60">
        <f t="shared" si="484"/>
        <v>0</v>
      </c>
      <c r="S2439" s="75" t="str">
        <f t="shared" si="489"/>
        <v>已清</v>
      </c>
      <c r="T2439" s="51" t="s">
        <v>59</v>
      </c>
      <c r="U2439" s="51"/>
      <c r="V2439" s="51"/>
    </row>
    <row r="2440" spans="1:22" ht="20">
      <c r="A2440" s="49"/>
      <c r="B2440" s="52"/>
      <c r="C2440" s="53"/>
      <c r="D2440" s="54"/>
      <c r="E2440" s="54"/>
      <c r="F2440" s="55"/>
      <c r="G2440" s="56"/>
      <c r="H2440" s="57"/>
      <c r="I2440" s="58"/>
      <c r="J2440" s="59">
        <f t="shared" si="490"/>
        <v>0</v>
      </c>
      <c r="K2440" s="60">
        <f t="shared" si="483"/>
        <v>0</v>
      </c>
      <c r="L2440" s="61"/>
      <c r="M2440" s="59">
        <f t="shared" si="485"/>
        <v>0</v>
      </c>
      <c r="N2440" s="60">
        <f t="shared" si="486"/>
        <v>0</v>
      </c>
      <c r="O2440" s="81" t="e">
        <f t="shared" si="487"/>
        <v>#DIV/0!</v>
      </c>
      <c r="P2440" s="61"/>
      <c r="Q2440" s="60">
        <f t="shared" si="488"/>
        <v>0</v>
      </c>
      <c r="R2440" s="60">
        <f t="shared" si="484"/>
        <v>0</v>
      </c>
      <c r="S2440" s="75" t="str">
        <f t="shared" si="489"/>
        <v>已清</v>
      </c>
      <c r="T2440" s="51" t="s">
        <v>59</v>
      </c>
      <c r="U2440" s="51"/>
      <c r="V2440" s="51"/>
    </row>
    <row r="2441" spans="1:22" ht="20">
      <c r="A2441" s="49"/>
      <c r="B2441" s="52"/>
      <c r="C2441" s="53"/>
      <c r="D2441" s="54"/>
      <c r="E2441" s="54"/>
      <c r="F2441" s="55"/>
      <c r="G2441" s="56"/>
      <c r="H2441" s="57"/>
      <c r="I2441" s="58"/>
      <c r="J2441" s="59">
        <f t="shared" si="490"/>
        <v>0</v>
      </c>
      <c r="K2441" s="60">
        <f t="shared" si="483"/>
        <v>0</v>
      </c>
      <c r="L2441" s="61"/>
      <c r="M2441" s="59">
        <f t="shared" si="485"/>
        <v>0</v>
      </c>
      <c r="N2441" s="60">
        <f t="shared" si="486"/>
        <v>0</v>
      </c>
      <c r="O2441" s="81" t="e">
        <f t="shared" si="487"/>
        <v>#DIV/0!</v>
      </c>
      <c r="P2441" s="61"/>
      <c r="Q2441" s="60">
        <f t="shared" si="488"/>
        <v>0</v>
      </c>
      <c r="R2441" s="60">
        <f t="shared" si="484"/>
        <v>0</v>
      </c>
      <c r="S2441" s="75" t="str">
        <f t="shared" si="489"/>
        <v>已清</v>
      </c>
      <c r="T2441" s="51" t="s">
        <v>59</v>
      </c>
      <c r="U2441" s="51"/>
      <c r="V2441" s="51"/>
    </row>
    <row r="2442" spans="1:22" ht="20">
      <c r="A2442" s="49"/>
      <c r="B2442" s="52"/>
      <c r="C2442" s="53"/>
      <c r="D2442" s="54"/>
      <c r="E2442" s="54"/>
      <c r="F2442" s="55"/>
      <c r="G2442" s="56"/>
      <c r="H2442" s="57"/>
      <c r="I2442" s="58"/>
      <c r="J2442" s="59">
        <f t="shared" si="490"/>
        <v>0</v>
      </c>
      <c r="K2442" s="60">
        <f t="shared" si="483"/>
        <v>0</v>
      </c>
      <c r="L2442" s="61"/>
      <c r="M2442" s="59">
        <f t="shared" si="485"/>
        <v>0</v>
      </c>
      <c r="N2442" s="60">
        <f t="shared" si="486"/>
        <v>0</v>
      </c>
      <c r="O2442" s="81" t="e">
        <f t="shared" si="487"/>
        <v>#DIV/0!</v>
      </c>
      <c r="P2442" s="61"/>
      <c r="Q2442" s="60">
        <f t="shared" si="488"/>
        <v>0</v>
      </c>
      <c r="R2442" s="60">
        <f t="shared" si="484"/>
        <v>0</v>
      </c>
      <c r="S2442" s="75" t="str">
        <f t="shared" si="489"/>
        <v>已清</v>
      </c>
      <c r="T2442" s="51" t="s">
        <v>59</v>
      </c>
      <c r="U2442" s="51"/>
      <c r="V2442" s="51"/>
    </row>
    <row r="2443" spans="1:22" ht="20">
      <c r="A2443" s="49"/>
      <c r="B2443" s="52"/>
      <c r="C2443" s="53"/>
      <c r="D2443" s="54"/>
      <c r="E2443" s="54"/>
      <c r="F2443" s="55"/>
      <c r="G2443" s="56"/>
      <c r="H2443" s="57"/>
      <c r="I2443" s="58"/>
      <c r="J2443" s="59">
        <f t="shared" si="490"/>
        <v>0</v>
      </c>
      <c r="K2443" s="60">
        <f t="shared" si="483"/>
        <v>0</v>
      </c>
      <c r="L2443" s="61"/>
      <c r="M2443" s="59">
        <f t="shared" si="485"/>
        <v>0</v>
      </c>
      <c r="N2443" s="60">
        <f t="shared" si="486"/>
        <v>0</v>
      </c>
      <c r="O2443" s="81" t="e">
        <f t="shared" si="487"/>
        <v>#DIV/0!</v>
      </c>
      <c r="P2443" s="61"/>
      <c r="Q2443" s="60">
        <f t="shared" si="488"/>
        <v>0</v>
      </c>
      <c r="R2443" s="60">
        <f t="shared" si="484"/>
        <v>0</v>
      </c>
      <c r="S2443" s="75" t="str">
        <f t="shared" si="489"/>
        <v>已清</v>
      </c>
      <c r="T2443" s="51" t="s">
        <v>59</v>
      </c>
      <c r="U2443" s="51"/>
      <c r="V2443" s="51"/>
    </row>
    <row r="2444" spans="1:22" ht="20">
      <c r="A2444" s="49"/>
      <c r="B2444" s="52"/>
      <c r="C2444" s="53"/>
      <c r="D2444" s="54"/>
      <c r="E2444" s="54"/>
      <c r="F2444" s="55"/>
      <c r="G2444" s="56"/>
      <c r="H2444" s="57"/>
      <c r="I2444" s="58"/>
      <c r="J2444" s="59">
        <f t="shared" si="490"/>
        <v>0</v>
      </c>
      <c r="K2444" s="60">
        <f t="shared" si="483"/>
        <v>0</v>
      </c>
      <c r="L2444" s="61"/>
      <c r="M2444" s="59">
        <f t="shared" si="485"/>
        <v>0</v>
      </c>
      <c r="N2444" s="60">
        <f t="shared" si="486"/>
        <v>0</v>
      </c>
      <c r="O2444" s="81" t="e">
        <f t="shared" si="487"/>
        <v>#DIV/0!</v>
      </c>
      <c r="P2444" s="61"/>
      <c r="Q2444" s="60">
        <f t="shared" si="488"/>
        <v>0</v>
      </c>
      <c r="R2444" s="60">
        <f t="shared" si="484"/>
        <v>0</v>
      </c>
      <c r="S2444" s="75" t="str">
        <f t="shared" si="489"/>
        <v>已清</v>
      </c>
      <c r="T2444" s="51" t="s">
        <v>59</v>
      </c>
      <c r="U2444" s="51"/>
      <c r="V2444" s="51"/>
    </row>
    <row r="2445" spans="1:22" ht="20">
      <c r="A2445" s="49"/>
      <c r="B2445" s="52"/>
      <c r="C2445" s="53"/>
      <c r="D2445" s="54"/>
      <c r="E2445" s="54"/>
      <c r="F2445" s="55"/>
      <c r="G2445" s="56"/>
      <c r="H2445" s="57"/>
      <c r="I2445" s="58"/>
      <c r="J2445" s="59">
        <f t="shared" si="490"/>
        <v>0</v>
      </c>
      <c r="K2445" s="60">
        <f t="shared" si="483"/>
        <v>0</v>
      </c>
      <c r="L2445" s="61"/>
      <c r="M2445" s="59">
        <f t="shared" si="485"/>
        <v>0</v>
      </c>
      <c r="N2445" s="60">
        <f t="shared" si="486"/>
        <v>0</v>
      </c>
      <c r="O2445" s="81" t="e">
        <f t="shared" si="487"/>
        <v>#DIV/0!</v>
      </c>
      <c r="P2445" s="61"/>
      <c r="Q2445" s="60">
        <f t="shared" si="488"/>
        <v>0</v>
      </c>
      <c r="R2445" s="60">
        <f t="shared" si="484"/>
        <v>0</v>
      </c>
      <c r="S2445" s="75" t="str">
        <f t="shared" si="489"/>
        <v>已清</v>
      </c>
      <c r="T2445" s="51" t="s">
        <v>59</v>
      </c>
      <c r="U2445" s="51"/>
      <c r="V2445" s="51"/>
    </row>
    <row r="2446" spans="1:22" ht="20">
      <c r="A2446" s="49"/>
      <c r="B2446" s="52"/>
      <c r="C2446" s="53"/>
      <c r="D2446" s="54"/>
      <c r="E2446" s="54"/>
      <c r="F2446" s="55"/>
      <c r="G2446" s="56"/>
      <c r="H2446" s="57"/>
      <c r="I2446" s="58"/>
      <c r="J2446" s="59">
        <f t="shared" si="490"/>
        <v>0</v>
      </c>
      <c r="K2446" s="60">
        <f t="shared" si="483"/>
        <v>0</v>
      </c>
      <c r="L2446" s="61"/>
      <c r="M2446" s="59">
        <f t="shared" si="485"/>
        <v>0</v>
      </c>
      <c r="N2446" s="60">
        <f t="shared" si="486"/>
        <v>0</v>
      </c>
      <c r="O2446" s="81" t="e">
        <f t="shared" si="487"/>
        <v>#DIV/0!</v>
      </c>
      <c r="P2446" s="61"/>
      <c r="Q2446" s="60">
        <f t="shared" si="488"/>
        <v>0</v>
      </c>
      <c r="R2446" s="60">
        <f t="shared" si="484"/>
        <v>0</v>
      </c>
      <c r="S2446" s="75" t="str">
        <f t="shared" si="489"/>
        <v>已清</v>
      </c>
      <c r="T2446" s="51" t="s">
        <v>59</v>
      </c>
      <c r="U2446" s="51"/>
      <c r="V2446" s="51"/>
    </row>
    <row r="2447" spans="1:22" ht="20">
      <c r="A2447" s="49"/>
      <c r="B2447" s="52"/>
      <c r="C2447" s="53"/>
      <c r="D2447" s="54"/>
      <c r="E2447" s="54"/>
      <c r="F2447" s="55"/>
      <c r="G2447" s="56"/>
      <c r="H2447" s="57"/>
      <c r="I2447" s="58"/>
      <c r="J2447" s="59">
        <f t="shared" si="490"/>
        <v>0</v>
      </c>
      <c r="K2447" s="60">
        <f t="shared" si="483"/>
        <v>0</v>
      </c>
      <c r="L2447" s="61"/>
      <c r="M2447" s="59">
        <f t="shared" si="485"/>
        <v>0</v>
      </c>
      <c r="N2447" s="60">
        <f t="shared" si="486"/>
        <v>0</v>
      </c>
      <c r="O2447" s="81" t="e">
        <f t="shared" si="487"/>
        <v>#DIV/0!</v>
      </c>
      <c r="P2447" s="61"/>
      <c r="Q2447" s="60">
        <f t="shared" si="488"/>
        <v>0</v>
      </c>
      <c r="R2447" s="60">
        <f t="shared" si="484"/>
        <v>0</v>
      </c>
      <c r="S2447" s="75" t="str">
        <f t="shared" si="489"/>
        <v>已清</v>
      </c>
      <c r="T2447" s="51" t="s">
        <v>59</v>
      </c>
      <c r="U2447" s="51"/>
      <c r="V2447" s="51"/>
    </row>
    <row r="2448" spans="1:22" ht="20">
      <c r="A2448" s="49"/>
      <c r="B2448" s="52"/>
      <c r="C2448" s="53"/>
      <c r="D2448" s="54"/>
      <c r="E2448" s="54"/>
      <c r="F2448" s="55"/>
      <c r="G2448" s="56"/>
      <c r="H2448" s="57"/>
      <c r="I2448" s="58"/>
      <c r="J2448" s="59">
        <f t="shared" si="490"/>
        <v>0</v>
      </c>
      <c r="K2448" s="60">
        <f t="shared" si="483"/>
        <v>0</v>
      </c>
      <c r="L2448" s="61"/>
      <c r="M2448" s="59">
        <f t="shared" si="485"/>
        <v>0</v>
      </c>
      <c r="N2448" s="60">
        <f t="shared" si="486"/>
        <v>0</v>
      </c>
      <c r="O2448" s="81" t="e">
        <f t="shared" si="487"/>
        <v>#DIV/0!</v>
      </c>
      <c r="P2448" s="61"/>
      <c r="Q2448" s="60">
        <f t="shared" si="488"/>
        <v>0</v>
      </c>
      <c r="R2448" s="60">
        <f t="shared" si="484"/>
        <v>0</v>
      </c>
      <c r="S2448" s="75" t="str">
        <f t="shared" si="489"/>
        <v>已清</v>
      </c>
      <c r="T2448" s="51" t="s">
        <v>59</v>
      </c>
      <c r="U2448" s="51"/>
      <c r="V2448" s="51"/>
    </row>
    <row r="2449" spans="1:22" ht="20">
      <c r="A2449" s="49"/>
      <c r="B2449" s="52"/>
      <c r="C2449" s="53"/>
      <c r="D2449" s="54"/>
      <c r="E2449" s="54"/>
      <c r="F2449" s="55"/>
      <c r="G2449" s="56"/>
      <c r="H2449" s="57"/>
      <c r="I2449" s="58"/>
      <c r="J2449" s="59">
        <f t="shared" si="490"/>
        <v>0</v>
      </c>
      <c r="K2449" s="60">
        <f t="shared" si="483"/>
        <v>0</v>
      </c>
      <c r="L2449" s="61"/>
      <c r="M2449" s="59">
        <f t="shared" si="485"/>
        <v>0</v>
      </c>
      <c r="N2449" s="60">
        <f t="shared" si="486"/>
        <v>0</v>
      </c>
      <c r="O2449" s="81" t="e">
        <f t="shared" si="487"/>
        <v>#DIV/0!</v>
      </c>
      <c r="P2449" s="61"/>
      <c r="Q2449" s="60">
        <f t="shared" si="488"/>
        <v>0</v>
      </c>
      <c r="R2449" s="60">
        <f t="shared" si="484"/>
        <v>0</v>
      </c>
      <c r="S2449" s="75" t="str">
        <f t="shared" si="489"/>
        <v>已清</v>
      </c>
      <c r="T2449" s="51" t="s">
        <v>59</v>
      </c>
      <c r="U2449" s="51"/>
      <c r="V2449" s="51"/>
    </row>
    <row r="2450" spans="1:22" ht="20">
      <c r="A2450" s="49"/>
      <c r="B2450" s="52"/>
      <c r="C2450" s="53"/>
      <c r="D2450" s="54"/>
      <c r="E2450" s="54"/>
      <c r="F2450" s="55"/>
      <c r="G2450" s="56"/>
      <c r="H2450" s="57"/>
      <c r="I2450" s="58"/>
      <c r="J2450" s="59">
        <f t="shared" si="490"/>
        <v>0</v>
      </c>
      <c r="K2450" s="60">
        <f t="shared" si="483"/>
        <v>0</v>
      </c>
      <c r="L2450" s="61"/>
      <c r="M2450" s="59">
        <f t="shared" si="485"/>
        <v>0</v>
      </c>
      <c r="N2450" s="60">
        <f t="shared" si="486"/>
        <v>0</v>
      </c>
      <c r="O2450" s="81" t="e">
        <f t="shared" si="487"/>
        <v>#DIV/0!</v>
      </c>
      <c r="P2450" s="61"/>
      <c r="Q2450" s="60">
        <f t="shared" si="488"/>
        <v>0</v>
      </c>
      <c r="R2450" s="60">
        <f t="shared" si="484"/>
        <v>0</v>
      </c>
      <c r="S2450" s="75" t="str">
        <f t="shared" si="489"/>
        <v>已清</v>
      </c>
      <c r="T2450" s="51" t="s">
        <v>59</v>
      </c>
      <c r="U2450" s="51"/>
      <c r="V2450" s="51"/>
    </row>
    <row r="2451" spans="1:22" ht="20">
      <c r="A2451" s="49"/>
      <c r="B2451" s="52"/>
      <c r="C2451" s="53"/>
      <c r="D2451" s="54"/>
      <c r="E2451" s="54"/>
      <c r="F2451" s="55"/>
      <c r="G2451" s="56"/>
      <c r="H2451" s="57"/>
      <c r="I2451" s="58"/>
      <c r="J2451" s="59">
        <f t="shared" si="490"/>
        <v>0</v>
      </c>
      <c r="K2451" s="60">
        <f t="shared" si="483"/>
        <v>0</v>
      </c>
      <c r="L2451" s="61"/>
      <c r="M2451" s="59">
        <f t="shared" si="485"/>
        <v>0</v>
      </c>
      <c r="N2451" s="60">
        <f t="shared" si="486"/>
        <v>0</v>
      </c>
      <c r="O2451" s="81" t="e">
        <f t="shared" si="487"/>
        <v>#DIV/0!</v>
      </c>
      <c r="P2451" s="61"/>
      <c r="Q2451" s="60">
        <f t="shared" si="488"/>
        <v>0</v>
      </c>
      <c r="R2451" s="60">
        <f t="shared" si="484"/>
        <v>0</v>
      </c>
      <c r="S2451" s="75" t="str">
        <f t="shared" si="489"/>
        <v>已清</v>
      </c>
      <c r="T2451" s="51" t="s">
        <v>59</v>
      </c>
      <c r="U2451" s="51"/>
      <c r="V2451" s="51"/>
    </row>
    <row r="2452" spans="1:22" ht="20">
      <c r="A2452" s="49"/>
      <c r="B2452" s="52"/>
      <c r="C2452" s="53"/>
      <c r="D2452" s="54"/>
      <c r="E2452" s="54"/>
      <c r="F2452" s="55"/>
      <c r="G2452" s="56"/>
      <c r="H2452" s="57"/>
      <c r="I2452" s="58"/>
      <c r="J2452" s="59">
        <f t="shared" si="490"/>
        <v>0</v>
      </c>
      <c r="K2452" s="60">
        <f t="shared" si="483"/>
        <v>0</v>
      </c>
      <c r="L2452" s="61"/>
      <c r="M2452" s="59">
        <f t="shared" si="485"/>
        <v>0</v>
      </c>
      <c r="N2452" s="60">
        <f t="shared" si="486"/>
        <v>0</v>
      </c>
      <c r="O2452" s="81" t="e">
        <f t="shared" si="487"/>
        <v>#DIV/0!</v>
      </c>
      <c r="P2452" s="61"/>
      <c r="Q2452" s="60">
        <f t="shared" si="488"/>
        <v>0</v>
      </c>
      <c r="R2452" s="60">
        <f t="shared" si="484"/>
        <v>0</v>
      </c>
      <c r="S2452" s="75" t="str">
        <f t="shared" si="489"/>
        <v>已清</v>
      </c>
      <c r="T2452" s="51" t="s">
        <v>59</v>
      </c>
      <c r="U2452" s="51"/>
      <c r="V2452" s="51"/>
    </row>
    <row r="2453" spans="1:22" ht="20">
      <c r="A2453" s="49"/>
      <c r="B2453" s="52"/>
      <c r="C2453" s="53"/>
      <c r="D2453" s="54"/>
      <c r="E2453" s="54"/>
      <c r="F2453" s="55"/>
      <c r="G2453" s="56"/>
      <c r="H2453" s="57"/>
      <c r="I2453" s="58"/>
      <c r="J2453" s="59">
        <f t="shared" si="490"/>
        <v>0</v>
      </c>
      <c r="K2453" s="60">
        <f t="shared" si="483"/>
        <v>0</v>
      </c>
      <c r="L2453" s="61"/>
      <c r="M2453" s="59">
        <f t="shared" si="485"/>
        <v>0</v>
      </c>
      <c r="N2453" s="60">
        <f t="shared" si="486"/>
        <v>0</v>
      </c>
      <c r="O2453" s="81" t="e">
        <f t="shared" si="487"/>
        <v>#DIV/0!</v>
      </c>
      <c r="P2453" s="61"/>
      <c r="Q2453" s="60">
        <f t="shared" si="488"/>
        <v>0</v>
      </c>
      <c r="R2453" s="60">
        <f t="shared" si="484"/>
        <v>0</v>
      </c>
      <c r="S2453" s="75" t="str">
        <f t="shared" si="489"/>
        <v>已清</v>
      </c>
      <c r="T2453" s="51" t="s">
        <v>59</v>
      </c>
      <c r="U2453" s="51"/>
      <c r="V2453" s="51"/>
    </row>
    <row r="2454" spans="1:22" ht="20">
      <c r="A2454" s="49"/>
      <c r="B2454" s="52"/>
      <c r="C2454" s="53"/>
      <c r="D2454" s="54"/>
      <c r="E2454" s="54"/>
      <c r="F2454" s="55"/>
      <c r="G2454" s="56"/>
      <c r="H2454" s="57"/>
      <c r="I2454" s="58"/>
      <c r="J2454" s="59">
        <f t="shared" si="490"/>
        <v>0</v>
      </c>
      <c r="K2454" s="60">
        <f t="shared" si="483"/>
        <v>0</v>
      </c>
      <c r="L2454" s="61"/>
      <c r="M2454" s="59">
        <f t="shared" si="485"/>
        <v>0</v>
      </c>
      <c r="N2454" s="60">
        <f t="shared" si="486"/>
        <v>0</v>
      </c>
      <c r="O2454" s="81" t="e">
        <f t="shared" si="487"/>
        <v>#DIV/0!</v>
      </c>
      <c r="P2454" s="61"/>
      <c r="Q2454" s="60">
        <f t="shared" si="488"/>
        <v>0</v>
      </c>
      <c r="R2454" s="60">
        <f t="shared" si="484"/>
        <v>0</v>
      </c>
      <c r="S2454" s="75" t="str">
        <f t="shared" si="489"/>
        <v>已清</v>
      </c>
      <c r="T2454" s="51" t="s">
        <v>59</v>
      </c>
      <c r="U2454" s="51"/>
      <c r="V2454" s="51"/>
    </row>
    <row r="2455" spans="1:22" ht="20">
      <c r="A2455" s="49"/>
      <c r="B2455" s="52"/>
      <c r="C2455" s="53"/>
      <c r="D2455" s="54"/>
      <c r="E2455" s="54"/>
      <c r="F2455" s="55"/>
      <c r="G2455" s="56"/>
      <c r="H2455" s="57"/>
      <c r="I2455" s="58"/>
      <c r="J2455" s="59">
        <f t="shared" si="490"/>
        <v>0</v>
      </c>
      <c r="K2455" s="60">
        <f t="shared" ref="K2455:K2518" si="491">J2455*H2455</f>
        <v>0</v>
      </c>
      <c r="L2455" s="61"/>
      <c r="M2455" s="59">
        <f t="shared" si="485"/>
        <v>0</v>
      </c>
      <c r="N2455" s="60">
        <f t="shared" si="486"/>
        <v>0</v>
      </c>
      <c r="O2455" s="81" t="e">
        <f t="shared" si="487"/>
        <v>#DIV/0!</v>
      </c>
      <c r="P2455" s="61"/>
      <c r="Q2455" s="60">
        <f t="shared" si="488"/>
        <v>0</v>
      </c>
      <c r="R2455" s="60">
        <f t="shared" si="484"/>
        <v>0</v>
      </c>
      <c r="S2455" s="75" t="str">
        <f t="shared" si="489"/>
        <v>已清</v>
      </c>
      <c r="T2455" s="51" t="s">
        <v>59</v>
      </c>
      <c r="U2455" s="51"/>
      <c r="V2455" s="51"/>
    </row>
    <row r="2456" spans="1:22" ht="20">
      <c r="A2456" s="49"/>
      <c r="B2456" s="52"/>
      <c r="C2456" s="53"/>
      <c r="D2456" s="54"/>
      <c r="E2456" s="54"/>
      <c r="F2456" s="55"/>
      <c r="G2456" s="56"/>
      <c r="H2456" s="57"/>
      <c r="I2456" s="58"/>
      <c r="J2456" s="59">
        <f t="shared" si="490"/>
        <v>0</v>
      </c>
      <c r="K2456" s="60">
        <f t="shared" si="491"/>
        <v>0</v>
      </c>
      <c r="L2456" s="61"/>
      <c r="M2456" s="59">
        <f t="shared" si="485"/>
        <v>0</v>
      </c>
      <c r="N2456" s="60">
        <f t="shared" si="486"/>
        <v>0</v>
      </c>
      <c r="O2456" s="81" t="e">
        <f t="shared" si="487"/>
        <v>#DIV/0!</v>
      </c>
      <c r="P2456" s="61"/>
      <c r="Q2456" s="60">
        <f t="shared" si="488"/>
        <v>0</v>
      </c>
      <c r="R2456" s="60">
        <f t="shared" si="484"/>
        <v>0</v>
      </c>
      <c r="S2456" s="75" t="str">
        <f t="shared" si="489"/>
        <v>已清</v>
      </c>
      <c r="T2456" s="51" t="s">
        <v>59</v>
      </c>
      <c r="U2456" s="51"/>
      <c r="V2456" s="51"/>
    </row>
    <row r="2457" spans="1:22" ht="20">
      <c r="A2457" s="49"/>
      <c r="B2457" s="52"/>
      <c r="C2457" s="53"/>
      <c r="D2457" s="54"/>
      <c r="E2457" s="54"/>
      <c r="F2457" s="55"/>
      <c r="G2457" s="56"/>
      <c r="H2457" s="57"/>
      <c r="I2457" s="58"/>
      <c r="J2457" s="59">
        <f t="shared" si="490"/>
        <v>0</v>
      </c>
      <c r="K2457" s="60">
        <f t="shared" si="491"/>
        <v>0</v>
      </c>
      <c r="L2457" s="61"/>
      <c r="M2457" s="59">
        <f t="shared" si="485"/>
        <v>0</v>
      </c>
      <c r="N2457" s="60">
        <f t="shared" si="486"/>
        <v>0</v>
      </c>
      <c r="O2457" s="81" t="e">
        <f t="shared" si="487"/>
        <v>#DIV/0!</v>
      </c>
      <c r="P2457" s="61"/>
      <c r="Q2457" s="60">
        <f t="shared" si="488"/>
        <v>0</v>
      </c>
      <c r="R2457" s="60">
        <f t="shared" si="484"/>
        <v>0</v>
      </c>
      <c r="S2457" s="75" t="str">
        <f t="shared" si="489"/>
        <v>已清</v>
      </c>
      <c r="T2457" s="51" t="s">
        <v>59</v>
      </c>
      <c r="U2457" s="51"/>
      <c r="V2457" s="51"/>
    </row>
    <row r="2458" spans="1:22" ht="20">
      <c r="A2458" s="49"/>
      <c r="B2458" s="52"/>
      <c r="C2458" s="53"/>
      <c r="D2458" s="54"/>
      <c r="E2458" s="54"/>
      <c r="F2458" s="55"/>
      <c r="G2458" s="56"/>
      <c r="H2458" s="57"/>
      <c r="I2458" s="58"/>
      <c r="J2458" s="59">
        <f t="shared" si="490"/>
        <v>0</v>
      </c>
      <c r="K2458" s="60">
        <f t="shared" si="491"/>
        <v>0</v>
      </c>
      <c r="L2458" s="61"/>
      <c r="M2458" s="59">
        <f t="shared" si="485"/>
        <v>0</v>
      </c>
      <c r="N2458" s="60">
        <f t="shared" si="486"/>
        <v>0</v>
      </c>
      <c r="O2458" s="81" t="e">
        <f t="shared" si="487"/>
        <v>#DIV/0!</v>
      </c>
      <c r="P2458" s="61"/>
      <c r="Q2458" s="60">
        <f t="shared" si="488"/>
        <v>0</v>
      </c>
      <c r="R2458" s="60">
        <f t="shared" si="484"/>
        <v>0</v>
      </c>
      <c r="S2458" s="75" t="str">
        <f t="shared" si="489"/>
        <v>已清</v>
      </c>
      <c r="T2458" s="51" t="s">
        <v>59</v>
      </c>
      <c r="U2458" s="51"/>
      <c r="V2458" s="51"/>
    </row>
    <row r="2459" spans="1:22" ht="20">
      <c r="A2459" s="49"/>
      <c r="B2459" s="52"/>
      <c r="C2459" s="53"/>
      <c r="D2459" s="54"/>
      <c r="E2459" s="54"/>
      <c r="F2459" s="55"/>
      <c r="G2459" s="56"/>
      <c r="H2459" s="57"/>
      <c r="I2459" s="58"/>
      <c r="J2459" s="59">
        <f t="shared" si="490"/>
        <v>0</v>
      </c>
      <c r="K2459" s="60">
        <f t="shared" si="491"/>
        <v>0</v>
      </c>
      <c r="L2459" s="61"/>
      <c r="M2459" s="59">
        <f t="shared" si="485"/>
        <v>0</v>
      </c>
      <c r="N2459" s="60">
        <f t="shared" si="486"/>
        <v>0</v>
      </c>
      <c r="O2459" s="81" t="e">
        <f t="shared" si="487"/>
        <v>#DIV/0!</v>
      </c>
      <c r="P2459" s="61"/>
      <c r="Q2459" s="60">
        <f t="shared" si="488"/>
        <v>0</v>
      </c>
      <c r="R2459" s="60">
        <f t="shared" si="484"/>
        <v>0</v>
      </c>
      <c r="S2459" s="75" t="str">
        <f t="shared" si="489"/>
        <v>已清</v>
      </c>
      <c r="T2459" s="51" t="s">
        <v>59</v>
      </c>
      <c r="U2459" s="51"/>
      <c r="V2459" s="51"/>
    </row>
    <row r="2460" spans="1:22" ht="20">
      <c r="A2460" s="49"/>
      <c r="B2460" s="52"/>
      <c r="C2460" s="53"/>
      <c r="D2460" s="54"/>
      <c r="E2460" s="54"/>
      <c r="F2460" s="55"/>
      <c r="G2460" s="56"/>
      <c r="H2460" s="57"/>
      <c r="I2460" s="58"/>
      <c r="J2460" s="59">
        <f t="shared" si="490"/>
        <v>0</v>
      </c>
      <c r="K2460" s="60">
        <f t="shared" si="491"/>
        <v>0</v>
      </c>
      <c r="L2460" s="61"/>
      <c r="M2460" s="59">
        <f t="shared" si="485"/>
        <v>0</v>
      </c>
      <c r="N2460" s="60">
        <f t="shared" si="486"/>
        <v>0</v>
      </c>
      <c r="O2460" s="81" t="e">
        <f t="shared" si="487"/>
        <v>#DIV/0!</v>
      </c>
      <c r="P2460" s="61"/>
      <c r="Q2460" s="60">
        <f t="shared" si="488"/>
        <v>0</v>
      </c>
      <c r="R2460" s="60">
        <f t="shared" si="484"/>
        <v>0</v>
      </c>
      <c r="S2460" s="75" t="str">
        <f t="shared" si="489"/>
        <v>已清</v>
      </c>
      <c r="T2460" s="51" t="s">
        <v>59</v>
      </c>
      <c r="U2460" s="51"/>
      <c r="V2460" s="51"/>
    </row>
    <row r="2461" spans="1:22" ht="20">
      <c r="A2461" s="49"/>
      <c r="B2461" s="52"/>
      <c r="C2461" s="53"/>
      <c r="D2461" s="54"/>
      <c r="E2461" s="54"/>
      <c r="F2461" s="55"/>
      <c r="G2461" s="56"/>
      <c r="H2461" s="57"/>
      <c r="I2461" s="58"/>
      <c r="J2461" s="59">
        <f t="shared" si="490"/>
        <v>0</v>
      </c>
      <c r="K2461" s="60">
        <f t="shared" si="491"/>
        <v>0</v>
      </c>
      <c r="L2461" s="61"/>
      <c r="M2461" s="59">
        <f t="shared" si="485"/>
        <v>0</v>
      </c>
      <c r="N2461" s="60">
        <f t="shared" si="486"/>
        <v>0</v>
      </c>
      <c r="O2461" s="81" t="e">
        <f t="shared" si="487"/>
        <v>#DIV/0!</v>
      </c>
      <c r="P2461" s="61"/>
      <c r="Q2461" s="60">
        <f t="shared" si="488"/>
        <v>0</v>
      </c>
      <c r="R2461" s="60">
        <f t="shared" si="484"/>
        <v>0</v>
      </c>
      <c r="S2461" s="75" t="str">
        <f t="shared" si="489"/>
        <v>已清</v>
      </c>
      <c r="T2461" s="51" t="s">
        <v>59</v>
      </c>
      <c r="U2461" s="51"/>
      <c r="V2461" s="51"/>
    </row>
    <row r="2462" spans="1:22" ht="20">
      <c r="A2462" s="49"/>
      <c r="B2462" s="52"/>
      <c r="C2462" s="53"/>
      <c r="D2462" s="54"/>
      <c r="E2462" s="54"/>
      <c r="F2462" s="55"/>
      <c r="G2462" s="56"/>
      <c r="H2462" s="57"/>
      <c r="I2462" s="58"/>
      <c r="J2462" s="59">
        <f t="shared" si="490"/>
        <v>0</v>
      </c>
      <c r="K2462" s="60">
        <f t="shared" si="491"/>
        <v>0</v>
      </c>
      <c r="L2462" s="61"/>
      <c r="M2462" s="59">
        <f t="shared" si="485"/>
        <v>0</v>
      </c>
      <c r="N2462" s="60">
        <f t="shared" si="486"/>
        <v>0</v>
      </c>
      <c r="O2462" s="81" t="e">
        <f t="shared" si="487"/>
        <v>#DIV/0!</v>
      </c>
      <c r="P2462" s="61"/>
      <c r="Q2462" s="60">
        <f t="shared" si="488"/>
        <v>0</v>
      </c>
      <c r="R2462" s="60">
        <f t="shared" si="484"/>
        <v>0</v>
      </c>
      <c r="S2462" s="75" t="str">
        <f t="shared" si="489"/>
        <v>已清</v>
      </c>
      <c r="T2462" s="51" t="s">
        <v>59</v>
      </c>
      <c r="U2462" s="51"/>
      <c r="V2462" s="51"/>
    </row>
    <row r="2463" spans="1:22" ht="20">
      <c r="A2463" s="49"/>
      <c r="B2463" s="52"/>
      <c r="C2463" s="53"/>
      <c r="D2463" s="54"/>
      <c r="E2463" s="54"/>
      <c r="F2463" s="55"/>
      <c r="G2463" s="56"/>
      <c r="H2463" s="57"/>
      <c r="I2463" s="58"/>
      <c r="J2463" s="59">
        <f t="shared" si="490"/>
        <v>0</v>
      </c>
      <c r="K2463" s="60">
        <f t="shared" si="491"/>
        <v>0</v>
      </c>
      <c r="L2463" s="61"/>
      <c r="M2463" s="59">
        <f t="shared" si="485"/>
        <v>0</v>
      </c>
      <c r="N2463" s="60">
        <f t="shared" si="486"/>
        <v>0</v>
      </c>
      <c r="O2463" s="81" t="e">
        <f t="shared" si="487"/>
        <v>#DIV/0!</v>
      </c>
      <c r="P2463" s="61"/>
      <c r="Q2463" s="60">
        <f t="shared" si="488"/>
        <v>0</v>
      </c>
      <c r="R2463" s="60">
        <f t="shared" si="484"/>
        <v>0</v>
      </c>
      <c r="S2463" s="75" t="str">
        <f t="shared" si="489"/>
        <v>已清</v>
      </c>
      <c r="T2463" s="51" t="s">
        <v>59</v>
      </c>
      <c r="U2463" s="51"/>
      <c r="V2463" s="51"/>
    </row>
    <row r="2464" spans="1:22" ht="20">
      <c r="A2464" s="49"/>
      <c r="B2464" s="52"/>
      <c r="C2464" s="53"/>
      <c r="D2464" s="54"/>
      <c r="E2464" s="54"/>
      <c r="F2464" s="55"/>
      <c r="G2464" s="56"/>
      <c r="H2464" s="57"/>
      <c r="I2464" s="58"/>
      <c r="J2464" s="59">
        <f t="shared" si="490"/>
        <v>0</v>
      </c>
      <c r="K2464" s="60">
        <f t="shared" si="491"/>
        <v>0</v>
      </c>
      <c r="L2464" s="61"/>
      <c r="M2464" s="59">
        <f t="shared" si="485"/>
        <v>0</v>
      </c>
      <c r="N2464" s="60">
        <f t="shared" si="486"/>
        <v>0</v>
      </c>
      <c r="O2464" s="81" t="e">
        <f t="shared" si="487"/>
        <v>#DIV/0!</v>
      </c>
      <c r="P2464" s="61"/>
      <c r="Q2464" s="60">
        <f t="shared" si="488"/>
        <v>0</v>
      </c>
      <c r="R2464" s="60">
        <f t="shared" si="484"/>
        <v>0</v>
      </c>
      <c r="S2464" s="75" t="str">
        <f t="shared" si="489"/>
        <v>已清</v>
      </c>
      <c r="T2464" s="51" t="s">
        <v>59</v>
      </c>
      <c r="U2464" s="51"/>
      <c r="V2464" s="51"/>
    </row>
    <row r="2465" spans="1:22" ht="20">
      <c r="A2465" s="49"/>
      <c r="B2465" s="52"/>
      <c r="C2465" s="53"/>
      <c r="D2465" s="54"/>
      <c r="E2465" s="54"/>
      <c r="F2465" s="55"/>
      <c r="G2465" s="56"/>
      <c r="H2465" s="57"/>
      <c r="I2465" s="58"/>
      <c r="J2465" s="59">
        <f t="shared" si="490"/>
        <v>0</v>
      </c>
      <c r="K2465" s="60">
        <f t="shared" si="491"/>
        <v>0</v>
      </c>
      <c r="L2465" s="61"/>
      <c r="M2465" s="59">
        <f t="shared" si="485"/>
        <v>0</v>
      </c>
      <c r="N2465" s="60">
        <f t="shared" si="486"/>
        <v>0</v>
      </c>
      <c r="O2465" s="81" t="e">
        <f t="shared" si="487"/>
        <v>#DIV/0!</v>
      </c>
      <c r="P2465" s="61"/>
      <c r="Q2465" s="60">
        <f t="shared" si="488"/>
        <v>0</v>
      </c>
      <c r="R2465" s="60">
        <f t="shared" si="484"/>
        <v>0</v>
      </c>
      <c r="S2465" s="75" t="str">
        <f t="shared" si="489"/>
        <v>已清</v>
      </c>
      <c r="T2465" s="51" t="s">
        <v>59</v>
      </c>
      <c r="U2465" s="51"/>
      <c r="V2465" s="51"/>
    </row>
    <row r="2466" spans="1:22" ht="20">
      <c r="A2466" s="49"/>
      <c r="B2466" s="52"/>
      <c r="C2466" s="53"/>
      <c r="D2466" s="54"/>
      <c r="E2466" s="54"/>
      <c r="F2466" s="55"/>
      <c r="G2466" s="56"/>
      <c r="H2466" s="57"/>
      <c r="I2466" s="58"/>
      <c r="J2466" s="59">
        <f t="shared" si="490"/>
        <v>0</v>
      </c>
      <c r="K2466" s="60">
        <f t="shared" si="491"/>
        <v>0</v>
      </c>
      <c r="L2466" s="61"/>
      <c r="M2466" s="59">
        <f t="shared" si="485"/>
        <v>0</v>
      </c>
      <c r="N2466" s="60">
        <f t="shared" si="486"/>
        <v>0</v>
      </c>
      <c r="O2466" s="81" t="e">
        <f t="shared" si="487"/>
        <v>#DIV/0!</v>
      </c>
      <c r="P2466" s="61"/>
      <c r="Q2466" s="60">
        <f t="shared" si="488"/>
        <v>0</v>
      </c>
      <c r="R2466" s="60">
        <f t="shared" si="484"/>
        <v>0</v>
      </c>
      <c r="S2466" s="75" t="str">
        <f t="shared" si="489"/>
        <v>已清</v>
      </c>
      <c r="T2466" s="51" t="s">
        <v>59</v>
      </c>
      <c r="U2466" s="51"/>
      <c r="V2466" s="51"/>
    </row>
    <row r="2467" spans="1:22" ht="20">
      <c r="A2467" s="49"/>
      <c r="B2467" s="52"/>
      <c r="C2467" s="53"/>
      <c r="D2467" s="54"/>
      <c r="E2467" s="54"/>
      <c r="F2467" s="55"/>
      <c r="G2467" s="56"/>
      <c r="H2467" s="57"/>
      <c r="I2467" s="58"/>
      <c r="J2467" s="59">
        <f t="shared" si="490"/>
        <v>0</v>
      </c>
      <c r="K2467" s="60">
        <f t="shared" si="491"/>
        <v>0</v>
      </c>
      <c r="L2467" s="61"/>
      <c r="M2467" s="59">
        <f t="shared" si="485"/>
        <v>0</v>
      </c>
      <c r="N2467" s="60">
        <f t="shared" si="486"/>
        <v>0</v>
      </c>
      <c r="O2467" s="81" t="e">
        <f t="shared" si="487"/>
        <v>#DIV/0!</v>
      </c>
      <c r="P2467" s="61"/>
      <c r="Q2467" s="60">
        <f t="shared" si="488"/>
        <v>0</v>
      </c>
      <c r="R2467" s="60">
        <f t="shared" si="484"/>
        <v>0</v>
      </c>
      <c r="S2467" s="75" t="str">
        <f t="shared" si="489"/>
        <v>已清</v>
      </c>
      <c r="T2467" s="51" t="s">
        <v>59</v>
      </c>
      <c r="U2467" s="51"/>
      <c r="V2467" s="51"/>
    </row>
    <row r="2468" spans="1:22" ht="20">
      <c r="A2468" s="49"/>
      <c r="B2468" s="52"/>
      <c r="C2468" s="53"/>
      <c r="D2468" s="54"/>
      <c r="E2468" s="54"/>
      <c r="F2468" s="55"/>
      <c r="G2468" s="56"/>
      <c r="H2468" s="57"/>
      <c r="I2468" s="58"/>
      <c r="J2468" s="59">
        <f t="shared" si="490"/>
        <v>0</v>
      </c>
      <c r="K2468" s="60">
        <f t="shared" si="491"/>
        <v>0</v>
      </c>
      <c r="L2468" s="61"/>
      <c r="M2468" s="59">
        <f t="shared" si="485"/>
        <v>0</v>
      </c>
      <c r="N2468" s="60">
        <f t="shared" si="486"/>
        <v>0</v>
      </c>
      <c r="O2468" s="81" t="e">
        <f t="shared" si="487"/>
        <v>#DIV/0!</v>
      </c>
      <c r="P2468" s="61"/>
      <c r="Q2468" s="60">
        <f t="shared" si="488"/>
        <v>0</v>
      </c>
      <c r="R2468" s="60">
        <f t="shared" si="484"/>
        <v>0</v>
      </c>
      <c r="S2468" s="75" t="str">
        <f t="shared" si="489"/>
        <v>已清</v>
      </c>
      <c r="T2468" s="51" t="s">
        <v>59</v>
      </c>
      <c r="U2468" s="51"/>
      <c r="V2468" s="51"/>
    </row>
    <row r="2469" spans="1:22" ht="20">
      <c r="A2469" s="49"/>
      <c r="B2469" s="52"/>
      <c r="C2469" s="53"/>
      <c r="D2469" s="54"/>
      <c r="E2469" s="54"/>
      <c r="F2469" s="55"/>
      <c r="G2469" s="56"/>
      <c r="H2469" s="57"/>
      <c r="I2469" s="58"/>
      <c r="J2469" s="59">
        <f t="shared" si="490"/>
        <v>0</v>
      </c>
      <c r="K2469" s="60">
        <f t="shared" si="491"/>
        <v>0</v>
      </c>
      <c r="L2469" s="61"/>
      <c r="M2469" s="59">
        <f t="shared" si="485"/>
        <v>0</v>
      </c>
      <c r="N2469" s="60">
        <f t="shared" si="486"/>
        <v>0</v>
      </c>
      <c r="O2469" s="81" t="e">
        <f t="shared" si="487"/>
        <v>#DIV/0!</v>
      </c>
      <c r="P2469" s="61"/>
      <c r="Q2469" s="60">
        <f t="shared" si="488"/>
        <v>0</v>
      </c>
      <c r="R2469" s="60">
        <f t="shared" si="484"/>
        <v>0</v>
      </c>
      <c r="S2469" s="75" t="str">
        <f t="shared" si="489"/>
        <v>已清</v>
      </c>
      <c r="T2469" s="51" t="s">
        <v>59</v>
      </c>
      <c r="U2469" s="51"/>
      <c r="V2469" s="51"/>
    </row>
    <row r="2470" spans="1:22" ht="20">
      <c r="A2470" s="49"/>
      <c r="B2470" s="52"/>
      <c r="C2470" s="53"/>
      <c r="D2470" s="54"/>
      <c r="E2470" s="54"/>
      <c r="F2470" s="55"/>
      <c r="G2470" s="56"/>
      <c r="H2470" s="57"/>
      <c r="I2470" s="58"/>
      <c r="J2470" s="59">
        <f t="shared" si="490"/>
        <v>0</v>
      </c>
      <c r="K2470" s="60">
        <f t="shared" si="491"/>
        <v>0</v>
      </c>
      <c r="L2470" s="61"/>
      <c r="M2470" s="59">
        <f t="shared" si="485"/>
        <v>0</v>
      </c>
      <c r="N2470" s="60">
        <f t="shared" si="486"/>
        <v>0</v>
      </c>
      <c r="O2470" s="81" t="e">
        <f t="shared" si="487"/>
        <v>#DIV/0!</v>
      </c>
      <c r="P2470" s="61"/>
      <c r="Q2470" s="60">
        <f t="shared" si="488"/>
        <v>0</v>
      </c>
      <c r="R2470" s="60">
        <f t="shared" si="484"/>
        <v>0</v>
      </c>
      <c r="S2470" s="75" t="str">
        <f t="shared" si="489"/>
        <v>已清</v>
      </c>
      <c r="T2470" s="51" t="s">
        <v>59</v>
      </c>
      <c r="U2470" s="51"/>
      <c r="V2470" s="51"/>
    </row>
    <row r="2471" spans="1:22" ht="20">
      <c r="A2471" s="49"/>
      <c r="B2471" s="52"/>
      <c r="C2471" s="53"/>
      <c r="D2471" s="54"/>
      <c r="E2471" s="54"/>
      <c r="F2471" s="55"/>
      <c r="G2471" s="56"/>
      <c r="H2471" s="57"/>
      <c r="I2471" s="58"/>
      <c r="J2471" s="59">
        <f t="shared" si="490"/>
        <v>0</v>
      </c>
      <c r="K2471" s="60">
        <f t="shared" si="491"/>
        <v>0</v>
      </c>
      <c r="L2471" s="61"/>
      <c r="M2471" s="59">
        <f t="shared" si="485"/>
        <v>0</v>
      </c>
      <c r="N2471" s="60">
        <f t="shared" si="486"/>
        <v>0</v>
      </c>
      <c r="O2471" s="81" t="e">
        <f t="shared" si="487"/>
        <v>#DIV/0!</v>
      </c>
      <c r="P2471" s="61"/>
      <c r="Q2471" s="60">
        <f t="shared" si="488"/>
        <v>0</v>
      </c>
      <c r="R2471" s="60">
        <f t="shared" si="484"/>
        <v>0</v>
      </c>
      <c r="S2471" s="75" t="str">
        <f t="shared" si="489"/>
        <v>已清</v>
      </c>
      <c r="T2471" s="51" t="s">
        <v>59</v>
      </c>
      <c r="U2471" s="51"/>
      <c r="V2471" s="51"/>
    </row>
    <row r="2472" spans="1:22" ht="20">
      <c r="A2472" s="49"/>
      <c r="B2472" s="52"/>
      <c r="C2472" s="53"/>
      <c r="D2472" s="54"/>
      <c r="E2472" s="54"/>
      <c r="F2472" s="55"/>
      <c r="G2472" s="56"/>
      <c r="H2472" s="57"/>
      <c r="I2472" s="58"/>
      <c r="J2472" s="59">
        <f t="shared" si="490"/>
        <v>0</v>
      </c>
      <c r="K2472" s="60">
        <f t="shared" si="491"/>
        <v>0</v>
      </c>
      <c r="L2472" s="61"/>
      <c r="M2472" s="59">
        <f t="shared" si="485"/>
        <v>0</v>
      </c>
      <c r="N2472" s="60">
        <f t="shared" si="486"/>
        <v>0</v>
      </c>
      <c r="O2472" s="81" t="e">
        <f t="shared" si="487"/>
        <v>#DIV/0!</v>
      </c>
      <c r="P2472" s="61"/>
      <c r="Q2472" s="60">
        <f t="shared" si="488"/>
        <v>0</v>
      </c>
      <c r="R2472" s="60">
        <f t="shared" si="484"/>
        <v>0</v>
      </c>
      <c r="S2472" s="75" t="str">
        <f t="shared" si="489"/>
        <v>已清</v>
      </c>
      <c r="T2472" s="51" t="s">
        <v>59</v>
      </c>
      <c r="U2472" s="51"/>
      <c r="V2472" s="51"/>
    </row>
    <row r="2473" spans="1:22" ht="20">
      <c r="A2473" s="49"/>
      <c r="B2473" s="52"/>
      <c r="C2473" s="53"/>
      <c r="D2473" s="54"/>
      <c r="E2473" s="54"/>
      <c r="F2473" s="55"/>
      <c r="G2473" s="56"/>
      <c r="H2473" s="57"/>
      <c r="I2473" s="58"/>
      <c r="J2473" s="59">
        <f t="shared" si="490"/>
        <v>0</v>
      </c>
      <c r="K2473" s="60">
        <f t="shared" si="491"/>
        <v>0</v>
      </c>
      <c r="L2473" s="61"/>
      <c r="M2473" s="59">
        <f t="shared" si="485"/>
        <v>0</v>
      </c>
      <c r="N2473" s="60">
        <f t="shared" si="486"/>
        <v>0</v>
      </c>
      <c r="O2473" s="81" t="e">
        <f t="shared" si="487"/>
        <v>#DIV/0!</v>
      </c>
      <c r="P2473" s="61"/>
      <c r="Q2473" s="60">
        <f t="shared" si="488"/>
        <v>0</v>
      </c>
      <c r="R2473" s="60">
        <f t="shared" ref="R2473:R2536" si="492">N2473/2</f>
        <v>0</v>
      </c>
      <c r="S2473" s="75" t="str">
        <f t="shared" si="489"/>
        <v>已清</v>
      </c>
      <c r="T2473" s="51" t="s">
        <v>59</v>
      </c>
      <c r="U2473" s="51"/>
      <c r="V2473" s="51"/>
    </row>
    <row r="2474" spans="1:22" ht="20">
      <c r="A2474" s="49"/>
      <c r="B2474" s="52"/>
      <c r="C2474" s="53"/>
      <c r="D2474" s="54"/>
      <c r="E2474" s="54"/>
      <c r="F2474" s="55"/>
      <c r="G2474" s="56"/>
      <c r="H2474" s="57"/>
      <c r="I2474" s="58"/>
      <c r="J2474" s="59">
        <f t="shared" si="490"/>
        <v>0</v>
      </c>
      <c r="K2474" s="60">
        <f t="shared" si="491"/>
        <v>0</v>
      </c>
      <c r="L2474" s="61"/>
      <c r="M2474" s="59">
        <f t="shared" si="485"/>
        <v>0</v>
      </c>
      <c r="N2474" s="60">
        <f t="shared" si="486"/>
        <v>0</v>
      </c>
      <c r="O2474" s="81" t="e">
        <f t="shared" si="487"/>
        <v>#DIV/0!</v>
      </c>
      <c r="P2474" s="61"/>
      <c r="Q2474" s="60">
        <f t="shared" si="488"/>
        <v>0</v>
      </c>
      <c r="R2474" s="60">
        <f t="shared" si="492"/>
        <v>0</v>
      </c>
      <c r="S2474" s="75" t="str">
        <f t="shared" si="489"/>
        <v>已清</v>
      </c>
      <c r="T2474" s="51" t="s">
        <v>59</v>
      </c>
      <c r="U2474" s="51"/>
      <c r="V2474" s="51"/>
    </row>
    <row r="2475" spans="1:22" ht="20">
      <c r="A2475" s="49"/>
      <c r="B2475" s="52"/>
      <c r="C2475" s="53"/>
      <c r="D2475" s="54"/>
      <c r="E2475" s="54"/>
      <c r="F2475" s="55"/>
      <c r="G2475" s="56"/>
      <c r="H2475" s="57"/>
      <c r="I2475" s="58"/>
      <c r="J2475" s="59">
        <f t="shared" si="490"/>
        <v>0</v>
      </c>
      <c r="K2475" s="60">
        <f t="shared" si="491"/>
        <v>0</v>
      </c>
      <c r="L2475" s="61"/>
      <c r="M2475" s="59">
        <f t="shared" si="485"/>
        <v>0</v>
      </c>
      <c r="N2475" s="60">
        <f t="shared" si="486"/>
        <v>0</v>
      </c>
      <c r="O2475" s="81" t="e">
        <f t="shared" si="487"/>
        <v>#DIV/0!</v>
      </c>
      <c r="P2475" s="61"/>
      <c r="Q2475" s="60">
        <f t="shared" si="488"/>
        <v>0</v>
      </c>
      <c r="R2475" s="60">
        <f t="shared" si="492"/>
        <v>0</v>
      </c>
      <c r="S2475" s="75" t="str">
        <f t="shared" si="489"/>
        <v>已清</v>
      </c>
      <c r="T2475" s="51" t="s">
        <v>59</v>
      </c>
      <c r="U2475" s="51"/>
      <c r="V2475" s="51"/>
    </row>
    <row r="2476" spans="1:22" ht="20">
      <c r="A2476" s="49"/>
      <c r="B2476" s="52"/>
      <c r="C2476" s="53"/>
      <c r="D2476" s="54"/>
      <c r="E2476" s="54"/>
      <c r="F2476" s="55"/>
      <c r="G2476" s="56"/>
      <c r="H2476" s="57"/>
      <c r="I2476" s="58"/>
      <c r="J2476" s="59">
        <f t="shared" si="490"/>
        <v>0</v>
      </c>
      <c r="K2476" s="60">
        <f t="shared" si="491"/>
        <v>0</v>
      </c>
      <c r="L2476" s="61"/>
      <c r="M2476" s="59">
        <f t="shared" si="485"/>
        <v>0</v>
      </c>
      <c r="N2476" s="60">
        <f t="shared" si="486"/>
        <v>0</v>
      </c>
      <c r="O2476" s="81" t="e">
        <f t="shared" si="487"/>
        <v>#DIV/0!</v>
      </c>
      <c r="P2476" s="61"/>
      <c r="Q2476" s="60">
        <f t="shared" si="488"/>
        <v>0</v>
      </c>
      <c r="R2476" s="60">
        <f t="shared" si="492"/>
        <v>0</v>
      </c>
      <c r="S2476" s="75" t="str">
        <f t="shared" si="489"/>
        <v>已清</v>
      </c>
      <c r="T2476" s="51" t="s">
        <v>59</v>
      </c>
      <c r="U2476" s="51"/>
      <c r="V2476" s="51"/>
    </row>
    <row r="2477" spans="1:22" ht="20">
      <c r="A2477" s="49"/>
      <c r="B2477" s="52"/>
      <c r="C2477" s="53"/>
      <c r="D2477" s="54"/>
      <c r="E2477" s="54"/>
      <c r="F2477" s="55"/>
      <c r="G2477" s="56"/>
      <c r="H2477" s="57"/>
      <c r="I2477" s="58"/>
      <c r="J2477" s="59">
        <f t="shared" si="490"/>
        <v>0</v>
      </c>
      <c r="K2477" s="60">
        <f t="shared" si="491"/>
        <v>0</v>
      </c>
      <c r="L2477" s="61"/>
      <c r="M2477" s="59">
        <f t="shared" si="485"/>
        <v>0</v>
      </c>
      <c r="N2477" s="60">
        <f t="shared" si="486"/>
        <v>0</v>
      </c>
      <c r="O2477" s="81" t="e">
        <f t="shared" si="487"/>
        <v>#DIV/0!</v>
      </c>
      <c r="P2477" s="61"/>
      <c r="Q2477" s="60">
        <f t="shared" si="488"/>
        <v>0</v>
      </c>
      <c r="R2477" s="60">
        <f t="shared" si="492"/>
        <v>0</v>
      </c>
      <c r="S2477" s="75" t="str">
        <f t="shared" si="489"/>
        <v>已清</v>
      </c>
      <c r="T2477" s="51" t="s">
        <v>59</v>
      </c>
      <c r="U2477" s="51"/>
      <c r="V2477" s="51"/>
    </row>
    <row r="2478" spans="1:22" ht="20">
      <c r="A2478" s="49"/>
      <c r="B2478" s="52"/>
      <c r="C2478" s="53"/>
      <c r="D2478" s="54"/>
      <c r="E2478" s="54"/>
      <c r="F2478" s="55"/>
      <c r="G2478" s="56"/>
      <c r="H2478" s="57"/>
      <c r="I2478" s="58"/>
      <c r="J2478" s="59">
        <f t="shared" si="490"/>
        <v>0</v>
      </c>
      <c r="K2478" s="60">
        <f t="shared" si="491"/>
        <v>0</v>
      </c>
      <c r="L2478" s="61"/>
      <c r="M2478" s="59">
        <f t="shared" si="485"/>
        <v>0</v>
      </c>
      <c r="N2478" s="60">
        <f t="shared" si="486"/>
        <v>0</v>
      </c>
      <c r="O2478" s="81" t="e">
        <f t="shared" si="487"/>
        <v>#DIV/0!</v>
      </c>
      <c r="P2478" s="61"/>
      <c r="Q2478" s="60">
        <f t="shared" si="488"/>
        <v>0</v>
      </c>
      <c r="R2478" s="60">
        <f t="shared" si="492"/>
        <v>0</v>
      </c>
      <c r="S2478" s="75" t="str">
        <f t="shared" si="489"/>
        <v>已清</v>
      </c>
      <c r="T2478" s="51" t="s">
        <v>59</v>
      </c>
      <c r="U2478" s="51"/>
      <c r="V2478" s="51"/>
    </row>
    <row r="2479" spans="1:22" ht="20">
      <c r="A2479" s="49"/>
      <c r="B2479" s="52"/>
      <c r="C2479" s="53"/>
      <c r="D2479" s="54"/>
      <c r="E2479" s="54"/>
      <c r="F2479" s="55"/>
      <c r="G2479" s="56"/>
      <c r="H2479" s="57"/>
      <c r="I2479" s="58"/>
      <c r="J2479" s="59">
        <f t="shared" si="490"/>
        <v>0</v>
      </c>
      <c r="K2479" s="60">
        <f t="shared" si="491"/>
        <v>0</v>
      </c>
      <c r="L2479" s="61"/>
      <c r="M2479" s="59">
        <f t="shared" si="485"/>
        <v>0</v>
      </c>
      <c r="N2479" s="60">
        <f t="shared" si="486"/>
        <v>0</v>
      </c>
      <c r="O2479" s="81" t="e">
        <f t="shared" si="487"/>
        <v>#DIV/0!</v>
      </c>
      <c r="P2479" s="61"/>
      <c r="Q2479" s="60">
        <f t="shared" si="488"/>
        <v>0</v>
      </c>
      <c r="R2479" s="60">
        <f t="shared" si="492"/>
        <v>0</v>
      </c>
      <c r="S2479" s="75" t="str">
        <f t="shared" si="489"/>
        <v>已清</v>
      </c>
      <c r="T2479" s="51" t="s">
        <v>59</v>
      </c>
      <c r="U2479" s="51"/>
      <c r="V2479" s="51"/>
    </row>
    <row r="2480" spans="1:22" ht="20">
      <c r="A2480" s="49"/>
      <c r="B2480" s="52"/>
      <c r="C2480" s="53"/>
      <c r="D2480" s="54"/>
      <c r="E2480" s="54"/>
      <c r="F2480" s="55"/>
      <c r="G2480" s="56"/>
      <c r="H2480" s="57"/>
      <c r="I2480" s="58"/>
      <c r="J2480" s="59">
        <f t="shared" si="490"/>
        <v>0</v>
      </c>
      <c r="K2480" s="60">
        <f t="shared" si="491"/>
        <v>0</v>
      </c>
      <c r="L2480" s="61"/>
      <c r="M2480" s="59">
        <f t="shared" si="485"/>
        <v>0</v>
      </c>
      <c r="N2480" s="60">
        <f t="shared" si="486"/>
        <v>0</v>
      </c>
      <c r="O2480" s="81" t="e">
        <f t="shared" si="487"/>
        <v>#DIV/0!</v>
      </c>
      <c r="P2480" s="61"/>
      <c r="Q2480" s="60">
        <f t="shared" si="488"/>
        <v>0</v>
      </c>
      <c r="R2480" s="60">
        <f t="shared" si="492"/>
        <v>0</v>
      </c>
      <c r="S2480" s="75" t="str">
        <f t="shared" si="489"/>
        <v>已清</v>
      </c>
      <c r="T2480" s="51" t="s">
        <v>59</v>
      </c>
      <c r="U2480" s="51"/>
      <c r="V2480" s="51"/>
    </row>
    <row r="2481" spans="1:22" ht="20">
      <c r="A2481" s="49"/>
      <c r="B2481" s="52"/>
      <c r="C2481" s="53"/>
      <c r="D2481" s="54"/>
      <c r="E2481" s="54"/>
      <c r="F2481" s="55"/>
      <c r="G2481" s="56"/>
      <c r="H2481" s="57"/>
      <c r="I2481" s="58"/>
      <c r="J2481" s="59">
        <f t="shared" si="490"/>
        <v>0</v>
      </c>
      <c r="K2481" s="60">
        <f t="shared" si="491"/>
        <v>0</v>
      </c>
      <c r="L2481" s="61"/>
      <c r="M2481" s="59">
        <f t="shared" si="485"/>
        <v>0</v>
      </c>
      <c r="N2481" s="60">
        <f t="shared" si="486"/>
        <v>0</v>
      </c>
      <c r="O2481" s="81" t="e">
        <f t="shared" si="487"/>
        <v>#DIV/0!</v>
      </c>
      <c r="P2481" s="61"/>
      <c r="Q2481" s="60">
        <f t="shared" si="488"/>
        <v>0</v>
      </c>
      <c r="R2481" s="60">
        <f t="shared" si="492"/>
        <v>0</v>
      </c>
      <c r="S2481" s="75" t="str">
        <f t="shared" si="489"/>
        <v>已清</v>
      </c>
      <c r="T2481" s="51" t="s">
        <v>59</v>
      </c>
      <c r="U2481" s="51"/>
      <c r="V2481" s="51"/>
    </row>
    <row r="2482" spans="1:22" ht="20">
      <c r="A2482" s="49"/>
      <c r="B2482" s="52"/>
      <c r="C2482" s="53"/>
      <c r="D2482" s="54"/>
      <c r="E2482" s="54"/>
      <c r="F2482" s="55"/>
      <c r="G2482" s="56"/>
      <c r="H2482" s="57"/>
      <c r="I2482" s="58"/>
      <c r="J2482" s="59">
        <f t="shared" si="490"/>
        <v>0</v>
      </c>
      <c r="K2482" s="60">
        <f t="shared" si="491"/>
        <v>0</v>
      </c>
      <c r="L2482" s="61"/>
      <c r="M2482" s="59">
        <f t="shared" si="485"/>
        <v>0</v>
      </c>
      <c r="N2482" s="60">
        <f t="shared" si="486"/>
        <v>0</v>
      </c>
      <c r="O2482" s="81" t="e">
        <f t="shared" si="487"/>
        <v>#DIV/0!</v>
      </c>
      <c r="P2482" s="61"/>
      <c r="Q2482" s="60">
        <f t="shared" si="488"/>
        <v>0</v>
      </c>
      <c r="R2482" s="60">
        <f t="shared" si="492"/>
        <v>0</v>
      </c>
      <c r="S2482" s="75" t="str">
        <f t="shared" si="489"/>
        <v>已清</v>
      </c>
      <c r="T2482" s="51" t="s">
        <v>59</v>
      </c>
      <c r="U2482" s="51"/>
      <c r="V2482" s="51"/>
    </row>
    <row r="2483" spans="1:22" ht="20">
      <c r="A2483" s="49"/>
      <c r="B2483" s="52"/>
      <c r="C2483" s="53"/>
      <c r="D2483" s="54"/>
      <c r="E2483" s="54"/>
      <c r="F2483" s="55"/>
      <c r="G2483" s="56"/>
      <c r="H2483" s="57"/>
      <c r="I2483" s="58"/>
      <c r="J2483" s="59">
        <f t="shared" si="490"/>
        <v>0</v>
      </c>
      <c r="K2483" s="60">
        <f t="shared" si="491"/>
        <v>0</v>
      </c>
      <c r="L2483" s="61"/>
      <c r="M2483" s="59">
        <f t="shared" si="485"/>
        <v>0</v>
      </c>
      <c r="N2483" s="60">
        <f t="shared" si="486"/>
        <v>0</v>
      </c>
      <c r="O2483" s="81" t="e">
        <f t="shared" si="487"/>
        <v>#DIV/0!</v>
      </c>
      <c r="P2483" s="61"/>
      <c r="Q2483" s="60">
        <f t="shared" si="488"/>
        <v>0</v>
      </c>
      <c r="R2483" s="60">
        <f t="shared" si="492"/>
        <v>0</v>
      </c>
      <c r="S2483" s="75" t="str">
        <f t="shared" si="489"/>
        <v>已清</v>
      </c>
      <c r="T2483" s="51" t="s">
        <v>59</v>
      </c>
      <c r="U2483" s="51"/>
      <c r="V2483" s="51"/>
    </row>
    <row r="2484" spans="1:22" ht="20">
      <c r="A2484" s="49"/>
      <c r="B2484" s="52"/>
      <c r="C2484" s="53"/>
      <c r="D2484" s="54"/>
      <c r="E2484" s="54"/>
      <c r="F2484" s="55"/>
      <c r="G2484" s="56"/>
      <c r="H2484" s="57"/>
      <c r="I2484" s="58"/>
      <c r="J2484" s="59">
        <f t="shared" si="490"/>
        <v>0</v>
      </c>
      <c r="K2484" s="60">
        <f t="shared" si="491"/>
        <v>0</v>
      </c>
      <c r="L2484" s="61"/>
      <c r="M2484" s="59">
        <f t="shared" si="485"/>
        <v>0</v>
      </c>
      <c r="N2484" s="60">
        <f t="shared" si="486"/>
        <v>0</v>
      </c>
      <c r="O2484" s="81" t="e">
        <f t="shared" si="487"/>
        <v>#DIV/0!</v>
      </c>
      <c r="P2484" s="61"/>
      <c r="Q2484" s="60">
        <f t="shared" si="488"/>
        <v>0</v>
      </c>
      <c r="R2484" s="60">
        <f t="shared" si="492"/>
        <v>0</v>
      </c>
      <c r="S2484" s="75" t="str">
        <f t="shared" si="489"/>
        <v>已清</v>
      </c>
      <c r="T2484" s="51" t="s">
        <v>59</v>
      </c>
      <c r="U2484" s="51"/>
      <c r="V2484" s="51"/>
    </row>
    <row r="2485" spans="1:22" ht="20">
      <c r="A2485" s="49"/>
      <c r="B2485" s="52"/>
      <c r="C2485" s="53"/>
      <c r="D2485" s="54"/>
      <c r="E2485" s="54"/>
      <c r="F2485" s="55"/>
      <c r="G2485" s="56"/>
      <c r="H2485" s="57"/>
      <c r="I2485" s="58"/>
      <c r="J2485" s="59">
        <f t="shared" si="490"/>
        <v>0</v>
      </c>
      <c r="K2485" s="60">
        <f t="shared" si="491"/>
        <v>0</v>
      </c>
      <c r="L2485" s="61"/>
      <c r="M2485" s="59">
        <f t="shared" si="485"/>
        <v>0</v>
      </c>
      <c r="N2485" s="60">
        <f t="shared" si="486"/>
        <v>0</v>
      </c>
      <c r="O2485" s="81" t="e">
        <f t="shared" si="487"/>
        <v>#DIV/0!</v>
      </c>
      <c r="P2485" s="61"/>
      <c r="Q2485" s="60">
        <f t="shared" si="488"/>
        <v>0</v>
      </c>
      <c r="R2485" s="60">
        <f t="shared" si="492"/>
        <v>0</v>
      </c>
      <c r="S2485" s="75" t="str">
        <f t="shared" si="489"/>
        <v>已清</v>
      </c>
      <c r="T2485" s="51" t="s">
        <v>59</v>
      </c>
      <c r="U2485" s="51"/>
      <c r="V2485" s="51"/>
    </row>
    <row r="2486" spans="1:22" ht="20">
      <c r="A2486" s="49"/>
      <c r="B2486" s="52"/>
      <c r="C2486" s="53"/>
      <c r="D2486" s="54"/>
      <c r="E2486" s="54"/>
      <c r="F2486" s="55"/>
      <c r="G2486" s="56"/>
      <c r="H2486" s="57"/>
      <c r="I2486" s="58"/>
      <c r="J2486" s="59">
        <f t="shared" si="490"/>
        <v>0</v>
      </c>
      <c r="K2486" s="60">
        <f t="shared" si="491"/>
        <v>0</v>
      </c>
      <c r="L2486" s="61"/>
      <c r="M2486" s="59">
        <f t="shared" si="485"/>
        <v>0</v>
      </c>
      <c r="N2486" s="60">
        <f t="shared" si="486"/>
        <v>0</v>
      </c>
      <c r="O2486" s="81" t="e">
        <f t="shared" si="487"/>
        <v>#DIV/0!</v>
      </c>
      <c r="P2486" s="61"/>
      <c r="Q2486" s="60">
        <f t="shared" si="488"/>
        <v>0</v>
      </c>
      <c r="R2486" s="60">
        <f t="shared" si="492"/>
        <v>0</v>
      </c>
      <c r="S2486" s="75" t="str">
        <f t="shared" si="489"/>
        <v>已清</v>
      </c>
      <c r="T2486" s="51" t="s">
        <v>59</v>
      </c>
      <c r="U2486" s="51"/>
      <c r="V2486" s="51"/>
    </row>
    <row r="2487" spans="1:22" ht="20">
      <c r="A2487" s="49"/>
      <c r="B2487" s="52"/>
      <c r="C2487" s="53"/>
      <c r="D2487" s="54"/>
      <c r="E2487" s="54"/>
      <c r="F2487" s="55"/>
      <c r="G2487" s="56"/>
      <c r="H2487" s="57"/>
      <c r="I2487" s="58"/>
      <c r="J2487" s="59">
        <f t="shared" si="490"/>
        <v>0</v>
      </c>
      <c r="K2487" s="60">
        <f t="shared" si="491"/>
        <v>0</v>
      </c>
      <c r="L2487" s="61"/>
      <c r="M2487" s="59">
        <f t="shared" si="485"/>
        <v>0</v>
      </c>
      <c r="N2487" s="60">
        <f t="shared" si="486"/>
        <v>0</v>
      </c>
      <c r="O2487" s="81" t="e">
        <f t="shared" si="487"/>
        <v>#DIV/0!</v>
      </c>
      <c r="P2487" s="61"/>
      <c r="Q2487" s="60">
        <f t="shared" si="488"/>
        <v>0</v>
      </c>
      <c r="R2487" s="60">
        <f t="shared" si="492"/>
        <v>0</v>
      </c>
      <c r="S2487" s="75" t="str">
        <f t="shared" si="489"/>
        <v>已清</v>
      </c>
      <c r="T2487" s="51" t="s">
        <v>59</v>
      </c>
      <c r="U2487" s="51"/>
      <c r="V2487" s="51"/>
    </row>
    <row r="2488" spans="1:22" ht="20">
      <c r="A2488" s="49"/>
      <c r="B2488" s="52"/>
      <c r="C2488" s="53"/>
      <c r="D2488" s="54"/>
      <c r="E2488" s="54"/>
      <c r="F2488" s="55"/>
      <c r="G2488" s="56"/>
      <c r="H2488" s="57"/>
      <c r="I2488" s="58"/>
      <c r="J2488" s="59">
        <f t="shared" si="490"/>
        <v>0</v>
      </c>
      <c r="K2488" s="60">
        <f t="shared" si="491"/>
        <v>0</v>
      </c>
      <c r="L2488" s="61"/>
      <c r="M2488" s="59">
        <f t="shared" ref="M2488:M2551" si="493">L2488*H2488</f>
        <v>0</v>
      </c>
      <c r="N2488" s="60">
        <f t="shared" ref="N2488:N2551" si="494">(L2488-J2488)*H2488</f>
        <v>0</v>
      </c>
      <c r="O2488" s="81" t="e">
        <f t="shared" ref="O2488:O2551" si="495">(L2488-J2488)/J2488</f>
        <v>#DIV/0!</v>
      </c>
      <c r="P2488" s="61"/>
      <c r="Q2488" s="60">
        <f t="shared" si="488"/>
        <v>0</v>
      </c>
      <c r="R2488" s="60">
        <f t="shared" si="492"/>
        <v>0</v>
      </c>
      <c r="S2488" s="75" t="str">
        <f t="shared" si="489"/>
        <v>已清</v>
      </c>
      <c r="T2488" s="51" t="s">
        <v>59</v>
      </c>
      <c r="U2488" s="51"/>
      <c r="V2488" s="51"/>
    </row>
    <row r="2489" spans="1:22" ht="20">
      <c r="A2489" s="49"/>
      <c r="B2489" s="52"/>
      <c r="C2489" s="53"/>
      <c r="D2489" s="54"/>
      <c r="E2489" s="54"/>
      <c r="F2489" s="55"/>
      <c r="G2489" s="56"/>
      <c r="H2489" s="57"/>
      <c r="I2489" s="58"/>
      <c r="J2489" s="59">
        <f t="shared" si="490"/>
        <v>0</v>
      </c>
      <c r="K2489" s="60">
        <f t="shared" si="491"/>
        <v>0</v>
      </c>
      <c r="L2489" s="61"/>
      <c r="M2489" s="59">
        <f t="shared" si="493"/>
        <v>0</v>
      </c>
      <c r="N2489" s="60">
        <f t="shared" si="494"/>
        <v>0</v>
      </c>
      <c r="O2489" s="81" t="e">
        <f t="shared" si="495"/>
        <v>#DIV/0!</v>
      </c>
      <c r="P2489" s="61"/>
      <c r="Q2489" s="60">
        <f t="shared" si="488"/>
        <v>0</v>
      </c>
      <c r="R2489" s="60">
        <f t="shared" si="492"/>
        <v>0</v>
      </c>
      <c r="S2489" s="75" t="str">
        <f t="shared" si="489"/>
        <v>已清</v>
      </c>
      <c r="T2489" s="51" t="s">
        <v>59</v>
      </c>
      <c r="U2489" s="51"/>
      <c r="V2489" s="51"/>
    </row>
    <row r="2490" spans="1:22" ht="20">
      <c r="A2490" s="49"/>
      <c r="B2490" s="52"/>
      <c r="C2490" s="53"/>
      <c r="D2490" s="54"/>
      <c r="E2490" s="54"/>
      <c r="F2490" s="55"/>
      <c r="G2490" s="56"/>
      <c r="H2490" s="57"/>
      <c r="I2490" s="58"/>
      <c r="J2490" s="59">
        <f t="shared" si="490"/>
        <v>0</v>
      </c>
      <c r="K2490" s="60">
        <f t="shared" si="491"/>
        <v>0</v>
      </c>
      <c r="L2490" s="61"/>
      <c r="M2490" s="59">
        <f t="shared" si="493"/>
        <v>0</v>
      </c>
      <c r="N2490" s="60">
        <f t="shared" si="494"/>
        <v>0</v>
      </c>
      <c r="O2490" s="81" t="e">
        <f t="shared" si="495"/>
        <v>#DIV/0!</v>
      </c>
      <c r="P2490" s="61"/>
      <c r="Q2490" s="60">
        <f t="shared" ref="Q2490:Q2553" si="496">L2490*H2490-P2490</f>
        <v>0</v>
      </c>
      <c r="R2490" s="60">
        <f t="shared" si="492"/>
        <v>0</v>
      </c>
      <c r="S2490" s="75" t="str">
        <f t="shared" si="489"/>
        <v>已清</v>
      </c>
      <c r="T2490" s="51" t="s">
        <v>59</v>
      </c>
      <c r="U2490" s="51"/>
      <c r="V2490" s="51"/>
    </row>
    <row r="2491" spans="1:22" ht="20">
      <c r="A2491" s="49"/>
      <c r="B2491" s="52"/>
      <c r="C2491" s="53"/>
      <c r="D2491" s="54"/>
      <c r="E2491" s="54"/>
      <c r="F2491" s="55"/>
      <c r="G2491" s="56"/>
      <c r="H2491" s="57"/>
      <c r="I2491" s="58"/>
      <c r="J2491" s="59">
        <f t="shared" si="490"/>
        <v>0</v>
      </c>
      <c r="K2491" s="60">
        <f t="shared" si="491"/>
        <v>0</v>
      </c>
      <c r="L2491" s="61"/>
      <c r="M2491" s="59">
        <f t="shared" si="493"/>
        <v>0</v>
      </c>
      <c r="N2491" s="60">
        <f t="shared" si="494"/>
        <v>0</v>
      </c>
      <c r="O2491" s="81" t="e">
        <f t="shared" si="495"/>
        <v>#DIV/0!</v>
      </c>
      <c r="P2491" s="61"/>
      <c r="Q2491" s="60">
        <f t="shared" si="496"/>
        <v>0</v>
      </c>
      <c r="R2491" s="60">
        <f t="shared" si="492"/>
        <v>0</v>
      </c>
      <c r="S2491" s="75" t="str">
        <f t="shared" si="489"/>
        <v>已清</v>
      </c>
      <c r="T2491" s="51" t="s">
        <v>59</v>
      </c>
      <c r="U2491" s="51"/>
      <c r="V2491" s="51"/>
    </row>
    <row r="2492" spans="1:22" ht="20">
      <c r="A2492" s="49"/>
      <c r="B2492" s="52"/>
      <c r="C2492" s="53"/>
      <c r="D2492" s="54"/>
      <c r="E2492" s="54"/>
      <c r="F2492" s="55"/>
      <c r="G2492" s="56"/>
      <c r="H2492" s="57"/>
      <c r="I2492" s="58"/>
      <c r="J2492" s="59">
        <f t="shared" si="490"/>
        <v>0</v>
      </c>
      <c r="K2492" s="60">
        <f t="shared" si="491"/>
        <v>0</v>
      </c>
      <c r="L2492" s="61"/>
      <c r="M2492" s="59">
        <f t="shared" si="493"/>
        <v>0</v>
      </c>
      <c r="N2492" s="60">
        <f t="shared" si="494"/>
        <v>0</v>
      </c>
      <c r="O2492" s="81" t="e">
        <f t="shared" si="495"/>
        <v>#DIV/0!</v>
      </c>
      <c r="P2492" s="61"/>
      <c r="Q2492" s="60">
        <f t="shared" si="496"/>
        <v>0</v>
      </c>
      <c r="R2492" s="60">
        <f t="shared" si="492"/>
        <v>0</v>
      </c>
      <c r="S2492" s="75" t="str">
        <f t="shared" si="489"/>
        <v>已清</v>
      </c>
      <c r="T2492" s="51" t="s">
        <v>59</v>
      </c>
      <c r="U2492" s="51"/>
      <c r="V2492" s="51"/>
    </row>
    <row r="2493" spans="1:22" ht="20">
      <c r="A2493" s="49"/>
      <c r="B2493" s="52"/>
      <c r="C2493" s="53"/>
      <c r="D2493" s="54"/>
      <c r="E2493" s="54"/>
      <c r="F2493" s="55"/>
      <c r="G2493" s="56"/>
      <c r="H2493" s="57"/>
      <c r="I2493" s="58"/>
      <c r="J2493" s="59">
        <f t="shared" si="490"/>
        <v>0</v>
      </c>
      <c r="K2493" s="60">
        <f t="shared" si="491"/>
        <v>0</v>
      </c>
      <c r="L2493" s="61"/>
      <c r="M2493" s="59">
        <f t="shared" si="493"/>
        <v>0</v>
      </c>
      <c r="N2493" s="60">
        <f t="shared" si="494"/>
        <v>0</v>
      </c>
      <c r="O2493" s="81" t="e">
        <f t="shared" si="495"/>
        <v>#DIV/0!</v>
      </c>
      <c r="P2493" s="61"/>
      <c r="Q2493" s="60">
        <f t="shared" si="496"/>
        <v>0</v>
      </c>
      <c r="R2493" s="60">
        <f t="shared" si="492"/>
        <v>0</v>
      </c>
      <c r="S2493" s="75" t="str">
        <f t="shared" si="489"/>
        <v>已清</v>
      </c>
      <c r="T2493" s="51" t="s">
        <v>59</v>
      </c>
      <c r="U2493" s="51"/>
      <c r="V2493" s="51"/>
    </row>
    <row r="2494" spans="1:22" ht="20">
      <c r="A2494" s="49"/>
      <c r="B2494" s="52"/>
      <c r="C2494" s="53"/>
      <c r="D2494" s="54"/>
      <c r="E2494" s="54"/>
      <c r="F2494" s="55"/>
      <c r="G2494" s="56"/>
      <c r="H2494" s="57"/>
      <c r="I2494" s="58"/>
      <c r="J2494" s="59">
        <f t="shared" si="490"/>
        <v>0</v>
      </c>
      <c r="K2494" s="60">
        <f t="shared" si="491"/>
        <v>0</v>
      </c>
      <c r="L2494" s="61"/>
      <c r="M2494" s="59">
        <f t="shared" si="493"/>
        <v>0</v>
      </c>
      <c r="N2494" s="60">
        <f t="shared" si="494"/>
        <v>0</v>
      </c>
      <c r="O2494" s="81" t="e">
        <f t="shared" si="495"/>
        <v>#DIV/0!</v>
      </c>
      <c r="P2494" s="61"/>
      <c r="Q2494" s="60">
        <f t="shared" si="496"/>
        <v>0</v>
      </c>
      <c r="R2494" s="60">
        <f t="shared" si="492"/>
        <v>0</v>
      </c>
      <c r="S2494" s="75" t="str">
        <f t="shared" si="489"/>
        <v>已清</v>
      </c>
      <c r="T2494" s="51" t="s">
        <v>59</v>
      </c>
      <c r="U2494" s="51"/>
      <c r="V2494" s="51"/>
    </row>
    <row r="2495" spans="1:22" ht="20">
      <c r="A2495" s="49"/>
      <c r="B2495" s="52"/>
      <c r="C2495" s="53"/>
      <c r="D2495" s="54"/>
      <c r="E2495" s="54"/>
      <c r="F2495" s="55"/>
      <c r="G2495" s="56"/>
      <c r="H2495" s="57"/>
      <c r="I2495" s="58"/>
      <c r="J2495" s="59">
        <f t="shared" si="490"/>
        <v>0</v>
      </c>
      <c r="K2495" s="60">
        <f t="shared" si="491"/>
        <v>0</v>
      </c>
      <c r="L2495" s="61"/>
      <c r="M2495" s="59">
        <f t="shared" si="493"/>
        <v>0</v>
      </c>
      <c r="N2495" s="60">
        <f t="shared" si="494"/>
        <v>0</v>
      </c>
      <c r="O2495" s="81" t="e">
        <f t="shared" si="495"/>
        <v>#DIV/0!</v>
      </c>
      <c r="P2495" s="61"/>
      <c r="Q2495" s="60">
        <f t="shared" si="496"/>
        <v>0</v>
      </c>
      <c r="R2495" s="60">
        <f t="shared" si="492"/>
        <v>0</v>
      </c>
      <c r="S2495" s="75" t="str">
        <f t="shared" si="489"/>
        <v>已清</v>
      </c>
      <c r="T2495" s="51" t="s">
        <v>59</v>
      </c>
      <c r="U2495" s="51"/>
      <c r="V2495" s="51"/>
    </row>
    <row r="2496" spans="1:22" ht="20">
      <c r="A2496" s="49"/>
      <c r="B2496" s="52"/>
      <c r="C2496" s="53"/>
      <c r="D2496" s="54"/>
      <c r="E2496" s="54"/>
      <c r="F2496" s="55"/>
      <c r="G2496" s="56"/>
      <c r="H2496" s="57"/>
      <c r="I2496" s="58"/>
      <c r="J2496" s="59">
        <f t="shared" si="490"/>
        <v>0</v>
      </c>
      <c r="K2496" s="60">
        <f t="shared" si="491"/>
        <v>0</v>
      </c>
      <c r="L2496" s="61"/>
      <c r="M2496" s="59">
        <f t="shared" si="493"/>
        <v>0</v>
      </c>
      <c r="N2496" s="60">
        <f t="shared" si="494"/>
        <v>0</v>
      </c>
      <c r="O2496" s="81" t="e">
        <f t="shared" si="495"/>
        <v>#DIV/0!</v>
      </c>
      <c r="P2496" s="61"/>
      <c r="Q2496" s="60">
        <f t="shared" si="496"/>
        <v>0</v>
      </c>
      <c r="R2496" s="60">
        <f t="shared" si="492"/>
        <v>0</v>
      </c>
      <c r="S2496" s="75" t="str">
        <f t="shared" si="489"/>
        <v>已清</v>
      </c>
      <c r="T2496" s="51" t="s">
        <v>59</v>
      </c>
      <c r="U2496" s="51"/>
      <c r="V2496" s="51"/>
    </row>
    <row r="2497" spans="1:22" ht="20">
      <c r="A2497" s="49"/>
      <c r="B2497" s="52"/>
      <c r="C2497" s="53"/>
      <c r="D2497" s="54"/>
      <c r="E2497" s="54"/>
      <c r="F2497" s="55"/>
      <c r="G2497" s="56"/>
      <c r="H2497" s="57"/>
      <c r="I2497" s="58"/>
      <c r="J2497" s="59">
        <f t="shared" si="490"/>
        <v>0</v>
      </c>
      <c r="K2497" s="60">
        <f t="shared" si="491"/>
        <v>0</v>
      </c>
      <c r="L2497" s="61"/>
      <c r="M2497" s="59">
        <f t="shared" si="493"/>
        <v>0</v>
      </c>
      <c r="N2497" s="60">
        <f t="shared" si="494"/>
        <v>0</v>
      </c>
      <c r="O2497" s="81" t="e">
        <f t="shared" si="495"/>
        <v>#DIV/0!</v>
      </c>
      <c r="P2497" s="61"/>
      <c r="Q2497" s="60">
        <f t="shared" si="496"/>
        <v>0</v>
      </c>
      <c r="R2497" s="60">
        <f t="shared" si="492"/>
        <v>0</v>
      </c>
      <c r="S2497" s="75" t="str">
        <f t="shared" si="489"/>
        <v>已清</v>
      </c>
      <c r="T2497" s="51" t="s">
        <v>59</v>
      </c>
      <c r="U2497" s="51"/>
      <c r="V2497" s="51"/>
    </row>
    <row r="2498" spans="1:22" ht="20">
      <c r="A2498" s="49"/>
      <c r="B2498" s="52"/>
      <c r="C2498" s="53"/>
      <c r="D2498" s="54"/>
      <c r="E2498" s="54"/>
      <c r="F2498" s="55"/>
      <c r="G2498" s="56"/>
      <c r="H2498" s="57"/>
      <c r="I2498" s="58"/>
      <c r="J2498" s="59">
        <f t="shared" si="490"/>
        <v>0</v>
      </c>
      <c r="K2498" s="60">
        <f t="shared" si="491"/>
        <v>0</v>
      </c>
      <c r="L2498" s="61"/>
      <c r="M2498" s="59">
        <f t="shared" si="493"/>
        <v>0</v>
      </c>
      <c r="N2498" s="60">
        <f t="shared" si="494"/>
        <v>0</v>
      </c>
      <c r="O2498" s="81" t="e">
        <f t="shared" si="495"/>
        <v>#DIV/0!</v>
      </c>
      <c r="P2498" s="61"/>
      <c r="Q2498" s="60">
        <f t="shared" si="496"/>
        <v>0</v>
      </c>
      <c r="R2498" s="60">
        <f t="shared" si="492"/>
        <v>0</v>
      </c>
      <c r="S2498" s="75" t="str">
        <f t="shared" ref="S2498:S2561" si="497">IF(Q2498&lt;&gt;0,"未清","已清")</f>
        <v>已清</v>
      </c>
      <c r="T2498" s="51" t="s">
        <v>59</v>
      </c>
      <c r="U2498" s="51"/>
      <c r="V2498" s="51"/>
    </row>
    <row r="2499" spans="1:22" ht="20">
      <c r="A2499" s="49"/>
      <c r="B2499" s="52"/>
      <c r="C2499" s="53"/>
      <c r="D2499" s="54"/>
      <c r="E2499" s="54"/>
      <c r="F2499" s="55"/>
      <c r="G2499" s="56"/>
      <c r="H2499" s="57"/>
      <c r="I2499" s="58"/>
      <c r="J2499" s="59">
        <f t="shared" si="490"/>
        <v>0</v>
      </c>
      <c r="K2499" s="60">
        <f t="shared" si="491"/>
        <v>0</v>
      </c>
      <c r="L2499" s="61"/>
      <c r="M2499" s="59">
        <f t="shared" si="493"/>
        <v>0</v>
      </c>
      <c r="N2499" s="60">
        <f t="shared" si="494"/>
        <v>0</v>
      </c>
      <c r="O2499" s="81" t="e">
        <f t="shared" si="495"/>
        <v>#DIV/0!</v>
      </c>
      <c r="P2499" s="61"/>
      <c r="Q2499" s="60">
        <f t="shared" si="496"/>
        <v>0</v>
      </c>
      <c r="R2499" s="60">
        <f t="shared" si="492"/>
        <v>0</v>
      </c>
      <c r="S2499" s="75" t="str">
        <f t="shared" si="497"/>
        <v>已清</v>
      </c>
      <c r="T2499" s="51" t="s">
        <v>59</v>
      </c>
      <c r="U2499" s="51"/>
      <c r="V2499" s="51"/>
    </row>
    <row r="2500" spans="1:22" ht="20">
      <c r="A2500" s="49"/>
      <c r="B2500" s="52"/>
      <c r="C2500" s="53"/>
      <c r="D2500" s="54"/>
      <c r="E2500" s="54"/>
      <c r="F2500" s="55"/>
      <c r="G2500" s="56"/>
      <c r="H2500" s="57"/>
      <c r="I2500" s="58"/>
      <c r="J2500" s="59">
        <f t="shared" si="490"/>
        <v>0</v>
      </c>
      <c r="K2500" s="60">
        <f t="shared" si="491"/>
        <v>0</v>
      </c>
      <c r="L2500" s="61"/>
      <c r="M2500" s="59">
        <f t="shared" si="493"/>
        <v>0</v>
      </c>
      <c r="N2500" s="60">
        <f t="shared" si="494"/>
        <v>0</v>
      </c>
      <c r="O2500" s="81" t="e">
        <f t="shared" si="495"/>
        <v>#DIV/0!</v>
      </c>
      <c r="P2500" s="61"/>
      <c r="Q2500" s="60">
        <f t="shared" si="496"/>
        <v>0</v>
      </c>
      <c r="R2500" s="60">
        <f t="shared" si="492"/>
        <v>0</v>
      </c>
      <c r="S2500" s="75" t="str">
        <f t="shared" si="497"/>
        <v>已清</v>
      </c>
      <c r="T2500" s="51" t="s">
        <v>59</v>
      </c>
      <c r="U2500" s="51"/>
      <c r="V2500" s="51"/>
    </row>
    <row r="2501" spans="1:22" ht="20">
      <c r="A2501" s="49"/>
      <c r="B2501" s="52"/>
      <c r="C2501" s="53"/>
      <c r="D2501" s="54"/>
      <c r="E2501" s="54"/>
      <c r="F2501" s="55"/>
      <c r="G2501" s="56"/>
      <c r="H2501" s="57"/>
      <c r="I2501" s="58"/>
      <c r="J2501" s="59">
        <f t="shared" ref="J2501:J2564" si="498">G2501*I2501</f>
        <v>0</v>
      </c>
      <c r="K2501" s="60">
        <f t="shared" si="491"/>
        <v>0</v>
      </c>
      <c r="L2501" s="61"/>
      <c r="M2501" s="59">
        <f t="shared" si="493"/>
        <v>0</v>
      </c>
      <c r="N2501" s="60">
        <f t="shared" si="494"/>
        <v>0</v>
      </c>
      <c r="O2501" s="81" t="e">
        <f t="shared" si="495"/>
        <v>#DIV/0!</v>
      </c>
      <c r="P2501" s="61"/>
      <c r="Q2501" s="60">
        <f t="shared" si="496"/>
        <v>0</v>
      </c>
      <c r="R2501" s="60">
        <f t="shared" si="492"/>
        <v>0</v>
      </c>
      <c r="S2501" s="75" t="str">
        <f t="shared" si="497"/>
        <v>已清</v>
      </c>
      <c r="T2501" s="51" t="s">
        <v>59</v>
      </c>
      <c r="U2501" s="51"/>
      <c r="V2501" s="51"/>
    </row>
    <row r="2502" spans="1:22" ht="20">
      <c r="A2502" s="49"/>
      <c r="B2502" s="52"/>
      <c r="C2502" s="53"/>
      <c r="D2502" s="54"/>
      <c r="E2502" s="54"/>
      <c r="F2502" s="55"/>
      <c r="G2502" s="56"/>
      <c r="H2502" s="57"/>
      <c r="I2502" s="58"/>
      <c r="J2502" s="59">
        <f t="shared" si="498"/>
        <v>0</v>
      </c>
      <c r="K2502" s="60">
        <f t="shared" si="491"/>
        <v>0</v>
      </c>
      <c r="L2502" s="61"/>
      <c r="M2502" s="59">
        <f t="shared" si="493"/>
        <v>0</v>
      </c>
      <c r="N2502" s="60">
        <f t="shared" si="494"/>
        <v>0</v>
      </c>
      <c r="O2502" s="81" t="e">
        <f t="shared" si="495"/>
        <v>#DIV/0!</v>
      </c>
      <c r="P2502" s="61"/>
      <c r="Q2502" s="60">
        <f t="shared" si="496"/>
        <v>0</v>
      </c>
      <c r="R2502" s="60">
        <f t="shared" si="492"/>
        <v>0</v>
      </c>
      <c r="S2502" s="75" t="str">
        <f t="shared" si="497"/>
        <v>已清</v>
      </c>
      <c r="T2502" s="51" t="s">
        <v>59</v>
      </c>
      <c r="U2502" s="51"/>
      <c r="V2502" s="51"/>
    </row>
    <row r="2503" spans="1:22" ht="20">
      <c r="A2503" s="49"/>
      <c r="B2503" s="52"/>
      <c r="C2503" s="53"/>
      <c r="D2503" s="54"/>
      <c r="E2503" s="54"/>
      <c r="F2503" s="55"/>
      <c r="G2503" s="56"/>
      <c r="H2503" s="57"/>
      <c r="I2503" s="58"/>
      <c r="J2503" s="59">
        <f t="shared" si="498"/>
        <v>0</v>
      </c>
      <c r="K2503" s="60">
        <f t="shared" si="491"/>
        <v>0</v>
      </c>
      <c r="L2503" s="61"/>
      <c r="M2503" s="59">
        <f t="shared" si="493"/>
        <v>0</v>
      </c>
      <c r="N2503" s="60">
        <f t="shared" si="494"/>
        <v>0</v>
      </c>
      <c r="O2503" s="81" t="e">
        <f t="shared" si="495"/>
        <v>#DIV/0!</v>
      </c>
      <c r="P2503" s="61"/>
      <c r="Q2503" s="60">
        <f t="shared" si="496"/>
        <v>0</v>
      </c>
      <c r="R2503" s="60">
        <f t="shared" si="492"/>
        <v>0</v>
      </c>
      <c r="S2503" s="75" t="str">
        <f t="shared" si="497"/>
        <v>已清</v>
      </c>
      <c r="T2503" s="51" t="s">
        <v>59</v>
      </c>
      <c r="U2503" s="51"/>
      <c r="V2503" s="51"/>
    </row>
    <row r="2504" spans="1:22" ht="20">
      <c r="A2504" s="49"/>
      <c r="B2504" s="52"/>
      <c r="C2504" s="53"/>
      <c r="D2504" s="54"/>
      <c r="E2504" s="54"/>
      <c r="F2504" s="55"/>
      <c r="G2504" s="56"/>
      <c r="H2504" s="57"/>
      <c r="I2504" s="58"/>
      <c r="J2504" s="59">
        <f t="shared" si="498"/>
        <v>0</v>
      </c>
      <c r="K2504" s="60">
        <f t="shared" si="491"/>
        <v>0</v>
      </c>
      <c r="L2504" s="61"/>
      <c r="M2504" s="59">
        <f t="shared" si="493"/>
        <v>0</v>
      </c>
      <c r="N2504" s="60">
        <f t="shared" si="494"/>
        <v>0</v>
      </c>
      <c r="O2504" s="81" t="e">
        <f t="shared" si="495"/>
        <v>#DIV/0!</v>
      </c>
      <c r="P2504" s="61"/>
      <c r="Q2504" s="60">
        <f t="shared" si="496"/>
        <v>0</v>
      </c>
      <c r="R2504" s="60">
        <f t="shared" si="492"/>
        <v>0</v>
      </c>
      <c r="S2504" s="75" t="str">
        <f t="shared" si="497"/>
        <v>已清</v>
      </c>
      <c r="T2504" s="51" t="s">
        <v>59</v>
      </c>
      <c r="U2504" s="51"/>
      <c r="V2504" s="51"/>
    </row>
    <row r="2505" spans="1:22" ht="20">
      <c r="A2505" s="49"/>
      <c r="B2505" s="52"/>
      <c r="C2505" s="53"/>
      <c r="D2505" s="54"/>
      <c r="E2505" s="54"/>
      <c r="F2505" s="55"/>
      <c r="G2505" s="56"/>
      <c r="H2505" s="57"/>
      <c r="I2505" s="58"/>
      <c r="J2505" s="59">
        <f t="shared" si="498"/>
        <v>0</v>
      </c>
      <c r="K2505" s="60">
        <f t="shared" si="491"/>
        <v>0</v>
      </c>
      <c r="L2505" s="61"/>
      <c r="M2505" s="59">
        <f t="shared" si="493"/>
        <v>0</v>
      </c>
      <c r="N2505" s="60">
        <f t="shared" si="494"/>
        <v>0</v>
      </c>
      <c r="O2505" s="81" t="e">
        <f t="shared" si="495"/>
        <v>#DIV/0!</v>
      </c>
      <c r="P2505" s="61"/>
      <c r="Q2505" s="60">
        <f t="shared" si="496"/>
        <v>0</v>
      </c>
      <c r="R2505" s="60">
        <f t="shared" si="492"/>
        <v>0</v>
      </c>
      <c r="S2505" s="75" t="str">
        <f t="shared" si="497"/>
        <v>已清</v>
      </c>
      <c r="T2505" s="51" t="s">
        <v>59</v>
      </c>
      <c r="U2505" s="51"/>
      <c r="V2505" s="51"/>
    </row>
    <row r="2506" spans="1:22" ht="20">
      <c r="A2506" s="49"/>
      <c r="B2506" s="52"/>
      <c r="C2506" s="53"/>
      <c r="D2506" s="54"/>
      <c r="E2506" s="54"/>
      <c r="F2506" s="55"/>
      <c r="G2506" s="56"/>
      <c r="H2506" s="57"/>
      <c r="I2506" s="58"/>
      <c r="J2506" s="59">
        <f t="shared" si="498"/>
        <v>0</v>
      </c>
      <c r="K2506" s="60">
        <f t="shared" si="491"/>
        <v>0</v>
      </c>
      <c r="L2506" s="61"/>
      <c r="M2506" s="59">
        <f t="shared" si="493"/>
        <v>0</v>
      </c>
      <c r="N2506" s="60">
        <f t="shared" si="494"/>
        <v>0</v>
      </c>
      <c r="O2506" s="81" t="e">
        <f t="shared" si="495"/>
        <v>#DIV/0!</v>
      </c>
      <c r="P2506" s="61"/>
      <c r="Q2506" s="60">
        <f t="shared" si="496"/>
        <v>0</v>
      </c>
      <c r="R2506" s="60">
        <f t="shared" si="492"/>
        <v>0</v>
      </c>
      <c r="S2506" s="75" t="str">
        <f t="shared" si="497"/>
        <v>已清</v>
      </c>
      <c r="T2506" s="51" t="s">
        <v>59</v>
      </c>
      <c r="U2506" s="51"/>
      <c r="V2506" s="51"/>
    </row>
    <row r="2507" spans="1:22" ht="20">
      <c r="A2507" s="49"/>
      <c r="B2507" s="52"/>
      <c r="C2507" s="53"/>
      <c r="D2507" s="54"/>
      <c r="E2507" s="54"/>
      <c r="F2507" s="55"/>
      <c r="G2507" s="56"/>
      <c r="H2507" s="57"/>
      <c r="I2507" s="58"/>
      <c r="J2507" s="59">
        <f t="shared" si="498"/>
        <v>0</v>
      </c>
      <c r="K2507" s="60">
        <f t="shared" si="491"/>
        <v>0</v>
      </c>
      <c r="L2507" s="61"/>
      <c r="M2507" s="59">
        <f t="shared" si="493"/>
        <v>0</v>
      </c>
      <c r="N2507" s="60">
        <f t="shared" si="494"/>
        <v>0</v>
      </c>
      <c r="O2507" s="81" t="e">
        <f t="shared" si="495"/>
        <v>#DIV/0!</v>
      </c>
      <c r="P2507" s="61"/>
      <c r="Q2507" s="60">
        <f t="shared" si="496"/>
        <v>0</v>
      </c>
      <c r="R2507" s="60">
        <f t="shared" si="492"/>
        <v>0</v>
      </c>
      <c r="S2507" s="75" t="str">
        <f t="shared" si="497"/>
        <v>已清</v>
      </c>
      <c r="T2507" s="51" t="s">
        <v>59</v>
      </c>
      <c r="U2507" s="51"/>
      <c r="V2507" s="51"/>
    </row>
    <row r="2508" spans="1:22" ht="20">
      <c r="A2508" s="49"/>
      <c r="B2508" s="52"/>
      <c r="C2508" s="53"/>
      <c r="D2508" s="54"/>
      <c r="E2508" s="54"/>
      <c r="F2508" s="55"/>
      <c r="G2508" s="56"/>
      <c r="H2508" s="57"/>
      <c r="I2508" s="58"/>
      <c r="J2508" s="59">
        <f t="shared" si="498"/>
        <v>0</v>
      </c>
      <c r="K2508" s="60">
        <f t="shared" si="491"/>
        <v>0</v>
      </c>
      <c r="L2508" s="61"/>
      <c r="M2508" s="59">
        <f t="shared" si="493"/>
        <v>0</v>
      </c>
      <c r="N2508" s="60">
        <f t="shared" si="494"/>
        <v>0</v>
      </c>
      <c r="O2508" s="81" t="e">
        <f t="shared" si="495"/>
        <v>#DIV/0!</v>
      </c>
      <c r="P2508" s="61"/>
      <c r="Q2508" s="60">
        <f t="shared" si="496"/>
        <v>0</v>
      </c>
      <c r="R2508" s="60">
        <f t="shared" si="492"/>
        <v>0</v>
      </c>
      <c r="S2508" s="75" t="str">
        <f t="shared" si="497"/>
        <v>已清</v>
      </c>
      <c r="T2508" s="51" t="s">
        <v>59</v>
      </c>
      <c r="U2508" s="51"/>
      <c r="V2508" s="51"/>
    </row>
    <row r="2509" spans="1:22" ht="20">
      <c r="A2509" s="49"/>
      <c r="B2509" s="52"/>
      <c r="C2509" s="53"/>
      <c r="D2509" s="54"/>
      <c r="E2509" s="54"/>
      <c r="F2509" s="55"/>
      <c r="G2509" s="56"/>
      <c r="H2509" s="57"/>
      <c r="I2509" s="58"/>
      <c r="J2509" s="59">
        <f t="shared" si="498"/>
        <v>0</v>
      </c>
      <c r="K2509" s="60">
        <f t="shared" si="491"/>
        <v>0</v>
      </c>
      <c r="L2509" s="61"/>
      <c r="M2509" s="59">
        <f t="shared" si="493"/>
        <v>0</v>
      </c>
      <c r="N2509" s="60">
        <f t="shared" si="494"/>
        <v>0</v>
      </c>
      <c r="O2509" s="81" t="e">
        <f t="shared" si="495"/>
        <v>#DIV/0!</v>
      </c>
      <c r="P2509" s="61"/>
      <c r="Q2509" s="60">
        <f t="shared" si="496"/>
        <v>0</v>
      </c>
      <c r="R2509" s="60">
        <f t="shared" si="492"/>
        <v>0</v>
      </c>
      <c r="S2509" s="75" t="str">
        <f t="shared" si="497"/>
        <v>已清</v>
      </c>
      <c r="T2509" s="51" t="s">
        <v>59</v>
      </c>
      <c r="U2509" s="51"/>
      <c r="V2509" s="51"/>
    </row>
    <row r="2510" spans="1:22" ht="20">
      <c r="A2510" s="49"/>
      <c r="B2510" s="52"/>
      <c r="C2510" s="53"/>
      <c r="D2510" s="54"/>
      <c r="E2510" s="54"/>
      <c r="F2510" s="55"/>
      <c r="G2510" s="56"/>
      <c r="H2510" s="57"/>
      <c r="I2510" s="58"/>
      <c r="J2510" s="59">
        <f t="shared" si="498"/>
        <v>0</v>
      </c>
      <c r="K2510" s="60">
        <f t="shared" si="491"/>
        <v>0</v>
      </c>
      <c r="L2510" s="61"/>
      <c r="M2510" s="59">
        <f t="shared" si="493"/>
        <v>0</v>
      </c>
      <c r="N2510" s="60">
        <f t="shared" si="494"/>
        <v>0</v>
      </c>
      <c r="O2510" s="81" t="e">
        <f t="shared" si="495"/>
        <v>#DIV/0!</v>
      </c>
      <c r="P2510" s="61"/>
      <c r="Q2510" s="60">
        <f t="shared" si="496"/>
        <v>0</v>
      </c>
      <c r="R2510" s="60">
        <f t="shared" si="492"/>
        <v>0</v>
      </c>
      <c r="S2510" s="75" t="str">
        <f t="shared" si="497"/>
        <v>已清</v>
      </c>
      <c r="T2510" s="51" t="s">
        <v>59</v>
      </c>
      <c r="U2510" s="51"/>
      <c r="V2510" s="51"/>
    </row>
    <row r="2511" spans="1:22" ht="20">
      <c r="A2511" s="49"/>
      <c r="B2511" s="52"/>
      <c r="C2511" s="53"/>
      <c r="D2511" s="54"/>
      <c r="E2511" s="54"/>
      <c r="F2511" s="55"/>
      <c r="G2511" s="56"/>
      <c r="H2511" s="57"/>
      <c r="I2511" s="58"/>
      <c r="J2511" s="59">
        <f t="shared" si="498"/>
        <v>0</v>
      </c>
      <c r="K2511" s="60">
        <f t="shared" si="491"/>
        <v>0</v>
      </c>
      <c r="L2511" s="61"/>
      <c r="M2511" s="59">
        <f t="shared" si="493"/>
        <v>0</v>
      </c>
      <c r="N2511" s="60">
        <f t="shared" si="494"/>
        <v>0</v>
      </c>
      <c r="O2511" s="81" t="e">
        <f t="shared" si="495"/>
        <v>#DIV/0!</v>
      </c>
      <c r="P2511" s="61"/>
      <c r="Q2511" s="60">
        <f t="shared" si="496"/>
        <v>0</v>
      </c>
      <c r="R2511" s="60">
        <f t="shared" si="492"/>
        <v>0</v>
      </c>
      <c r="S2511" s="75" t="str">
        <f t="shared" si="497"/>
        <v>已清</v>
      </c>
      <c r="T2511" s="51" t="s">
        <v>59</v>
      </c>
      <c r="U2511" s="51"/>
      <c r="V2511" s="51"/>
    </row>
    <row r="2512" spans="1:22" ht="20">
      <c r="A2512" s="49"/>
      <c r="B2512" s="52"/>
      <c r="C2512" s="53"/>
      <c r="D2512" s="54"/>
      <c r="E2512" s="54"/>
      <c r="F2512" s="55"/>
      <c r="G2512" s="56"/>
      <c r="H2512" s="57"/>
      <c r="I2512" s="58"/>
      <c r="J2512" s="59">
        <f t="shared" si="498"/>
        <v>0</v>
      </c>
      <c r="K2512" s="60">
        <f t="shared" si="491"/>
        <v>0</v>
      </c>
      <c r="L2512" s="61"/>
      <c r="M2512" s="59">
        <f t="shared" si="493"/>
        <v>0</v>
      </c>
      <c r="N2512" s="60">
        <f t="shared" si="494"/>
        <v>0</v>
      </c>
      <c r="O2512" s="81" t="e">
        <f t="shared" si="495"/>
        <v>#DIV/0!</v>
      </c>
      <c r="P2512" s="61"/>
      <c r="Q2512" s="60">
        <f t="shared" si="496"/>
        <v>0</v>
      </c>
      <c r="R2512" s="60">
        <f t="shared" si="492"/>
        <v>0</v>
      </c>
      <c r="S2512" s="75" t="str">
        <f t="shared" si="497"/>
        <v>已清</v>
      </c>
      <c r="T2512" s="51" t="s">
        <v>59</v>
      </c>
      <c r="U2512" s="51"/>
      <c r="V2512" s="51"/>
    </row>
    <row r="2513" spans="1:22" ht="20">
      <c r="A2513" s="49"/>
      <c r="B2513" s="52"/>
      <c r="C2513" s="53"/>
      <c r="D2513" s="54"/>
      <c r="E2513" s="54"/>
      <c r="F2513" s="55"/>
      <c r="G2513" s="56"/>
      <c r="H2513" s="57"/>
      <c r="I2513" s="58"/>
      <c r="J2513" s="59">
        <f t="shared" si="498"/>
        <v>0</v>
      </c>
      <c r="K2513" s="60">
        <f t="shared" si="491"/>
        <v>0</v>
      </c>
      <c r="L2513" s="61"/>
      <c r="M2513" s="59">
        <f t="shared" si="493"/>
        <v>0</v>
      </c>
      <c r="N2513" s="60">
        <f t="shared" si="494"/>
        <v>0</v>
      </c>
      <c r="O2513" s="81" t="e">
        <f t="shared" si="495"/>
        <v>#DIV/0!</v>
      </c>
      <c r="P2513" s="61"/>
      <c r="Q2513" s="60">
        <f t="shared" si="496"/>
        <v>0</v>
      </c>
      <c r="R2513" s="60">
        <f t="shared" si="492"/>
        <v>0</v>
      </c>
      <c r="S2513" s="75" t="str">
        <f t="shared" si="497"/>
        <v>已清</v>
      </c>
      <c r="T2513" s="51" t="s">
        <v>59</v>
      </c>
      <c r="U2513" s="51"/>
      <c r="V2513" s="51"/>
    </row>
    <row r="2514" spans="1:22" ht="20">
      <c r="A2514" s="49"/>
      <c r="B2514" s="52"/>
      <c r="C2514" s="53"/>
      <c r="D2514" s="54"/>
      <c r="E2514" s="54"/>
      <c r="F2514" s="55"/>
      <c r="G2514" s="56"/>
      <c r="H2514" s="57"/>
      <c r="I2514" s="58"/>
      <c r="J2514" s="59">
        <f t="shared" si="498"/>
        <v>0</v>
      </c>
      <c r="K2514" s="60">
        <f t="shared" si="491"/>
        <v>0</v>
      </c>
      <c r="L2514" s="61"/>
      <c r="M2514" s="59">
        <f t="shared" si="493"/>
        <v>0</v>
      </c>
      <c r="N2514" s="60">
        <f t="shared" si="494"/>
        <v>0</v>
      </c>
      <c r="O2514" s="81" t="e">
        <f t="shared" si="495"/>
        <v>#DIV/0!</v>
      </c>
      <c r="P2514" s="61"/>
      <c r="Q2514" s="60">
        <f t="shared" si="496"/>
        <v>0</v>
      </c>
      <c r="R2514" s="60">
        <f t="shared" si="492"/>
        <v>0</v>
      </c>
      <c r="S2514" s="75" t="str">
        <f t="shared" si="497"/>
        <v>已清</v>
      </c>
      <c r="T2514" s="51" t="s">
        <v>59</v>
      </c>
      <c r="U2514" s="51"/>
      <c r="V2514" s="51"/>
    </row>
    <row r="2515" spans="1:22" ht="20">
      <c r="A2515" s="49"/>
      <c r="B2515" s="52"/>
      <c r="C2515" s="53"/>
      <c r="D2515" s="54"/>
      <c r="E2515" s="54"/>
      <c r="F2515" s="55"/>
      <c r="G2515" s="56"/>
      <c r="H2515" s="57"/>
      <c r="I2515" s="58"/>
      <c r="J2515" s="59">
        <f t="shared" si="498"/>
        <v>0</v>
      </c>
      <c r="K2515" s="60">
        <f t="shared" si="491"/>
        <v>0</v>
      </c>
      <c r="L2515" s="61"/>
      <c r="M2515" s="59">
        <f t="shared" si="493"/>
        <v>0</v>
      </c>
      <c r="N2515" s="60">
        <f t="shared" si="494"/>
        <v>0</v>
      </c>
      <c r="O2515" s="81" t="e">
        <f t="shared" si="495"/>
        <v>#DIV/0!</v>
      </c>
      <c r="P2515" s="61"/>
      <c r="Q2515" s="60">
        <f t="shared" si="496"/>
        <v>0</v>
      </c>
      <c r="R2515" s="60">
        <f t="shared" si="492"/>
        <v>0</v>
      </c>
      <c r="S2515" s="75" t="str">
        <f t="shared" si="497"/>
        <v>已清</v>
      </c>
      <c r="T2515" s="51" t="s">
        <v>59</v>
      </c>
      <c r="U2515" s="51"/>
      <c r="V2515" s="51"/>
    </row>
    <row r="2516" spans="1:22" ht="20">
      <c r="A2516" s="49"/>
      <c r="B2516" s="52"/>
      <c r="C2516" s="53"/>
      <c r="D2516" s="54"/>
      <c r="E2516" s="54"/>
      <c r="F2516" s="55"/>
      <c r="G2516" s="56"/>
      <c r="H2516" s="57"/>
      <c r="I2516" s="58"/>
      <c r="J2516" s="59">
        <f t="shared" si="498"/>
        <v>0</v>
      </c>
      <c r="K2516" s="60">
        <f t="shared" si="491"/>
        <v>0</v>
      </c>
      <c r="L2516" s="61"/>
      <c r="M2516" s="59">
        <f t="shared" si="493"/>
        <v>0</v>
      </c>
      <c r="N2516" s="60">
        <f t="shared" si="494"/>
        <v>0</v>
      </c>
      <c r="O2516" s="81" t="e">
        <f t="shared" si="495"/>
        <v>#DIV/0!</v>
      </c>
      <c r="P2516" s="61"/>
      <c r="Q2516" s="60">
        <f t="shared" si="496"/>
        <v>0</v>
      </c>
      <c r="R2516" s="60">
        <f t="shared" si="492"/>
        <v>0</v>
      </c>
      <c r="S2516" s="75" t="str">
        <f t="shared" si="497"/>
        <v>已清</v>
      </c>
      <c r="T2516" s="51" t="s">
        <v>59</v>
      </c>
      <c r="U2516" s="51"/>
      <c r="V2516" s="51"/>
    </row>
    <row r="2517" spans="1:22" ht="20">
      <c r="A2517" s="49"/>
      <c r="B2517" s="52"/>
      <c r="C2517" s="53"/>
      <c r="D2517" s="54"/>
      <c r="E2517" s="54"/>
      <c r="F2517" s="55"/>
      <c r="G2517" s="56"/>
      <c r="H2517" s="57"/>
      <c r="I2517" s="58"/>
      <c r="J2517" s="59">
        <f t="shared" si="498"/>
        <v>0</v>
      </c>
      <c r="K2517" s="60">
        <f t="shared" si="491"/>
        <v>0</v>
      </c>
      <c r="L2517" s="61"/>
      <c r="M2517" s="59">
        <f t="shared" si="493"/>
        <v>0</v>
      </c>
      <c r="N2517" s="60">
        <f t="shared" si="494"/>
        <v>0</v>
      </c>
      <c r="O2517" s="81" t="e">
        <f t="shared" si="495"/>
        <v>#DIV/0!</v>
      </c>
      <c r="P2517" s="61"/>
      <c r="Q2517" s="60">
        <f t="shared" si="496"/>
        <v>0</v>
      </c>
      <c r="R2517" s="60">
        <f t="shared" si="492"/>
        <v>0</v>
      </c>
      <c r="S2517" s="75" t="str">
        <f t="shared" si="497"/>
        <v>已清</v>
      </c>
      <c r="T2517" s="51" t="s">
        <v>59</v>
      </c>
      <c r="U2517" s="51"/>
      <c r="V2517" s="51"/>
    </row>
    <row r="2518" spans="1:22" ht="20">
      <c r="A2518" s="49"/>
      <c r="B2518" s="52"/>
      <c r="C2518" s="53"/>
      <c r="D2518" s="54"/>
      <c r="E2518" s="54"/>
      <c r="F2518" s="55"/>
      <c r="G2518" s="56"/>
      <c r="H2518" s="57"/>
      <c r="I2518" s="58"/>
      <c r="J2518" s="59">
        <f t="shared" si="498"/>
        <v>0</v>
      </c>
      <c r="K2518" s="60">
        <f t="shared" si="491"/>
        <v>0</v>
      </c>
      <c r="L2518" s="61"/>
      <c r="M2518" s="59">
        <f t="shared" si="493"/>
        <v>0</v>
      </c>
      <c r="N2518" s="60">
        <f t="shared" si="494"/>
        <v>0</v>
      </c>
      <c r="O2518" s="81" t="e">
        <f t="shared" si="495"/>
        <v>#DIV/0!</v>
      </c>
      <c r="P2518" s="61"/>
      <c r="Q2518" s="60">
        <f t="shared" si="496"/>
        <v>0</v>
      </c>
      <c r="R2518" s="60">
        <f t="shared" si="492"/>
        <v>0</v>
      </c>
      <c r="S2518" s="75" t="str">
        <f t="shared" si="497"/>
        <v>已清</v>
      </c>
      <c r="T2518" s="51" t="s">
        <v>59</v>
      </c>
      <c r="U2518" s="51"/>
      <c r="V2518" s="51"/>
    </row>
    <row r="2519" spans="1:22" ht="20">
      <c r="A2519" s="49"/>
      <c r="B2519" s="52"/>
      <c r="C2519" s="53"/>
      <c r="D2519" s="54"/>
      <c r="E2519" s="54"/>
      <c r="F2519" s="55"/>
      <c r="G2519" s="56"/>
      <c r="H2519" s="57"/>
      <c r="I2519" s="58"/>
      <c r="J2519" s="59">
        <f t="shared" si="498"/>
        <v>0</v>
      </c>
      <c r="K2519" s="60">
        <f t="shared" ref="K2519:K2582" si="499">J2519*H2519</f>
        <v>0</v>
      </c>
      <c r="L2519" s="61"/>
      <c r="M2519" s="59">
        <f t="shared" si="493"/>
        <v>0</v>
      </c>
      <c r="N2519" s="60">
        <f t="shared" si="494"/>
        <v>0</v>
      </c>
      <c r="O2519" s="81" t="e">
        <f t="shared" si="495"/>
        <v>#DIV/0!</v>
      </c>
      <c r="P2519" s="61"/>
      <c r="Q2519" s="60">
        <f t="shared" si="496"/>
        <v>0</v>
      </c>
      <c r="R2519" s="60">
        <f t="shared" si="492"/>
        <v>0</v>
      </c>
      <c r="S2519" s="75" t="str">
        <f t="shared" si="497"/>
        <v>已清</v>
      </c>
      <c r="T2519" s="51" t="s">
        <v>59</v>
      </c>
      <c r="U2519" s="51"/>
      <c r="V2519" s="51"/>
    </row>
    <row r="2520" spans="1:22" ht="20">
      <c r="A2520" s="49"/>
      <c r="B2520" s="52"/>
      <c r="C2520" s="53"/>
      <c r="D2520" s="54"/>
      <c r="E2520" s="54"/>
      <c r="F2520" s="55"/>
      <c r="G2520" s="56"/>
      <c r="H2520" s="57"/>
      <c r="I2520" s="58"/>
      <c r="J2520" s="59">
        <f t="shared" si="498"/>
        <v>0</v>
      </c>
      <c r="K2520" s="60">
        <f t="shared" si="499"/>
        <v>0</v>
      </c>
      <c r="L2520" s="61"/>
      <c r="M2520" s="59">
        <f t="shared" si="493"/>
        <v>0</v>
      </c>
      <c r="N2520" s="60">
        <f t="shared" si="494"/>
        <v>0</v>
      </c>
      <c r="O2520" s="81" t="e">
        <f t="shared" si="495"/>
        <v>#DIV/0!</v>
      </c>
      <c r="P2520" s="61"/>
      <c r="Q2520" s="60">
        <f t="shared" si="496"/>
        <v>0</v>
      </c>
      <c r="R2520" s="60">
        <f t="shared" si="492"/>
        <v>0</v>
      </c>
      <c r="S2520" s="75" t="str">
        <f t="shared" si="497"/>
        <v>已清</v>
      </c>
      <c r="T2520" s="51" t="s">
        <v>59</v>
      </c>
      <c r="U2520" s="51"/>
      <c r="V2520" s="51"/>
    </row>
    <row r="2521" spans="1:22" ht="20">
      <c r="A2521" s="49"/>
      <c r="B2521" s="52"/>
      <c r="C2521" s="53"/>
      <c r="D2521" s="54"/>
      <c r="E2521" s="54"/>
      <c r="F2521" s="55"/>
      <c r="G2521" s="56"/>
      <c r="H2521" s="57"/>
      <c r="I2521" s="58"/>
      <c r="J2521" s="59">
        <f t="shared" si="498"/>
        <v>0</v>
      </c>
      <c r="K2521" s="60">
        <f t="shared" si="499"/>
        <v>0</v>
      </c>
      <c r="L2521" s="61"/>
      <c r="M2521" s="59">
        <f t="shared" si="493"/>
        <v>0</v>
      </c>
      <c r="N2521" s="60">
        <f t="shared" si="494"/>
        <v>0</v>
      </c>
      <c r="O2521" s="81" t="e">
        <f t="shared" si="495"/>
        <v>#DIV/0!</v>
      </c>
      <c r="P2521" s="61"/>
      <c r="Q2521" s="60">
        <f t="shared" si="496"/>
        <v>0</v>
      </c>
      <c r="R2521" s="60">
        <f t="shared" si="492"/>
        <v>0</v>
      </c>
      <c r="S2521" s="75" t="str">
        <f t="shared" si="497"/>
        <v>已清</v>
      </c>
      <c r="T2521" s="51" t="s">
        <v>59</v>
      </c>
      <c r="U2521" s="51"/>
      <c r="V2521" s="51"/>
    </row>
    <row r="2522" spans="1:22" ht="20">
      <c r="A2522" s="49"/>
      <c r="B2522" s="52"/>
      <c r="C2522" s="53"/>
      <c r="D2522" s="54"/>
      <c r="E2522" s="54"/>
      <c r="F2522" s="55"/>
      <c r="G2522" s="56"/>
      <c r="H2522" s="57"/>
      <c r="I2522" s="58"/>
      <c r="J2522" s="59">
        <f t="shared" si="498"/>
        <v>0</v>
      </c>
      <c r="K2522" s="60">
        <f t="shared" si="499"/>
        <v>0</v>
      </c>
      <c r="L2522" s="61"/>
      <c r="M2522" s="59">
        <f t="shared" si="493"/>
        <v>0</v>
      </c>
      <c r="N2522" s="60">
        <f t="shared" si="494"/>
        <v>0</v>
      </c>
      <c r="O2522" s="81" t="e">
        <f t="shared" si="495"/>
        <v>#DIV/0!</v>
      </c>
      <c r="P2522" s="61"/>
      <c r="Q2522" s="60">
        <f t="shared" si="496"/>
        <v>0</v>
      </c>
      <c r="R2522" s="60">
        <f t="shared" si="492"/>
        <v>0</v>
      </c>
      <c r="S2522" s="75" t="str">
        <f t="shared" si="497"/>
        <v>已清</v>
      </c>
      <c r="T2522" s="51" t="s">
        <v>59</v>
      </c>
      <c r="U2522" s="51"/>
      <c r="V2522" s="51"/>
    </row>
    <row r="2523" spans="1:22" ht="20">
      <c r="A2523" s="49"/>
      <c r="B2523" s="52"/>
      <c r="C2523" s="53"/>
      <c r="D2523" s="54"/>
      <c r="E2523" s="54"/>
      <c r="F2523" s="55"/>
      <c r="G2523" s="56"/>
      <c r="H2523" s="57"/>
      <c r="I2523" s="58"/>
      <c r="J2523" s="59">
        <f t="shared" si="498"/>
        <v>0</v>
      </c>
      <c r="K2523" s="60">
        <f t="shared" si="499"/>
        <v>0</v>
      </c>
      <c r="L2523" s="61"/>
      <c r="M2523" s="59">
        <f t="shared" si="493"/>
        <v>0</v>
      </c>
      <c r="N2523" s="60">
        <f t="shared" si="494"/>
        <v>0</v>
      </c>
      <c r="O2523" s="81" t="e">
        <f t="shared" si="495"/>
        <v>#DIV/0!</v>
      </c>
      <c r="P2523" s="61"/>
      <c r="Q2523" s="60">
        <f t="shared" si="496"/>
        <v>0</v>
      </c>
      <c r="R2523" s="60">
        <f t="shared" si="492"/>
        <v>0</v>
      </c>
      <c r="S2523" s="75" t="str">
        <f t="shared" si="497"/>
        <v>已清</v>
      </c>
      <c r="T2523" s="51" t="s">
        <v>59</v>
      </c>
      <c r="U2523" s="51"/>
      <c r="V2523" s="51"/>
    </row>
    <row r="2524" spans="1:22" ht="20">
      <c r="A2524" s="49"/>
      <c r="B2524" s="52"/>
      <c r="C2524" s="53"/>
      <c r="D2524" s="54"/>
      <c r="E2524" s="54"/>
      <c r="F2524" s="55"/>
      <c r="G2524" s="56"/>
      <c r="H2524" s="57"/>
      <c r="I2524" s="58"/>
      <c r="J2524" s="59">
        <f t="shared" si="498"/>
        <v>0</v>
      </c>
      <c r="K2524" s="60">
        <f t="shared" si="499"/>
        <v>0</v>
      </c>
      <c r="L2524" s="61"/>
      <c r="M2524" s="59">
        <f t="shared" si="493"/>
        <v>0</v>
      </c>
      <c r="N2524" s="60">
        <f t="shared" si="494"/>
        <v>0</v>
      </c>
      <c r="O2524" s="81" t="e">
        <f t="shared" si="495"/>
        <v>#DIV/0!</v>
      </c>
      <c r="P2524" s="61"/>
      <c r="Q2524" s="60">
        <f t="shared" si="496"/>
        <v>0</v>
      </c>
      <c r="R2524" s="60">
        <f t="shared" si="492"/>
        <v>0</v>
      </c>
      <c r="S2524" s="75" t="str">
        <f t="shared" si="497"/>
        <v>已清</v>
      </c>
      <c r="T2524" s="51" t="s">
        <v>59</v>
      </c>
      <c r="U2524" s="51"/>
      <c r="V2524" s="51"/>
    </row>
    <row r="2525" spans="1:22" ht="20">
      <c r="A2525" s="49"/>
      <c r="B2525" s="52"/>
      <c r="C2525" s="53"/>
      <c r="D2525" s="54"/>
      <c r="E2525" s="54"/>
      <c r="F2525" s="55"/>
      <c r="G2525" s="56"/>
      <c r="H2525" s="57"/>
      <c r="I2525" s="58"/>
      <c r="J2525" s="59">
        <f t="shared" si="498"/>
        <v>0</v>
      </c>
      <c r="K2525" s="60">
        <f t="shared" si="499"/>
        <v>0</v>
      </c>
      <c r="L2525" s="61"/>
      <c r="M2525" s="59">
        <f t="shared" si="493"/>
        <v>0</v>
      </c>
      <c r="N2525" s="60">
        <f t="shared" si="494"/>
        <v>0</v>
      </c>
      <c r="O2525" s="81" t="e">
        <f t="shared" si="495"/>
        <v>#DIV/0!</v>
      </c>
      <c r="P2525" s="61"/>
      <c r="Q2525" s="60">
        <f t="shared" si="496"/>
        <v>0</v>
      </c>
      <c r="R2525" s="60">
        <f t="shared" si="492"/>
        <v>0</v>
      </c>
      <c r="S2525" s="75" t="str">
        <f t="shared" si="497"/>
        <v>已清</v>
      </c>
      <c r="T2525" s="51" t="s">
        <v>59</v>
      </c>
      <c r="U2525" s="51"/>
      <c r="V2525" s="51"/>
    </row>
    <row r="2526" spans="1:22" ht="20">
      <c r="A2526" s="49"/>
      <c r="B2526" s="52"/>
      <c r="C2526" s="53"/>
      <c r="D2526" s="54"/>
      <c r="E2526" s="54"/>
      <c r="F2526" s="55"/>
      <c r="G2526" s="56"/>
      <c r="H2526" s="57"/>
      <c r="I2526" s="58"/>
      <c r="J2526" s="59">
        <f t="shared" si="498"/>
        <v>0</v>
      </c>
      <c r="K2526" s="60">
        <f t="shared" si="499"/>
        <v>0</v>
      </c>
      <c r="L2526" s="61"/>
      <c r="M2526" s="59">
        <f t="shared" si="493"/>
        <v>0</v>
      </c>
      <c r="N2526" s="60">
        <f t="shared" si="494"/>
        <v>0</v>
      </c>
      <c r="O2526" s="81" t="e">
        <f t="shared" si="495"/>
        <v>#DIV/0!</v>
      </c>
      <c r="P2526" s="61"/>
      <c r="Q2526" s="60">
        <f t="shared" si="496"/>
        <v>0</v>
      </c>
      <c r="R2526" s="60">
        <f t="shared" si="492"/>
        <v>0</v>
      </c>
      <c r="S2526" s="75" t="str">
        <f t="shared" si="497"/>
        <v>已清</v>
      </c>
      <c r="T2526" s="51" t="s">
        <v>59</v>
      </c>
      <c r="U2526" s="51"/>
      <c r="V2526" s="51"/>
    </row>
    <row r="2527" spans="1:22" ht="20">
      <c r="A2527" s="49"/>
      <c r="B2527" s="52"/>
      <c r="C2527" s="53"/>
      <c r="D2527" s="54"/>
      <c r="E2527" s="54"/>
      <c r="F2527" s="55"/>
      <c r="G2527" s="56"/>
      <c r="H2527" s="57"/>
      <c r="I2527" s="58"/>
      <c r="J2527" s="59">
        <f t="shared" si="498"/>
        <v>0</v>
      </c>
      <c r="K2527" s="60">
        <f t="shared" si="499"/>
        <v>0</v>
      </c>
      <c r="L2527" s="61"/>
      <c r="M2527" s="59">
        <f t="shared" si="493"/>
        <v>0</v>
      </c>
      <c r="N2527" s="60">
        <f t="shared" si="494"/>
        <v>0</v>
      </c>
      <c r="O2527" s="81" t="e">
        <f t="shared" si="495"/>
        <v>#DIV/0!</v>
      </c>
      <c r="P2527" s="61"/>
      <c r="Q2527" s="60">
        <f t="shared" si="496"/>
        <v>0</v>
      </c>
      <c r="R2527" s="60">
        <f t="shared" si="492"/>
        <v>0</v>
      </c>
      <c r="S2527" s="75" t="str">
        <f t="shared" si="497"/>
        <v>已清</v>
      </c>
      <c r="T2527" s="51" t="s">
        <v>59</v>
      </c>
      <c r="U2527" s="51"/>
      <c r="V2527" s="51"/>
    </row>
    <row r="2528" spans="1:22" ht="20">
      <c r="A2528" s="49"/>
      <c r="B2528" s="52"/>
      <c r="C2528" s="53"/>
      <c r="D2528" s="54"/>
      <c r="E2528" s="54"/>
      <c r="F2528" s="55"/>
      <c r="G2528" s="56"/>
      <c r="H2528" s="57"/>
      <c r="I2528" s="58"/>
      <c r="J2528" s="59">
        <f t="shared" si="498"/>
        <v>0</v>
      </c>
      <c r="K2528" s="60">
        <f t="shared" si="499"/>
        <v>0</v>
      </c>
      <c r="L2528" s="61"/>
      <c r="M2528" s="59">
        <f t="shared" si="493"/>
        <v>0</v>
      </c>
      <c r="N2528" s="60">
        <f t="shared" si="494"/>
        <v>0</v>
      </c>
      <c r="O2528" s="81" t="e">
        <f t="shared" si="495"/>
        <v>#DIV/0!</v>
      </c>
      <c r="P2528" s="61"/>
      <c r="Q2528" s="60">
        <f t="shared" si="496"/>
        <v>0</v>
      </c>
      <c r="R2528" s="60">
        <f t="shared" si="492"/>
        <v>0</v>
      </c>
      <c r="S2528" s="75" t="str">
        <f t="shared" si="497"/>
        <v>已清</v>
      </c>
      <c r="T2528" s="51" t="s">
        <v>59</v>
      </c>
      <c r="U2528" s="51"/>
      <c r="V2528" s="51"/>
    </row>
    <row r="2529" spans="1:22" ht="20">
      <c r="A2529" s="49"/>
      <c r="B2529" s="52"/>
      <c r="C2529" s="53"/>
      <c r="D2529" s="54"/>
      <c r="E2529" s="54"/>
      <c r="F2529" s="55"/>
      <c r="G2529" s="56"/>
      <c r="H2529" s="57"/>
      <c r="I2529" s="58"/>
      <c r="J2529" s="59">
        <f t="shared" si="498"/>
        <v>0</v>
      </c>
      <c r="K2529" s="60">
        <f t="shared" si="499"/>
        <v>0</v>
      </c>
      <c r="L2529" s="61"/>
      <c r="M2529" s="59">
        <f t="shared" si="493"/>
        <v>0</v>
      </c>
      <c r="N2529" s="60">
        <f t="shared" si="494"/>
        <v>0</v>
      </c>
      <c r="O2529" s="81" t="e">
        <f t="shared" si="495"/>
        <v>#DIV/0!</v>
      </c>
      <c r="P2529" s="61"/>
      <c r="Q2529" s="60">
        <f t="shared" si="496"/>
        <v>0</v>
      </c>
      <c r="R2529" s="60">
        <f t="shared" si="492"/>
        <v>0</v>
      </c>
      <c r="S2529" s="75" t="str">
        <f t="shared" si="497"/>
        <v>已清</v>
      </c>
      <c r="T2529" s="51" t="s">
        <v>59</v>
      </c>
      <c r="U2529" s="51"/>
      <c r="V2529" s="51"/>
    </row>
    <row r="2530" spans="1:22" ht="20">
      <c r="A2530" s="49"/>
      <c r="B2530" s="52"/>
      <c r="C2530" s="53"/>
      <c r="D2530" s="54"/>
      <c r="E2530" s="54"/>
      <c r="F2530" s="55"/>
      <c r="G2530" s="56"/>
      <c r="H2530" s="57"/>
      <c r="I2530" s="58"/>
      <c r="J2530" s="59">
        <f t="shared" si="498"/>
        <v>0</v>
      </c>
      <c r="K2530" s="60">
        <f t="shared" si="499"/>
        <v>0</v>
      </c>
      <c r="L2530" s="61"/>
      <c r="M2530" s="59">
        <f t="shared" si="493"/>
        <v>0</v>
      </c>
      <c r="N2530" s="60">
        <f t="shared" si="494"/>
        <v>0</v>
      </c>
      <c r="O2530" s="81" t="e">
        <f t="shared" si="495"/>
        <v>#DIV/0!</v>
      </c>
      <c r="P2530" s="61"/>
      <c r="Q2530" s="60">
        <f t="shared" si="496"/>
        <v>0</v>
      </c>
      <c r="R2530" s="60">
        <f t="shared" si="492"/>
        <v>0</v>
      </c>
      <c r="S2530" s="75" t="str">
        <f t="shared" si="497"/>
        <v>已清</v>
      </c>
      <c r="T2530" s="51" t="s">
        <v>59</v>
      </c>
      <c r="U2530" s="51"/>
      <c r="V2530" s="51"/>
    </row>
    <row r="2531" spans="1:22" ht="20">
      <c r="A2531" s="49"/>
      <c r="B2531" s="52"/>
      <c r="C2531" s="53"/>
      <c r="D2531" s="54"/>
      <c r="E2531" s="54"/>
      <c r="F2531" s="55"/>
      <c r="G2531" s="56"/>
      <c r="H2531" s="57"/>
      <c r="I2531" s="58"/>
      <c r="J2531" s="59">
        <f t="shared" si="498"/>
        <v>0</v>
      </c>
      <c r="K2531" s="60">
        <f t="shared" si="499"/>
        <v>0</v>
      </c>
      <c r="L2531" s="61"/>
      <c r="M2531" s="59">
        <f t="shared" si="493"/>
        <v>0</v>
      </c>
      <c r="N2531" s="60">
        <f t="shared" si="494"/>
        <v>0</v>
      </c>
      <c r="O2531" s="81" t="e">
        <f t="shared" si="495"/>
        <v>#DIV/0!</v>
      </c>
      <c r="P2531" s="61"/>
      <c r="Q2531" s="60">
        <f t="shared" si="496"/>
        <v>0</v>
      </c>
      <c r="R2531" s="60">
        <f t="shared" si="492"/>
        <v>0</v>
      </c>
      <c r="S2531" s="75" t="str">
        <f t="shared" si="497"/>
        <v>已清</v>
      </c>
      <c r="T2531" s="51" t="s">
        <v>59</v>
      </c>
      <c r="U2531" s="51"/>
      <c r="V2531" s="51"/>
    </row>
    <row r="2532" spans="1:22" ht="20">
      <c r="A2532" s="49"/>
      <c r="B2532" s="52"/>
      <c r="C2532" s="53"/>
      <c r="D2532" s="54"/>
      <c r="E2532" s="54"/>
      <c r="F2532" s="55"/>
      <c r="G2532" s="56"/>
      <c r="H2532" s="57"/>
      <c r="I2532" s="58"/>
      <c r="J2532" s="59">
        <f t="shared" si="498"/>
        <v>0</v>
      </c>
      <c r="K2532" s="60">
        <f t="shared" si="499"/>
        <v>0</v>
      </c>
      <c r="L2532" s="61"/>
      <c r="M2532" s="59">
        <f t="shared" si="493"/>
        <v>0</v>
      </c>
      <c r="N2532" s="60">
        <f t="shared" si="494"/>
        <v>0</v>
      </c>
      <c r="O2532" s="81" t="e">
        <f t="shared" si="495"/>
        <v>#DIV/0!</v>
      </c>
      <c r="P2532" s="61"/>
      <c r="Q2532" s="60">
        <f t="shared" si="496"/>
        <v>0</v>
      </c>
      <c r="R2532" s="60">
        <f t="shared" si="492"/>
        <v>0</v>
      </c>
      <c r="S2532" s="75" t="str">
        <f t="shared" si="497"/>
        <v>已清</v>
      </c>
      <c r="T2532" s="51" t="s">
        <v>59</v>
      </c>
      <c r="U2532" s="51"/>
      <c r="V2532" s="51"/>
    </row>
    <row r="2533" spans="1:22" ht="20">
      <c r="A2533" s="49"/>
      <c r="B2533" s="52"/>
      <c r="C2533" s="53"/>
      <c r="D2533" s="54"/>
      <c r="E2533" s="54"/>
      <c r="F2533" s="55"/>
      <c r="G2533" s="56"/>
      <c r="H2533" s="57"/>
      <c r="I2533" s="58"/>
      <c r="J2533" s="59">
        <f t="shared" si="498"/>
        <v>0</v>
      </c>
      <c r="K2533" s="60">
        <f t="shared" si="499"/>
        <v>0</v>
      </c>
      <c r="L2533" s="61"/>
      <c r="M2533" s="59">
        <f t="shared" si="493"/>
        <v>0</v>
      </c>
      <c r="N2533" s="60">
        <f t="shared" si="494"/>
        <v>0</v>
      </c>
      <c r="O2533" s="81" t="e">
        <f t="shared" si="495"/>
        <v>#DIV/0!</v>
      </c>
      <c r="P2533" s="61"/>
      <c r="Q2533" s="60">
        <f t="shared" si="496"/>
        <v>0</v>
      </c>
      <c r="R2533" s="60">
        <f t="shared" si="492"/>
        <v>0</v>
      </c>
      <c r="S2533" s="75" t="str">
        <f t="shared" si="497"/>
        <v>已清</v>
      </c>
      <c r="T2533" s="51" t="s">
        <v>59</v>
      </c>
      <c r="U2533" s="51"/>
      <c r="V2533" s="51"/>
    </row>
    <row r="2534" spans="1:22" ht="20">
      <c r="A2534" s="49"/>
      <c r="B2534" s="52"/>
      <c r="C2534" s="53"/>
      <c r="D2534" s="54"/>
      <c r="E2534" s="54"/>
      <c r="F2534" s="55"/>
      <c r="G2534" s="56"/>
      <c r="H2534" s="57"/>
      <c r="I2534" s="58"/>
      <c r="J2534" s="59">
        <f t="shared" si="498"/>
        <v>0</v>
      </c>
      <c r="K2534" s="60">
        <f t="shared" si="499"/>
        <v>0</v>
      </c>
      <c r="L2534" s="61"/>
      <c r="M2534" s="59">
        <f t="shared" si="493"/>
        <v>0</v>
      </c>
      <c r="N2534" s="60">
        <f t="shared" si="494"/>
        <v>0</v>
      </c>
      <c r="O2534" s="81" t="e">
        <f t="shared" si="495"/>
        <v>#DIV/0!</v>
      </c>
      <c r="P2534" s="61"/>
      <c r="Q2534" s="60">
        <f t="shared" si="496"/>
        <v>0</v>
      </c>
      <c r="R2534" s="60">
        <f t="shared" si="492"/>
        <v>0</v>
      </c>
      <c r="S2534" s="75" t="str">
        <f t="shared" si="497"/>
        <v>已清</v>
      </c>
      <c r="T2534" s="51" t="s">
        <v>59</v>
      </c>
      <c r="U2534" s="51"/>
      <c r="V2534" s="51"/>
    </row>
    <row r="2535" spans="1:22" ht="20">
      <c r="A2535" s="49"/>
      <c r="B2535" s="52"/>
      <c r="C2535" s="53"/>
      <c r="D2535" s="54"/>
      <c r="E2535" s="54"/>
      <c r="F2535" s="55"/>
      <c r="G2535" s="56"/>
      <c r="H2535" s="57"/>
      <c r="I2535" s="58"/>
      <c r="J2535" s="59">
        <f t="shared" si="498"/>
        <v>0</v>
      </c>
      <c r="K2535" s="60">
        <f t="shared" si="499"/>
        <v>0</v>
      </c>
      <c r="L2535" s="61"/>
      <c r="M2535" s="59">
        <f t="shared" si="493"/>
        <v>0</v>
      </c>
      <c r="N2535" s="60">
        <f t="shared" si="494"/>
        <v>0</v>
      </c>
      <c r="O2535" s="81" t="e">
        <f t="shared" si="495"/>
        <v>#DIV/0!</v>
      </c>
      <c r="P2535" s="61"/>
      <c r="Q2535" s="60">
        <f t="shared" si="496"/>
        <v>0</v>
      </c>
      <c r="R2535" s="60">
        <f t="shared" si="492"/>
        <v>0</v>
      </c>
      <c r="S2535" s="75" t="str">
        <f t="shared" si="497"/>
        <v>已清</v>
      </c>
      <c r="T2535" s="51" t="s">
        <v>59</v>
      </c>
      <c r="U2535" s="51"/>
      <c r="V2535" s="51"/>
    </row>
    <row r="2536" spans="1:22" ht="20">
      <c r="A2536" s="49"/>
      <c r="B2536" s="52"/>
      <c r="C2536" s="53"/>
      <c r="D2536" s="54"/>
      <c r="E2536" s="54"/>
      <c r="F2536" s="55"/>
      <c r="G2536" s="56"/>
      <c r="H2536" s="57"/>
      <c r="I2536" s="58"/>
      <c r="J2536" s="59">
        <f t="shared" si="498"/>
        <v>0</v>
      </c>
      <c r="K2536" s="60">
        <f t="shared" si="499"/>
        <v>0</v>
      </c>
      <c r="L2536" s="61"/>
      <c r="M2536" s="59">
        <f t="shared" si="493"/>
        <v>0</v>
      </c>
      <c r="N2536" s="60">
        <f t="shared" si="494"/>
        <v>0</v>
      </c>
      <c r="O2536" s="81" t="e">
        <f t="shared" si="495"/>
        <v>#DIV/0!</v>
      </c>
      <c r="P2536" s="61"/>
      <c r="Q2536" s="60">
        <f t="shared" si="496"/>
        <v>0</v>
      </c>
      <c r="R2536" s="60">
        <f t="shared" si="492"/>
        <v>0</v>
      </c>
      <c r="S2536" s="75" t="str">
        <f t="shared" si="497"/>
        <v>已清</v>
      </c>
      <c r="T2536" s="51" t="s">
        <v>59</v>
      </c>
      <c r="U2536" s="51"/>
      <c r="V2536" s="51"/>
    </row>
    <row r="2537" spans="1:22" ht="20">
      <c r="A2537" s="49"/>
      <c r="B2537" s="52"/>
      <c r="C2537" s="53"/>
      <c r="D2537" s="54"/>
      <c r="E2537" s="54"/>
      <c r="F2537" s="55"/>
      <c r="G2537" s="56"/>
      <c r="H2537" s="57"/>
      <c r="I2537" s="58"/>
      <c r="J2537" s="59">
        <f t="shared" si="498"/>
        <v>0</v>
      </c>
      <c r="K2537" s="60">
        <f t="shared" si="499"/>
        <v>0</v>
      </c>
      <c r="L2537" s="61"/>
      <c r="M2537" s="59">
        <f t="shared" si="493"/>
        <v>0</v>
      </c>
      <c r="N2537" s="60">
        <f t="shared" si="494"/>
        <v>0</v>
      </c>
      <c r="O2537" s="81" t="e">
        <f t="shared" si="495"/>
        <v>#DIV/0!</v>
      </c>
      <c r="P2537" s="61"/>
      <c r="Q2537" s="60">
        <f t="shared" si="496"/>
        <v>0</v>
      </c>
      <c r="R2537" s="60">
        <f t="shared" ref="R2537:R2600" si="500">N2537/2</f>
        <v>0</v>
      </c>
      <c r="S2537" s="75" t="str">
        <f t="shared" si="497"/>
        <v>已清</v>
      </c>
      <c r="T2537" s="51" t="s">
        <v>59</v>
      </c>
      <c r="U2537" s="51"/>
      <c r="V2537" s="51"/>
    </row>
    <row r="2538" spans="1:22" ht="20">
      <c r="A2538" s="49"/>
      <c r="B2538" s="52"/>
      <c r="C2538" s="53"/>
      <c r="D2538" s="54"/>
      <c r="E2538" s="54"/>
      <c r="F2538" s="55"/>
      <c r="G2538" s="56"/>
      <c r="H2538" s="57"/>
      <c r="I2538" s="58"/>
      <c r="J2538" s="59">
        <f t="shared" si="498"/>
        <v>0</v>
      </c>
      <c r="K2538" s="60">
        <f t="shared" si="499"/>
        <v>0</v>
      </c>
      <c r="L2538" s="61"/>
      <c r="M2538" s="59">
        <f t="shared" si="493"/>
        <v>0</v>
      </c>
      <c r="N2538" s="60">
        <f t="shared" si="494"/>
        <v>0</v>
      </c>
      <c r="O2538" s="81" t="e">
        <f t="shared" si="495"/>
        <v>#DIV/0!</v>
      </c>
      <c r="P2538" s="61"/>
      <c r="Q2538" s="60">
        <f t="shared" si="496"/>
        <v>0</v>
      </c>
      <c r="R2538" s="60">
        <f t="shared" si="500"/>
        <v>0</v>
      </c>
      <c r="S2538" s="75" t="str">
        <f t="shared" si="497"/>
        <v>已清</v>
      </c>
      <c r="T2538" s="51" t="s">
        <v>59</v>
      </c>
      <c r="U2538" s="51"/>
      <c r="V2538" s="51"/>
    </row>
    <row r="2539" spans="1:22" ht="20">
      <c r="A2539" s="49"/>
      <c r="B2539" s="52"/>
      <c r="C2539" s="53"/>
      <c r="D2539" s="54"/>
      <c r="E2539" s="54"/>
      <c r="F2539" s="55"/>
      <c r="G2539" s="56"/>
      <c r="H2539" s="57"/>
      <c r="I2539" s="58"/>
      <c r="J2539" s="59">
        <f t="shared" si="498"/>
        <v>0</v>
      </c>
      <c r="K2539" s="60">
        <f t="shared" si="499"/>
        <v>0</v>
      </c>
      <c r="L2539" s="61"/>
      <c r="M2539" s="59">
        <f t="shared" si="493"/>
        <v>0</v>
      </c>
      <c r="N2539" s="60">
        <f t="shared" si="494"/>
        <v>0</v>
      </c>
      <c r="O2539" s="81" t="e">
        <f t="shared" si="495"/>
        <v>#DIV/0!</v>
      </c>
      <c r="P2539" s="61"/>
      <c r="Q2539" s="60">
        <f t="shared" si="496"/>
        <v>0</v>
      </c>
      <c r="R2539" s="60">
        <f t="shared" si="500"/>
        <v>0</v>
      </c>
      <c r="S2539" s="75" t="str">
        <f t="shared" si="497"/>
        <v>已清</v>
      </c>
      <c r="T2539" s="51" t="s">
        <v>59</v>
      </c>
      <c r="U2539" s="51"/>
      <c r="V2539" s="51"/>
    </row>
    <row r="2540" spans="1:22" ht="20">
      <c r="A2540" s="49"/>
      <c r="B2540" s="52"/>
      <c r="C2540" s="53"/>
      <c r="D2540" s="54"/>
      <c r="E2540" s="54"/>
      <c r="F2540" s="55"/>
      <c r="G2540" s="56"/>
      <c r="H2540" s="57"/>
      <c r="I2540" s="58"/>
      <c r="J2540" s="59">
        <f t="shared" si="498"/>
        <v>0</v>
      </c>
      <c r="K2540" s="60">
        <f t="shared" si="499"/>
        <v>0</v>
      </c>
      <c r="L2540" s="61"/>
      <c r="M2540" s="59">
        <f t="shared" si="493"/>
        <v>0</v>
      </c>
      <c r="N2540" s="60">
        <f t="shared" si="494"/>
        <v>0</v>
      </c>
      <c r="O2540" s="81" t="e">
        <f t="shared" si="495"/>
        <v>#DIV/0!</v>
      </c>
      <c r="P2540" s="61"/>
      <c r="Q2540" s="60">
        <f t="shared" si="496"/>
        <v>0</v>
      </c>
      <c r="R2540" s="60">
        <f t="shared" si="500"/>
        <v>0</v>
      </c>
      <c r="S2540" s="75" t="str">
        <f t="shared" si="497"/>
        <v>已清</v>
      </c>
      <c r="T2540" s="51" t="s">
        <v>59</v>
      </c>
      <c r="U2540" s="51"/>
      <c r="V2540" s="51"/>
    </row>
    <row r="2541" spans="1:22" ht="20">
      <c r="A2541" s="49"/>
      <c r="B2541" s="52"/>
      <c r="C2541" s="53"/>
      <c r="D2541" s="54"/>
      <c r="E2541" s="54"/>
      <c r="F2541" s="55"/>
      <c r="G2541" s="56"/>
      <c r="H2541" s="57"/>
      <c r="I2541" s="58"/>
      <c r="J2541" s="59">
        <f t="shared" si="498"/>
        <v>0</v>
      </c>
      <c r="K2541" s="60">
        <f t="shared" si="499"/>
        <v>0</v>
      </c>
      <c r="L2541" s="61"/>
      <c r="M2541" s="59">
        <f t="shared" si="493"/>
        <v>0</v>
      </c>
      <c r="N2541" s="60">
        <f t="shared" si="494"/>
        <v>0</v>
      </c>
      <c r="O2541" s="81" t="e">
        <f t="shared" si="495"/>
        <v>#DIV/0!</v>
      </c>
      <c r="P2541" s="61"/>
      <c r="Q2541" s="60">
        <f t="shared" si="496"/>
        <v>0</v>
      </c>
      <c r="R2541" s="60">
        <f t="shared" si="500"/>
        <v>0</v>
      </c>
      <c r="S2541" s="75" t="str">
        <f t="shared" si="497"/>
        <v>已清</v>
      </c>
      <c r="T2541" s="51" t="s">
        <v>59</v>
      </c>
      <c r="U2541" s="51"/>
      <c r="V2541" s="51"/>
    </row>
    <row r="2542" spans="1:22" ht="20">
      <c r="A2542" s="49"/>
      <c r="B2542" s="52"/>
      <c r="C2542" s="53"/>
      <c r="D2542" s="54"/>
      <c r="E2542" s="54"/>
      <c r="F2542" s="55"/>
      <c r="G2542" s="56"/>
      <c r="H2542" s="57"/>
      <c r="I2542" s="58"/>
      <c r="J2542" s="59">
        <f t="shared" si="498"/>
        <v>0</v>
      </c>
      <c r="K2542" s="60">
        <f t="shared" si="499"/>
        <v>0</v>
      </c>
      <c r="L2542" s="61"/>
      <c r="M2542" s="59">
        <f t="shared" si="493"/>
        <v>0</v>
      </c>
      <c r="N2542" s="60">
        <f t="shared" si="494"/>
        <v>0</v>
      </c>
      <c r="O2542" s="81" t="e">
        <f t="shared" si="495"/>
        <v>#DIV/0!</v>
      </c>
      <c r="P2542" s="61"/>
      <c r="Q2542" s="60">
        <f t="shared" si="496"/>
        <v>0</v>
      </c>
      <c r="R2542" s="60">
        <f t="shared" si="500"/>
        <v>0</v>
      </c>
      <c r="S2542" s="75" t="str">
        <f t="shared" si="497"/>
        <v>已清</v>
      </c>
      <c r="T2542" s="51" t="s">
        <v>59</v>
      </c>
      <c r="U2542" s="51"/>
      <c r="V2542" s="51"/>
    </row>
    <row r="2543" spans="1:22" ht="20">
      <c r="A2543" s="49"/>
      <c r="B2543" s="52"/>
      <c r="C2543" s="53"/>
      <c r="D2543" s="54"/>
      <c r="E2543" s="54"/>
      <c r="F2543" s="55"/>
      <c r="G2543" s="56"/>
      <c r="H2543" s="57"/>
      <c r="I2543" s="58"/>
      <c r="J2543" s="59">
        <f t="shared" si="498"/>
        <v>0</v>
      </c>
      <c r="K2543" s="60">
        <f t="shared" si="499"/>
        <v>0</v>
      </c>
      <c r="L2543" s="61"/>
      <c r="M2543" s="59">
        <f t="shared" si="493"/>
        <v>0</v>
      </c>
      <c r="N2543" s="60">
        <f t="shared" si="494"/>
        <v>0</v>
      </c>
      <c r="O2543" s="81" t="e">
        <f t="shared" si="495"/>
        <v>#DIV/0!</v>
      </c>
      <c r="P2543" s="61"/>
      <c r="Q2543" s="60">
        <f t="shared" si="496"/>
        <v>0</v>
      </c>
      <c r="R2543" s="60">
        <f t="shared" si="500"/>
        <v>0</v>
      </c>
      <c r="S2543" s="75" t="str">
        <f t="shared" si="497"/>
        <v>已清</v>
      </c>
      <c r="T2543" s="51" t="s">
        <v>59</v>
      </c>
      <c r="U2543" s="51"/>
      <c r="V2543" s="51"/>
    </row>
    <row r="2544" spans="1:22" ht="20">
      <c r="A2544" s="49"/>
      <c r="B2544" s="52"/>
      <c r="C2544" s="53"/>
      <c r="D2544" s="54"/>
      <c r="E2544" s="54"/>
      <c r="F2544" s="55"/>
      <c r="G2544" s="56"/>
      <c r="H2544" s="57"/>
      <c r="I2544" s="58"/>
      <c r="J2544" s="59">
        <f t="shared" si="498"/>
        <v>0</v>
      </c>
      <c r="K2544" s="60">
        <f t="shared" si="499"/>
        <v>0</v>
      </c>
      <c r="L2544" s="61"/>
      <c r="M2544" s="59">
        <f t="shared" si="493"/>
        <v>0</v>
      </c>
      <c r="N2544" s="60">
        <f t="shared" si="494"/>
        <v>0</v>
      </c>
      <c r="O2544" s="81" t="e">
        <f t="shared" si="495"/>
        <v>#DIV/0!</v>
      </c>
      <c r="P2544" s="61"/>
      <c r="Q2544" s="60">
        <f t="shared" si="496"/>
        <v>0</v>
      </c>
      <c r="R2544" s="60">
        <f t="shared" si="500"/>
        <v>0</v>
      </c>
      <c r="S2544" s="75" t="str">
        <f t="shared" si="497"/>
        <v>已清</v>
      </c>
      <c r="T2544" s="51" t="s">
        <v>59</v>
      </c>
      <c r="U2544" s="51"/>
      <c r="V2544" s="51"/>
    </row>
    <row r="2545" spans="1:22" ht="20">
      <c r="A2545" s="49"/>
      <c r="B2545" s="52"/>
      <c r="C2545" s="53"/>
      <c r="D2545" s="54"/>
      <c r="E2545" s="54"/>
      <c r="F2545" s="55"/>
      <c r="G2545" s="56"/>
      <c r="H2545" s="57"/>
      <c r="I2545" s="58"/>
      <c r="J2545" s="59">
        <f t="shared" si="498"/>
        <v>0</v>
      </c>
      <c r="K2545" s="60">
        <f t="shared" si="499"/>
        <v>0</v>
      </c>
      <c r="L2545" s="61"/>
      <c r="M2545" s="59">
        <f t="shared" si="493"/>
        <v>0</v>
      </c>
      <c r="N2545" s="60">
        <f t="shared" si="494"/>
        <v>0</v>
      </c>
      <c r="O2545" s="81" t="e">
        <f t="shared" si="495"/>
        <v>#DIV/0!</v>
      </c>
      <c r="P2545" s="61"/>
      <c r="Q2545" s="60">
        <f t="shared" si="496"/>
        <v>0</v>
      </c>
      <c r="R2545" s="60">
        <f t="shared" si="500"/>
        <v>0</v>
      </c>
      <c r="S2545" s="75" t="str">
        <f t="shared" si="497"/>
        <v>已清</v>
      </c>
      <c r="T2545" s="51" t="s">
        <v>59</v>
      </c>
      <c r="U2545" s="51"/>
      <c r="V2545" s="51"/>
    </row>
    <row r="2546" spans="1:22" ht="20">
      <c r="A2546" s="49"/>
      <c r="B2546" s="52"/>
      <c r="C2546" s="53"/>
      <c r="D2546" s="54"/>
      <c r="E2546" s="54"/>
      <c r="F2546" s="55"/>
      <c r="G2546" s="56"/>
      <c r="H2546" s="57"/>
      <c r="I2546" s="58"/>
      <c r="J2546" s="59">
        <f t="shared" si="498"/>
        <v>0</v>
      </c>
      <c r="K2546" s="60">
        <f t="shared" si="499"/>
        <v>0</v>
      </c>
      <c r="L2546" s="61"/>
      <c r="M2546" s="59">
        <f t="shared" si="493"/>
        <v>0</v>
      </c>
      <c r="N2546" s="60">
        <f t="shared" si="494"/>
        <v>0</v>
      </c>
      <c r="O2546" s="81" t="e">
        <f t="shared" si="495"/>
        <v>#DIV/0!</v>
      </c>
      <c r="P2546" s="61"/>
      <c r="Q2546" s="60">
        <f t="shared" si="496"/>
        <v>0</v>
      </c>
      <c r="R2546" s="60">
        <f t="shared" si="500"/>
        <v>0</v>
      </c>
      <c r="S2546" s="75" t="str">
        <f t="shared" si="497"/>
        <v>已清</v>
      </c>
      <c r="T2546" s="51" t="s">
        <v>59</v>
      </c>
      <c r="U2546" s="51"/>
      <c r="V2546" s="51"/>
    </row>
    <row r="2547" spans="1:22" ht="20">
      <c r="A2547" s="49"/>
      <c r="B2547" s="52"/>
      <c r="C2547" s="53"/>
      <c r="D2547" s="54"/>
      <c r="E2547" s="54"/>
      <c r="F2547" s="55"/>
      <c r="G2547" s="56"/>
      <c r="H2547" s="57"/>
      <c r="I2547" s="58"/>
      <c r="J2547" s="59">
        <f t="shared" si="498"/>
        <v>0</v>
      </c>
      <c r="K2547" s="60">
        <f t="shared" si="499"/>
        <v>0</v>
      </c>
      <c r="L2547" s="61"/>
      <c r="M2547" s="59">
        <f t="shared" si="493"/>
        <v>0</v>
      </c>
      <c r="N2547" s="60">
        <f t="shared" si="494"/>
        <v>0</v>
      </c>
      <c r="O2547" s="81" t="e">
        <f t="shared" si="495"/>
        <v>#DIV/0!</v>
      </c>
      <c r="P2547" s="61"/>
      <c r="Q2547" s="60">
        <f t="shared" si="496"/>
        <v>0</v>
      </c>
      <c r="R2547" s="60">
        <f t="shared" si="500"/>
        <v>0</v>
      </c>
      <c r="S2547" s="75" t="str">
        <f t="shared" si="497"/>
        <v>已清</v>
      </c>
      <c r="T2547" s="51" t="s">
        <v>59</v>
      </c>
      <c r="U2547" s="51"/>
      <c r="V2547" s="51"/>
    </row>
    <row r="2548" spans="1:22" ht="20">
      <c r="A2548" s="49"/>
      <c r="B2548" s="52"/>
      <c r="C2548" s="53"/>
      <c r="D2548" s="54"/>
      <c r="E2548" s="54"/>
      <c r="F2548" s="55"/>
      <c r="G2548" s="56"/>
      <c r="H2548" s="57"/>
      <c r="I2548" s="58"/>
      <c r="J2548" s="59">
        <f t="shared" si="498"/>
        <v>0</v>
      </c>
      <c r="K2548" s="60">
        <f t="shared" si="499"/>
        <v>0</v>
      </c>
      <c r="L2548" s="61"/>
      <c r="M2548" s="59">
        <f t="shared" si="493"/>
        <v>0</v>
      </c>
      <c r="N2548" s="60">
        <f t="shared" si="494"/>
        <v>0</v>
      </c>
      <c r="O2548" s="81" t="e">
        <f t="shared" si="495"/>
        <v>#DIV/0!</v>
      </c>
      <c r="P2548" s="61"/>
      <c r="Q2548" s="60">
        <f t="shared" si="496"/>
        <v>0</v>
      </c>
      <c r="R2548" s="60">
        <f t="shared" si="500"/>
        <v>0</v>
      </c>
      <c r="S2548" s="75" t="str">
        <f t="shared" si="497"/>
        <v>已清</v>
      </c>
      <c r="T2548" s="51" t="s">
        <v>59</v>
      </c>
      <c r="U2548" s="51"/>
      <c r="V2548" s="51"/>
    </row>
    <row r="2549" spans="1:22" ht="20">
      <c r="A2549" s="49"/>
      <c r="B2549" s="52"/>
      <c r="C2549" s="53"/>
      <c r="D2549" s="54"/>
      <c r="E2549" s="54"/>
      <c r="F2549" s="55"/>
      <c r="G2549" s="56"/>
      <c r="H2549" s="57"/>
      <c r="I2549" s="58"/>
      <c r="J2549" s="59">
        <f t="shared" si="498"/>
        <v>0</v>
      </c>
      <c r="K2549" s="60">
        <f t="shared" si="499"/>
        <v>0</v>
      </c>
      <c r="L2549" s="61"/>
      <c r="M2549" s="59">
        <f t="shared" si="493"/>
        <v>0</v>
      </c>
      <c r="N2549" s="60">
        <f t="shared" si="494"/>
        <v>0</v>
      </c>
      <c r="O2549" s="81" t="e">
        <f t="shared" si="495"/>
        <v>#DIV/0!</v>
      </c>
      <c r="P2549" s="61"/>
      <c r="Q2549" s="60">
        <f t="shared" si="496"/>
        <v>0</v>
      </c>
      <c r="R2549" s="60">
        <f t="shared" si="500"/>
        <v>0</v>
      </c>
      <c r="S2549" s="75" t="str">
        <f t="shared" si="497"/>
        <v>已清</v>
      </c>
      <c r="T2549" s="51" t="s">
        <v>59</v>
      </c>
      <c r="U2549" s="51"/>
      <c r="V2549" s="51"/>
    </row>
    <row r="2550" spans="1:22" ht="20">
      <c r="A2550" s="49"/>
      <c r="B2550" s="52"/>
      <c r="C2550" s="53"/>
      <c r="D2550" s="54"/>
      <c r="E2550" s="54"/>
      <c r="F2550" s="55"/>
      <c r="G2550" s="56"/>
      <c r="H2550" s="57"/>
      <c r="I2550" s="58"/>
      <c r="J2550" s="59">
        <f t="shared" si="498"/>
        <v>0</v>
      </c>
      <c r="K2550" s="60">
        <f t="shared" si="499"/>
        <v>0</v>
      </c>
      <c r="L2550" s="61"/>
      <c r="M2550" s="59">
        <f t="shared" si="493"/>
        <v>0</v>
      </c>
      <c r="N2550" s="60">
        <f t="shared" si="494"/>
        <v>0</v>
      </c>
      <c r="O2550" s="81" t="e">
        <f t="shared" si="495"/>
        <v>#DIV/0!</v>
      </c>
      <c r="P2550" s="61"/>
      <c r="Q2550" s="60">
        <f t="shared" si="496"/>
        <v>0</v>
      </c>
      <c r="R2550" s="60">
        <f t="shared" si="500"/>
        <v>0</v>
      </c>
      <c r="S2550" s="75" t="str">
        <f t="shared" si="497"/>
        <v>已清</v>
      </c>
      <c r="T2550" s="51" t="s">
        <v>59</v>
      </c>
      <c r="U2550" s="51"/>
      <c r="V2550" s="51"/>
    </row>
    <row r="2551" spans="1:22" ht="20">
      <c r="A2551" s="49"/>
      <c r="B2551" s="52"/>
      <c r="C2551" s="53"/>
      <c r="D2551" s="54"/>
      <c r="E2551" s="54"/>
      <c r="F2551" s="55"/>
      <c r="G2551" s="56"/>
      <c r="H2551" s="57"/>
      <c r="I2551" s="58"/>
      <c r="J2551" s="59">
        <f t="shared" si="498"/>
        <v>0</v>
      </c>
      <c r="K2551" s="60">
        <f t="shared" si="499"/>
        <v>0</v>
      </c>
      <c r="L2551" s="61"/>
      <c r="M2551" s="59">
        <f t="shared" si="493"/>
        <v>0</v>
      </c>
      <c r="N2551" s="60">
        <f t="shared" si="494"/>
        <v>0</v>
      </c>
      <c r="O2551" s="81" t="e">
        <f t="shared" si="495"/>
        <v>#DIV/0!</v>
      </c>
      <c r="P2551" s="61"/>
      <c r="Q2551" s="60">
        <f t="shared" si="496"/>
        <v>0</v>
      </c>
      <c r="R2551" s="60">
        <f t="shared" si="500"/>
        <v>0</v>
      </c>
      <c r="S2551" s="75" t="str">
        <f t="shared" si="497"/>
        <v>已清</v>
      </c>
      <c r="T2551" s="51" t="s">
        <v>59</v>
      </c>
      <c r="U2551" s="51"/>
      <c r="V2551" s="51"/>
    </row>
    <row r="2552" spans="1:22" ht="20">
      <c r="A2552" s="49"/>
      <c r="B2552" s="52"/>
      <c r="C2552" s="53"/>
      <c r="D2552" s="54"/>
      <c r="E2552" s="54"/>
      <c r="F2552" s="55"/>
      <c r="G2552" s="56"/>
      <c r="H2552" s="57"/>
      <c r="I2552" s="58"/>
      <c r="J2552" s="59">
        <f t="shared" si="498"/>
        <v>0</v>
      </c>
      <c r="K2552" s="60">
        <f t="shared" si="499"/>
        <v>0</v>
      </c>
      <c r="L2552" s="61"/>
      <c r="M2552" s="59">
        <f t="shared" ref="M2552:M2615" si="501">L2552*H2552</f>
        <v>0</v>
      </c>
      <c r="N2552" s="60">
        <f t="shared" ref="N2552:N2615" si="502">(L2552-J2552)*H2552</f>
        <v>0</v>
      </c>
      <c r="O2552" s="81" t="e">
        <f t="shared" ref="O2552:O2615" si="503">(L2552-J2552)/J2552</f>
        <v>#DIV/0!</v>
      </c>
      <c r="P2552" s="61"/>
      <c r="Q2552" s="60">
        <f t="shared" si="496"/>
        <v>0</v>
      </c>
      <c r="R2552" s="60">
        <f t="shared" si="500"/>
        <v>0</v>
      </c>
      <c r="S2552" s="75" t="str">
        <f t="shared" si="497"/>
        <v>已清</v>
      </c>
      <c r="T2552" s="51" t="s">
        <v>59</v>
      </c>
      <c r="U2552" s="51"/>
      <c r="V2552" s="51"/>
    </row>
    <row r="2553" spans="1:22" ht="20">
      <c r="A2553" s="49"/>
      <c r="B2553" s="52"/>
      <c r="C2553" s="53"/>
      <c r="D2553" s="54"/>
      <c r="E2553" s="54"/>
      <c r="F2553" s="55"/>
      <c r="G2553" s="56"/>
      <c r="H2553" s="57"/>
      <c r="I2553" s="58"/>
      <c r="J2553" s="59">
        <f t="shared" si="498"/>
        <v>0</v>
      </c>
      <c r="K2553" s="60">
        <f t="shared" si="499"/>
        <v>0</v>
      </c>
      <c r="L2553" s="61"/>
      <c r="M2553" s="59">
        <f t="shared" si="501"/>
        <v>0</v>
      </c>
      <c r="N2553" s="60">
        <f t="shared" si="502"/>
        <v>0</v>
      </c>
      <c r="O2553" s="81" t="e">
        <f t="shared" si="503"/>
        <v>#DIV/0!</v>
      </c>
      <c r="P2553" s="61"/>
      <c r="Q2553" s="60">
        <f t="shared" si="496"/>
        <v>0</v>
      </c>
      <c r="R2553" s="60">
        <f t="shared" si="500"/>
        <v>0</v>
      </c>
      <c r="S2553" s="75" t="str">
        <f t="shared" si="497"/>
        <v>已清</v>
      </c>
      <c r="T2553" s="51" t="s">
        <v>59</v>
      </c>
      <c r="U2553" s="51"/>
      <c r="V2553" s="51"/>
    </row>
    <row r="2554" spans="1:22" ht="20">
      <c r="A2554" s="49"/>
      <c r="B2554" s="52"/>
      <c r="C2554" s="53"/>
      <c r="D2554" s="54"/>
      <c r="E2554" s="54"/>
      <c r="F2554" s="55"/>
      <c r="G2554" s="56"/>
      <c r="H2554" s="57"/>
      <c r="I2554" s="58"/>
      <c r="J2554" s="59">
        <f t="shared" si="498"/>
        <v>0</v>
      </c>
      <c r="K2554" s="60">
        <f t="shared" si="499"/>
        <v>0</v>
      </c>
      <c r="L2554" s="61"/>
      <c r="M2554" s="59">
        <f t="shared" si="501"/>
        <v>0</v>
      </c>
      <c r="N2554" s="60">
        <f t="shared" si="502"/>
        <v>0</v>
      </c>
      <c r="O2554" s="81" t="e">
        <f t="shared" si="503"/>
        <v>#DIV/0!</v>
      </c>
      <c r="P2554" s="61"/>
      <c r="Q2554" s="60">
        <f t="shared" ref="Q2554:Q2617" si="504">L2554*H2554-P2554</f>
        <v>0</v>
      </c>
      <c r="R2554" s="60">
        <f t="shared" si="500"/>
        <v>0</v>
      </c>
      <c r="S2554" s="75" t="str">
        <f t="shared" si="497"/>
        <v>已清</v>
      </c>
      <c r="T2554" s="51" t="s">
        <v>59</v>
      </c>
      <c r="U2554" s="51"/>
      <c r="V2554" s="51"/>
    </row>
    <row r="2555" spans="1:22" ht="20">
      <c r="A2555" s="49"/>
      <c r="B2555" s="52"/>
      <c r="C2555" s="53"/>
      <c r="D2555" s="54"/>
      <c r="E2555" s="54"/>
      <c r="F2555" s="55"/>
      <c r="G2555" s="56"/>
      <c r="H2555" s="57"/>
      <c r="I2555" s="58"/>
      <c r="J2555" s="59">
        <f t="shared" si="498"/>
        <v>0</v>
      </c>
      <c r="K2555" s="60">
        <f t="shared" si="499"/>
        <v>0</v>
      </c>
      <c r="L2555" s="61"/>
      <c r="M2555" s="59">
        <f t="shared" si="501"/>
        <v>0</v>
      </c>
      <c r="N2555" s="60">
        <f t="shared" si="502"/>
        <v>0</v>
      </c>
      <c r="O2555" s="81" t="e">
        <f t="shared" si="503"/>
        <v>#DIV/0!</v>
      </c>
      <c r="P2555" s="61"/>
      <c r="Q2555" s="60">
        <f t="shared" si="504"/>
        <v>0</v>
      </c>
      <c r="R2555" s="60">
        <f t="shared" si="500"/>
        <v>0</v>
      </c>
      <c r="S2555" s="75" t="str">
        <f t="shared" si="497"/>
        <v>已清</v>
      </c>
      <c r="T2555" s="51" t="s">
        <v>59</v>
      </c>
      <c r="U2555" s="51"/>
      <c r="V2555" s="51"/>
    </row>
    <row r="2556" spans="1:22" ht="20">
      <c r="A2556" s="49"/>
      <c r="B2556" s="52"/>
      <c r="C2556" s="53"/>
      <c r="D2556" s="54"/>
      <c r="E2556" s="54"/>
      <c r="F2556" s="55"/>
      <c r="G2556" s="56"/>
      <c r="H2556" s="57"/>
      <c r="I2556" s="58"/>
      <c r="J2556" s="59">
        <f t="shared" si="498"/>
        <v>0</v>
      </c>
      <c r="K2556" s="60">
        <f t="shared" si="499"/>
        <v>0</v>
      </c>
      <c r="L2556" s="61"/>
      <c r="M2556" s="59">
        <f t="shared" si="501"/>
        <v>0</v>
      </c>
      <c r="N2556" s="60">
        <f t="shared" si="502"/>
        <v>0</v>
      </c>
      <c r="O2556" s="81" t="e">
        <f t="shared" si="503"/>
        <v>#DIV/0!</v>
      </c>
      <c r="P2556" s="61"/>
      <c r="Q2556" s="60">
        <f t="shared" si="504"/>
        <v>0</v>
      </c>
      <c r="R2556" s="60">
        <f t="shared" si="500"/>
        <v>0</v>
      </c>
      <c r="S2556" s="75" t="str">
        <f t="shared" si="497"/>
        <v>已清</v>
      </c>
      <c r="T2556" s="51" t="s">
        <v>59</v>
      </c>
      <c r="U2556" s="51"/>
      <c r="V2556" s="51"/>
    </row>
    <row r="2557" spans="1:22" ht="20">
      <c r="A2557" s="49"/>
      <c r="B2557" s="52"/>
      <c r="C2557" s="53"/>
      <c r="D2557" s="54"/>
      <c r="E2557" s="54"/>
      <c r="F2557" s="55"/>
      <c r="G2557" s="56"/>
      <c r="H2557" s="57"/>
      <c r="I2557" s="58"/>
      <c r="J2557" s="59">
        <f t="shared" si="498"/>
        <v>0</v>
      </c>
      <c r="K2557" s="60">
        <f t="shared" si="499"/>
        <v>0</v>
      </c>
      <c r="L2557" s="61"/>
      <c r="M2557" s="59">
        <f t="shared" si="501"/>
        <v>0</v>
      </c>
      <c r="N2557" s="60">
        <f t="shared" si="502"/>
        <v>0</v>
      </c>
      <c r="O2557" s="81" t="e">
        <f t="shared" si="503"/>
        <v>#DIV/0!</v>
      </c>
      <c r="P2557" s="61"/>
      <c r="Q2557" s="60">
        <f t="shared" si="504"/>
        <v>0</v>
      </c>
      <c r="R2557" s="60">
        <f t="shared" si="500"/>
        <v>0</v>
      </c>
      <c r="S2557" s="75" t="str">
        <f t="shared" si="497"/>
        <v>已清</v>
      </c>
      <c r="T2557" s="51" t="s">
        <v>59</v>
      </c>
      <c r="U2557" s="51"/>
      <c r="V2557" s="51"/>
    </row>
    <row r="2558" spans="1:22" ht="20">
      <c r="A2558" s="49"/>
      <c r="B2558" s="52"/>
      <c r="C2558" s="53"/>
      <c r="D2558" s="54"/>
      <c r="E2558" s="54"/>
      <c r="F2558" s="55"/>
      <c r="G2558" s="56"/>
      <c r="H2558" s="57"/>
      <c r="I2558" s="58"/>
      <c r="J2558" s="59">
        <f t="shared" si="498"/>
        <v>0</v>
      </c>
      <c r="K2558" s="60">
        <f t="shared" si="499"/>
        <v>0</v>
      </c>
      <c r="L2558" s="61"/>
      <c r="M2558" s="59">
        <f t="shared" si="501"/>
        <v>0</v>
      </c>
      <c r="N2558" s="60">
        <f t="shared" si="502"/>
        <v>0</v>
      </c>
      <c r="O2558" s="81" t="e">
        <f t="shared" si="503"/>
        <v>#DIV/0!</v>
      </c>
      <c r="P2558" s="61"/>
      <c r="Q2558" s="60">
        <f t="shared" si="504"/>
        <v>0</v>
      </c>
      <c r="R2558" s="60">
        <f t="shared" si="500"/>
        <v>0</v>
      </c>
      <c r="S2558" s="75" t="str">
        <f t="shared" si="497"/>
        <v>已清</v>
      </c>
      <c r="T2558" s="51" t="s">
        <v>59</v>
      </c>
      <c r="U2558" s="51"/>
      <c r="V2558" s="51"/>
    </row>
    <row r="2559" spans="1:22" ht="20">
      <c r="A2559" s="49"/>
      <c r="B2559" s="52"/>
      <c r="C2559" s="53"/>
      <c r="D2559" s="54"/>
      <c r="E2559" s="54"/>
      <c r="F2559" s="55"/>
      <c r="G2559" s="56"/>
      <c r="H2559" s="57"/>
      <c r="I2559" s="58"/>
      <c r="J2559" s="59">
        <f t="shared" si="498"/>
        <v>0</v>
      </c>
      <c r="K2559" s="60">
        <f t="shared" si="499"/>
        <v>0</v>
      </c>
      <c r="L2559" s="61"/>
      <c r="M2559" s="59">
        <f t="shared" si="501"/>
        <v>0</v>
      </c>
      <c r="N2559" s="60">
        <f t="shared" si="502"/>
        <v>0</v>
      </c>
      <c r="O2559" s="81" t="e">
        <f t="shared" si="503"/>
        <v>#DIV/0!</v>
      </c>
      <c r="P2559" s="61"/>
      <c r="Q2559" s="60">
        <f t="shared" si="504"/>
        <v>0</v>
      </c>
      <c r="R2559" s="60">
        <f t="shared" si="500"/>
        <v>0</v>
      </c>
      <c r="S2559" s="75" t="str">
        <f t="shared" si="497"/>
        <v>已清</v>
      </c>
      <c r="T2559" s="51" t="s">
        <v>59</v>
      </c>
      <c r="U2559" s="51"/>
      <c r="V2559" s="51"/>
    </row>
    <row r="2560" spans="1:22" ht="20">
      <c r="A2560" s="49"/>
      <c r="B2560" s="52"/>
      <c r="C2560" s="53"/>
      <c r="D2560" s="54"/>
      <c r="E2560" s="54"/>
      <c r="F2560" s="55"/>
      <c r="G2560" s="56"/>
      <c r="H2560" s="57"/>
      <c r="I2560" s="58"/>
      <c r="J2560" s="59">
        <f t="shared" si="498"/>
        <v>0</v>
      </c>
      <c r="K2560" s="60">
        <f t="shared" si="499"/>
        <v>0</v>
      </c>
      <c r="L2560" s="61"/>
      <c r="M2560" s="59">
        <f t="shared" si="501"/>
        <v>0</v>
      </c>
      <c r="N2560" s="60">
        <f t="shared" si="502"/>
        <v>0</v>
      </c>
      <c r="O2560" s="81" t="e">
        <f t="shared" si="503"/>
        <v>#DIV/0!</v>
      </c>
      <c r="P2560" s="61"/>
      <c r="Q2560" s="60">
        <f t="shared" si="504"/>
        <v>0</v>
      </c>
      <c r="R2560" s="60">
        <f t="shared" si="500"/>
        <v>0</v>
      </c>
      <c r="S2560" s="75" t="str">
        <f t="shared" si="497"/>
        <v>已清</v>
      </c>
      <c r="T2560" s="51" t="s">
        <v>59</v>
      </c>
      <c r="U2560" s="51"/>
      <c r="V2560" s="51"/>
    </row>
    <row r="2561" spans="1:22" ht="20">
      <c r="A2561" s="49"/>
      <c r="B2561" s="52"/>
      <c r="C2561" s="53"/>
      <c r="D2561" s="54"/>
      <c r="E2561" s="54"/>
      <c r="F2561" s="55"/>
      <c r="G2561" s="56"/>
      <c r="H2561" s="57"/>
      <c r="I2561" s="58"/>
      <c r="J2561" s="59">
        <f t="shared" si="498"/>
        <v>0</v>
      </c>
      <c r="K2561" s="60">
        <f t="shared" si="499"/>
        <v>0</v>
      </c>
      <c r="L2561" s="61"/>
      <c r="M2561" s="59">
        <f t="shared" si="501"/>
        <v>0</v>
      </c>
      <c r="N2561" s="60">
        <f t="shared" si="502"/>
        <v>0</v>
      </c>
      <c r="O2561" s="81" t="e">
        <f t="shared" si="503"/>
        <v>#DIV/0!</v>
      </c>
      <c r="P2561" s="61"/>
      <c r="Q2561" s="60">
        <f t="shared" si="504"/>
        <v>0</v>
      </c>
      <c r="R2561" s="60">
        <f t="shared" si="500"/>
        <v>0</v>
      </c>
      <c r="S2561" s="75" t="str">
        <f t="shared" si="497"/>
        <v>已清</v>
      </c>
      <c r="T2561" s="51" t="s">
        <v>59</v>
      </c>
      <c r="U2561" s="51"/>
      <c r="V2561" s="51"/>
    </row>
    <row r="2562" spans="1:22" ht="20">
      <c r="A2562" s="49"/>
      <c r="B2562" s="52"/>
      <c r="C2562" s="53"/>
      <c r="D2562" s="54"/>
      <c r="E2562" s="54"/>
      <c r="F2562" s="55"/>
      <c r="G2562" s="56"/>
      <c r="H2562" s="57"/>
      <c r="I2562" s="58"/>
      <c r="J2562" s="59">
        <f t="shared" si="498"/>
        <v>0</v>
      </c>
      <c r="K2562" s="60">
        <f t="shared" si="499"/>
        <v>0</v>
      </c>
      <c r="L2562" s="61"/>
      <c r="M2562" s="59">
        <f t="shared" si="501"/>
        <v>0</v>
      </c>
      <c r="N2562" s="60">
        <f t="shared" si="502"/>
        <v>0</v>
      </c>
      <c r="O2562" s="81" t="e">
        <f t="shared" si="503"/>
        <v>#DIV/0!</v>
      </c>
      <c r="P2562" s="61"/>
      <c r="Q2562" s="60">
        <f t="shared" si="504"/>
        <v>0</v>
      </c>
      <c r="R2562" s="60">
        <f t="shared" si="500"/>
        <v>0</v>
      </c>
      <c r="S2562" s="75" t="str">
        <f t="shared" ref="S2562:S2625" si="505">IF(Q2562&lt;&gt;0,"未清","已清")</f>
        <v>已清</v>
      </c>
      <c r="T2562" s="51" t="s">
        <v>59</v>
      </c>
      <c r="U2562" s="51"/>
      <c r="V2562" s="51"/>
    </row>
    <row r="2563" spans="1:22" ht="20">
      <c r="A2563" s="49"/>
      <c r="B2563" s="52"/>
      <c r="C2563" s="53"/>
      <c r="D2563" s="54"/>
      <c r="E2563" s="54"/>
      <c r="F2563" s="55"/>
      <c r="G2563" s="56"/>
      <c r="H2563" s="57"/>
      <c r="I2563" s="58"/>
      <c r="J2563" s="59">
        <f t="shared" si="498"/>
        <v>0</v>
      </c>
      <c r="K2563" s="60">
        <f t="shared" si="499"/>
        <v>0</v>
      </c>
      <c r="L2563" s="61"/>
      <c r="M2563" s="59">
        <f t="shared" si="501"/>
        <v>0</v>
      </c>
      <c r="N2563" s="60">
        <f t="shared" si="502"/>
        <v>0</v>
      </c>
      <c r="O2563" s="81" t="e">
        <f t="shared" si="503"/>
        <v>#DIV/0!</v>
      </c>
      <c r="P2563" s="61"/>
      <c r="Q2563" s="60">
        <f t="shared" si="504"/>
        <v>0</v>
      </c>
      <c r="R2563" s="60">
        <f t="shared" si="500"/>
        <v>0</v>
      </c>
      <c r="S2563" s="75" t="str">
        <f t="shared" si="505"/>
        <v>已清</v>
      </c>
      <c r="T2563" s="51" t="s">
        <v>59</v>
      </c>
      <c r="U2563" s="51"/>
      <c r="V2563" s="51"/>
    </row>
    <row r="2564" spans="1:22" ht="20">
      <c r="A2564" s="49"/>
      <c r="B2564" s="52"/>
      <c r="C2564" s="53"/>
      <c r="D2564" s="54"/>
      <c r="E2564" s="54"/>
      <c r="F2564" s="55"/>
      <c r="G2564" s="56"/>
      <c r="H2564" s="57"/>
      <c r="I2564" s="58"/>
      <c r="J2564" s="59">
        <f t="shared" si="498"/>
        <v>0</v>
      </c>
      <c r="K2564" s="60">
        <f t="shared" si="499"/>
        <v>0</v>
      </c>
      <c r="L2564" s="61"/>
      <c r="M2564" s="59">
        <f t="shared" si="501"/>
        <v>0</v>
      </c>
      <c r="N2564" s="60">
        <f t="shared" si="502"/>
        <v>0</v>
      </c>
      <c r="O2564" s="81" t="e">
        <f t="shared" si="503"/>
        <v>#DIV/0!</v>
      </c>
      <c r="P2564" s="61"/>
      <c r="Q2564" s="60">
        <f t="shared" si="504"/>
        <v>0</v>
      </c>
      <c r="R2564" s="60">
        <f t="shared" si="500"/>
        <v>0</v>
      </c>
      <c r="S2564" s="75" t="str">
        <f t="shared" si="505"/>
        <v>已清</v>
      </c>
      <c r="T2564" s="51" t="s">
        <v>59</v>
      </c>
      <c r="U2564" s="51"/>
      <c r="V2564" s="51"/>
    </row>
    <row r="2565" spans="1:22" ht="20">
      <c r="A2565" s="49"/>
      <c r="B2565" s="52"/>
      <c r="C2565" s="53"/>
      <c r="D2565" s="54"/>
      <c r="E2565" s="54"/>
      <c r="F2565" s="55"/>
      <c r="G2565" s="56"/>
      <c r="H2565" s="57"/>
      <c r="I2565" s="58"/>
      <c r="J2565" s="59">
        <f t="shared" ref="J2565:J2628" si="506">G2565*I2565</f>
        <v>0</v>
      </c>
      <c r="K2565" s="60">
        <f t="shared" si="499"/>
        <v>0</v>
      </c>
      <c r="L2565" s="61"/>
      <c r="M2565" s="59">
        <f t="shared" si="501"/>
        <v>0</v>
      </c>
      <c r="N2565" s="60">
        <f t="shared" si="502"/>
        <v>0</v>
      </c>
      <c r="O2565" s="81" t="e">
        <f t="shared" si="503"/>
        <v>#DIV/0!</v>
      </c>
      <c r="P2565" s="61"/>
      <c r="Q2565" s="60">
        <f t="shared" si="504"/>
        <v>0</v>
      </c>
      <c r="R2565" s="60">
        <f t="shared" si="500"/>
        <v>0</v>
      </c>
      <c r="S2565" s="75" t="str">
        <f t="shared" si="505"/>
        <v>已清</v>
      </c>
      <c r="T2565" s="51" t="s">
        <v>59</v>
      </c>
      <c r="U2565" s="51"/>
      <c r="V2565" s="51"/>
    </row>
    <row r="2566" spans="1:22" ht="20">
      <c r="A2566" s="49"/>
      <c r="B2566" s="52"/>
      <c r="C2566" s="53"/>
      <c r="D2566" s="54"/>
      <c r="E2566" s="54"/>
      <c r="F2566" s="55"/>
      <c r="G2566" s="56"/>
      <c r="H2566" s="57"/>
      <c r="I2566" s="58"/>
      <c r="J2566" s="59">
        <f t="shared" si="506"/>
        <v>0</v>
      </c>
      <c r="K2566" s="60">
        <f t="shared" si="499"/>
        <v>0</v>
      </c>
      <c r="L2566" s="61"/>
      <c r="M2566" s="59">
        <f t="shared" si="501"/>
        <v>0</v>
      </c>
      <c r="N2566" s="60">
        <f t="shared" si="502"/>
        <v>0</v>
      </c>
      <c r="O2566" s="81" t="e">
        <f t="shared" si="503"/>
        <v>#DIV/0!</v>
      </c>
      <c r="P2566" s="61"/>
      <c r="Q2566" s="60">
        <f t="shared" si="504"/>
        <v>0</v>
      </c>
      <c r="R2566" s="60">
        <f t="shared" si="500"/>
        <v>0</v>
      </c>
      <c r="S2566" s="75" t="str">
        <f t="shared" si="505"/>
        <v>已清</v>
      </c>
      <c r="T2566" s="51" t="s">
        <v>59</v>
      </c>
      <c r="U2566" s="51"/>
      <c r="V2566" s="51"/>
    </row>
    <row r="2567" spans="1:22" ht="20">
      <c r="A2567" s="49"/>
      <c r="B2567" s="52"/>
      <c r="C2567" s="53"/>
      <c r="D2567" s="54"/>
      <c r="E2567" s="54"/>
      <c r="F2567" s="55"/>
      <c r="G2567" s="56"/>
      <c r="H2567" s="57"/>
      <c r="I2567" s="58"/>
      <c r="J2567" s="59">
        <f t="shared" si="506"/>
        <v>0</v>
      </c>
      <c r="K2567" s="60">
        <f t="shared" si="499"/>
        <v>0</v>
      </c>
      <c r="L2567" s="61"/>
      <c r="M2567" s="59">
        <f t="shared" si="501"/>
        <v>0</v>
      </c>
      <c r="N2567" s="60">
        <f t="shared" si="502"/>
        <v>0</v>
      </c>
      <c r="O2567" s="81" t="e">
        <f t="shared" si="503"/>
        <v>#DIV/0!</v>
      </c>
      <c r="P2567" s="61"/>
      <c r="Q2567" s="60">
        <f t="shared" si="504"/>
        <v>0</v>
      </c>
      <c r="R2567" s="60">
        <f t="shared" si="500"/>
        <v>0</v>
      </c>
      <c r="S2567" s="75" t="str">
        <f t="shared" si="505"/>
        <v>已清</v>
      </c>
      <c r="T2567" s="51" t="s">
        <v>59</v>
      </c>
      <c r="U2567" s="51"/>
      <c r="V2567" s="51"/>
    </row>
    <row r="2568" spans="1:22" ht="20">
      <c r="A2568" s="49"/>
      <c r="B2568" s="52"/>
      <c r="C2568" s="53"/>
      <c r="D2568" s="54"/>
      <c r="E2568" s="54"/>
      <c r="F2568" s="55"/>
      <c r="G2568" s="56"/>
      <c r="H2568" s="57"/>
      <c r="I2568" s="58"/>
      <c r="J2568" s="59">
        <f t="shared" si="506"/>
        <v>0</v>
      </c>
      <c r="K2568" s="60">
        <f t="shared" si="499"/>
        <v>0</v>
      </c>
      <c r="L2568" s="61"/>
      <c r="M2568" s="59">
        <f t="shared" si="501"/>
        <v>0</v>
      </c>
      <c r="N2568" s="60">
        <f t="shared" si="502"/>
        <v>0</v>
      </c>
      <c r="O2568" s="81" t="e">
        <f t="shared" si="503"/>
        <v>#DIV/0!</v>
      </c>
      <c r="P2568" s="61"/>
      <c r="Q2568" s="60">
        <f t="shared" si="504"/>
        <v>0</v>
      </c>
      <c r="R2568" s="60">
        <f t="shared" si="500"/>
        <v>0</v>
      </c>
      <c r="S2568" s="75" t="str">
        <f t="shared" si="505"/>
        <v>已清</v>
      </c>
      <c r="T2568" s="51" t="s">
        <v>59</v>
      </c>
      <c r="U2568" s="51"/>
      <c r="V2568" s="51"/>
    </row>
    <row r="2569" spans="1:22" ht="20">
      <c r="A2569" s="49"/>
      <c r="B2569" s="52"/>
      <c r="C2569" s="53"/>
      <c r="D2569" s="54"/>
      <c r="E2569" s="54"/>
      <c r="F2569" s="55"/>
      <c r="G2569" s="56"/>
      <c r="H2569" s="57"/>
      <c r="I2569" s="58"/>
      <c r="J2569" s="59">
        <f t="shared" si="506"/>
        <v>0</v>
      </c>
      <c r="K2569" s="60">
        <f t="shared" si="499"/>
        <v>0</v>
      </c>
      <c r="L2569" s="61"/>
      <c r="M2569" s="59">
        <f t="shared" si="501"/>
        <v>0</v>
      </c>
      <c r="N2569" s="60">
        <f t="shared" si="502"/>
        <v>0</v>
      </c>
      <c r="O2569" s="81" t="e">
        <f t="shared" si="503"/>
        <v>#DIV/0!</v>
      </c>
      <c r="P2569" s="61"/>
      <c r="Q2569" s="60">
        <f t="shared" si="504"/>
        <v>0</v>
      </c>
      <c r="R2569" s="60">
        <f t="shared" si="500"/>
        <v>0</v>
      </c>
      <c r="S2569" s="75" t="str">
        <f t="shared" si="505"/>
        <v>已清</v>
      </c>
      <c r="T2569" s="51" t="s">
        <v>59</v>
      </c>
      <c r="U2569" s="51"/>
      <c r="V2569" s="51"/>
    </row>
    <row r="2570" spans="1:22" ht="20">
      <c r="A2570" s="49"/>
      <c r="B2570" s="52"/>
      <c r="C2570" s="53"/>
      <c r="D2570" s="54"/>
      <c r="E2570" s="54"/>
      <c r="F2570" s="55"/>
      <c r="G2570" s="56"/>
      <c r="H2570" s="57"/>
      <c r="I2570" s="58"/>
      <c r="J2570" s="59">
        <f t="shared" si="506"/>
        <v>0</v>
      </c>
      <c r="K2570" s="60">
        <f t="shared" si="499"/>
        <v>0</v>
      </c>
      <c r="L2570" s="61"/>
      <c r="M2570" s="59">
        <f t="shared" si="501"/>
        <v>0</v>
      </c>
      <c r="N2570" s="60">
        <f t="shared" si="502"/>
        <v>0</v>
      </c>
      <c r="O2570" s="81" t="e">
        <f t="shared" si="503"/>
        <v>#DIV/0!</v>
      </c>
      <c r="P2570" s="61"/>
      <c r="Q2570" s="60">
        <f t="shared" si="504"/>
        <v>0</v>
      </c>
      <c r="R2570" s="60">
        <f t="shared" si="500"/>
        <v>0</v>
      </c>
      <c r="S2570" s="75" t="str">
        <f t="shared" si="505"/>
        <v>已清</v>
      </c>
      <c r="T2570" s="51" t="s">
        <v>59</v>
      </c>
      <c r="U2570" s="51"/>
      <c r="V2570" s="51"/>
    </row>
    <row r="2571" spans="1:22" ht="20">
      <c r="A2571" s="49"/>
      <c r="B2571" s="52"/>
      <c r="C2571" s="53"/>
      <c r="D2571" s="54"/>
      <c r="E2571" s="54"/>
      <c r="F2571" s="55"/>
      <c r="G2571" s="56"/>
      <c r="H2571" s="57"/>
      <c r="I2571" s="58"/>
      <c r="J2571" s="59">
        <f t="shared" si="506"/>
        <v>0</v>
      </c>
      <c r="K2571" s="60">
        <f t="shared" si="499"/>
        <v>0</v>
      </c>
      <c r="L2571" s="61"/>
      <c r="M2571" s="59">
        <f t="shared" si="501"/>
        <v>0</v>
      </c>
      <c r="N2571" s="60">
        <f t="shared" si="502"/>
        <v>0</v>
      </c>
      <c r="O2571" s="81" t="e">
        <f t="shared" si="503"/>
        <v>#DIV/0!</v>
      </c>
      <c r="P2571" s="61"/>
      <c r="Q2571" s="60">
        <f t="shared" si="504"/>
        <v>0</v>
      </c>
      <c r="R2571" s="60">
        <f t="shared" si="500"/>
        <v>0</v>
      </c>
      <c r="S2571" s="75" t="str">
        <f t="shared" si="505"/>
        <v>已清</v>
      </c>
      <c r="T2571" s="51" t="s">
        <v>59</v>
      </c>
      <c r="U2571" s="51"/>
      <c r="V2571" s="51"/>
    </row>
    <row r="2572" spans="1:22" ht="20">
      <c r="A2572" s="49"/>
      <c r="B2572" s="52"/>
      <c r="C2572" s="53"/>
      <c r="D2572" s="54"/>
      <c r="E2572" s="54"/>
      <c r="F2572" s="55"/>
      <c r="G2572" s="56"/>
      <c r="H2572" s="57"/>
      <c r="I2572" s="58"/>
      <c r="J2572" s="59">
        <f t="shared" si="506"/>
        <v>0</v>
      </c>
      <c r="K2572" s="60">
        <f t="shared" si="499"/>
        <v>0</v>
      </c>
      <c r="L2572" s="61"/>
      <c r="M2572" s="59">
        <f t="shared" si="501"/>
        <v>0</v>
      </c>
      <c r="N2572" s="60">
        <f t="shared" si="502"/>
        <v>0</v>
      </c>
      <c r="O2572" s="81" t="e">
        <f t="shared" si="503"/>
        <v>#DIV/0!</v>
      </c>
      <c r="P2572" s="61"/>
      <c r="Q2572" s="60">
        <f t="shared" si="504"/>
        <v>0</v>
      </c>
      <c r="R2572" s="60">
        <f t="shared" si="500"/>
        <v>0</v>
      </c>
      <c r="S2572" s="75" t="str">
        <f t="shared" si="505"/>
        <v>已清</v>
      </c>
      <c r="T2572" s="51" t="s">
        <v>59</v>
      </c>
      <c r="U2572" s="51"/>
      <c r="V2572" s="51"/>
    </row>
    <row r="2573" spans="1:22" ht="20">
      <c r="A2573" s="49"/>
      <c r="B2573" s="52"/>
      <c r="C2573" s="53"/>
      <c r="D2573" s="54"/>
      <c r="E2573" s="54"/>
      <c r="F2573" s="55"/>
      <c r="G2573" s="56"/>
      <c r="H2573" s="57"/>
      <c r="I2573" s="58"/>
      <c r="J2573" s="59">
        <f t="shared" si="506"/>
        <v>0</v>
      </c>
      <c r="K2573" s="60">
        <f t="shared" si="499"/>
        <v>0</v>
      </c>
      <c r="L2573" s="61"/>
      <c r="M2573" s="59">
        <f t="shared" si="501"/>
        <v>0</v>
      </c>
      <c r="N2573" s="60">
        <f t="shared" si="502"/>
        <v>0</v>
      </c>
      <c r="O2573" s="81" t="e">
        <f t="shared" si="503"/>
        <v>#DIV/0!</v>
      </c>
      <c r="P2573" s="61"/>
      <c r="Q2573" s="60">
        <f t="shared" si="504"/>
        <v>0</v>
      </c>
      <c r="R2573" s="60">
        <f t="shared" si="500"/>
        <v>0</v>
      </c>
      <c r="S2573" s="75" t="str">
        <f t="shared" si="505"/>
        <v>已清</v>
      </c>
      <c r="T2573" s="51" t="s">
        <v>59</v>
      </c>
      <c r="U2573" s="51"/>
      <c r="V2573" s="51"/>
    </row>
    <row r="2574" spans="1:22" ht="20">
      <c r="A2574" s="49"/>
      <c r="B2574" s="52"/>
      <c r="C2574" s="53"/>
      <c r="D2574" s="54"/>
      <c r="E2574" s="54"/>
      <c r="F2574" s="55"/>
      <c r="G2574" s="56"/>
      <c r="H2574" s="57"/>
      <c r="I2574" s="58"/>
      <c r="J2574" s="59">
        <f t="shared" si="506"/>
        <v>0</v>
      </c>
      <c r="K2574" s="60">
        <f t="shared" si="499"/>
        <v>0</v>
      </c>
      <c r="L2574" s="61"/>
      <c r="M2574" s="59">
        <f t="shared" si="501"/>
        <v>0</v>
      </c>
      <c r="N2574" s="60">
        <f t="shared" si="502"/>
        <v>0</v>
      </c>
      <c r="O2574" s="81" t="e">
        <f t="shared" si="503"/>
        <v>#DIV/0!</v>
      </c>
      <c r="P2574" s="61"/>
      <c r="Q2574" s="60">
        <f t="shared" si="504"/>
        <v>0</v>
      </c>
      <c r="R2574" s="60">
        <f t="shared" si="500"/>
        <v>0</v>
      </c>
      <c r="S2574" s="75" t="str">
        <f t="shared" si="505"/>
        <v>已清</v>
      </c>
      <c r="T2574" s="51" t="s">
        <v>59</v>
      </c>
      <c r="U2574" s="51"/>
      <c r="V2574" s="51"/>
    </row>
    <row r="2575" spans="1:22" ht="20">
      <c r="A2575" s="49"/>
      <c r="B2575" s="52"/>
      <c r="C2575" s="53"/>
      <c r="D2575" s="54"/>
      <c r="E2575" s="54"/>
      <c r="F2575" s="55"/>
      <c r="G2575" s="56"/>
      <c r="H2575" s="57"/>
      <c r="I2575" s="58"/>
      <c r="J2575" s="59">
        <f t="shared" si="506"/>
        <v>0</v>
      </c>
      <c r="K2575" s="60">
        <f t="shared" si="499"/>
        <v>0</v>
      </c>
      <c r="L2575" s="61"/>
      <c r="M2575" s="59">
        <f t="shared" si="501"/>
        <v>0</v>
      </c>
      <c r="N2575" s="60">
        <f t="shared" si="502"/>
        <v>0</v>
      </c>
      <c r="O2575" s="81" t="e">
        <f t="shared" si="503"/>
        <v>#DIV/0!</v>
      </c>
      <c r="P2575" s="61"/>
      <c r="Q2575" s="60">
        <f t="shared" si="504"/>
        <v>0</v>
      </c>
      <c r="R2575" s="60">
        <f t="shared" si="500"/>
        <v>0</v>
      </c>
      <c r="S2575" s="75" t="str">
        <f t="shared" si="505"/>
        <v>已清</v>
      </c>
      <c r="T2575" s="51" t="s">
        <v>59</v>
      </c>
      <c r="U2575" s="51"/>
      <c r="V2575" s="51"/>
    </row>
    <row r="2576" spans="1:22" ht="20">
      <c r="A2576" s="49"/>
      <c r="B2576" s="52"/>
      <c r="C2576" s="53"/>
      <c r="D2576" s="54"/>
      <c r="E2576" s="54"/>
      <c r="F2576" s="55"/>
      <c r="G2576" s="56"/>
      <c r="H2576" s="57"/>
      <c r="I2576" s="58"/>
      <c r="J2576" s="59">
        <f t="shared" si="506"/>
        <v>0</v>
      </c>
      <c r="K2576" s="60">
        <f t="shared" si="499"/>
        <v>0</v>
      </c>
      <c r="L2576" s="61"/>
      <c r="M2576" s="59">
        <f t="shared" si="501"/>
        <v>0</v>
      </c>
      <c r="N2576" s="60">
        <f t="shared" si="502"/>
        <v>0</v>
      </c>
      <c r="O2576" s="81" t="e">
        <f t="shared" si="503"/>
        <v>#DIV/0!</v>
      </c>
      <c r="P2576" s="61"/>
      <c r="Q2576" s="60">
        <f t="shared" si="504"/>
        <v>0</v>
      </c>
      <c r="R2576" s="60">
        <f t="shared" si="500"/>
        <v>0</v>
      </c>
      <c r="S2576" s="75" t="str">
        <f t="shared" si="505"/>
        <v>已清</v>
      </c>
      <c r="T2576" s="51" t="s">
        <v>59</v>
      </c>
      <c r="U2576" s="51"/>
      <c r="V2576" s="51"/>
    </row>
    <row r="2577" spans="1:22" ht="20">
      <c r="A2577" s="49"/>
      <c r="B2577" s="52"/>
      <c r="C2577" s="53"/>
      <c r="D2577" s="54"/>
      <c r="E2577" s="54"/>
      <c r="F2577" s="55"/>
      <c r="G2577" s="56"/>
      <c r="H2577" s="57"/>
      <c r="I2577" s="58"/>
      <c r="J2577" s="59">
        <f t="shared" si="506"/>
        <v>0</v>
      </c>
      <c r="K2577" s="60">
        <f t="shared" si="499"/>
        <v>0</v>
      </c>
      <c r="L2577" s="61"/>
      <c r="M2577" s="59">
        <f t="shared" si="501"/>
        <v>0</v>
      </c>
      <c r="N2577" s="60">
        <f t="shared" si="502"/>
        <v>0</v>
      </c>
      <c r="O2577" s="81" t="e">
        <f t="shared" si="503"/>
        <v>#DIV/0!</v>
      </c>
      <c r="P2577" s="61"/>
      <c r="Q2577" s="60">
        <f t="shared" si="504"/>
        <v>0</v>
      </c>
      <c r="R2577" s="60">
        <f t="shared" si="500"/>
        <v>0</v>
      </c>
      <c r="S2577" s="75" t="str">
        <f t="shared" si="505"/>
        <v>已清</v>
      </c>
      <c r="T2577" s="51" t="s">
        <v>59</v>
      </c>
      <c r="U2577" s="51"/>
      <c r="V2577" s="51"/>
    </row>
    <row r="2578" spans="1:22" ht="20">
      <c r="A2578" s="49"/>
      <c r="B2578" s="52"/>
      <c r="C2578" s="53"/>
      <c r="D2578" s="54"/>
      <c r="E2578" s="54"/>
      <c r="F2578" s="55"/>
      <c r="G2578" s="56"/>
      <c r="H2578" s="57"/>
      <c r="I2578" s="58"/>
      <c r="J2578" s="59">
        <f t="shared" si="506"/>
        <v>0</v>
      </c>
      <c r="K2578" s="60">
        <f t="shared" si="499"/>
        <v>0</v>
      </c>
      <c r="L2578" s="61"/>
      <c r="M2578" s="59">
        <f t="shared" si="501"/>
        <v>0</v>
      </c>
      <c r="N2578" s="60">
        <f t="shared" si="502"/>
        <v>0</v>
      </c>
      <c r="O2578" s="81" t="e">
        <f t="shared" si="503"/>
        <v>#DIV/0!</v>
      </c>
      <c r="P2578" s="61"/>
      <c r="Q2578" s="60">
        <f t="shared" si="504"/>
        <v>0</v>
      </c>
      <c r="R2578" s="60">
        <f t="shared" si="500"/>
        <v>0</v>
      </c>
      <c r="S2578" s="75" t="str">
        <f t="shared" si="505"/>
        <v>已清</v>
      </c>
      <c r="T2578" s="51" t="s">
        <v>59</v>
      </c>
      <c r="U2578" s="51"/>
      <c r="V2578" s="51"/>
    </row>
    <row r="2579" spans="1:22" ht="20">
      <c r="A2579" s="49"/>
      <c r="B2579" s="52"/>
      <c r="C2579" s="53"/>
      <c r="D2579" s="54"/>
      <c r="E2579" s="54"/>
      <c r="F2579" s="55"/>
      <c r="G2579" s="56"/>
      <c r="H2579" s="57"/>
      <c r="I2579" s="58"/>
      <c r="J2579" s="59">
        <f t="shared" si="506"/>
        <v>0</v>
      </c>
      <c r="K2579" s="60">
        <f t="shared" si="499"/>
        <v>0</v>
      </c>
      <c r="L2579" s="61"/>
      <c r="M2579" s="59">
        <f t="shared" si="501"/>
        <v>0</v>
      </c>
      <c r="N2579" s="60">
        <f t="shared" si="502"/>
        <v>0</v>
      </c>
      <c r="O2579" s="81" t="e">
        <f t="shared" si="503"/>
        <v>#DIV/0!</v>
      </c>
      <c r="P2579" s="61"/>
      <c r="Q2579" s="60">
        <f t="shared" si="504"/>
        <v>0</v>
      </c>
      <c r="R2579" s="60">
        <f t="shared" si="500"/>
        <v>0</v>
      </c>
      <c r="S2579" s="75" t="str">
        <f t="shared" si="505"/>
        <v>已清</v>
      </c>
      <c r="T2579" s="51" t="s">
        <v>59</v>
      </c>
      <c r="U2579" s="51"/>
      <c r="V2579" s="51"/>
    </row>
    <row r="2580" spans="1:22" ht="20">
      <c r="A2580" s="49"/>
      <c r="B2580" s="52"/>
      <c r="C2580" s="53"/>
      <c r="D2580" s="54"/>
      <c r="E2580" s="54"/>
      <c r="F2580" s="55"/>
      <c r="G2580" s="56"/>
      <c r="H2580" s="57"/>
      <c r="I2580" s="58"/>
      <c r="J2580" s="59">
        <f t="shared" si="506"/>
        <v>0</v>
      </c>
      <c r="K2580" s="60">
        <f t="shared" si="499"/>
        <v>0</v>
      </c>
      <c r="L2580" s="61"/>
      <c r="M2580" s="59">
        <f t="shared" si="501"/>
        <v>0</v>
      </c>
      <c r="N2580" s="60">
        <f t="shared" si="502"/>
        <v>0</v>
      </c>
      <c r="O2580" s="81" t="e">
        <f t="shared" si="503"/>
        <v>#DIV/0!</v>
      </c>
      <c r="P2580" s="61"/>
      <c r="Q2580" s="60">
        <f t="shared" si="504"/>
        <v>0</v>
      </c>
      <c r="R2580" s="60">
        <f t="shared" si="500"/>
        <v>0</v>
      </c>
      <c r="S2580" s="75" t="str">
        <f t="shared" si="505"/>
        <v>已清</v>
      </c>
      <c r="T2580" s="51" t="s">
        <v>59</v>
      </c>
      <c r="U2580" s="51"/>
      <c r="V2580" s="51"/>
    </row>
    <row r="2581" spans="1:22" ht="20">
      <c r="A2581" s="49"/>
      <c r="B2581" s="52"/>
      <c r="C2581" s="53"/>
      <c r="D2581" s="54"/>
      <c r="E2581" s="54"/>
      <c r="F2581" s="55"/>
      <c r="G2581" s="56"/>
      <c r="H2581" s="57"/>
      <c r="I2581" s="58"/>
      <c r="J2581" s="59">
        <f t="shared" si="506"/>
        <v>0</v>
      </c>
      <c r="K2581" s="60">
        <f t="shared" si="499"/>
        <v>0</v>
      </c>
      <c r="L2581" s="61"/>
      <c r="M2581" s="59">
        <f t="shared" si="501"/>
        <v>0</v>
      </c>
      <c r="N2581" s="60">
        <f t="shared" si="502"/>
        <v>0</v>
      </c>
      <c r="O2581" s="81" t="e">
        <f t="shared" si="503"/>
        <v>#DIV/0!</v>
      </c>
      <c r="P2581" s="61"/>
      <c r="Q2581" s="60">
        <f t="shared" si="504"/>
        <v>0</v>
      </c>
      <c r="R2581" s="60">
        <f t="shared" si="500"/>
        <v>0</v>
      </c>
      <c r="S2581" s="75" t="str">
        <f t="shared" si="505"/>
        <v>已清</v>
      </c>
      <c r="T2581" s="51" t="s">
        <v>59</v>
      </c>
      <c r="U2581" s="51"/>
      <c r="V2581" s="51"/>
    </row>
    <row r="2582" spans="1:22" ht="20">
      <c r="A2582" s="49"/>
      <c r="B2582" s="52"/>
      <c r="C2582" s="53"/>
      <c r="D2582" s="54"/>
      <c r="E2582" s="54"/>
      <c r="F2582" s="55"/>
      <c r="G2582" s="56"/>
      <c r="H2582" s="57"/>
      <c r="I2582" s="58"/>
      <c r="J2582" s="59">
        <f t="shared" si="506"/>
        <v>0</v>
      </c>
      <c r="K2582" s="60">
        <f t="shared" si="499"/>
        <v>0</v>
      </c>
      <c r="L2582" s="61"/>
      <c r="M2582" s="59">
        <f t="shared" si="501"/>
        <v>0</v>
      </c>
      <c r="N2582" s="60">
        <f t="shared" si="502"/>
        <v>0</v>
      </c>
      <c r="O2582" s="81" t="e">
        <f t="shared" si="503"/>
        <v>#DIV/0!</v>
      </c>
      <c r="P2582" s="61"/>
      <c r="Q2582" s="60">
        <f t="shared" si="504"/>
        <v>0</v>
      </c>
      <c r="R2582" s="60">
        <f t="shared" si="500"/>
        <v>0</v>
      </c>
      <c r="S2582" s="75" t="str">
        <f t="shared" si="505"/>
        <v>已清</v>
      </c>
      <c r="T2582" s="51" t="s">
        <v>59</v>
      </c>
      <c r="U2582" s="51"/>
      <c r="V2582" s="51"/>
    </row>
    <row r="2583" spans="1:22" ht="20">
      <c r="A2583" s="49"/>
      <c r="B2583" s="52"/>
      <c r="C2583" s="53"/>
      <c r="D2583" s="54"/>
      <c r="E2583" s="54"/>
      <c r="F2583" s="55"/>
      <c r="G2583" s="56"/>
      <c r="H2583" s="57"/>
      <c r="I2583" s="58"/>
      <c r="J2583" s="59">
        <f t="shared" si="506"/>
        <v>0</v>
      </c>
      <c r="K2583" s="60">
        <f t="shared" ref="K2583:K2646" si="507">J2583*H2583</f>
        <v>0</v>
      </c>
      <c r="L2583" s="61"/>
      <c r="M2583" s="59">
        <f t="shared" si="501"/>
        <v>0</v>
      </c>
      <c r="N2583" s="60">
        <f t="shared" si="502"/>
        <v>0</v>
      </c>
      <c r="O2583" s="81" t="e">
        <f t="shared" si="503"/>
        <v>#DIV/0!</v>
      </c>
      <c r="P2583" s="61"/>
      <c r="Q2583" s="60">
        <f t="shared" si="504"/>
        <v>0</v>
      </c>
      <c r="R2583" s="60">
        <f t="shared" si="500"/>
        <v>0</v>
      </c>
      <c r="S2583" s="75" t="str">
        <f t="shared" si="505"/>
        <v>已清</v>
      </c>
      <c r="T2583" s="51" t="s">
        <v>59</v>
      </c>
      <c r="U2583" s="51"/>
      <c r="V2583" s="51"/>
    </row>
    <row r="2584" spans="1:22" ht="20">
      <c r="A2584" s="49"/>
      <c r="B2584" s="52"/>
      <c r="C2584" s="53"/>
      <c r="D2584" s="54"/>
      <c r="E2584" s="54"/>
      <c r="F2584" s="55"/>
      <c r="G2584" s="56"/>
      <c r="H2584" s="57"/>
      <c r="I2584" s="58"/>
      <c r="J2584" s="59">
        <f t="shared" si="506"/>
        <v>0</v>
      </c>
      <c r="K2584" s="60">
        <f t="shared" si="507"/>
        <v>0</v>
      </c>
      <c r="L2584" s="61"/>
      <c r="M2584" s="59">
        <f t="shared" si="501"/>
        <v>0</v>
      </c>
      <c r="N2584" s="60">
        <f t="shared" si="502"/>
        <v>0</v>
      </c>
      <c r="O2584" s="81" t="e">
        <f t="shared" si="503"/>
        <v>#DIV/0!</v>
      </c>
      <c r="P2584" s="61"/>
      <c r="Q2584" s="60">
        <f t="shared" si="504"/>
        <v>0</v>
      </c>
      <c r="R2584" s="60">
        <f t="shared" si="500"/>
        <v>0</v>
      </c>
      <c r="S2584" s="75" t="str">
        <f t="shared" si="505"/>
        <v>已清</v>
      </c>
      <c r="T2584" s="51" t="s">
        <v>59</v>
      </c>
      <c r="U2584" s="51"/>
      <c r="V2584" s="51"/>
    </row>
    <row r="2585" spans="1:22" ht="20">
      <c r="A2585" s="49"/>
      <c r="B2585" s="52"/>
      <c r="C2585" s="53"/>
      <c r="D2585" s="54"/>
      <c r="E2585" s="54"/>
      <c r="F2585" s="55"/>
      <c r="G2585" s="56"/>
      <c r="H2585" s="57"/>
      <c r="I2585" s="58"/>
      <c r="J2585" s="59">
        <f t="shared" si="506"/>
        <v>0</v>
      </c>
      <c r="K2585" s="60">
        <f t="shared" si="507"/>
        <v>0</v>
      </c>
      <c r="L2585" s="61"/>
      <c r="M2585" s="59">
        <f t="shared" si="501"/>
        <v>0</v>
      </c>
      <c r="N2585" s="60">
        <f t="shared" si="502"/>
        <v>0</v>
      </c>
      <c r="O2585" s="81" t="e">
        <f t="shared" si="503"/>
        <v>#DIV/0!</v>
      </c>
      <c r="P2585" s="61"/>
      <c r="Q2585" s="60">
        <f t="shared" si="504"/>
        <v>0</v>
      </c>
      <c r="R2585" s="60">
        <f t="shared" si="500"/>
        <v>0</v>
      </c>
      <c r="S2585" s="75" t="str">
        <f t="shared" si="505"/>
        <v>已清</v>
      </c>
      <c r="T2585" s="51" t="s">
        <v>59</v>
      </c>
      <c r="U2585" s="51"/>
      <c r="V2585" s="51"/>
    </row>
    <row r="2586" spans="1:22" ht="20">
      <c r="A2586" s="49"/>
      <c r="B2586" s="52"/>
      <c r="C2586" s="53"/>
      <c r="D2586" s="54"/>
      <c r="E2586" s="54"/>
      <c r="F2586" s="55"/>
      <c r="G2586" s="56"/>
      <c r="H2586" s="57"/>
      <c r="I2586" s="58"/>
      <c r="J2586" s="59">
        <f t="shared" si="506"/>
        <v>0</v>
      </c>
      <c r="K2586" s="60">
        <f t="shared" si="507"/>
        <v>0</v>
      </c>
      <c r="L2586" s="61"/>
      <c r="M2586" s="59">
        <f t="shared" si="501"/>
        <v>0</v>
      </c>
      <c r="N2586" s="60">
        <f t="shared" si="502"/>
        <v>0</v>
      </c>
      <c r="O2586" s="81" t="e">
        <f t="shared" si="503"/>
        <v>#DIV/0!</v>
      </c>
      <c r="P2586" s="61"/>
      <c r="Q2586" s="60">
        <f t="shared" si="504"/>
        <v>0</v>
      </c>
      <c r="R2586" s="60">
        <f t="shared" si="500"/>
        <v>0</v>
      </c>
      <c r="S2586" s="75" t="str">
        <f t="shared" si="505"/>
        <v>已清</v>
      </c>
      <c r="T2586" s="51" t="s">
        <v>59</v>
      </c>
      <c r="U2586" s="51"/>
      <c r="V2586" s="51"/>
    </row>
    <row r="2587" spans="1:22" ht="20">
      <c r="A2587" s="49"/>
      <c r="B2587" s="52"/>
      <c r="C2587" s="53"/>
      <c r="D2587" s="54"/>
      <c r="E2587" s="54"/>
      <c r="F2587" s="55"/>
      <c r="G2587" s="56"/>
      <c r="H2587" s="57"/>
      <c r="I2587" s="58"/>
      <c r="J2587" s="59">
        <f t="shared" si="506"/>
        <v>0</v>
      </c>
      <c r="K2587" s="60">
        <f t="shared" si="507"/>
        <v>0</v>
      </c>
      <c r="L2587" s="61"/>
      <c r="M2587" s="59">
        <f t="shared" si="501"/>
        <v>0</v>
      </c>
      <c r="N2587" s="60">
        <f t="shared" si="502"/>
        <v>0</v>
      </c>
      <c r="O2587" s="81" t="e">
        <f t="shared" si="503"/>
        <v>#DIV/0!</v>
      </c>
      <c r="P2587" s="61"/>
      <c r="Q2587" s="60">
        <f t="shared" si="504"/>
        <v>0</v>
      </c>
      <c r="R2587" s="60">
        <f t="shared" si="500"/>
        <v>0</v>
      </c>
      <c r="S2587" s="75" t="str">
        <f t="shared" si="505"/>
        <v>已清</v>
      </c>
      <c r="T2587" s="51" t="s">
        <v>59</v>
      </c>
      <c r="U2587" s="51"/>
      <c r="V2587" s="51"/>
    </row>
    <row r="2588" spans="1:22" ht="20">
      <c r="A2588" s="49"/>
      <c r="B2588" s="52"/>
      <c r="C2588" s="53"/>
      <c r="D2588" s="54"/>
      <c r="E2588" s="54"/>
      <c r="F2588" s="55"/>
      <c r="G2588" s="56"/>
      <c r="H2588" s="57"/>
      <c r="I2588" s="58"/>
      <c r="J2588" s="59">
        <f t="shared" si="506"/>
        <v>0</v>
      </c>
      <c r="K2588" s="60">
        <f t="shared" si="507"/>
        <v>0</v>
      </c>
      <c r="L2588" s="61"/>
      <c r="M2588" s="59">
        <f t="shared" si="501"/>
        <v>0</v>
      </c>
      <c r="N2588" s="60">
        <f t="shared" si="502"/>
        <v>0</v>
      </c>
      <c r="O2588" s="81" t="e">
        <f t="shared" si="503"/>
        <v>#DIV/0!</v>
      </c>
      <c r="P2588" s="61"/>
      <c r="Q2588" s="60">
        <f t="shared" si="504"/>
        <v>0</v>
      </c>
      <c r="R2588" s="60">
        <f t="shared" si="500"/>
        <v>0</v>
      </c>
      <c r="S2588" s="75" t="str">
        <f t="shared" si="505"/>
        <v>已清</v>
      </c>
      <c r="T2588" s="51" t="s">
        <v>59</v>
      </c>
      <c r="U2588" s="51"/>
      <c r="V2588" s="51"/>
    </row>
    <row r="2589" spans="1:22" ht="20">
      <c r="A2589" s="49"/>
      <c r="B2589" s="52"/>
      <c r="C2589" s="53"/>
      <c r="D2589" s="54"/>
      <c r="E2589" s="54"/>
      <c r="F2589" s="55"/>
      <c r="G2589" s="56"/>
      <c r="H2589" s="57"/>
      <c r="I2589" s="58"/>
      <c r="J2589" s="59">
        <f t="shared" si="506"/>
        <v>0</v>
      </c>
      <c r="K2589" s="60">
        <f t="shared" si="507"/>
        <v>0</v>
      </c>
      <c r="L2589" s="61"/>
      <c r="M2589" s="59">
        <f t="shared" si="501"/>
        <v>0</v>
      </c>
      <c r="N2589" s="60">
        <f t="shared" si="502"/>
        <v>0</v>
      </c>
      <c r="O2589" s="81" t="e">
        <f t="shared" si="503"/>
        <v>#DIV/0!</v>
      </c>
      <c r="P2589" s="61"/>
      <c r="Q2589" s="60">
        <f t="shared" si="504"/>
        <v>0</v>
      </c>
      <c r="R2589" s="60">
        <f t="shared" si="500"/>
        <v>0</v>
      </c>
      <c r="S2589" s="75" t="str">
        <f t="shared" si="505"/>
        <v>已清</v>
      </c>
      <c r="T2589" s="51" t="s">
        <v>59</v>
      </c>
      <c r="U2589" s="51"/>
      <c r="V2589" s="51"/>
    </row>
    <row r="2590" spans="1:22" ht="20">
      <c r="A2590" s="49"/>
      <c r="B2590" s="52"/>
      <c r="C2590" s="53"/>
      <c r="D2590" s="54"/>
      <c r="E2590" s="54"/>
      <c r="F2590" s="55"/>
      <c r="G2590" s="56"/>
      <c r="H2590" s="57"/>
      <c r="I2590" s="58"/>
      <c r="J2590" s="59">
        <f t="shared" si="506"/>
        <v>0</v>
      </c>
      <c r="K2590" s="60">
        <f t="shared" si="507"/>
        <v>0</v>
      </c>
      <c r="L2590" s="61"/>
      <c r="M2590" s="59">
        <f t="shared" si="501"/>
        <v>0</v>
      </c>
      <c r="N2590" s="60">
        <f t="shared" si="502"/>
        <v>0</v>
      </c>
      <c r="O2590" s="81" t="e">
        <f t="shared" si="503"/>
        <v>#DIV/0!</v>
      </c>
      <c r="P2590" s="61"/>
      <c r="Q2590" s="60">
        <f t="shared" si="504"/>
        <v>0</v>
      </c>
      <c r="R2590" s="60">
        <f t="shared" si="500"/>
        <v>0</v>
      </c>
      <c r="S2590" s="75" t="str">
        <f t="shared" si="505"/>
        <v>已清</v>
      </c>
      <c r="T2590" s="51" t="s">
        <v>59</v>
      </c>
      <c r="U2590" s="51"/>
      <c r="V2590" s="51"/>
    </row>
    <row r="2591" spans="1:22" ht="20">
      <c r="A2591" s="49"/>
      <c r="B2591" s="52"/>
      <c r="C2591" s="53"/>
      <c r="D2591" s="54"/>
      <c r="E2591" s="54"/>
      <c r="F2591" s="55"/>
      <c r="G2591" s="56"/>
      <c r="H2591" s="57"/>
      <c r="I2591" s="58"/>
      <c r="J2591" s="59">
        <f t="shared" si="506"/>
        <v>0</v>
      </c>
      <c r="K2591" s="60">
        <f t="shared" si="507"/>
        <v>0</v>
      </c>
      <c r="L2591" s="61"/>
      <c r="M2591" s="59">
        <f t="shared" si="501"/>
        <v>0</v>
      </c>
      <c r="N2591" s="60">
        <f t="shared" si="502"/>
        <v>0</v>
      </c>
      <c r="O2591" s="81" t="e">
        <f t="shared" si="503"/>
        <v>#DIV/0!</v>
      </c>
      <c r="P2591" s="61"/>
      <c r="Q2591" s="60">
        <f t="shared" si="504"/>
        <v>0</v>
      </c>
      <c r="R2591" s="60">
        <f t="shared" si="500"/>
        <v>0</v>
      </c>
      <c r="S2591" s="75" t="str">
        <f t="shared" si="505"/>
        <v>已清</v>
      </c>
      <c r="T2591" s="51" t="s">
        <v>59</v>
      </c>
      <c r="U2591" s="51"/>
      <c r="V2591" s="51"/>
    </row>
    <row r="2592" spans="1:22" ht="20">
      <c r="A2592" s="49"/>
      <c r="B2592" s="52"/>
      <c r="C2592" s="53"/>
      <c r="D2592" s="54"/>
      <c r="E2592" s="54"/>
      <c r="F2592" s="55"/>
      <c r="G2592" s="56"/>
      <c r="H2592" s="57"/>
      <c r="I2592" s="58"/>
      <c r="J2592" s="59">
        <f t="shared" si="506"/>
        <v>0</v>
      </c>
      <c r="K2592" s="60">
        <f t="shared" si="507"/>
        <v>0</v>
      </c>
      <c r="L2592" s="61"/>
      <c r="M2592" s="59">
        <f t="shared" si="501"/>
        <v>0</v>
      </c>
      <c r="N2592" s="60">
        <f t="shared" si="502"/>
        <v>0</v>
      </c>
      <c r="O2592" s="81" t="e">
        <f t="shared" si="503"/>
        <v>#DIV/0!</v>
      </c>
      <c r="P2592" s="61"/>
      <c r="Q2592" s="60">
        <f t="shared" si="504"/>
        <v>0</v>
      </c>
      <c r="R2592" s="60">
        <f t="shared" si="500"/>
        <v>0</v>
      </c>
      <c r="S2592" s="75" t="str">
        <f t="shared" si="505"/>
        <v>已清</v>
      </c>
      <c r="T2592" s="51" t="s">
        <v>59</v>
      </c>
      <c r="U2592" s="51"/>
      <c r="V2592" s="51"/>
    </row>
    <row r="2593" spans="1:22" ht="20">
      <c r="A2593" s="49"/>
      <c r="B2593" s="52"/>
      <c r="C2593" s="53"/>
      <c r="D2593" s="54"/>
      <c r="E2593" s="54"/>
      <c r="F2593" s="55"/>
      <c r="G2593" s="56"/>
      <c r="H2593" s="57"/>
      <c r="I2593" s="58"/>
      <c r="J2593" s="59">
        <f t="shared" si="506"/>
        <v>0</v>
      </c>
      <c r="K2593" s="60">
        <f t="shared" si="507"/>
        <v>0</v>
      </c>
      <c r="L2593" s="61"/>
      <c r="M2593" s="59">
        <f t="shared" si="501"/>
        <v>0</v>
      </c>
      <c r="N2593" s="60">
        <f t="shared" si="502"/>
        <v>0</v>
      </c>
      <c r="O2593" s="81" t="e">
        <f t="shared" si="503"/>
        <v>#DIV/0!</v>
      </c>
      <c r="P2593" s="61"/>
      <c r="Q2593" s="60">
        <f t="shared" si="504"/>
        <v>0</v>
      </c>
      <c r="R2593" s="60">
        <f t="shared" si="500"/>
        <v>0</v>
      </c>
      <c r="S2593" s="75" t="str">
        <f t="shared" si="505"/>
        <v>已清</v>
      </c>
      <c r="T2593" s="51" t="s">
        <v>59</v>
      </c>
      <c r="U2593" s="51"/>
      <c r="V2593" s="51"/>
    </row>
    <row r="2594" spans="1:22" ht="20">
      <c r="A2594" s="49"/>
      <c r="B2594" s="52"/>
      <c r="C2594" s="53"/>
      <c r="D2594" s="54"/>
      <c r="E2594" s="54"/>
      <c r="F2594" s="55"/>
      <c r="G2594" s="56"/>
      <c r="H2594" s="57"/>
      <c r="I2594" s="58"/>
      <c r="J2594" s="59">
        <f t="shared" si="506"/>
        <v>0</v>
      </c>
      <c r="K2594" s="60">
        <f t="shared" si="507"/>
        <v>0</v>
      </c>
      <c r="L2594" s="61"/>
      <c r="M2594" s="59">
        <f t="shared" si="501"/>
        <v>0</v>
      </c>
      <c r="N2594" s="60">
        <f t="shared" si="502"/>
        <v>0</v>
      </c>
      <c r="O2594" s="81" t="e">
        <f t="shared" si="503"/>
        <v>#DIV/0!</v>
      </c>
      <c r="P2594" s="61"/>
      <c r="Q2594" s="60">
        <f t="shared" si="504"/>
        <v>0</v>
      </c>
      <c r="R2594" s="60">
        <f t="shared" si="500"/>
        <v>0</v>
      </c>
      <c r="S2594" s="75" t="str">
        <f t="shared" si="505"/>
        <v>已清</v>
      </c>
      <c r="T2594" s="51" t="s">
        <v>59</v>
      </c>
      <c r="U2594" s="51"/>
      <c r="V2594" s="51"/>
    </row>
    <row r="2595" spans="1:22" ht="20">
      <c r="A2595" s="49"/>
      <c r="B2595" s="52"/>
      <c r="C2595" s="53"/>
      <c r="D2595" s="54"/>
      <c r="E2595" s="54"/>
      <c r="F2595" s="55"/>
      <c r="G2595" s="56"/>
      <c r="H2595" s="57"/>
      <c r="I2595" s="58"/>
      <c r="J2595" s="59">
        <f t="shared" si="506"/>
        <v>0</v>
      </c>
      <c r="K2595" s="60">
        <f t="shared" si="507"/>
        <v>0</v>
      </c>
      <c r="L2595" s="61"/>
      <c r="M2595" s="59">
        <f t="shared" si="501"/>
        <v>0</v>
      </c>
      <c r="N2595" s="60">
        <f t="shared" si="502"/>
        <v>0</v>
      </c>
      <c r="O2595" s="81" t="e">
        <f t="shared" si="503"/>
        <v>#DIV/0!</v>
      </c>
      <c r="P2595" s="61"/>
      <c r="Q2595" s="60">
        <f t="shared" si="504"/>
        <v>0</v>
      </c>
      <c r="R2595" s="60">
        <f t="shared" si="500"/>
        <v>0</v>
      </c>
      <c r="S2595" s="75" t="str">
        <f t="shared" si="505"/>
        <v>已清</v>
      </c>
      <c r="T2595" s="51" t="s">
        <v>59</v>
      </c>
      <c r="U2595" s="51"/>
      <c r="V2595" s="51"/>
    </row>
    <row r="2596" spans="1:22" ht="20">
      <c r="A2596" s="49"/>
      <c r="B2596" s="52"/>
      <c r="C2596" s="53"/>
      <c r="D2596" s="54"/>
      <c r="E2596" s="54"/>
      <c r="F2596" s="55"/>
      <c r="G2596" s="56"/>
      <c r="H2596" s="57"/>
      <c r="I2596" s="58"/>
      <c r="J2596" s="59">
        <f t="shared" si="506"/>
        <v>0</v>
      </c>
      <c r="K2596" s="60">
        <f t="shared" si="507"/>
        <v>0</v>
      </c>
      <c r="L2596" s="61"/>
      <c r="M2596" s="59">
        <f t="shared" si="501"/>
        <v>0</v>
      </c>
      <c r="N2596" s="60">
        <f t="shared" si="502"/>
        <v>0</v>
      </c>
      <c r="O2596" s="81" t="e">
        <f t="shared" si="503"/>
        <v>#DIV/0!</v>
      </c>
      <c r="P2596" s="61"/>
      <c r="Q2596" s="60">
        <f t="shared" si="504"/>
        <v>0</v>
      </c>
      <c r="R2596" s="60">
        <f t="shared" si="500"/>
        <v>0</v>
      </c>
      <c r="S2596" s="75" t="str">
        <f t="shared" si="505"/>
        <v>已清</v>
      </c>
      <c r="T2596" s="51" t="s">
        <v>59</v>
      </c>
      <c r="U2596" s="51"/>
      <c r="V2596" s="51"/>
    </row>
    <row r="2597" spans="1:22" ht="20">
      <c r="A2597" s="49"/>
      <c r="B2597" s="52"/>
      <c r="C2597" s="53"/>
      <c r="D2597" s="54"/>
      <c r="E2597" s="54"/>
      <c r="F2597" s="55"/>
      <c r="G2597" s="56"/>
      <c r="H2597" s="57"/>
      <c r="I2597" s="58"/>
      <c r="J2597" s="59">
        <f t="shared" si="506"/>
        <v>0</v>
      </c>
      <c r="K2597" s="60">
        <f t="shared" si="507"/>
        <v>0</v>
      </c>
      <c r="L2597" s="61"/>
      <c r="M2597" s="59">
        <f t="shared" si="501"/>
        <v>0</v>
      </c>
      <c r="N2597" s="60">
        <f t="shared" si="502"/>
        <v>0</v>
      </c>
      <c r="O2597" s="81" t="e">
        <f t="shared" si="503"/>
        <v>#DIV/0!</v>
      </c>
      <c r="P2597" s="61"/>
      <c r="Q2597" s="60">
        <f t="shared" si="504"/>
        <v>0</v>
      </c>
      <c r="R2597" s="60">
        <f t="shared" si="500"/>
        <v>0</v>
      </c>
      <c r="S2597" s="75" t="str">
        <f t="shared" si="505"/>
        <v>已清</v>
      </c>
      <c r="T2597" s="51" t="s">
        <v>59</v>
      </c>
      <c r="U2597" s="51"/>
      <c r="V2597" s="51"/>
    </row>
    <row r="2598" spans="1:22" ht="20">
      <c r="A2598" s="49"/>
      <c r="B2598" s="52"/>
      <c r="C2598" s="53"/>
      <c r="D2598" s="54"/>
      <c r="E2598" s="54"/>
      <c r="F2598" s="55"/>
      <c r="G2598" s="56"/>
      <c r="H2598" s="57"/>
      <c r="I2598" s="58"/>
      <c r="J2598" s="59">
        <f t="shared" si="506"/>
        <v>0</v>
      </c>
      <c r="K2598" s="60">
        <f t="shared" si="507"/>
        <v>0</v>
      </c>
      <c r="L2598" s="61"/>
      <c r="M2598" s="59">
        <f t="shared" si="501"/>
        <v>0</v>
      </c>
      <c r="N2598" s="60">
        <f t="shared" si="502"/>
        <v>0</v>
      </c>
      <c r="O2598" s="81" t="e">
        <f t="shared" si="503"/>
        <v>#DIV/0!</v>
      </c>
      <c r="P2598" s="61"/>
      <c r="Q2598" s="60">
        <f t="shared" si="504"/>
        <v>0</v>
      </c>
      <c r="R2598" s="60">
        <f t="shared" si="500"/>
        <v>0</v>
      </c>
      <c r="S2598" s="75" t="str">
        <f t="shared" si="505"/>
        <v>已清</v>
      </c>
      <c r="T2598" s="51" t="s">
        <v>59</v>
      </c>
      <c r="U2598" s="51"/>
      <c r="V2598" s="51"/>
    </row>
    <row r="2599" spans="1:22" ht="20">
      <c r="A2599" s="49"/>
      <c r="B2599" s="52"/>
      <c r="C2599" s="53"/>
      <c r="D2599" s="54"/>
      <c r="E2599" s="54"/>
      <c r="F2599" s="55"/>
      <c r="G2599" s="56"/>
      <c r="H2599" s="57"/>
      <c r="I2599" s="58"/>
      <c r="J2599" s="59">
        <f t="shared" si="506"/>
        <v>0</v>
      </c>
      <c r="K2599" s="60">
        <f t="shared" si="507"/>
        <v>0</v>
      </c>
      <c r="L2599" s="61"/>
      <c r="M2599" s="59">
        <f t="shared" si="501"/>
        <v>0</v>
      </c>
      <c r="N2599" s="60">
        <f t="shared" si="502"/>
        <v>0</v>
      </c>
      <c r="O2599" s="81" t="e">
        <f t="shared" si="503"/>
        <v>#DIV/0!</v>
      </c>
      <c r="P2599" s="61"/>
      <c r="Q2599" s="60">
        <f t="shared" si="504"/>
        <v>0</v>
      </c>
      <c r="R2599" s="60">
        <f t="shared" si="500"/>
        <v>0</v>
      </c>
      <c r="S2599" s="75" t="str">
        <f t="shared" si="505"/>
        <v>已清</v>
      </c>
      <c r="T2599" s="51" t="s">
        <v>59</v>
      </c>
      <c r="U2599" s="51"/>
      <c r="V2599" s="51"/>
    </row>
    <row r="2600" spans="1:22" ht="20">
      <c r="A2600" s="49"/>
      <c r="B2600" s="52"/>
      <c r="C2600" s="53"/>
      <c r="D2600" s="54"/>
      <c r="E2600" s="54"/>
      <c r="F2600" s="55"/>
      <c r="G2600" s="56"/>
      <c r="H2600" s="57"/>
      <c r="I2600" s="58"/>
      <c r="J2600" s="59">
        <f t="shared" si="506"/>
        <v>0</v>
      </c>
      <c r="K2600" s="60">
        <f t="shared" si="507"/>
        <v>0</v>
      </c>
      <c r="L2600" s="61"/>
      <c r="M2600" s="59">
        <f t="shared" si="501"/>
        <v>0</v>
      </c>
      <c r="N2600" s="60">
        <f t="shared" si="502"/>
        <v>0</v>
      </c>
      <c r="O2600" s="81" t="e">
        <f t="shared" si="503"/>
        <v>#DIV/0!</v>
      </c>
      <c r="P2600" s="61"/>
      <c r="Q2600" s="60">
        <f t="shared" si="504"/>
        <v>0</v>
      </c>
      <c r="R2600" s="60">
        <f t="shared" si="500"/>
        <v>0</v>
      </c>
      <c r="S2600" s="75" t="str">
        <f t="shared" si="505"/>
        <v>已清</v>
      </c>
      <c r="T2600" s="51" t="s">
        <v>59</v>
      </c>
      <c r="U2600" s="51"/>
      <c r="V2600" s="51"/>
    </row>
    <row r="2601" spans="1:22" ht="20">
      <c r="A2601" s="49"/>
      <c r="B2601" s="52"/>
      <c r="C2601" s="53"/>
      <c r="D2601" s="54"/>
      <c r="E2601" s="54"/>
      <c r="F2601" s="55"/>
      <c r="G2601" s="56"/>
      <c r="H2601" s="57"/>
      <c r="I2601" s="58"/>
      <c r="J2601" s="59">
        <f t="shared" si="506"/>
        <v>0</v>
      </c>
      <c r="K2601" s="60">
        <f t="shared" si="507"/>
        <v>0</v>
      </c>
      <c r="L2601" s="61"/>
      <c r="M2601" s="59">
        <f t="shared" si="501"/>
        <v>0</v>
      </c>
      <c r="N2601" s="60">
        <f t="shared" si="502"/>
        <v>0</v>
      </c>
      <c r="O2601" s="81" t="e">
        <f t="shared" si="503"/>
        <v>#DIV/0!</v>
      </c>
      <c r="P2601" s="61"/>
      <c r="Q2601" s="60">
        <f t="shared" si="504"/>
        <v>0</v>
      </c>
      <c r="R2601" s="60">
        <f t="shared" ref="R2601:R2664" si="508">N2601/2</f>
        <v>0</v>
      </c>
      <c r="S2601" s="75" t="str">
        <f t="shared" si="505"/>
        <v>已清</v>
      </c>
      <c r="T2601" s="51" t="s">
        <v>59</v>
      </c>
      <c r="U2601" s="51"/>
      <c r="V2601" s="51"/>
    </row>
    <row r="2602" spans="1:22" ht="20">
      <c r="A2602" s="49"/>
      <c r="B2602" s="52"/>
      <c r="C2602" s="53"/>
      <c r="D2602" s="54"/>
      <c r="E2602" s="54"/>
      <c r="F2602" s="55"/>
      <c r="G2602" s="56"/>
      <c r="H2602" s="57"/>
      <c r="I2602" s="58"/>
      <c r="J2602" s="59">
        <f t="shared" si="506"/>
        <v>0</v>
      </c>
      <c r="K2602" s="60">
        <f t="shared" si="507"/>
        <v>0</v>
      </c>
      <c r="L2602" s="61"/>
      <c r="M2602" s="59">
        <f t="shared" si="501"/>
        <v>0</v>
      </c>
      <c r="N2602" s="60">
        <f t="shared" si="502"/>
        <v>0</v>
      </c>
      <c r="O2602" s="81" t="e">
        <f t="shared" si="503"/>
        <v>#DIV/0!</v>
      </c>
      <c r="P2602" s="61"/>
      <c r="Q2602" s="60">
        <f t="shared" si="504"/>
        <v>0</v>
      </c>
      <c r="R2602" s="60">
        <f t="shared" si="508"/>
        <v>0</v>
      </c>
      <c r="S2602" s="75" t="str">
        <f t="shared" si="505"/>
        <v>已清</v>
      </c>
      <c r="T2602" s="51" t="s">
        <v>59</v>
      </c>
      <c r="U2602" s="51"/>
      <c r="V2602" s="51"/>
    </row>
    <row r="2603" spans="1:22" ht="20">
      <c r="A2603" s="49"/>
      <c r="B2603" s="52"/>
      <c r="C2603" s="53"/>
      <c r="D2603" s="54"/>
      <c r="E2603" s="54"/>
      <c r="F2603" s="55"/>
      <c r="G2603" s="56"/>
      <c r="H2603" s="57"/>
      <c r="I2603" s="58"/>
      <c r="J2603" s="59">
        <f t="shared" si="506"/>
        <v>0</v>
      </c>
      <c r="K2603" s="60">
        <f t="shared" si="507"/>
        <v>0</v>
      </c>
      <c r="L2603" s="61"/>
      <c r="M2603" s="59">
        <f t="shared" si="501"/>
        <v>0</v>
      </c>
      <c r="N2603" s="60">
        <f t="shared" si="502"/>
        <v>0</v>
      </c>
      <c r="O2603" s="81" t="e">
        <f t="shared" si="503"/>
        <v>#DIV/0!</v>
      </c>
      <c r="P2603" s="61"/>
      <c r="Q2603" s="60">
        <f t="shared" si="504"/>
        <v>0</v>
      </c>
      <c r="R2603" s="60">
        <f t="shared" si="508"/>
        <v>0</v>
      </c>
      <c r="S2603" s="75" t="str">
        <f t="shared" si="505"/>
        <v>已清</v>
      </c>
      <c r="T2603" s="51" t="s">
        <v>59</v>
      </c>
      <c r="U2603" s="51"/>
      <c r="V2603" s="51"/>
    </row>
    <row r="2604" spans="1:22" ht="20">
      <c r="A2604" s="49"/>
      <c r="B2604" s="52"/>
      <c r="C2604" s="53"/>
      <c r="D2604" s="54"/>
      <c r="E2604" s="54"/>
      <c r="F2604" s="55"/>
      <c r="G2604" s="56"/>
      <c r="H2604" s="57"/>
      <c r="I2604" s="58"/>
      <c r="J2604" s="59">
        <f t="shared" si="506"/>
        <v>0</v>
      </c>
      <c r="K2604" s="60">
        <f t="shared" si="507"/>
        <v>0</v>
      </c>
      <c r="L2604" s="61"/>
      <c r="M2604" s="59">
        <f t="shared" si="501"/>
        <v>0</v>
      </c>
      <c r="N2604" s="60">
        <f t="shared" si="502"/>
        <v>0</v>
      </c>
      <c r="O2604" s="81" t="e">
        <f t="shared" si="503"/>
        <v>#DIV/0!</v>
      </c>
      <c r="P2604" s="61"/>
      <c r="Q2604" s="60">
        <f t="shared" si="504"/>
        <v>0</v>
      </c>
      <c r="R2604" s="60">
        <f t="shared" si="508"/>
        <v>0</v>
      </c>
      <c r="S2604" s="75" t="str">
        <f t="shared" si="505"/>
        <v>已清</v>
      </c>
      <c r="T2604" s="51" t="s">
        <v>59</v>
      </c>
      <c r="U2604" s="51"/>
      <c r="V2604" s="51"/>
    </row>
    <row r="2605" spans="1:22" ht="20">
      <c r="A2605" s="49"/>
      <c r="B2605" s="52"/>
      <c r="C2605" s="53"/>
      <c r="D2605" s="54"/>
      <c r="E2605" s="54"/>
      <c r="F2605" s="55"/>
      <c r="G2605" s="56"/>
      <c r="H2605" s="57"/>
      <c r="I2605" s="58"/>
      <c r="J2605" s="59">
        <f t="shared" si="506"/>
        <v>0</v>
      </c>
      <c r="K2605" s="60">
        <f t="shared" si="507"/>
        <v>0</v>
      </c>
      <c r="L2605" s="61"/>
      <c r="M2605" s="59">
        <f t="shared" si="501"/>
        <v>0</v>
      </c>
      <c r="N2605" s="60">
        <f t="shared" si="502"/>
        <v>0</v>
      </c>
      <c r="O2605" s="81" t="e">
        <f t="shared" si="503"/>
        <v>#DIV/0!</v>
      </c>
      <c r="P2605" s="61"/>
      <c r="Q2605" s="60">
        <f t="shared" si="504"/>
        <v>0</v>
      </c>
      <c r="R2605" s="60">
        <f t="shared" si="508"/>
        <v>0</v>
      </c>
      <c r="S2605" s="75" t="str">
        <f t="shared" si="505"/>
        <v>已清</v>
      </c>
      <c r="T2605" s="51" t="s">
        <v>59</v>
      </c>
      <c r="U2605" s="51"/>
      <c r="V2605" s="51"/>
    </row>
    <row r="2606" spans="1:22" ht="20">
      <c r="A2606" s="49"/>
      <c r="B2606" s="52"/>
      <c r="C2606" s="53"/>
      <c r="D2606" s="54"/>
      <c r="E2606" s="54"/>
      <c r="F2606" s="55"/>
      <c r="G2606" s="56"/>
      <c r="H2606" s="57"/>
      <c r="I2606" s="58"/>
      <c r="J2606" s="59">
        <f t="shared" si="506"/>
        <v>0</v>
      </c>
      <c r="K2606" s="60">
        <f t="shared" si="507"/>
        <v>0</v>
      </c>
      <c r="L2606" s="61"/>
      <c r="M2606" s="59">
        <f t="shared" si="501"/>
        <v>0</v>
      </c>
      <c r="N2606" s="60">
        <f t="shared" si="502"/>
        <v>0</v>
      </c>
      <c r="O2606" s="81" t="e">
        <f t="shared" si="503"/>
        <v>#DIV/0!</v>
      </c>
      <c r="P2606" s="61"/>
      <c r="Q2606" s="60">
        <f t="shared" si="504"/>
        <v>0</v>
      </c>
      <c r="R2606" s="60">
        <f t="shared" si="508"/>
        <v>0</v>
      </c>
      <c r="S2606" s="75" t="str">
        <f t="shared" si="505"/>
        <v>已清</v>
      </c>
      <c r="T2606" s="51" t="s">
        <v>59</v>
      </c>
      <c r="U2606" s="51"/>
      <c r="V2606" s="51"/>
    </row>
    <row r="2607" spans="1:22" ht="20">
      <c r="A2607" s="49"/>
      <c r="B2607" s="52"/>
      <c r="C2607" s="53"/>
      <c r="D2607" s="54"/>
      <c r="E2607" s="54"/>
      <c r="F2607" s="55"/>
      <c r="G2607" s="56"/>
      <c r="H2607" s="57"/>
      <c r="I2607" s="58"/>
      <c r="J2607" s="59">
        <f t="shared" si="506"/>
        <v>0</v>
      </c>
      <c r="K2607" s="60">
        <f t="shared" si="507"/>
        <v>0</v>
      </c>
      <c r="L2607" s="61"/>
      <c r="M2607" s="59">
        <f t="shared" si="501"/>
        <v>0</v>
      </c>
      <c r="N2607" s="60">
        <f t="shared" si="502"/>
        <v>0</v>
      </c>
      <c r="O2607" s="81" t="e">
        <f t="shared" si="503"/>
        <v>#DIV/0!</v>
      </c>
      <c r="P2607" s="61"/>
      <c r="Q2607" s="60">
        <f t="shared" si="504"/>
        <v>0</v>
      </c>
      <c r="R2607" s="60">
        <f t="shared" si="508"/>
        <v>0</v>
      </c>
      <c r="S2607" s="75" t="str">
        <f t="shared" si="505"/>
        <v>已清</v>
      </c>
      <c r="T2607" s="51" t="s">
        <v>59</v>
      </c>
      <c r="U2607" s="51"/>
      <c r="V2607" s="51"/>
    </row>
    <row r="2608" spans="1:22" ht="20">
      <c r="A2608" s="49"/>
      <c r="B2608" s="52"/>
      <c r="C2608" s="53"/>
      <c r="D2608" s="54"/>
      <c r="E2608" s="54"/>
      <c r="F2608" s="55"/>
      <c r="G2608" s="56"/>
      <c r="H2608" s="57"/>
      <c r="I2608" s="58"/>
      <c r="J2608" s="59">
        <f t="shared" si="506"/>
        <v>0</v>
      </c>
      <c r="K2608" s="60">
        <f t="shared" si="507"/>
        <v>0</v>
      </c>
      <c r="L2608" s="61"/>
      <c r="M2608" s="59">
        <f t="shared" si="501"/>
        <v>0</v>
      </c>
      <c r="N2608" s="60">
        <f t="shared" si="502"/>
        <v>0</v>
      </c>
      <c r="O2608" s="81" t="e">
        <f t="shared" si="503"/>
        <v>#DIV/0!</v>
      </c>
      <c r="P2608" s="61"/>
      <c r="Q2608" s="60">
        <f t="shared" si="504"/>
        <v>0</v>
      </c>
      <c r="R2608" s="60">
        <f t="shared" si="508"/>
        <v>0</v>
      </c>
      <c r="S2608" s="75" t="str">
        <f t="shared" si="505"/>
        <v>已清</v>
      </c>
      <c r="T2608" s="51" t="s">
        <v>59</v>
      </c>
      <c r="U2608" s="51"/>
      <c r="V2608" s="51"/>
    </row>
    <row r="2609" spans="1:22" ht="20">
      <c r="A2609" s="49"/>
      <c r="B2609" s="52"/>
      <c r="C2609" s="53"/>
      <c r="D2609" s="54"/>
      <c r="E2609" s="54"/>
      <c r="F2609" s="55"/>
      <c r="G2609" s="56"/>
      <c r="H2609" s="57"/>
      <c r="I2609" s="58"/>
      <c r="J2609" s="59">
        <f t="shared" si="506"/>
        <v>0</v>
      </c>
      <c r="K2609" s="60">
        <f t="shared" si="507"/>
        <v>0</v>
      </c>
      <c r="L2609" s="61"/>
      <c r="M2609" s="59">
        <f t="shared" si="501"/>
        <v>0</v>
      </c>
      <c r="N2609" s="60">
        <f t="shared" si="502"/>
        <v>0</v>
      </c>
      <c r="O2609" s="81" t="e">
        <f t="shared" si="503"/>
        <v>#DIV/0!</v>
      </c>
      <c r="P2609" s="61"/>
      <c r="Q2609" s="60">
        <f t="shared" si="504"/>
        <v>0</v>
      </c>
      <c r="R2609" s="60">
        <f t="shared" si="508"/>
        <v>0</v>
      </c>
      <c r="S2609" s="75" t="str">
        <f t="shared" si="505"/>
        <v>已清</v>
      </c>
      <c r="T2609" s="51" t="s">
        <v>59</v>
      </c>
      <c r="U2609" s="51"/>
      <c r="V2609" s="51"/>
    </row>
    <row r="2610" spans="1:22" ht="20">
      <c r="A2610" s="49"/>
      <c r="B2610" s="52"/>
      <c r="C2610" s="53"/>
      <c r="D2610" s="54"/>
      <c r="E2610" s="54"/>
      <c r="F2610" s="55"/>
      <c r="G2610" s="56"/>
      <c r="H2610" s="57"/>
      <c r="I2610" s="58"/>
      <c r="J2610" s="59">
        <f t="shared" si="506"/>
        <v>0</v>
      </c>
      <c r="K2610" s="60">
        <f t="shared" si="507"/>
        <v>0</v>
      </c>
      <c r="L2610" s="61"/>
      <c r="M2610" s="59">
        <f t="shared" si="501"/>
        <v>0</v>
      </c>
      <c r="N2610" s="60">
        <f t="shared" si="502"/>
        <v>0</v>
      </c>
      <c r="O2610" s="81" t="e">
        <f t="shared" si="503"/>
        <v>#DIV/0!</v>
      </c>
      <c r="P2610" s="61"/>
      <c r="Q2610" s="60">
        <f t="shared" si="504"/>
        <v>0</v>
      </c>
      <c r="R2610" s="60">
        <f t="shared" si="508"/>
        <v>0</v>
      </c>
      <c r="S2610" s="75" t="str">
        <f t="shared" si="505"/>
        <v>已清</v>
      </c>
      <c r="T2610" s="51" t="s">
        <v>59</v>
      </c>
      <c r="U2610" s="51"/>
      <c r="V2610" s="51"/>
    </row>
    <row r="2611" spans="1:22" ht="20">
      <c r="A2611" s="49"/>
      <c r="B2611" s="52"/>
      <c r="C2611" s="53"/>
      <c r="D2611" s="54"/>
      <c r="E2611" s="54"/>
      <c r="F2611" s="55"/>
      <c r="G2611" s="56"/>
      <c r="H2611" s="57"/>
      <c r="I2611" s="58"/>
      <c r="J2611" s="59">
        <f t="shared" si="506"/>
        <v>0</v>
      </c>
      <c r="K2611" s="60">
        <f t="shared" si="507"/>
        <v>0</v>
      </c>
      <c r="L2611" s="61"/>
      <c r="M2611" s="59">
        <f t="shared" si="501"/>
        <v>0</v>
      </c>
      <c r="N2611" s="60">
        <f t="shared" si="502"/>
        <v>0</v>
      </c>
      <c r="O2611" s="81" t="e">
        <f t="shared" si="503"/>
        <v>#DIV/0!</v>
      </c>
      <c r="P2611" s="61"/>
      <c r="Q2611" s="60">
        <f t="shared" si="504"/>
        <v>0</v>
      </c>
      <c r="R2611" s="60">
        <f t="shared" si="508"/>
        <v>0</v>
      </c>
      <c r="S2611" s="75" t="str">
        <f t="shared" si="505"/>
        <v>已清</v>
      </c>
      <c r="T2611" s="51" t="s">
        <v>59</v>
      </c>
      <c r="U2611" s="51"/>
      <c r="V2611" s="51"/>
    </row>
    <row r="2612" spans="1:22" ht="20">
      <c r="A2612" s="49"/>
      <c r="B2612" s="52"/>
      <c r="C2612" s="53"/>
      <c r="D2612" s="54"/>
      <c r="E2612" s="54"/>
      <c r="F2612" s="55"/>
      <c r="G2612" s="56"/>
      <c r="H2612" s="57"/>
      <c r="I2612" s="58"/>
      <c r="J2612" s="59">
        <f t="shared" si="506"/>
        <v>0</v>
      </c>
      <c r="K2612" s="60">
        <f t="shared" si="507"/>
        <v>0</v>
      </c>
      <c r="L2612" s="61"/>
      <c r="M2612" s="59">
        <f t="shared" si="501"/>
        <v>0</v>
      </c>
      <c r="N2612" s="60">
        <f t="shared" si="502"/>
        <v>0</v>
      </c>
      <c r="O2612" s="81" t="e">
        <f t="shared" si="503"/>
        <v>#DIV/0!</v>
      </c>
      <c r="P2612" s="61"/>
      <c r="Q2612" s="60">
        <f t="shared" si="504"/>
        <v>0</v>
      </c>
      <c r="R2612" s="60">
        <f t="shared" si="508"/>
        <v>0</v>
      </c>
      <c r="S2612" s="75" t="str">
        <f t="shared" si="505"/>
        <v>已清</v>
      </c>
      <c r="T2612" s="51" t="s">
        <v>59</v>
      </c>
      <c r="U2612" s="51"/>
      <c r="V2612" s="51"/>
    </row>
    <row r="2613" spans="1:22" ht="20">
      <c r="A2613" s="49"/>
      <c r="B2613" s="52"/>
      <c r="C2613" s="53"/>
      <c r="D2613" s="54"/>
      <c r="E2613" s="54"/>
      <c r="F2613" s="55"/>
      <c r="G2613" s="56"/>
      <c r="H2613" s="57"/>
      <c r="I2613" s="58"/>
      <c r="J2613" s="59">
        <f t="shared" si="506"/>
        <v>0</v>
      </c>
      <c r="K2613" s="60">
        <f t="shared" si="507"/>
        <v>0</v>
      </c>
      <c r="L2613" s="61"/>
      <c r="M2613" s="59">
        <f t="shared" si="501"/>
        <v>0</v>
      </c>
      <c r="N2613" s="60">
        <f t="shared" si="502"/>
        <v>0</v>
      </c>
      <c r="O2613" s="81" t="e">
        <f t="shared" si="503"/>
        <v>#DIV/0!</v>
      </c>
      <c r="P2613" s="61"/>
      <c r="Q2613" s="60">
        <f t="shared" si="504"/>
        <v>0</v>
      </c>
      <c r="R2613" s="60">
        <f t="shared" si="508"/>
        <v>0</v>
      </c>
      <c r="S2613" s="75" t="str">
        <f t="shared" si="505"/>
        <v>已清</v>
      </c>
      <c r="T2613" s="51" t="s">
        <v>59</v>
      </c>
      <c r="U2613" s="51"/>
      <c r="V2613" s="51"/>
    </row>
    <row r="2614" spans="1:22" ht="20">
      <c r="A2614" s="49"/>
      <c r="B2614" s="52"/>
      <c r="C2614" s="53"/>
      <c r="D2614" s="54"/>
      <c r="E2614" s="54"/>
      <c r="F2614" s="55"/>
      <c r="G2614" s="56"/>
      <c r="H2614" s="57"/>
      <c r="I2614" s="58"/>
      <c r="J2614" s="59">
        <f t="shared" si="506"/>
        <v>0</v>
      </c>
      <c r="K2614" s="60">
        <f t="shared" si="507"/>
        <v>0</v>
      </c>
      <c r="L2614" s="61"/>
      <c r="M2614" s="59">
        <f t="shared" si="501"/>
        <v>0</v>
      </c>
      <c r="N2614" s="60">
        <f t="shared" si="502"/>
        <v>0</v>
      </c>
      <c r="O2614" s="81" t="e">
        <f t="shared" si="503"/>
        <v>#DIV/0!</v>
      </c>
      <c r="P2614" s="61"/>
      <c r="Q2614" s="60">
        <f t="shared" si="504"/>
        <v>0</v>
      </c>
      <c r="R2614" s="60">
        <f t="shared" si="508"/>
        <v>0</v>
      </c>
      <c r="S2614" s="75" t="str">
        <f t="shared" si="505"/>
        <v>已清</v>
      </c>
      <c r="T2614" s="51" t="s">
        <v>59</v>
      </c>
      <c r="U2614" s="51"/>
      <c r="V2614" s="51"/>
    </row>
    <row r="2615" spans="1:22" ht="20">
      <c r="A2615" s="49"/>
      <c r="B2615" s="52"/>
      <c r="C2615" s="53"/>
      <c r="D2615" s="54"/>
      <c r="E2615" s="54"/>
      <c r="F2615" s="55"/>
      <c r="G2615" s="56"/>
      <c r="H2615" s="57"/>
      <c r="I2615" s="58"/>
      <c r="J2615" s="59">
        <f t="shared" si="506"/>
        <v>0</v>
      </c>
      <c r="K2615" s="60">
        <f t="shared" si="507"/>
        <v>0</v>
      </c>
      <c r="L2615" s="61"/>
      <c r="M2615" s="59">
        <f t="shared" si="501"/>
        <v>0</v>
      </c>
      <c r="N2615" s="60">
        <f t="shared" si="502"/>
        <v>0</v>
      </c>
      <c r="O2615" s="81" t="e">
        <f t="shared" si="503"/>
        <v>#DIV/0!</v>
      </c>
      <c r="P2615" s="61"/>
      <c r="Q2615" s="60">
        <f t="shared" si="504"/>
        <v>0</v>
      </c>
      <c r="R2615" s="60">
        <f t="shared" si="508"/>
        <v>0</v>
      </c>
      <c r="S2615" s="75" t="str">
        <f t="shared" si="505"/>
        <v>已清</v>
      </c>
      <c r="T2615" s="51" t="s">
        <v>59</v>
      </c>
      <c r="U2615" s="51"/>
      <c r="V2615" s="51"/>
    </row>
    <row r="2616" spans="1:22" ht="20">
      <c r="A2616" s="49"/>
      <c r="B2616" s="52"/>
      <c r="C2616" s="53"/>
      <c r="D2616" s="54"/>
      <c r="E2616" s="54"/>
      <c r="F2616" s="55"/>
      <c r="G2616" s="56"/>
      <c r="H2616" s="57"/>
      <c r="I2616" s="58"/>
      <c r="J2616" s="59">
        <f t="shared" si="506"/>
        <v>0</v>
      </c>
      <c r="K2616" s="60">
        <f t="shared" si="507"/>
        <v>0</v>
      </c>
      <c r="L2616" s="61"/>
      <c r="M2616" s="59">
        <f t="shared" ref="M2616:M2679" si="509">L2616*H2616</f>
        <v>0</v>
      </c>
      <c r="N2616" s="60">
        <f t="shared" ref="N2616:N2679" si="510">(L2616-J2616)*H2616</f>
        <v>0</v>
      </c>
      <c r="O2616" s="81" t="e">
        <f t="shared" ref="O2616:O2679" si="511">(L2616-J2616)/J2616</f>
        <v>#DIV/0!</v>
      </c>
      <c r="P2616" s="61"/>
      <c r="Q2616" s="60">
        <f t="shared" si="504"/>
        <v>0</v>
      </c>
      <c r="R2616" s="60">
        <f t="shared" si="508"/>
        <v>0</v>
      </c>
      <c r="S2616" s="75" t="str">
        <f t="shared" si="505"/>
        <v>已清</v>
      </c>
      <c r="T2616" s="51" t="s">
        <v>59</v>
      </c>
      <c r="U2616" s="51"/>
      <c r="V2616" s="51"/>
    </row>
    <row r="2617" spans="1:22" ht="20">
      <c r="A2617" s="49"/>
      <c r="B2617" s="52"/>
      <c r="C2617" s="53"/>
      <c r="D2617" s="54"/>
      <c r="E2617" s="54"/>
      <c r="F2617" s="55"/>
      <c r="G2617" s="56"/>
      <c r="H2617" s="57"/>
      <c r="I2617" s="58"/>
      <c r="J2617" s="59">
        <f t="shared" si="506"/>
        <v>0</v>
      </c>
      <c r="K2617" s="60">
        <f t="shared" si="507"/>
        <v>0</v>
      </c>
      <c r="L2617" s="61"/>
      <c r="M2617" s="59">
        <f t="shared" si="509"/>
        <v>0</v>
      </c>
      <c r="N2617" s="60">
        <f t="shared" si="510"/>
        <v>0</v>
      </c>
      <c r="O2617" s="81" t="e">
        <f t="shared" si="511"/>
        <v>#DIV/0!</v>
      </c>
      <c r="P2617" s="61"/>
      <c r="Q2617" s="60">
        <f t="shared" si="504"/>
        <v>0</v>
      </c>
      <c r="R2617" s="60">
        <f t="shared" si="508"/>
        <v>0</v>
      </c>
      <c r="S2617" s="75" t="str">
        <f t="shared" si="505"/>
        <v>已清</v>
      </c>
      <c r="T2617" s="51" t="s">
        <v>59</v>
      </c>
      <c r="U2617" s="51"/>
      <c r="V2617" s="51"/>
    </row>
    <row r="2618" spans="1:22" ht="20">
      <c r="A2618" s="49"/>
      <c r="B2618" s="52"/>
      <c r="C2618" s="53"/>
      <c r="D2618" s="54"/>
      <c r="E2618" s="54"/>
      <c r="F2618" s="55"/>
      <c r="G2618" s="56"/>
      <c r="H2618" s="57"/>
      <c r="I2618" s="58"/>
      <c r="J2618" s="59">
        <f t="shared" si="506"/>
        <v>0</v>
      </c>
      <c r="K2618" s="60">
        <f t="shared" si="507"/>
        <v>0</v>
      </c>
      <c r="L2618" s="61"/>
      <c r="M2618" s="59">
        <f t="shared" si="509"/>
        <v>0</v>
      </c>
      <c r="N2618" s="60">
        <f t="shared" si="510"/>
        <v>0</v>
      </c>
      <c r="O2618" s="81" t="e">
        <f t="shared" si="511"/>
        <v>#DIV/0!</v>
      </c>
      <c r="P2618" s="61"/>
      <c r="Q2618" s="60">
        <f t="shared" ref="Q2618:Q2681" si="512">L2618*H2618-P2618</f>
        <v>0</v>
      </c>
      <c r="R2618" s="60">
        <f t="shared" si="508"/>
        <v>0</v>
      </c>
      <c r="S2618" s="75" t="str">
        <f t="shared" si="505"/>
        <v>已清</v>
      </c>
      <c r="T2618" s="51" t="s">
        <v>59</v>
      </c>
      <c r="U2618" s="51"/>
      <c r="V2618" s="51"/>
    </row>
    <row r="2619" spans="1:22" ht="20">
      <c r="A2619" s="49"/>
      <c r="B2619" s="52"/>
      <c r="C2619" s="53"/>
      <c r="D2619" s="54"/>
      <c r="E2619" s="54"/>
      <c r="F2619" s="55"/>
      <c r="G2619" s="56"/>
      <c r="H2619" s="57"/>
      <c r="I2619" s="58"/>
      <c r="J2619" s="59">
        <f t="shared" si="506"/>
        <v>0</v>
      </c>
      <c r="K2619" s="60">
        <f t="shared" si="507"/>
        <v>0</v>
      </c>
      <c r="L2619" s="61"/>
      <c r="M2619" s="59">
        <f t="shared" si="509"/>
        <v>0</v>
      </c>
      <c r="N2619" s="60">
        <f t="shared" si="510"/>
        <v>0</v>
      </c>
      <c r="O2619" s="81" t="e">
        <f t="shared" si="511"/>
        <v>#DIV/0!</v>
      </c>
      <c r="P2619" s="61"/>
      <c r="Q2619" s="60">
        <f t="shared" si="512"/>
        <v>0</v>
      </c>
      <c r="R2619" s="60">
        <f t="shared" si="508"/>
        <v>0</v>
      </c>
      <c r="S2619" s="75" t="str">
        <f t="shared" si="505"/>
        <v>已清</v>
      </c>
      <c r="T2619" s="51" t="s">
        <v>59</v>
      </c>
      <c r="U2619" s="51"/>
      <c r="V2619" s="51"/>
    </row>
    <row r="2620" spans="1:22" ht="20">
      <c r="A2620" s="49"/>
      <c r="B2620" s="52"/>
      <c r="C2620" s="53"/>
      <c r="D2620" s="54"/>
      <c r="E2620" s="54"/>
      <c r="F2620" s="55"/>
      <c r="G2620" s="56"/>
      <c r="H2620" s="57"/>
      <c r="I2620" s="58"/>
      <c r="J2620" s="59">
        <f t="shared" si="506"/>
        <v>0</v>
      </c>
      <c r="K2620" s="60">
        <f t="shared" si="507"/>
        <v>0</v>
      </c>
      <c r="L2620" s="61"/>
      <c r="M2620" s="59">
        <f t="shared" si="509"/>
        <v>0</v>
      </c>
      <c r="N2620" s="60">
        <f t="shared" si="510"/>
        <v>0</v>
      </c>
      <c r="O2620" s="81" t="e">
        <f t="shared" si="511"/>
        <v>#DIV/0!</v>
      </c>
      <c r="P2620" s="61"/>
      <c r="Q2620" s="60">
        <f t="shared" si="512"/>
        <v>0</v>
      </c>
      <c r="R2620" s="60">
        <f t="shared" si="508"/>
        <v>0</v>
      </c>
      <c r="S2620" s="75" t="str">
        <f t="shared" si="505"/>
        <v>已清</v>
      </c>
      <c r="T2620" s="51" t="s">
        <v>59</v>
      </c>
      <c r="U2620" s="51"/>
      <c r="V2620" s="51"/>
    </row>
    <row r="2621" spans="1:22" ht="20">
      <c r="A2621" s="49"/>
      <c r="B2621" s="52"/>
      <c r="C2621" s="53"/>
      <c r="D2621" s="54"/>
      <c r="E2621" s="54"/>
      <c r="F2621" s="55"/>
      <c r="G2621" s="56"/>
      <c r="H2621" s="57"/>
      <c r="I2621" s="58"/>
      <c r="J2621" s="59">
        <f t="shared" si="506"/>
        <v>0</v>
      </c>
      <c r="K2621" s="60">
        <f t="shared" si="507"/>
        <v>0</v>
      </c>
      <c r="L2621" s="61"/>
      <c r="M2621" s="59">
        <f t="shared" si="509"/>
        <v>0</v>
      </c>
      <c r="N2621" s="60">
        <f t="shared" si="510"/>
        <v>0</v>
      </c>
      <c r="O2621" s="81" t="e">
        <f t="shared" si="511"/>
        <v>#DIV/0!</v>
      </c>
      <c r="P2621" s="61"/>
      <c r="Q2621" s="60">
        <f t="shared" si="512"/>
        <v>0</v>
      </c>
      <c r="R2621" s="60">
        <f t="shared" si="508"/>
        <v>0</v>
      </c>
      <c r="S2621" s="75" t="str">
        <f t="shared" si="505"/>
        <v>已清</v>
      </c>
      <c r="T2621" s="51" t="s">
        <v>59</v>
      </c>
      <c r="U2621" s="51"/>
      <c r="V2621" s="51"/>
    </row>
    <row r="2622" spans="1:22" ht="20">
      <c r="A2622" s="49"/>
      <c r="B2622" s="52"/>
      <c r="C2622" s="53"/>
      <c r="D2622" s="54"/>
      <c r="E2622" s="54"/>
      <c r="F2622" s="55"/>
      <c r="G2622" s="56"/>
      <c r="H2622" s="57"/>
      <c r="I2622" s="58"/>
      <c r="J2622" s="59">
        <f t="shared" si="506"/>
        <v>0</v>
      </c>
      <c r="K2622" s="60">
        <f t="shared" si="507"/>
        <v>0</v>
      </c>
      <c r="L2622" s="61"/>
      <c r="M2622" s="59">
        <f t="shared" si="509"/>
        <v>0</v>
      </c>
      <c r="N2622" s="60">
        <f t="shared" si="510"/>
        <v>0</v>
      </c>
      <c r="O2622" s="81" t="e">
        <f t="shared" si="511"/>
        <v>#DIV/0!</v>
      </c>
      <c r="P2622" s="61"/>
      <c r="Q2622" s="60">
        <f t="shared" si="512"/>
        <v>0</v>
      </c>
      <c r="R2622" s="60">
        <f t="shared" si="508"/>
        <v>0</v>
      </c>
      <c r="S2622" s="75" t="str">
        <f t="shared" si="505"/>
        <v>已清</v>
      </c>
      <c r="T2622" s="51" t="s">
        <v>59</v>
      </c>
      <c r="U2622" s="51"/>
      <c r="V2622" s="51"/>
    </row>
    <row r="2623" spans="1:22" ht="20">
      <c r="A2623" s="49"/>
      <c r="B2623" s="52"/>
      <c r="C2623" s="53"/>
      <c r="D2623" s="54"/>
      <c r="E2623" s="54"/>
      <c r="F2623" s="55"/>
      <c r="G2623" s="56"/>
      <c r="H2623" s="57"/>
      <c r="I2623" s="58"/>
      <c r="J2623" s="59">
        <f t="shared" si="506"/>
        <v>0</v>
      </c>
      <c r="K2623" s="60">
        <f t="shared" si="507"/>
        <v>0</v>
      </c>
      <c r="L2623" s="61"/>
      <c r="M2623" s="59">
        <f t="shared" si="509"/>
        <v>0</v>
      </c>
      <c r="N2623" s="60">
        <f t="shared" si="510"/>
        <v>0</v>
      </c>
      <c r="O2623" s="81" t="e">
        <f t="shared" si="511"/>
        <v>#DIV/0!</v>
      </c>
      <c r="P2623" s="61"/>
      <c r="Q2623" s="60">
        <f t="shared" si="512"/>
        <v>0</v>
      </c>
      <c r="R2623" s="60">
        <f t="shared" si="508"/>
        <v>0</v>
      </c>
      <c r="S2623" s="75" t="str">
        <f t="shared" si="505"/>
        <v>已清</v>
      </c>
      <c r="T2623" s="51" t="s">
        <v>59</v>
      </c>
      <c r="U2623" s="51"/>
      <c r="V2623" s="51"/>
    </row>
    <row r="2624" spans="1:22" ht="20">
      <c r="A2624" s="49"/>
      <c r="B2624" s="52"/>
      <c r="C2624" s="53"/>
      <c r="D2624" s="54"/>
      <c r="E2624" s="54"/>
      <c r="F2624" s="55"/>
      <c r="G2624" s="56"/>
      <c r="H2624" s="57"/>
      <c r="I2624" s="58"/>
      <c r="J2624" s="59">
        <f t="shared" si="506"/>
        <v>0</v>
      </c>
      <c r="K2624" s="60">
        <f t="shared" si="507"/>
        <v>0</v>
      </c>
      <c r="L2624" s="61"/>
      <c r="M2624" s="59">
        <f t="shared" si="509"/>
        <v>0</v>
      </c>
      <c r="N2624" s="60">
        <f t="shared" si="510"/>
        <v>0</v>
      </c>
      <c r="O2624" s="81" t="e">
        <f t="shared" si="511"/>
        <v>#DIV/0!</v>
      </c>
      <c r="P2624" s="61"/>
      <c r="Q2624" s="60">
        <f t="shared" si="512"/>
        <v>0</v>
      </c>
      <c r="R2624" s="60">
        <f t="shared" si="508"/>
        <v>0</v>
      </c>
      <c r="S2624" s="75" t="str">
        <f t="shared" si="505"/>
        <v>已清</v>
      </c>
      <c r="T2624" s="51" t="s">
        <v>59</v>
      </c>
      <c r="U2624" s="51"/>
      <c r="V2624" s="51"/>
    </row>
    <row r="2625" spans="1:22" ht="20">
      <c r="A2625" s="49"/>
      <c r="B2625" s="52"/>
      <c r="C2625" s="53"/>
      <c r="D2625" s="54"/>
      <c r="E2625" s="54"/>
      <c r="F2625" s="55"/>
      <c r="G2625" s="56"/>
      <c r="H2625" s="57"/>
      <c r="I2625" s="58"/>
      <c r="J2625" s="59">
        <f t="shared" si="506"/>
        <v>0</v>
      </c>
      <c r="K2625" s="60">
        <f t="shared" si="507"/>
        <v>0</v>
      </c>
      <c r="L2625" s="61"/>
      <c r="M2625" s="59">
        <f t="shared" si="509"/>
        <v>0</v>
      </c>
      <c r="N2625" s="60">
        <f t="shared" si="510"/>
        <v>0</v>
      </c>
      <c r="O2625" s="81" t="e">
        <f t="shared" si="511"/>
        <v>#DIV/0!</v>
      </c>
      <c r="P2625" s="61"/>
      <c r="Q2625" s="60">
        <f t="shared" si="512"/>
        <v>0</v>
      </c>
      <c r="R2625" s="60">
        <f t="shared" si="508"/>
        <v>0</v>
      </c>
      <c r="S2625" s="75" t="str">
        <f t="shared" si="505"/>
        <v>已清</v>
      </c>
      <c r="T2625" s="51" t="s">
        <v>59</v>
      </c>
      <c r="U2625" s="51"/>
      <c r="V2625" s="51"/>
    </row>
    <row r="2626" spans="1:22" ht="20">
      <c r="A2626" s="49"/>
      <c r="B2626" s="52"/>
      <c r="C2626" s="53"/>
      <c r="D2626" s="54"/>
      <c r="E2626" s="54"/>
      <c r="F2626" s="55"/>
      <c r="G2626" s="56"/>
      <c r="H2626" s="57"/>
      <c r="I2626" s="58"/>
      <c r="J2626" s="59">
        <f t="shared" si="506"/>
        <v>0</v>
      </c>
      <c r="K2626" s="60">
        <f t="shared" si="507"/>
        <v>0</v>
      </c>
      <c r="L2626" s="61"/>
      <c r="M2626" s="59">
        <f t="shared" si="509"/>
        <v>0</v>
      </c>
      <c r="N2626" s="60">
        <f t="shared" si="510"/>
        <v>0</v>
      </c>
      <c r="O2626" s="81" t="e">
        <f t="shared" si="511"/>
        <v>#DIV/0!</v>
      </c>
      <c r="P2626" s="61"/>
      <c r="Q2626" s="60">
        <f t="shared" si="512"/>
        <v>0</v>
      </c>
      <c r="R2626" s="60">
        <f t="shared" si="508"/>
        <v>0</v>
      </c>
      <c r="S2626" s="75" t="str">
        <f t="shared" ref="S2626:S2689" si="513">IF(Q2626&lt;&gt;0,"未清","已清")</f>
        <v>已清</v>
      </c>
      <c r="T2626" s="51" t="s">
        <v>59</v>
      </c>
      <c r="U2626" s="51"/>
      <c r="V2626" s="51"/>
    </row>
    <row r="2627" spans="1:22" ht="20">
      <c r="A2627" s="49"/>
      <c r="B2627" s="52"/>
      <c r="C2627" s="53"/>
      <c r="D2627" s="54"/>
      <c r="E2627" s="54"/>
      <c r="F2627" s="55"/>
      <c r="G2627" s="56"/>
      <c r="H2627" s="57"/>
      <c r="I2627" s="58"/>
      <c r="J2627" s="59">
        <f t="shared" si="506"/>
        <v>0</v>
      </c>
      <c r="K2627" s="60">
        <f t="shared" si="507"/>
        <v>0</v>
      </c>
      <c r="L2627" s="61"/>
      <c r="M2627" s="59">
        <f t="shared" si="509"/>
        <v>0</v>
      </c>
      <c r="N2627" s="60">
        <f t="shared" si="510"/>
        <v>0</v>
      </c>
      <c r="O2627" s="81" t="e">
        <f t="shared" si="511"/>
        <v>#DIV/0!</v>
      </c>
      <c r="P2627" s="61"/>
      <c r="Q2627" s="60">
        <f t="shared" si="512"/>
        <v>0</v>
      </c>
      <c r="R2627" s="60">
        <f t="shared" si="508"/>
        <v>0</v>
      </c>
      <c r="S2627" s="75" t="str">
        <f t="shared" si="513"/>
        <v>已清</v>
      </c>
      <c r="T2627" s="51" t="s">
        <v>59</v>
      </c>
      <c r="U2627" s="51"/>
      <c r="V2627" s="51"/>
    </row>
    <row r="2628" spans="1:22" ht="20">
      <c r="A2628" s="49"/>
      <c r="B2628" s="52"/>
      <c r="C2628" s="53"/>
      <c r="D2628" s="54"/>
      <c r="E2628" s="54"/>
      <c r="F2628" s="55"/>
      <c r="G2628" s="56"/>
      <c r="H2628" s="57"/>
      <c r="I2628" s="58"/>
      <c r="J2628" s="59">
        <f t="shared" si="506"/>
        <v>0</v>
      </c>
      <c r="K2628" s="60">
        <f t="shared" si="507"/>
        <v>0</v>
      </c>
      <c r="L2628" s="61"/>
      <c r="M2628" s="59">
        <f t="shared" si="509"/>
        <v>0</v>
      </c>
      <c r="N2628" s="60">
        <f t="shared" si="510"/>
        <v>0</v>
      </c>
      <c r="O2628" s="81" t="e">
        <f t="shared" si="511"/>
        <v>#DIV/0!</v>
      </c>
      <c r="P2628" s="61"/>
      <c r="Q2628" s="60">
        <f t="shared" si="512"/>
        <v>0</v>
      </c>
      <c r="R2628" s="60">
        <f t="shared" si="508"/>
        <v>0</v>
      </c>
      <c r="S2628" s="75" t="str">
        <f t="shared" si="513"/>
        <v>已清</v>
      </c>
      <c r="T2628" s="51" t="s">
        <v>59</v>
      </c>
      <c r="U2628" s="51"/>
      <c r="V2628" s="51"/>
    </row>
    <row r="2629" spans="1:22" ht="20">
      <c r="A2629" s="49"/>
      <c r="B2629" s="52"/>
      <c r="C2629" s="53"/>
      <c r="D2629" s="54"/>
      <c r="E2629" s="54"/>
      <c r="F2629" s="55"/>
      <c r="G2629" s="56"/>
      <c r="H2629" s="57"/>
      <c r="I2629" s="58"/>
      <c r="J2629" s="59">
        <f t="shared" ref="J2629:J2692" si="514">G2629*I2629</f>
        <v>0</v>
      </c>
      <c r="K2629" s="60">
        <f t="shared" si="507"/>
        <v>0</v>
      </c>
      <c r="L2629" s="61"/>
      <c r="M2629" s="59">
        <f t="shared" si="509"/>
        <v>0</v>
      </c>
      <c r="N2629" s="60">
        <f t="shared" si="510"/>
        <v>0</v>
      </c>
      <c r="O2629" s="81" t="e">
        <f t="shared" si="511"/>
        <v>#DIV/0!</v>
      </c>
      <c r="P2629" s="61"/>
      <c r="Q2629" s="60">
        <f t="shared" si="512"/>
        <v>0</v>
      </c>
      <c r="R2629" s="60">
        <f t="shared" si="508"/>
        <v>0</v>
      </c>
      <c r="S2629" s="75" t="str">
        <f t="shared" si="513"/>
        <v>已清</v>
      </c>
      <c r="T2629" s="51" t="s">
        <v>59</v>
      </c>
      <c r="U2629" s="51"/>
      <c r="V2629" s="51"/>
    </row>
    <row r="2630" spans="1:22" ht="20">
      <c r="A2630" s="49"/>
      <c r="B2630" s="52"/>
      <c r="C2630" s="53"/>
      <c r="D2630" s="54"/>
      <c r="E2630" s="54"/>
      <c r="F2630" s="55"/>
      <c r="G2630" s="56"/>
      <c r="H2630" s="57"/>
      <c r="I2630" s="58"/>
      <c r="J2630" s="59">
        <f t="shared" si="514"/>
        <v>0</v>
      </c>
      <c r="K2630" s="60">
        <f t="shared" si="507"/>
        <v>0</v>
      </c>
      <c r="L2630" s="61"/>
      <c r="M2630" s="59">
        <f t="shared" si="509"/>
        <v>0</v>
      </c>
      <c r="N2630" s="60">
        <f t="shared" si="510"/>
        <v>0</v>
      </c>
      <c r="O2630" s="81" t="e">
        <f t="shared" si="511"/>
        <v>#DIV/0!</v>
      </c>
      <c r="P2630" s="61"/>
      <c r="Q2630" s="60">
        <f t="shared" si="512"/>
        <v>0</v>
      </c>
      <c r="R2630" s="60">
        <f t="shared" si="508"/>
        <v>0</v>
      </c>
      <c r="S2630" s="75" t="str">
        <f t="shared" si="513"/>
        <v>已清</v>
      </c>
      <c r="T2630" s="51" t="s">
        <v>59</v>
      </c>
      <c r="U2630" s="51"/>
      <c r="V2630" s="51"/>
    </row>
    <row r="2631" spans="1:22" ht="20">
      <c r="A2631" s="49"/>
      <c r="B2631" s="52"/>
      <c r="C2631" s="53"/>
      <c r="D2631" s="54"/>
      <c r="E2631" s="54"/>
      <c r="F2631" s="55"/>
      <c r="G2631" s="56"/>
      <c r="H2631" s="57"/>
      <c r="I2631" s="58"/>
      <c r="J2631" s="59">
        <f t="shared" si="514"/>
        <v>0</v>
      </c>
      <c r="K2631" s="60">
        <f t="shared" si="507"/>
        <v>0</v>
      </c>
      <c r="L2631" s="61"/>
      <c r="M2631" s="59">
        <f t="shared" si="509"/>
        <v>0</v>
      </c>
      <c r="N2631" s="60">
        <f t="shared" si="510"/>
        <v>0</v>
      </c>
      <c r="O2631" s="81" t="e">
        <f t="shared" si="511"/>
        <v>#DIV/0!</v>
      </c>
      <c r="P2631" s="61"/>
      <c r="Q2631" s="60">
        <f t="shared" si="512"/>
        <v>0</v>
      </c>
      <c r="R2631" s="60">
        <f t="shared" si="508"/>
        <v>0</v>
      </c>
      <c r="S2631" s="75" t="str">
        <f t="shared" si="513"/>
        <v>已清</v>
      </c>
      <c r="T2631" s="51" t="s">
        <v>59</v>
      </c>
      <c r="U2631" s="51"/>
      <c r="V2631" s="51"/>
    </row>
    <row r="2632" spans="1:22" ht="20">
      <c r="A2632" s="49"/>
      <c r="B2632" s="52"/>
      <c r="C2632" s="53"/>
      <c r="D2632" s="54"/>
      <c r="E2632" s="54"/>
      <c r="F2632" s="55"/>
      <c r="G2632" s="56"/>
      <c r="H2632" s="57"/>
      <c r="I2632" s="58"/>
      <c r="J2632" s="59">
        <f t="shared" si="514"/>
        <v>0</v>
      </c>
      <c r="K2632" s="60">
        <f t="shared" si="507"/>
        <v>0</v>
      </c>
      <c r="L2632" s="61"/>
      <c r="M2632" s="59">
        <f t="shared" si="509"/>
        <v>0</v>
      </c>
      <c r="N2632" s="60">
        <f t="shared" si="510"/>
        <v>0</v>
      </c>
      <c r="O2632" s="81" t="e">
        <f t="shared" si="511"/>
        <v>#DIV/0!</v>
      </c>
      <c r="P2632" s="61"/>
      <c r="Q2632" s="60">
        <f t="shared" si="512"/>
        <v>0</v>
      </c>
      <c r="R2632" s="60">
        <f t="shared" si="508"/>
        <v>0</v>
      </c>
      <c r="S2632" s="75" t="str">
        <f t="shared" si="513"/>
        <v>已清</v>
      </c>
      <c r="T2632" s="51" t="s">
        <v>59</v>
      </c>
      <c r="U2632" s="51"/>
      <c r="V2632" s="51"/>
    </row>
    <row r="2633" spans="1:22" ht="20">
      <c r="A2633" s="49"/>
      <c r="B2633" s="52"/>
      <c r="C2633" s="53"/>
      <c r="D2633" s="54"/>
      <c r="E2633" s="54"/>
      <c r="F2633" s="55"/>
      <c r="G2633" s="56"/>
      <c r="H2633" s="57"/>
      <c r="I2633" s="58"/>
      <c r="J2633" s="59">
        <f t="shared" si="514"/>
        <v>0</v>
      </c>
      <c r="K2633" s="60">
        <f t="shared" si="507"/>
        <v>0</v>
      </c>
      <c r="L2633" s="61"/>
      <c r="M2633" s="59">
        <f t="shared" si="509"/>
        <v>0</v>
      </c>
      <c r="N2633" s="60">
        <f t="shared" si="510"/>
        <v>0</v>
      </c>
      <c r="O2633" s="81" t="e">
        <f t="shared" si="511"/>
        <v>#DIV/0!</v>
      </c>
      <c r="P2633" s="61"/>
      <c r="Q2633" s="60">
        <f t="shared" si="512"/>
        <v>0</v>
      </c>
      <c r="R2633" s="60">
        <f t="shared" si="508"/>
        <v>0</v>
      </c>
      <c r="S2633" s="75" t="str">
        <f t="shared" si="513"/>
        <v>已清</v>
      </c>
      <c r="T2633" s="51" t="s">
        <v>59</v>
      </c>
      <c r="U2633" s="51"/>
      <c r="V2633" s="51"/>
    </row>
    <row r="2634" spans="1:22" ht="20">
      <c r="A2634" s="49"/>
      <c r="B2634" s="52"/>
      <c r="C2634" s="53"/>
      <c r="D2634" s="54"/>
      <c r="E2634" s="54"/>
      <c r="F2634" s="55"/>
      <c r="G2634" s="56"/>
      <c r="H2634" s="57"/>
      <c r="I2634" s="58"/>
      <c r="J2634" s="59">
        <f t="shared" si="514"/>
        <v>0</v>
      </c>
      <c r="K2634" s="60">
        <f t="shared" si="507"/>
        <v>0</v>
      </c>
      <c r="L2634" s="61"/>
      <c r="M2634" s="59">
        <f t="shared" si="509"/>
        <v>0</v>
      </c>
      <c r="N2634" s="60">
        <f t="shared" si="510"/>
        <v>0</v>
      </c>
      <c r="O2634" s="81" t="e">
        <f t="shared" si="511"/>
        <v>#DIV/0!</v>
      </c>
      <c r="P2634" s="61"/>
      <c r="Q2634" s="60">
        <f t="shared" si="512"/>
        <v>0</v>
      </c>
      <c r="R2634" s="60">
        <f t="shared" si="508"/>
        <v>0</v>
      </c>
      <c r="S2634" s="75" t="str">
        <f t="shared" si="513"/>
        <v>已清</v>
      </c>
      <c r="T2634" s="51" t="s">
        <v>59</v>
      </c>
      <c r="U2634" s="51"/>
      <c r="V2634" s="51"/>
    </row>
    <row r="2635" spans="1:22" ht="20">
      <c r="A2635" s="49"/>
      <c r="B2635" s="52"/>
      <c r="C2635" s="53"/>
      <c r="D2635" s="54"/>
      <c r="E2635" s="54"/>
      <c r="F2635" s="55"/>
      <c r="G2635" s="56"/>
      <c r="H2635" s="57"/>
      <c r="I2635" s="58"/>
      <c r="J2635" s="59">
        <f t="shared" si="514"/>
        <v>0</v>
      </c>
      <c r="K2635" s="60">
        <f t="shared" si="507"/>
        <v>0</v>
      </c>
      <c r="L2635" s="61"/>
      <c r="M2635" s="59">
        <f t="shared" si="509"/>
        <v>0</v>
      </c>
      <c r="N2635" s="60">
        <f t="shared" si="510"/>
        <v>0</v>
      </c>
      <c r="O2635" s="81" t="e">
        <f t="shared" si="511"/>
        <v>#DIV/0!</v>
      </c>
      <c r="P2635" s="61"/>
      <c r="Q2635" s="60">
        <f t="shared" si="512"/>
        <v>0</v>
      </c>
      <c r="R2635" s="60">
        <f t="shared" si="508"/>
        <v>0</v>
      </c>
      <c r="S2635" s="75" t="str">
        <f t="shared" si="513"/>
        <v>已清</v>
      </c>
      <c r="T2635" s="51" t="s">
        <v>59</v>
      </c>
      <c r="U2635" s="51"/>
      <c r="V2635" s="51"/>
    </row>
    <row r="2636" spans="1:22" ht="20">
      <c r="A2636" s="49"/>
      <c r="B2636" s="52"/>
      <c r="C2636" s="53"/>
      <c r="D2636" s="54"/>
      <c r="E2636" s="54"/>
      <c r="F2636" s="55"/>
      <c r="G2636" s="56"/>
      <c r="H2636" s="57"/>
      <c r="I2636" s="58"/>
      <c r="J2636" s="59">
        <f t="shared" si="514"/>
        <v>0</v>
      </c>
      <c r="K2636" s="60">
        <f t="shared" si="507"/>
        <v>0</v>
      </c>
      <c r="L2636" s="61"/>
      <c r="M2636" s="59">
        <f t="shared" si="509"/>
        <v>0</v>
      </c>
      <c r="N2636" s="60">
        <f t="shared" si="510"/>
        <v>0</v>
      </c>
      <c r="O2636" s="81" t="e">
        <f t="shared" si="511"/>
        <v>#DIV/0!</v>
      </c>
      <c r="P2636" s="61"/>
      <c r="Q2636" s="60">
        <f t="shared" si="512"/>
        <v>0</v>
      </c>
      <c r="R2636" s="60">
        <f t="shared" si="508"/>
        <v>0</v>
      </c>
      <c r="S2636" s="75" t="str">
        <f t="shared" si="513"/>
        <v>已清</v>
      </c>
      <c r="T2636" s="51" t="s">
        <v>59</v>
      </c>
      <c r="U2636" s="51"/>
      <c r="V2636" s="51"/>
    </row>
    <row r="2637" spans="1:22" ht="20">
      <c r="A2637" s="49"/>
      <c r="B2637" s="52"/>
      <c r="C2637" s="53"/>
      <c r="D2637" s="54"/>
      <c r="E2637" s="54"/>
      <c r="F2637" s="55"/>
      <c r="G2637" s="56"/>
      <c r="H2637" s="57"/>
      <c r="I2637" s="58"/>
      <c r="J2637" s="59">
        <f t="shared" si="514"/>
        <v>0</v>
      </c>
      <c r="K2637" s="60">
        <f t="shared" si="507"/>
        <v>0</v>
      </c>
      <c r="L2637" s="61"/>
      <c r="M2637" s="59">
        <f t="shared" si="509"/>
        <v>0</v>
      </c>
      <c r="N2637" s="60">
        <f t="shared" si="510"/>
        <v>0</v>
      </c>
      <c r="O2637" s="81" t="e">
        <f t="shared" si="511"/>
        <v>#DIV/0!</v>
      </c>
      <c r="P2637" s="61"/>
      <c r="Q2637" s="60">
        <f t="shared" si="512"/>
        <v>0</v>
      </c>
      <c r="R2637" s="60">
        <f t="shared" si="508"/>
        <v>0</v>
      </c>
      <c r="S2637" s="75" t="str">
        <f t="shared" si="513"/>
        <v>已清</v>
      </c>
      <c r="T2637" s="51" t="s">
        <v>59</v>
      </c>
      <c r="U2637" s="51"/>
      <c r="V2637" s="51"/>
    </row>
    <row r="2638" spans="1:22" ht="20">
      <c r="A2638" s="49"/>
      <c r="B2638" s="52"/>
      <c r="C2638" s="53"/>
      <c r="D2638" s="54"/>
      <c r="E2638" s="54"/>
      <c r="F2638" s="55"/>
      <c r="G2638" s="56"/>
      <c r="H2638" s="57"/>
      <c r="I2638" s="58"/>
      <c r="J2638" s="59">
        <f t="shared" si="514"/>
        <v>0</v>
      </c>
      <c r="K2638" s="60">
        <f t="shared" si="507"/>
        <v>0</v>
      </c>
      <c r="L2638" s="61"/>
      <c r="M2638" s="59">
        <f t="shared" si="509"/>
        <v>0</v>
      </c>
      <c r="N2638" s="60">
        <f t="shared" si="510"/>
        <v>0</v>
      </c>
      <c r="O2638" s="81" t="e">
        <f t="shared" si="511"/>
        <v>#DIV/0!</v>
      </c>
      <c r="P2638" s="61"/>
      <c r="Q2638" s="60">
        <f t="shared" si="512"/>
        <v>0</v>
      </c>
      <c r="R2638" s="60">
        <f t="shared" si="508"/>
        <v>0</v>
      </c>
      <c r="S2638" s="75" t="str">
        <f t="shared" si="513"/>
        <v>已清</v>
      </c>
      <c r="T2638" s="51" t="s">
        <v>59</v>
      </c>
      <c r="U2638" s="51"/>
      <c r="V2638" s="51"/>
    </row>
    <row r="2639" spans="1:22" ht="20">
      <c r="A2639" s="49"/>
      <c r="B2639" s="52"/>
      <c r="C2639" s="53"/>
      <c r="D2639" s="54"/>
      <c r="E2639" s="54"/>
      <c r="F2639" s="55"/>
      <c r="G2639" s="56"/>
      <c r="H2639" s="57"/>
      <c r="I2639" s="58"/>
      <c r="J2639" s="59">
        <f t="shared" si="514"/>
        <v>0</v>
      </c>
      <c r="K2639" s="60">
        <f t="shared" si="507"/>
        <v>0</v>
      </c>
      <c r="L2639" s="61"/>
      <c r="M2639" s="59">
        <f t="shared" si="509"/>
        <v>0</v>
      </c>
      <c r="N2639" s="60">
        <f t="shared" si="510"/>
        <v>0</v>
      </c>
      <c r="O2639" s="81" t="e">
        <f t="shared" si="511"/>
        <v>#DIV/0!</v>
      </c>
      <c r="P2639" s="61"/>
      <c r="Q2639" s="60">
        <f t="shared" si="512"/>
        <v>0</v>
      </c>
      <c r="R2639" s="60">
        <f t="shared" si="508"/>
        <v>0</v>
      </c>
      <c r="S2639" s="75" t="str">
        <f t="shared" si="513"/>
        <v>已清</v>
      </c>
      <c r="T2639" s="51" t="s">
        <v>59</v>
      </c>
      <c r="U2639" s="51"/>
      <c r="V2639" s="51"/>
    </row>
    <row r="2640" spans="1:22" ht="20">
      <c r="A2640" s="49"/>
      <c r="B2640" s="52"/>
      <c r="C2640" s="53"/>
      <c r="D2640" s="54"/>
      <c r="E2640" s="54"/>
      <c r="F2640" s="55"/>
      <c r="G2640" s="56"/>
      <c r="H2640" s="57"/>
      <c r="I2640" s="58"/>
      <c r="J2640" s="59">
        <f t="shared" si="514"/>
        <v>0</v>
      </c>
      <c r="K2640" s="60">
        <f t="shared" si="507"/>
        <v>0</v>
      </c>
      <c r="L2640" s="61"/>
      <c r="M2640" s="59">
        <f t="shared" si="509"/>
        <v>0</v>
      </c>
      <c r="N2640" s="60">
        <f t="shared" si="510"/>
        <v>0</v>
      </c>
      <c r="O2640" s="81" t="e">
        <f t="shared" si="511"/>
        <v>#DIV/0!</v>
      </c>
      <c r="P2640" s="61"/>
      <c r="Q2640" s="60">
        <f t="shared" si="512"/>
        <v>0</v>
      </c>
      <c r="R2640" s="60">
        <f t="shared" si="508"/>
        <v>0</v>
      </c>
      <c r="S2640" s="75" t="str">
        <f t="shared" si="513"/>
        <v>已清</v>
      </c>
      <c r="T2640" s="51" t="s">
        <v>59</v>
      </c>
      <c r="U2640" s="51"/>
      <c r="V2640" s="51"/>
    </row>
    <row r="2641" spans="1:22" ht="20">
      <c r="A2641" s="49"/>
      <c r="B2641" s="52"/>
      <c r="C2641" s="53"/>
      <c r="D2641" s="54"/>
      <c r="E2641" s="54"/>
      <c r="F2641" s="55"/>
      <c r="G2641" s="56"/>
      <c r="H2641" s="57"/>
      <c r="I2641" s="58"/>
      <c r="J2641" s="59">
        <f t="shared" si="514"/>
        <v>0</v>
      </c>
      <c r="K2641" s="60">
        <f t="shared" si="507"/>
        <v>0</v>
      </c>
      <c r="L2641" s="61"/>
      <c r="M2641" s="59">
        <f t="shared" si="509"/>
        <v>0</v>
      </c>
      <c r="N2641" s="60">
        <f t="shared" si="510"/>
        <v>0</v>
      </c>
      <c r="O2641" s="81" t="e">
        <f t="shared" si="511"/>
        <v>#DIV/0!</v>
      </c>
      <c r="P2641" s="61"/>
      <c r="Q2641" s="60">
        <f t="shared" si="512"/>
        <v>0</v>
      </c>
      <c r="R2641" s="60">
        <f t="shared" si="508"/>
        <v>0</v>
      </c>
      <c r="S2641" s="75" t="str">
        <f t="shared" si="513"/>
        <v>已清</v>
      </c>
      <c r="T2641" s="51" t="s">
        <v>59</v>
      </c>
      <c r="U2641" s="51"/>
      <c r="V2641" s="51"/>
    </row>
    <row r="2642" spans="1:22" ht="20">
      <c r="A2642" s="49"/>
      <c r="B2642" s="52"/>
      <c r="C2642" s="53"/>
      <c r="D2642" s="54"/>
      <c r="E2642" s="54"/>
      <c r="F2642" s="55"/>
      <c r="G2642" s="56"/>
      <c r="H2642" s="57"/>
      <c r="I2642" s="58"/>
      <c r="J2642" s="59">
        <f t="shared" si="514"/>
        <v>0</v>
      </c>
      <c r="K2642" s="60">
        <f t="shared" si="507"/>
        <v>0</v>
      </c>
      <c r="L2642" s="61"/>
      <c r="M2642" s="59">
        <f t="shared" si="509"/>
        <v>0</v>
      </c>
      <c r="N2642" s="60">
        <f t="shared" si="510"/>
        <v>0</v>
      </c>
      <c r="O2642" s="81" t="e">
        <f t="shared" si="511"/>
        <v>#DIV/0!</v>
      </c>
      <c r="P2642" s="61"/>
      <c r="Q2642" s="60">
        <f t="shared" si="512"/>
        <v>0</v>
      </c>
      <c r="R2642" s="60">
        <f t="shared" si="508"/>
        <v>0</v>
      </c>
      <c r="S2642" s="75" t="str">
        <f t="shared" si="513"/>
        <v>已清</v>
      </c>
      <c r="T2642" s="51" t="s">
        <v>59</v>
      </c>
      <c r="U2642" s="51"/>
      <c r="V2642" s="51"/>
    </row>
    <row r="2643" spans="1:22" ht="20">
      <c r="A2643" s="49"/>
      <c r="B2643" s="52"/>
      <c r="C2643" s="53"/>
      <c r="D2643" s="54"/>
      <c r="E2643" s="54"/>
      <c r="F2643" s="55"/>
      <c r="G2643" s="56"/>
      <c r="H2643" s="57"/>
      <c r="I2643" s="58"/>
      <c r="J2643" s="59">
        <f t="shared" si="514"/>
        <v>0</v>
      </c>
      <c r="K2643" s="60">
        <f t="shared" si="507"/>
        <v>0</v>
      </c>
      <c r="L2643" s="61"/>
      <c r="M2643" s="59">
        <f t="shared" si="509"/>
        <v>0</v>
      </c>
      <c r="N2643" s="60">
        <f t="shared" si="510"/>
        <v>0</v>
      </c>
      <c r="O2643" s="81" t="e">
        <f t="shared" si="511"/>
        <v>#DIV/0!</v>
      </c>
      <c r="P2643" s="61"/>
      <c r="Q2643" s="60">
        <f t="shared" si="512"/>
        <v>0</v>
      </c>
      <c r="R2643" s="60">
        <f t="shared" si="508"/>
        <v>0</v>
      </c>
      <c r="S2643" s="75" t="str">
        <f t="shared" si="513"/>
        <v>已清</v>
      </c>
      <c r="T2643" s="51" t="s">
        <v>59</v>
      </c>
      <c r="U2643" s="51"/>
      <c r="V2643" s="51"/>
    </row>
    <row r="2644" spans="1:22" ht="20">
      <c r="A2644" s="49"/>
      <c r="B2644" s="52"/>
      <c r="C2644" s="53"/>
      <c r="D2644" s="54"/>
      <c r="E2644" s="54"/>
      <c r="F2644" s="55"/>
      <c r="G2644" s="56"/>
      <c r="H2644" s="57"/>
      <c r="I2644" s="58"/>
      <c r="J2644" s="59">
        <f t="shared" si="514"/>
        <v>0</v>
      </c>
      <c r="K2644" s="60">
        <f t="shared" si="507"/>
        <v>0</v>
      </c>
      <c r="L2644" s="61"/>
      <c r="M2644" s="59">
        <f t="shared" si="509"/>
        <v>0</v>
      </c>
      <c r="N2644" s="60">
        <f t="shared" si="510"/>
        <v>0</v>
      </c>
      <c r="O2644" s="81" t="e">
        <f t="shared" si="511"/>
        <v>#DIV/0!</v>
      </c>
      <c r="P2644" s="61"/>
      <c r="Q2644" s="60">
        <f t="shared" si="512"/>
        <v>0</v>
      </c>
      <c r="R2644" s="60">
        <f t="shared" si="508"/>
        <v>0</v>
      </c>
      <c r="S2644" s="75" t="str">
        <f t="shared" si="513"/>
        <v>已清</v>
      </c>
      <c r="T2644" s="51" t="s">
        <v>59</v>
      </c>
      <c r="U2644" s="51"/>
      <c r="V2644" s="51"/>
    </row>
    <row r="2645" spans="1:22" ht="20">
      <c r="A2645" s="49"/>
      <c r="B2645" s="52"/>
      <c r="C2645" s="53"/>
      <c r="D2645" s="54"/>
      <c r="E2645" s="54"/>
      <c r="F2645" s="55"/>
      <c r="G2645" s="56"/>
      <c r="H2645" s="57"/>
      <c r="I2645" s="58"/>
      <c r="J2645" s="59">
        <f t="shared" si="514"/>
        <v>0</v>
      </c>
      <c r="K2645" s="60">
        <f t="shared" si="507"/>
        <v>0</v>
      </c>
      <c r="L2645" s="61"/>
      <c r="M2645" s="59">
        <f t="shared" si="509"/>
        <v>0</v>
      </c>
      <c r="N2645" s="60">
        <f t="shared" si="510"/>
        <v>0</v>
      </c>
      <c r="O2645" s="81" t="e">
        <f t="shared" si="511"/>
        <v>#DIV/0!</v>
      </c>
      <c r="P2645" s="61"/>
      <c r="Q2645" s="60">
        <f t="shared" si="512"/>
        <v>0</v>
      </c>
      <c r="R2645" s="60">
        <f t="shared" si="508"/>
        <v>0</v>
      </c>
      <c r="S2645" s="75" t="str">
        <f t="shared" si="513"/>
        <v>已清</v>
      </c>
      <c r="T2645" s="51" t="s">
        <v>59</v>
      </c>
      <c r="U2645" s="51"/>
      <c r="V2645" s="51"/>
    </row>
    <row r="2646" spans="1:22" ht="20">
      <c r="A2646" s="49"/>
      <c r="B2646" s="52"/>
      <c r="C2646" s="53"/>
      <c r="D2646" s="54"/>
      <c r="E2646" s="54"/>
      <c r="F2646" s="55"/>
      <c r="G2646" s="56"/>
      <c r="H2646" s="57"/>
      <c r="I2646" s="58"/>
      <c r="J2646" s="59">
        <f t="shared" si="514"/>
        <v>0</v>
      </c>
      <c r="K2646" s="60">
        <f t="shared" si="507"/>
        <v>0</v>
      </c>
      <c r="L2646" s="61"/>
      <c r="M2646" s="59">
        <f t="shared" si="509"/>
        <v>0</v>
      </c>
      <c r="N2646" s="60">
        <f t="shared" si="510"/>
        <v>0</v>
      </c>
      <c r="O2646" s="81" t="e">
        <f t="shared" si="511"/>
        <v>#DIV/0!</v>
      </c>
      <c r="P2646" s="61"/>
      <c r="Q2646" s="60">
        <f t="shared" si="512"/>
        <v>0</v>
      </c>
      <c r="R2646" s="60">
        <f t="shared" si="508"/>
        <v>0</v>
      </c>
      <c r="S2646" s="75" t="str">
        <f t="shared" si="513"/>
        <v>已清</v>
      </c>
      <c r="T2646" s="51" t="s">
        <v>59</v>
      </c>
      <c r="U2646" s="51"/>
      <c r="V2646" s="51"/>
    </row>
    <row r="2647" spans="1:22" ht="20">
      <c r="A2647" s="49"/>
      <c r="B2647" s="52"/>
      <c r="C2647" s="53"/>
      <c r="D2647" s="54"/>
      <c r="E2647" s="54"/>
      <c r="F2647" s="55"/>
      <c r="G2647" s="56"/>
      <c r="H2647" s="57"/>
      <c r="I2647" s="58"/>
      <c r="J2647" s="59">
        <f t="shared" si="514"/>
        <v>0</v>
      </c>
      <c r="K2647" s="60">
        <f t="shared" ref="K2647:K2710" si="515">J2647*H2647</f>
        <v>0</v>
      </c>
      <c r="L2647" s="61"/>
      <c r="M2647" s="59">
        <f t="shared" si="509"/>
        <v>0</v>
      </c>
      <c r="N2647" s="60">
        <f t="shared" si="510"/>
        <v>0</v>
      </c>
      <c r="O2647" s="81" t="e">
        <f t="shared" si="511"/>
        <v>#DIV/0!</v>
      </c>
      <c r="P2647" s="61"/>
      <c r="Q2647" s="60">
        <f t="shared" si="512"/>
        <v>0</v>
      </c>
      <c r="R2647" s="60">
        <f t="shared" si="508"/>
        <v>0</v>
      </c>
      <c r="S2647" s="75" t="str">
        <f t="shared" si="513"/>
        <v>已清</v>
      </c>
      <c r="T2647" s="51" t="s">
        <v>59</v>
      </c>
      <c r="U2647" s="51"/>
      <c r="V2647" s="51"/>
    </row>
    <row r="2648" spans="1:22" ht="20">
      <c r="A2648" s="49"/>
      <c r="B2648" s="52"/>
      <c r="C2648" s="53"/>
      <c r="D2648" s="54"/>
      <c r="E2648" s="54"/>
      <c r="F2648" s="55"/>
      <c r="G2648" s="56"/>
      <c r="H2648" s="57"/>
      <c r="I2648" s="58"/>
      <c r="J2648" s="59">
        <f t="shared" si="514"/>
        <v>0</v>
      </c>
      <c r="K2648" s="60">
        <f t="shared" si="515"/>
        <v>0</v>
      </c>
      <c r="L2648" s="61"/>
      <c r="M2648" s="59">
        <f t="shared" si="509"/>
        <v>0</v>
      </c>
      <c r="N2648" s="60">
        <f t="shared" si="510"/>
        <v>0</v>
      </c>
      <c r="O2648" s="81" t="e">
        <f t="shared" si="511"/>
        <v>#DIV/0!</v>
      </c>
      <c r="P2648" s="61"/>
      <c r="Q2648" s="60">
        <f t="shared" si="512"/>
        <v>0</v>
      </c>
      <c r="R2648" s="60">
        <f t="shared" si="508"/>
        <v>0</v>
      </c>
      <c r="S2648" s="75" t="str">
        <f t="shared" si="513"/>
        <v>已清</v>
      </c>
      <c r="T2648" s="51" t="s">
        <v>59</v>
      </c>
      <c r="U2648" s="51"/>
      <c r="V2648" s="51"/>
    </row>
    <row r="2649" spans="1:22" ht="20">
      <c r="A2649" s="49"/>
      <c r="B2649" s="52"/>
      <c r="C2649" s="53"/>
      <c r="D2649" s="54"/>
      <c r="E2649" s="54"/>
      <c r="F2649" s="55"/>
      <c r="G2649" s="56"/>
      <c r="H2649" s="57"/>
      <c r="I2649" s="58"/>
      <c r="J2649" s="59">
        <f t="shared" si="514"/>
        <v>0</v>
      </c>
      <c r="K2649" s="60">
        <f t="shared" si="515"/>
        <v>0</v>
      </c>
      <c r="L2649" s="61"/>
      <c r="M2649" s="59">
        <f t="shared" si="509"/>
        <v>0</v>
      </c>
      <c r="N2649" s="60">
        <f t="shared" si="510"/>
        <v>0</v>
      </c>
      <c r="O2649" s="81" t="e">
        <f t="shared" si="511"/>
        <v>#DIV/0!</v>
      </c>
      <c r="P2649" s="61"/>
      <c r="Q2649" s="60">
        <f t="shared" si="512"/>
        <v>0</v>
      </c>
      <c r="R2649" s="60">
        <f t="shared" si="508"/>
        <v>0</v>
      </c>
      <c r="S2649" s="75" t="str">
        <f t="shared" si="513"/>
        <v>已清</v>
      </c>
      <c r="T2649" s="51" t="s">
        <v>59</v>
      </c>
      <c r="U2649" s="51"/>
      <c r="V2649" s="51"/>
    </row>
    <row r="2650" spans="1:22" ht="20">
      <c r="A2650" s="49"/>
      <c r="B2650" s="52"/>
      <c r="C2650" s="53"/>
      <c r="D2650" s="54"/>
      <c r="E2650" s="54"/>
      <c r="F2650" s="55"/>
      <c r="G2650" s="56"/>
      <c r="H2650" s="57"/>
      <c r="I2650" s="58"/>
      <c r="J2650" s="59">
        <f t="shared" si="514"/>
        <v>0</v>
      </c>
      <c r="K2650" s="60">
        <f t="shared" si="515"/>
        <v>0</v>
      </c>
      <c r="L2650" s="61"/>
      <c r="M2650" s="59">
        <f t="shared" si="509"/>
        <v>0</v>
      </c>
      <c r="N2650" s="60">
        <f t="shared" si="510"/>
        <v>0</v>
      </c>
      <c r="O2650" s="81" t="e">
        <f t="shared" si="511"/>
        <v>#DIV/0!</v>
      </c>
      <c r="P2650" s="61"/>
      <c r="Q2650" s="60">
        <f t="shared" si="512"/>
        <v>0</v>
      </c>
      <c r="R2650" s="60">
        <f t="shared" si="508"/>
        <v>0</v>
      </c>
      <c r="S2650" s="75" t="str">
        <f t="shared" si="513"/>
        <v>已清</v>
      </c>
      <c r="T2650" s="51" t="s">
        <v>59</v>
      </c>
      <c r="U2650" s="51"/>
      <c r="V2650" s="51"/>
    </row>
    <row r="2651" spans="1:22" ht="20">
      <c r="A2651" s="49"/>
      <c r="B2651" s="52"/>
      <c r="C2651" s="53"/>
      <c r="D2651" s="54"/>
      <c r="E2651" s="54"/>
      <c r="F2651" s="55"/>
      <c r="G2651" s="56"/>
      <c r="H2651" s="57"/>
      <c r="I2651" s="58"/>
      <c r="J2651" s="59">
        <f t="shared" si="514"/>
        <v>0</v>
      </c>
      <c r="K2651" s="60">
        <f t="shared" si="515"/>
        <v>0</v>
      </c>
      <c r="L2651" s="61"/>
      <c r="M2651" s="59">
        <f t="shared" si="509"/>
        <v>0</v>
      </c>
      <c r="N2651" s="60">
        <f t="shared" si="510"/>
        <v>0</v>
      </c>
      <c r="O2651" s="81" t="e">
        <f t="shared" si="511"/>
        <v>#DIV/0!</v>
      </c>
      <c r="P2651" s="61"/>
      <c r="Q2651" s="60">
        <f t="shared" si="512"/>
        <v>0</v>
      </c>
      <c r="R2651" s="60">
        <f t="shared" si="508"/>
        <v>0</v>
      </c>
      <c r="S2651" s="75" t="str">
        <f t="shared" si="513"/>
        <v>已清</v>
      </c>
      <c r="T2651" s="51" t="s">
        <v>59</v>
      </c>
      <c r="U2651" s="51"/>
      <c r="V2651" s="51"/>
    </row>
    <row r="2652" spans="1:22" ht="20">
      <c r="A2652" s="49"/>
      <c r="B2652" s="52"/>
      <c r="C2652" s="53"/>
      <c r="D2652" s="54"/>
      <c r="E2652" s="54"/>
      <c r="F2652" s="55"/>
      <c r="G2652" s="56"/>
      <c r="H2652" s="57"/>
      <c r="I2652" s="58"/>
      <c r="J2652" s="59">
        <f t="shared" si="514"/>
        <v>0</v>
      </c>
      <c r="K2652" s="60">
        <f t="shared" si="515"/>
        <v>0</v>
      </c>
      <c r="L2652" s="61"/>
      <c r="M2652" s="59">
        <f t="shared" si="509"/>
        <v>0</v>
      </c>
      <c r="N2652" s="60">
        <f t="shared" si="510"/>
        <v>0</v>
      </c>
      <c r="O2652" s="81" t="e">
        <f t="shared" si="511"/>
        <v>#DIV/0!</v>
      </c>
      <c r="P2652" s="61"/>
      <c r="Q2652" s="60">
        <f t="shared" si="512"/>
        <v>0</v>
      </c>
      <c r="R2652" s="60">
        <f t="shared" si="508"/>
        <v>0</v>
      </c>
      <c r="S2652" s="75" t="str">
        <f t="shared" si="513"/>
        <v>已清</v>
      </c>
      <c r="T2652" s="51" t="s">
        <v>59</v>
      </c>
      <c r="U2652" s="51"/>
      <c r="V2652" s="51"/>
    </row>
    <row r="2653" spans="1:22" ht="20">
      <c r="A2653" s="49"/>
      <c r="B2653" s="52"/>
      <c r="C2653" s="53"/>
      <c r="D2653" s="54"/>
      <c r="E2653" s="54"/>
      <c r="F2653" s="55"/>
      <c r="G2653" s="56"/>
      <c r="H2653" s="57"/>
      <c r="I2653" s="58"/>
      <c r="J2653" s="59">
        <f t="shared" si="514"/>
        <v>0</v>
      </c>
      <c r="K2653" s="60">
        <f t="shared" si="515"/>
        <v>0</v>
      </c>
      <c r="L2653" s="61"/>
      <c r="M2653" s="59">
        <f t="shared" si="509"/>
        <v>0</v>
      </c>
      <c r="N2653" s="60">
        <f t="shared" si="510"/>
        <v>0</v>
      </c>
      <c r="O2653" s="81" t="e">
        <f t="shared" si="511"/>
        <v>#DIV/0!</v>
      </c>
      <c r="P2653" s="61"/>
      <c r="Q2653" s="60">
        <f t="shared" si="512"/>
        <v>0</v>
      </c>
      <c r="R2653" s="60">
        <f t="shared" si="508"/>
        <v>0</v>
      </c>
      <c r="S2653" s="75" t="str">
        <f t="shared" si="513"/>
        <v>已清</v>
      </c>
      <c r="T2653" s="51" t="s">
        <v>59</v>
      </c>
      <c r="U2653" s="51"/>
      <c r="V2653" s="51"/>
    </row>
    <row r="2654" spans="1:22" ht="20">
      <c r="A2654" s="49"/>
      <c r="B2654" s="52"/>
      <c r="C2654" s="53"/>
      <c r="D2654" s="54"/>
      <c r="E2654" s="54"/>
      <c r="F2654" s="55"/>
      <c r="G2654" s="56"/>
      <c r="H2654" s="57"/>
      <c r="I2654" s="58"/>
      <c r="J2654" s="59">
        <f t="shared" si="514"/>
        <v>0</v>
      </c>
      <c r="K2654" s="60">
        <f t="shared" si="515"/>
        <v>0</v>
      </c>
      <c r="L2654" s="61"/>
      <c r="M2654" s="59">
        <f t="shared" si="509"/>
        <v>0</v>
      </c>
      <c r="N2654" s="60">
        <f t="shared" si="510"/>
        <v>0</v>
      </c>
      <c r="O2654" s="81" t="e">
        <f t="shared" si="511"/>
        <v>#DIV/0!</v>
      </c>
      <c r="P2654" s="61"/>
      <c r="Q2654" s="60">
        <f t="shared" si="512"/>
        <v>0</v>
      </c>
      <c r="R2654" s="60">
        <f t="shared" si="508"/>
        <v>0</v>
      </c>
      <c r="S2654" s="75" t="str">
        <f t="shared" si="513"/>
        <v>已清</v>
      </c>
      <c r="T2654" s="51" t="s">
        <v>59</v>
      </c>
      <c r="U2654" s="51"/>
      <c r="V2654" s="51"/>
    </row>
    <row r="2655" spans="1:22" ht="20">
      <c r="A2655" s="49"/>
      <c r="B2655" s="52"/>
      <c r="C2655" s="53"/>
      <c r="D2655" s="54"/>
      <c r="E2655" s="54"/>
      <c r="F2655" s="55"/>
      <c r="G2655" s="56"/>
      <c r="H2655" s="57"/>
      <c r="I2655" s="58"/>
      <c r="J2655" s="59">
        <f t="shared" si="514"/>
        <v>0</v>
      </c>
      <c r="K2655" s="60">
        <f t="shared" si="515"/>
        <v>0</v>
      </c>
      <c r="L2655" s="61"/>
      <c r="M2655" s="59">
        <f t="shared" si="509"/>
        <v>0</v>
      </c>
      <c r="N2655" s="60">
        <f t="shared" si="510"/>
        <v>0</v>
      </c>
      <c r="O2655" s="81" t="e">
        <f t="shared" si="511"/>
        <v>#DIV/0!</v>
      </c>
      <c r="P2655" s="61"/>
      <c r="Q2655" s="60">
        <f t="shared" si="512"/>
        <v>0</v>
      </c>
      <c r="R2655" s="60">
        <f t="shared" si="508"/>
        <v>0</v>
      </c>
      <c r="S2655" s="75" t="str">
        <f t="shared" si="513"/>
        <v>已清</v>
      </c>
      <c r="T2655" s="51" t="s">
        <v>59</v>
      </c>
      <c r="U2655" s="51"/>
      <c r="V2655" s="51"/>
    </row>
    <row r="2656" spans="1:22" ht="20">
      <c r="A2656" s="49"/>
      <c r="B2656" s="52"/>
      <c r="C2656" s="53"/>
      <c r="D2656" s="54"/>
      <c r="E2656" s="54"/>
      <c r="F2656" s="55"/>
      <c r="G2656" s="56"/>
      <c r="H2656" s="57"/>
      <c r="I2656" s="58"/>
      <c r="J2656" s="59">
        <f t="shared" si="514"/>
        <v>0</v>
      </c>
      <c r="K2656" s="60">
        <f t="shared" si="515"/>
        <v>0</v>
      </c>
      <c r="L2656" s="61"/>
      <c r="M2656" s="59">
        <f t="shared" si="509"/>
        <v>0</v>
      </c>
      <c r="N2656" s="60">
        <f t="shared" si="510"/>
        <v>0</v>
      </c>
      <c r="O2656" s="81" t="e">
        <f t="shared" si="511"/>
        <v>#DIV/0!</v>
      </c>
      <c r="P2656" s="61"/>
      <c r="Q2656" s="60">
        <f t="shared" si="512"/>
        <v>0</v>
      </c>
      <c r="R2656" s="60">
        <f t="shared" si="508"/>
        <v>0</v>
      </c>
      <c r="S2656" s="75" t="str">
        <f t="shared" si="513"/>
        <v>已清</v>
      </c>
      <c r="T2656" s="51" t="s">
        <v>59</v>
      </c>
      <c r="U2656" s="51"/>
      <c r="V2656" s="51"/>
    </row>
    <row r="2657" spans="1:22" ht="20">
      <c r="A2657" s="49"/>
      <c r="B2657" s="52"/>
      <c r="C2657" s="53"/>
      <c r="D2657" s="54"/>
      <c r="E2657" s="54"/>
      <c r="F2657" s="55"/>
      <c r="G2657" s="56"/>
      <c r="H2657" s="57"/>
      <c r="I2657" s="58"/>
      <c r="J2657" s="59">
        <f t="shared" si="514"/>
        <v>0</v>
      </c>
      <c r="K2657" s="60">
        <f t="shared" si="515"/>
        <v>0</v>
      </c>
      <c r="L2657" s="61"/>
      <c r="M2657" s="59">
        <f t="shared" si="509"/>
        <v>0</v>
      </c>
      <c r="N2657" s="60">
        <f t="shared" si="510"/>
        <v>0</v>
      </c>
      <c r="O2657" s="81" t="e">
        <f t="shared" si="511"/>
        <v>#DIV/0!</v>
      </c>
      <c r="P2657" s="61"/>
      <c r="Q2657" s="60">
        <f t="shared" si="512"/>
        <v>0</v>
      </c>
      <c r="R2657" s="60">
        <f t="shared" si="508"/>
        <v>0</v>
      </c>
      <c r="S2657" s="75" t="str">
        <f t="shared" si="513"/>
        <v>已清</v>
      </c>
      <c r="T2657" s="51" t="s">
        <v>59</v>
      </c>
      <c r="U2657" s="51"/>
      <c r="V2657" s="51"/>
    </row>
    <row r="2658" spans="1:22" ht="20">
      <c r="A2658" s="49"/>
      <c r="B2658" s="52"/>
      <c r="C2658" s="53"/>
      <c r="D2658" s="54"/>
      <c r="E2658" s="54"/>
      <c r="F2658" s="55"/>
      <c r="G2658" s="56"/>
      <c r="H2658" s="57"/>
      <c r="I2658" s="58"/>
      <c r="J2658" s="59">
        <f t="shared" si="514"/>
        <v>0</v>
      </c>
      <c r="K2658" s="60">
        <f t="shared" si="515"/>
        <v>0</v>
      </c>
      <c r="L2658" s="61"/>
      <c r="M2658" s="59">
        <f t="shared" si="509"/>
        <v>0</v>
      </c>
      <c r="N2658" s="60">
        <f t="shared" si="510"/>
        <v>0</v>
      </c>
      <c r="O2658" s="81" t="e">
        <f t="shared" si="511"/>
        <v>#DIV/0!</v>
      </c>
      <c r="P2658" s="61"/>
      <c r="Q2658" s="60">
        <f t="shared" si="512"/>
        <v>0</v>
      </c>
      <c r="R2658" s="60">
        <f t="shared" si="508"/>
        <v>0</v>
      </c>
      <c r="S2658" s="75" t="str">
        <f t="shared" si="513"/>
        <v>已清</v>
      </c>
      <c r="T2658" s="51" t="s">
        <v>59</v>
      </c>
      <c r="U2658" s="51"/>
      <c r="V2658" s="51"/>
    </row>
    <row r="2659" spans="1:22" ht="20">
      <c r="A2659" s="49"/>
      <c r="B2659" s="52"/>
      <c r="C2659" s="53"/>
      <c r="D2659" s="54"/>
      <c r="E2659" s="54"/>
      <c r="F2659" s="55"/>
      <c r="G2659" s="56"/>
      <c r="H2659" s="57"/>
      <c r="I2659" s="58"/>
      <c r="J2659" s="59">
        <f t="shared" si="514"/>
        <v>0</v>
      </c>
      <c r="K2659" s="60">
        <f t="shared" si="515"/>
        <v>0</v>
      </c>
      <c r="L2659" s="61"/>
      <c r="M2659" s="59">
        <f t="shared" si="509"/>
        <v>0</v>
      </c>
      <c r="N2659" s="60">
        <f t="shared" si="510"/>
        <v>0</v>
      </c>
      <c r="O2659" s="81" t="e">
        <f t="shared" si="511"/>
        <v>#DIV/0!</v>
      </c>
      <c r="P2659" s="61"/>
      <c r="Q2659" s="60">
        <f t="shared" si="512"/>
        <v>0</v>
      </c>
      <c r="R2659" s="60">
        <f t="shared" si="508"/>
        <v>0</v>
      </c>
      <c r="S2659" s="75" t="str">
        <f t="shared" si="513"/>
        <v>已清</v>
      </c>
      <c r="T2659" s="51" t="s">
        <v>59</v>
      </c>
      <c r="U2659" s="51"/>
      <c r="V2659" s="51"/>
    </row>
    <row r="2660" spans="1:22" ht="20">
      <c r="A2660" s="49"/>
      <c r="B2660" s="52"/>
      <c r="C2660" s="53"/>
      <c r="D2660" s="54"/>
      <c r="E2660" s="54"/>
      <c r="F2660" s="55"/>
      <c r="G2660" s="56"/>
      <c r="H2660" s="57"/>
      <c r="I2660" s="58"/>
      <c r="J2660" s="59">
        <f t="shared" si="514"/>
        <v>0</v>
      </c>
      <c r="K2660" s="60">
        <f t="shared" si="515"/>
        <v>0</v>
      </c>
      <c r="L2660" s="61"/>
      <c r="M2660" s="59">
        <f t="shared" si="509"/>
        <v>0</v>
      </c>
      <c r="N2660" s="60">
        <f t="shared" si="510"/>
        <v>0</v>
      </c>
      <c r="O2660" s="81" t="e">
        <f t="shared" si="511"/>
        <v>#DIV/0!</v>
      </c>
      <c r="P2660" s="61"/>
      <c r="Q2660" s="60">
        <f t="shared" si="512"/>
        <v>0</v>
      </c>
      <c r="R2660" s="60">
        <f t="shared" si="508"/>
        <v>0</v>
      </c>
      <c r="S2660" s="75" t="str">
        <f t="shared" si="513"/>
        <v>已清</v>
      </c>
      <c r="T2660" s="51" t="s">
        <v>59</v>
      </c>
      <c r="U2660" s="51"/>
      <c r="V2660" s="51"/>
    </row>
    <row r="2661" spans="1:22" ht="20">
      <c r="A2661" s="49"/>
      <c r="B2661" s="52"/>
      <c r="C2661" s="53"/>
      <c r="D2661" s="54"/>
      <c r="E2661" s="54"/>
      <c r="F2661" s="55"/>
      <c r="G2661" s="56"/>
      <c r="H2661" s="57"/>
      <c r="I2661" s="58"/>
      <c r="J2661" s="59">
        <f t="shared" si="514"/>
        <v>0</v>
      </c>
      <c r="K2661" s="60">
        <f t="shared" si="515"/>
        <v>0</v>
      </c>
      <c r="L2661" s="61"/>
      <c r="M2661" s="59">
        <f t="shared" si="509"/>
        <v>0</v>
      </c>
      <c r="N2661" s="60">
        <f t="shared" si="510"/>
        <v>0</v>
      </c>
      <c r="O2661" s="81" t="e">
        <f t="shared" si="511"/>
        <v>#DIV/0!</v>
      </c>
      <c r="P2661" s="61"/>
      <c r="Q2661" s="60">
        <f t="shared" si="512"/>
        <v>0</v>
      </c>
      <c r="R2661" s="60">
        <f t="shared" si="508"/>
        <v>0</v>
      </c>
      <c r="S2661" s="75" t="str">
        <f t="shared" si="513"/>
        <v>已清</v>
      </c>
      <c r="T2661" s="51" t="s">
        <v>59</v>
      </c>
      <c r="U2661" s="51"/>
      <c r="V2661" s="51"/>
    </row>
    <row r="2662" spans="1:22" ht="20">
      <c r="A2662" s="49"/>
      <c r="B2662" s="52"/>
      <c r="C2662" s="53"/>
      <c r="D2662" s="54"/>
      <c r="E2662" s="54"/>
      <c r="F2662" s="55"/>
      <c r="G2662" s="56"/>
      <c r="H2662" s="57"/>
      <c r="I2662" s="58"/>
      <c r="J2662" s="59">
        <f t="shared" si="514"/>
        <v>0</v>
      </c>
      <c r="K2662" s="60">
        <f t="shared" si="515"/>
        <v>0</v>
      </c>
      <c r="L2662" s="61"/>
      <c r="M2662" s="59">
        <f t="shared" si="509"/>
        <v>0</v>
      </c>
      <c r="N2662" s="60">
        <f t="shared" si="510"/>
        <v>0</v>
      </c>
      <c r="O2662" s="81" t="e">
        <f t="shared" si="511"/>
        <v>#DIV/0!</v>
      </c>
      <c r="P2662" s="61"/>
      <c r="Q2662" s="60">
        <f t="shared" si="512"/>
        <v>0</v>
      </c>
      <c r="R2662" s="60">
        <f t="shared" si="508"/>
        <v>0</v>
      </c>
      <c r="S2662" s="75" t="str">
        <f t="shared" si="513"/>
        <v>已清</v>
      </c>
      <c r="T2662" s="51" t="s">
        <v>59</v>
      </c>
      <c r="U2662" s="51"/>
      <c r="V2662" s="51"/>
    </row>
    <row r="2663" spans="1:22" ht="20">
      <c r="A2663" s="49"/>
      <c r="B2663" s="52"/>
      <c r="C2663" s="53"/>
      <c r="D2663" s="54"/>
      <c r="E2663" s="54"/>
      <c r="F2663" s="55"/>
      <c r="G2663" s="56"/>
      <c r="H2663" s="57"/>
      <c r="I2663" s="58"/>
      <c r="J2663" s="59">
        <f t="shared" si="514"/>
        <v>0</v>
      </c>
      <c r="K2663" s="60">
        <f t="shared" si="515"/>
        <v>0</v>
      </c>
      <c r="L2663" s="61"/>
      <c r="M2663" s="59">
        <f t="shared" si="509"/>
        <v>0</v>
      </c>
      <c r="N2663" s="60">
        <f t="shared" si="510"/>
        <v>0</v>
      </c>
      <c r="O2663" s="81" t="e">
        <f t="shared" si="511"/>
        <v>#DIV/0!</v>
      </c>
      <c r="P2663" s="61"/>
      <c r="Q2663" s="60">
        <f t="shared" si="512"/>
        <v>0</v>
      </c>
      <c r="R2663" s="60">
        <f t="shared" si="508"/>
        <v>0</v>
      </c>
      <c r="S2663" s="75" t="str">
        <f t="shared" si="513"/>
        <v>已清</v>
      </c>
      <c r="T2663" s="51" t="s">
        <v>59</v>
      </c>
      <c r="U2663" s="51"/>
      <c r="V2663" s="51"/>
    </row>
    <row r="2664" spans="1:22" ht="20">
      <c r="A2664" s="49"/>
      <c r="B2664" s="52"/>
      <c r="C2664" s="53"/>
      <c r="D2664" s="54"/>
      <c r="E2664" s="54"/>
      <c r="F2664" s="55"/>
      <c r="G2664" s="56"/>
      <c r="H2664" s="57"/>
      <c r="I2664" s="58"/>
      <c r="J2664" s="59">
        <f t="shared" si="514"/>
        <v>0</v>
      </c>
      <c r="K2664" s="60">
        <f t="shared" si="515"/>
        <v>0</v>
      </c>
      <c r="L2664" s="61"/>
      <c r="M2664" s="59">
        <f t="shared" si="509"/>
        <v>0</v>
      </c>
      <c r="N2664" s="60">
        <f t="shared" si="510"/>
        <v>0</v>
      </c>
      <c r="O2664" s="81" t="e">
        <f t="shared" si="511"/>
        <v>#DIV/0!</v>
      </c>
      <c r="P2664" s="61"/>
      <c r="Q2664" s="60">
        <f t="shared" si="512"/>
        <v>0</v>
      </c>
      <c r="R2664" s="60">
        <f t="shared" si="508"/>
        <v>0</v>
      </c>
      <c r="S2664" s="75" t="str">
        <f t="shared" si="513"/>
        <v>已清</v>
      </c>
      <c r="T2664" s="51" t="s">
        <v>59</v>
      </c>
      <c r="U2664" s="51"/>
      <c r="V2664" s="51"/>
    </row>
    <row r="2665" spans="1:22" ht="20">
      <c r="A2665" s="49"/>
      <c r="B2665" s="52"/>
      <c r="C2665" s="53"/>
      <c r="D2665" s="54"/>
      <c r="E2665" s="54"/>
      <c r="F2665" s="55"/>
      <c r="G2665" s="56"/>
      <c r="H2665" s="57"/>
      <c r="I2665" s="58"/>
      <c r="J2665" s="59">
        <f t="shared" si="514"/>
        <v>0</v>
      </c>
      <c r="K2665" s="60">
        <f t="shared" si="515"/>
        <v>0</v>
      </c>
      <c r="L2665" s="61"/>
      <c r="M2665" s="59">
        <f t="shared" si="509"/>
        <v>0</v>
      </c>
      <c r="N2665" s="60">
        <f t="shared" si="510"/>
        <v>0</v>
      </c>
      <c r="O2665" s="81" t="e">
        <f t="shared" si="511"/>
        <v>#DIV/0!</v>
      </c>
      <c r="P2665" s="61"/>
      <c r="Q2665" s="60">
        <f t="shared" si="512"/>
        <v>0</v>
      </c>
      <c r="R2665" s="60">
        <f t="shared" ref="R2665:R2728" si="516">N2665/2</f>
        <v>0</v>
      </c>
      <c r="S2665" s="75" t="str">
        <f t="shared" si="513"/>
        <v>已清</v>
      </c>
      <c r="T2665" s="51" t="s">
        <v>59</v>
      </c>
      <c r="U2665" s="51"/>
      <c r="V2665" s="51"/>
    </row>
    <row r="2666" spans="1:22" ht="20">
      <c r="A2666" s="49"/>
      <c r="B2666" s="52"/>
      <c r="C2666" s="53"/>
      <c r="D2666" s="54"/>
      <c r="E2666" s="54"/>
      <c r="F2666" s="55"/>
      <c r="G2666" s="56"/>
      <c r="H2666" s="57"/>
      <c r="I2666" s="58"/>
      <c r="J2666" s="59">
        <f t="shared" si="514"/>
        <v>0</v>
      </c>
      <c r="K2666" s="60">
        <f t="shared" si="515"/>
        <v>0</v>
      </c>
      <c r="L2666" s="61"/>
      <c r="M2666" s="59">
        <f t="shared" si="509"/>
        <v>0</v>
      </c>
      <c r="N2666" s="60">
        <f t="shared" si="510"/>
        <v>0</v>
      </c>
      <c r="O2666" s="81" t="e">
        <f t="shared" si="511"/>
        <v>#DIV/0!</v>
      </c>
      <c r="P2666" s="61"/>
      <c r="Q2666" s="60">
        <f t="shared" si="512"/>
        <v>0</v>
      </c>
      <c r="R2666" s="60">
        <f t="shared" si="516"/>
        <v>0</v>
      </c>
      <c r="S2666" s="75" t="str">
        <f t="shared" si="513"/>
        <v>已清</v>
      </c>
      <c r="T2666" s="51" t="s">
        <v>59</v>
      </c>
      <c r="U2666" s="51"/>
      <c r="V2666" s="51"/>
    </row>
    <row r="2667" spans="1:22" ht="20">
      <c r="A2667" s="49"/>
      <c r="B2667" s="52"/>
      <c r="C2667" s="53"/>
      <c r="D2667" s="54"/>
      <c r="E2667" s="54"/>
      <c r="F2667" s="55"/>
      <c r="G2667" s="56"/>
      <c r="H2667" s="57"/>
      <c r="I2667" s="58"/>
      <c r="J2667" s="59">
        <f t="shared" si="514"/>
        <v>0</v>
      </c>
      <c r="K2667" s="60">
        <f t="shared" si="515"/>
        <v>0</v>
      </c>
      <c r="L2667" s="61"/>
      <c r="M2667" s="59">
        <f t="shared" si="509"/>
        <v>0</v>
      </c>
      <c r="N2667" s="60">
        <f t="shared" si="510"/>
        <v>0</v>
      </c>
      <c r="O2667" s="81" t="e">
        <f t="shared" si="511"/>
        <v>#DIV/0!</v>
      </c>
      <c r="P2667" s="61"/>
      <c r="Q2667" s="60">
        <f t="shared" si="512"/>
        <v>0</v>
      </c>
      <c r="R2667" s="60">
        <f t="shared" si="516"/>
        <v>0</v>
      </c>
      <c r="S2667" s="75" t="str">
        <f t="shared" si="513"/>
        <v>已清</v>
      </c>
      <c r="T2667" s="51" t="s">
        <v>59</v>
      </c>
      <c r="U2667" s="51"/>
      <c r="V2667" s="51"/>
    </row>
    <row r="2668" spans="1:22" ht="20">
      <c r="A2668" s="49"/>
      <c r="B2668" s="52"/>
      <c r="C2668" s="53"/>
      <c r="D2668" s="54"/>
      <c r="E2668" s="54"/>
      <c r="F2668" s="55"/>
      <c r="G2668" s="56"/>
      <c r="H2668" s="57"/>
      <c r="I2668" s="58"/>
      <c r="J2668" s="59">
        <f t="shared" si="514"/>
        <v>0</v>
      </c>
      <c r="K2668" s="60">
        <f t="shared" si="515"/>
        <v>0</v>
      </c>
      <c r="L2668" s="61"/>
      <c r="M2668" s="59">
        <f t="shared" si="509"/>
        <v>0</v>
      </c>
      <c r="N2668" s="60">
        <f t="shared" si="510"/>
        <v>0</v>
      </c>
      <c r="O2668" s="81" t="e">
        <f t="shared" si="511"/>
        <v>#DIV/0!</v>
      </c>
      <c r="P2668" s="61"/>
      <c r="Q2668" s="60">
        <f t="shared" si="512"/>
        <v>0</v>
      </c>
      <c r="R2668" s="60">
        <f t="shared" si="516"/>
        <v>0</v>
      </c>
      <c r="S2668" s="75" t="str">
        <f t="shared" si="513"/>
        <v>已清</v>
      </c>
      <c r="T2668" s="51" t="s">
        <v>59</v>
      </c>
      <c r="U2668" s="51"/>
      <c r="V2668" s="51"/>
    </row>
    <row r="2669" spans="1:22" ht="20">
      <c r="A2669" s="49"/>
      <c r="B2669" s="52"/>
      <c r="C2669" s="53"/>
      <c r="D2669" s="54"/>
      <c r="E2669" s="54"/>
      <c r="F2669" s="55"/>
      <c r="G2669" s="56"/>
      <c r="H2669" s="57"/>
      <c r="I2669" s="58"/>
      <c r="J2669" s="59">
        <f t="shared" si="514"/>
        <v>0</v>
      </c>
      <c r="K2669" s="60">
        <f t="shared" si="515"/>
        <v>0</v>
      </c>
      <c r="L2669" s="61"/>
      <c r="M2669" s="59">
        <f t="shared" si="509"/>
        <v>0</v>
      </c>
      <c r="N2669" s="60">
        <f t="shared" si="510"/>
        <v>0</v>
      </c>
      <c r="O2669" s="81" t="e">
        <f t="shared" si="511"/>
        <v>#DIV/0!</v>
      </c>
      <c r="P2669" s="61"/>
      <c r="Q2669" s="60">
        <f t="shared" si="512"/>
        <v>0</v>
      </c>
      <c r="R2669" s="60">
        <f t="shared" si="516"/>
        <v>0</v>
      </c>
      <c r="S2669" s="75" t="str">
        <f t="shared" si="513"/>
        <v>已清</v>
      </c>
      <c r="T2669" s="51" t="s">
        <v>59</v>
      </c>
      <c r="U2669" s="51"/>
      <c r="V2669" s="51"/>
    </row>
    <row r="2670" spans="1:22" ht="20">
      <c r="A2670" s="49"/>
      <c r="B2670" s="52"/>
      <c r="C2670" s="53"/>
      <c r="D2670" s="54"/>
      <c r="E2670" s="54"/>
      <c r="F2670" s="55"/>
      <c r="G2670" s="56"/>
      <c r="H2670" s="57"/>
      <c r="I2670" s="58"/>
      <c r="J2670" s="59">
        <f t="shared" si="514"/>
        <v>0</v>
      </c>
      <c r="K2670" s="60">
        <f t="shared" si="515"/>
        <v>0</v>
      </c>
      <c r="L2670" s="61"/>
      <c r="M2670" s="59">
        <f t="shared" si="509"/>
        <v>0</v>
      </c>
      <c r="N2670" s="60">
        <f t="shared" si="510"/>
        <v>0</v>
      </c>
      <c r="O2670" s="81" t="e">
        <f t="shared" si="511"/>
        <v>#DIV/0!</v>
      </c>
      <c r="P2670" s="61"/>
      <c r="Q2670" s="60">
        <f t="shared" si="512"/>
        <v>0</v>
      </c>
      <c r="R2670" s="60">
        <f t="shared" si="516"/>
        <v>0</v>
      </c>
      <c r="S2670" s="75" t="str">
        <f t="shared" si="513"/>
        <v>已清</v>
      </c>
      <c r="T2670" s="51" t="s">
        <v>59</v>
      </c>
      <c r="U2670" s="51"/>
      <c r="V2670" s="51"/>
    </row>
    <row r="2671" spans="1:22" ht="20">
      <c r="A2671" s="49"/>
      <c r="B2671" s="52"/>
      <c r="C2671" s="53"/>
      <c r="D2671" s="54"/>
      <c r="E2671" s="54"/>
      <c r="F2671" s="55"/>
      <c r="G2671" s="56"/>
      <c r="H2671" s="57"/>
      <c r="I2671" s="58"/>
      <c r="J2671" s="59">
        <f t="shared" si="514"/>
        <v>0</v>
      </c>
      <c r="K2671" s="60">
        <f t="shared" si="515"/>
        <v>0</v>
      </c>
      <c r="L2671" s="61"/>
      <c r="M2671" s="59">
        <f t="shared" si="509"/>
        <v>0</v>
      </c>
      <c r="N2671" s="60">
        <f t="shared" si="510"/>
        <v>0</v>
      </c>
      <c r="O2671" s="81" t="e">
        <f t="shared" si="511"/>
        <v>#DIV/0!</v>
      </c>
      <c r="P2671" s="61"/>
      <c r="Q2671" s="60">
        <f t="shared" si="512"/>
        <v>0</v>
      </c>
      <c r="R2671" s="60">
        <f t="shared" si="516"/>
        <v>0</v>
      </c>
      <c r="S2671" s="75" t="str">
        <f t="shared" si="513"/>
        <v>已清</v>
      </c>
      <c r="T2671" s="51" t="s">
        <v>59</v>
      </c>
      <c r="U2671" s="51"/>
      <c r="V2671" s="51"/>
    </row>
    <row r="2672" spans="1:22" ht="20">
      <c r="A2672" s="49"/>
      <c r="B2672" s="52"/>
      <c r="C2672" s="53"/>
      <c r="D2672" s="54"/>
      <c r="E2672" s="54"/>
      <c r="F2672" s="55"/>
      <c r="G2672" s="56"/>
      <c r="H2672" s="57"/>
      <c r="I2672" s="58"/>
      <c r="J2672" s="59">
        <f t="shared" si="514"/>
        <v>0</v>
      </c>
      <c r="K2672" s="60">
        <f t="shared" si="515"/>
        <v>0</v>
      </c>
      <c r="L2672" s="61"/>
      <c r="M2672" s="59">
        <f t="shared" si="509"/>
        <v>0</v>
      </c>
      <c r="N2672" s="60">
        <f t="shared" si="510"/>
        <v>0</v>
      </c>
      <c r="O2672" s="81" t="e">
        <f t="shared" si="511"/>
        <v>#DIV/0!</v>
      </c>
      <c r="P2672" s="61"/>
      <c r="Q2672" s="60">
        <f t="shared" si="512"/>
        <v>0</v>
      </c>
      <c r="R2672" s="60">
        <f t="shared" si="516"/>
        <v>0</v>
      </c>
      <c r="S2672" s="75" t="str">
        <f t="shared" si="513"/>
        <v>已清</v>
      </c>
      <c r="T2672" s="51" t="s">
        <v>59</v>
      </c>
      <c r="U2672" s="51"/>
      <c r="V2672" s="51"/>
    </row>
    <row r="2673" spans="1:22" ht="20">
      <c r="A2673" s="49"/>
      <c r="B2673" s="52"/>
      <c r="C2673" s="53"/>
      <c r="D2673" s="54"/>
      <c r="E2673" s="54"/>
      <c r="F2673" s="55"/>
      <c r="G2673" s="56"/>
      <c r="H2673" s="57"/>
      <c r="I2673" s="58"/>
      <c r="J2673" s="59">
        <f t="shared" si="514"/>
        <v>0</v>
      </c>
      <c r="K2673" s="60">
        <f t="shared" si="515"/>
        <v>0</v>
      </c>
      <c r="L2673" s="61"/>
      <c r="M2673" s="59">
        <f t="shared" si="509"/>
        <v>0</v>
      </c>
      <c r="N2673" s="60">
        <f t="shared" si="510"/>
        <v>0</v>
      </c>
      <c r="O2673" s="81" t="e">
        <f t="shared" si="511"/>
        <v>#DIV/0!</v>
      </c>
      <c r="P2673" s="61"/>
      <c r="Q2673" s="60">
        <f t="shared" si="512"/>
        <v>0</v>
      </c>
      <c r="R2673" s="60">
        <f t="shared" si="516"/>
        <v>0</v>
      </c>
      <c r="S2673" s="75" t="str">
        <f t="shared" si="513"/>
        <v>已清</v>
      </c>
      <c r="T2673" s="51" t="s">
        <v>59</v>
      </c>
      <c r="U2673" s="51"/>
      <c r="V2673" s="51"/>
    </row>
    <row r="2674" spans="1:22" ht="20">
      <c r="A2674" s="49"/>
      <c r="B2674" s="52"/>
      <c r="C2674" s="53"/>
      <c r="D2674" s="54"/>
      <c r="E2674" s="54"/>
      <c r="F2674" s="55"/>
      <c r="G2674" s="56"/>
      <c r="H2674" s="57"/>
      <c r="I2674" s="58"/>
      <c r="J2674" s="59">
        <f t="shared" si="514"/>
        <v>0</v>
      </c>
      <c r="K2674" s="60">
        <f t="shared" si="515"/>
        <v>0</v>
      </c>
      <c r="L2674" s="61"/>
      <c r="M2674" s="59">
        <f t="shared" si="509"/>
        <v>0</v>
      </c>
      <c r="N2674" s="60">
        <f t="shared" si="510"/>
        <v>0</v>
      </c>
      <c r="O2674" s="81" t="e">
        <f t="shared" si="511"/>
        <v>#DIV/0!</v>
      </c>
      <c r="P2674" s="61"/>
      <c r="Q2674" s="60">
        <f t="shared" si="512"/>
        <v>0</v>
      </c>
      <c r="R2674" s="60">
        <f t="shared" si="516"/>
        <v>0</v>
      </c>
      <c r="S2674" s="75" t="str">
        <f t="shared" si="513"/>
        <v>已清</v>
      </c>
      <c r="T2674" s="51" t="s">
        <v>59</v>
      </c>
      <c r="U2674" s="51"/>
      <c r="V2674" s="51"/>
    </row>
    <row r="2675" spans="1:22" ht="20">
      <c r="A2675" s="49"/>
      <c r="B2675" s="52"/>
      <c r="C2675" s="53"/>
      <c r="D2675" s="54"/>
      <c r="E2675" s="54"/>
      <c r="F2675" s="55"/>
      <c r="G2675" s="56"/>
      <c r="H2675" s="57"/>
      <c r="I2675" s="58"/>
      <c r="J2675" s="59">
        <f t="shared" si="514"/>
        <v>0</v>
      </c>
      <c r="K2675" s="60">
        <f t="shared" si="515"/>
        <v>0</v>
      </c>
      <c r="L2675" s="61"/>
      <c r="M2675" s="59">
        <f t="shared" si="509"/>
        <v>0</v>
      </c>
      <c r="N2675" s="60">
        <f t="shared" si="510"/>
        <v>0</v>
      </c>
      <c r="O2675" s="81" t="e">
        <f t="shared" si="511"/>
        <v>#DIV/0!</v>
      </c>
      <c r="P2675" s="61"/>
      <c r="Q2675" s="60">
        <f t="shared" si="512"/>
        <v>0</v>
      </c>
      <c r="R2675" s="60">
        <f t="shared" si="516"/>
        <v>0</v>
      </c>
      <c r="S2675" s="75" t="str">
        <f t="shared" si="513"/>
        <v>已清</v>
      </c>
      <c r="T2675" s="51" t="s">
        <v>59</v>
      </c>
      <c r="U2675" s="51"/>
      <c r="V2675" s="51"/>
    </row>
    <row r="2676" spans="1:22" ht="20">
      <c r="A2676" s="49"/>
      <c r="B2676" s="52"/>
      <c r="C2676" s="53"/>
      <c r="D2676" s="54"/>
      <c r="E2676" s="54"/>
      <c r="F2676" s="55"/>
      <c r="G2676" s="56"/>
      <c r="H2676" s="57"/>
      <c r="I2676" s="58"/>
      <c r="J2676" s="59">
        <f t="shared" si="514"/>
        <v>0</v>
      </c>
      <c r="K2676" s="60">
        <f t="shared" si="515"/>
        <v>0</v>
      </c>
      <c r="L2676" s="61"/>
      <c r="M2676" s="59">
        <f t="shared" si="509"/>
        <v>0</v>
      </c>
      <c r="N2676" s="60">
        <f t="shared" si="510"/>
        <v>0</v>
      </c>
      <c r="O2676" s="81" t="e">
        <f t="shared" si="511"/>
        <v>#DIV/0!</v>
      </c>
      <c r="P2676" s="61"/>
      <c r="Q2676" s="60">
        <f t="shared" si="512"/>
        <v>0</v>
      </c>
      <c r="R2676" s="60">
        <f t="shared" si="516"/>
        <v>0</v>
      </c>
      <c r="S2676" s="75" t="str">
        <f t="shared" si="513"/>
        <v>已清</v>
      </c>
      <c r="T2676" s="51" t="s">
        <v>59</v>
      </c>
      <c r="U2676" s="51"/>
      <c r="V2676" s="51"/>
    </row>
    <row r="2677" spans="1:22" ht="20">
      <c r="A2677" s="49"/>
      <c r="B2677" s="52"/>
      <c r="C2677" s="53"/>
      <c r="D2677" s="54"/>
      <c r="E2677" s="54"/>
      <c r="F2677" s="55"/>
      <c r="G2677" s="56"/>
      <c r="H2677" s="57"/>
      <c r="I2677" s="58"/>
      <c r="J2677" s="59">
        <f t="shared" si="514"/>
        <v>0</v>
      </c>
      <c r="K2677" s="60">
        <f t="shared" si="515"/>
        <v>0</v>
      </c>
      <c r="L2677" s="61"/>
      <c r="M2677" s="59">
        <f t="shared" si="509"/>
        <v>0</v>
      </c>
      <c r="N2677" s="60">
        <f t="shared" si="510"/>
        <v>0</v>
      </c>
      <c r="O2677" s="81" t="e">
        <f t="shared" si="511"/>
        <v>#DIV/0!</v>
      </c>
      <c r="P2677" s="61"/>
      <c r="Q2677" s="60">
        <f t="shared" si="512"/>
        <v>0</v>
      </c>
      <c r="R2677" s="60">
        <f t="shared" si="516"/>
        <v>0</v>
      </c>
      <c r="S2677" s="75" t="str">
        <f t="shared" si="513"/>
        <v>已清</v>
      </c>
      <c r="T2677" s="51" t="s">
        <v>59</v>
      </c>
      <c r="U2677" s="51"/>
      <c r="V2677" s="51"/>
    </row>
    <row r="2678" spans="1:22" ht="20">
      <c r="A2678" s="49"/>
      <c r="B2678" s="52"/>
      <c r="C2678" s="53"/>
      <c r="D2678" s="54"/>
      <c r="E2678" s="54"/>
      <c r="F2678" s="55"/>
      <c r="G2678" s="56"/>
      <c r="H2678" s="57"/>
      <c r="I2678" s="58"/>
      <c r="J2678" s="59">
        <f t="shared" si="514"/>
        <v>0</v>
      </c>
      <c r="K2678" s="60">
        <f t="shared" si="515"/>
        <v>0</v>
      </c>
      <c r="L2678" s="61"/>
      <c r="M2678" s="59">
        <f t="shared" si="509"/>
        <v>0</v>
      </c>
      <c r="N2678" s="60">
        <f t="shared" si="510"/>
        <v>0</v>
      </c>
      <c r="O2678" s="81" t="e">
        <f t="shared" si="511"/>
        <v>#DIV/0!</v>
      </c>
      <c r="P2678" s="61"/>
      <c r="Q2678" s="60">
        <f t="shared" si="512"/>
        <v>0</v>
      </c>
      <c r="R2678" s="60">
        <f t="shared" si="516"/>
        <v>0</v>
      </c>
      <c r="S2678" s="75" t="str">
        <f t="shared" si="513"/>
        <v>已清</v>
      </c>
      <c r="T2678" s="51" t="s">
        <v>59</v>
      </c>
      <c r="U2678" s="51"/>
      <c r="V2678" s="51"/>
    </row>
    <row r="2679" spans="1:22" ht="20">
      <c r="A2679" s="49"/>
      <c r="B2679" s="52"/>
      <c r="C2679" s="53"/>
      <c r="D2679" s="54"/>
      <c r="E2679" s="54"/>
      <c r="F2679" s="55"/>
      <c r="G2679" s="56"/>
      <c r="H2679" s="57"/>
      <c r="I2679" s="58"/>
      <c r="J2679" s="59">
        <f t="shared" si="514"/>
        <v>0</v>
      </c>
      <c r="K2679" s="60">
        <f t="shared" si="515"/>
        <v>0</v>
      </c>
      <c r="L2679" s="61"/>
      <c r="M2679" s="59">
        <f t="shared" si="509"/>
        <v>0</v>
      </c>
      <c r="N2679" s="60">
        <f t="shared" si="510"/>
        <v>0</v>
      </c>
      <c r="O2679" s="81" t="e">
        <f t="shared" si="511"/>
        <v>#DIV/0!</v>
      </c>
      <c r="P2679" s="61"/>
      <c r="Q2679" s="60">
        <f t="shared" si="512"/>
        <v>0</v>
      </c>
      <c r="R2679" s="60">
        <f t="shared" si="516"/>
        <v>0</v>
      </c>
      <c r="S2679" s="75" t="str">
        <f t="shared" si="513"/>
        <v>已清</v>
      </c>
      <c r="T2679" s="51" t="s">
        <v>59</v>
      </c>
      <c r="U2679" s="51"/>
      <c r="V2679" s="51"/>
    </row>
    <row r="2680" spans="1:22" ht="20">
      <c r="A2680" s="49"/>
      <c r="B2680" s="52"/>
      <c r="C2680" s="53"/>
      <c r="D2680" s="54"/>
      <c r="E2680" s="54"/>
      <c r="F2680" s="55"/>
      <c r="G2680" s="56"/>
      <c r="H2680" s="57"/>
      <c r="I2680" s="58"/>
      <c r="J2680" s="59">
        <f t="shared" si="514"/>
        <v>0</v>
      </c>
      <c r="K2680" s="60">
        <f t="shared" si="515"/>
        <v>0</v>
      </c>
      <c r="L2680" s="61"/>
      <c r="M2680" s="59">
        <f t="shared" ref="M2680:M2743" si="517">L2680*H2680</f>
        <v>0</v>
      </c>
      <c r="N2680" s="60">
        <f t="shared" ref="N2680:N2743" si="518">(L2680-J2680)*H2680</f>
        <v>0</v>
      </c>
      <c r="O2680" s="81" t="e">
        <f t="shared" ref="O2680:O2743" si="519">(L2680-J2680)/J2680</f>
        <v>#DIV/0!</v>
      </c>
      <c r="P2680" s="61"/>
      <c r="Q2680" s="60">
        <f t="shared" si="512"/>
        <v>0</v>
      </c>
      <c r="R2680" s="60">
        <f t="shared" si="516"/>
        <v>0</v>
      </c>
      <c r="S2680" s="75" t="str">
        <f t="shared" si="513"/>
        <v>已清</v>
      </c>
      <c r="T2680" s="51" t="s">
        <v>59</v>
      </c>
      <c r="U2680" s="51"/>
      <c r="V2680" s="51"/>
    </row>
    <row r="2681" spans="1:22" ht="20">
      <c r="A2681" s="49"/>
      <c r="B2681" s="52"/>
      <c r="C2681" s="53"/>
      <c r="D2681" s="54"/>
      <c r="E2681" s="54"/>
      <c r="F2681" s="55"/>
      <c r="G2681" s="56"/>
      <c r="H2681" s="57"/>
      <c r="I2681" s="58"/>
      <c r="J2681" s="59">
        <f t="shared" si="514"/>
        <v>0</v>
      </c>
      <c r="K2681" s="60">
        <f t="shared" si="515"/>
        <v>0</v>
      </c>
      <c r="L2681" s="61"/>
      <c r="M2681" s="59">
        <f t="shared" si="517"/>
        <v>0</v>
      </c>
      <c r="N2681" s="60">
        <f t="shared" si="518"/>
        <v>0</v>
      </c>
      <c r="O2681" s="81" t="e">
        <f t="shared" si="519"/>
        <v>#DIV/0!</v>
      </c>
      <c r="P2681" s="61"/>
      <c r="Q2681" s="60">
        <f t="shared" si="512"/>
        <v>0</v>
      </c>
      <c r="R2681" s="60">
        <f t="shared" si="516"/>
        <v>0</v>
      </c>
      <c r="S2681" s="75" t="str">
        <f t="shared" si="513"/>
        <v>已清</v>
      </c>
      <c r="T2681" s="51" t="s">
        <v>59</v>
      </c>
      <c r="U2681" s="51"/>
      <c r="V2681" s="51"/>
    </row>
    <row r="2682" spans="1:22" ht="20">
      <c r="A2682" s="49"/>
      <c r="B2682" s="52"/>
      <c r="C2682" s="53"/>
      <c r="D2682" s="54"/>
      <c r="E2682" s="54"/>
      <c r="F2682" s="55"/>
      <c r="G2682" s="56"/>
      <c r="H2682" s="57"/>
      <c r="I2682" s="58"/>
      <c r="J2682" s="59">
        <f t="shared" si="514"/>
        <v>0</v>
      </c>
      <c r="K2682" s="60">
        <f t="shared" si="515"/>
        <v>0</v>
      </c>
      <c r="L2682" s="61"/>
      <c r="M2682" s="59">
        <f t="shared" si="517"/>
        <v>0</v>
      </c>
      <c r="N2682" s="60">
        <f t="shared" si="518"/>
        <v>0</v>
      </c>
      <c r="O2682" s="81" t="e">
        <f t="shared" si="519"/>
        <v>#DIV/0!</v>
      </c>
      <c r="P2682" s="61"/>
      <c r="Q2682" s="60">
        <f t="shared" ref="Q2682:Q2745" si="520">L2682*H2682-P2682</f>
        <v>0</v>
      </c>
      <c r="R2682" s="60">
        <f t="shared" si="516"/>
        <v>0</v>
      </c>
      <c r="S2682" s="75" t="str">
        <f t="shared" si="513"/>
        <v>已清</v>
      </c>
      <c r="T2682" s="51" t="s">
        <v>59</v>
      </c>
      <c r="U2682" s="51"/>
      <c r="V2682" s="51"/>
    </row>
    <row r="2683" spans="1:22" ht="20">
      <c r="A2683" s="49"/>
      <c r="B2683" s="52"/>
      <c r="C2683" s="53"/>
      <c r="D2683" s="54"/>
      <c r="E2683" s="54"/>
      <c r="F2683" s="55"/>
      <c r="G2683" s="56"/>
      <c r="H2683" s="57"/>
      <c r="I2683" s="58"/>
      <c r="J2683" s="59">
        <f t="shared" si="514"/>
        <v>0</v>
      </c>
      <c r="K2683" s="60">
        <f t="shared" si="515"/>
        <v>0</v>
      </c>
      <c r="L2683" s="61"/>
      <c r="M2683" s="59">
        <f t="shared" si="517"/>
        <v>0</v>
      </c>
      <c r="N2683" s="60">
        <f t="shared" si="518"/>
        <v>0</v>
      </c>
      <c r="O2683" s="81" t="e">
        <f t="shared" si="519"/>
        <v>#DIV/0!</v>
      </c>
      <c r="P2683" s="61"/>
      <c r="Q2683" s="60">
        <f t="shared" si="520"/>
        <v>0</v>
      </c>
      <c r="R2683" s="60">
        <f t="shared" si="516"/>
        <v>0</v>
      </c>
      <c r="S2683" s="75" t="str">
        <f t="shared" si="513"/>
        <v>已清</v>
      </c>
      <c r="T2683" s="51" t="s">
        <v>59</v>
      </c>
      <c r="U2683" s="51"/>
      <c r="V2683" s="51"/>
    </row>
    <row r="2684" spans="1:22" ht="20">
      <c r="A2684" s="49"/>
      <c r="B2684" s="52"/>
      <c r="C2684" s="53"/>
      <c r="D2684" s="54"/>
      <c r="E2684" s="54"/>
      <c r="F2684" s="55"/>
      <c r="G2684" s="56"/>
      <c r="H2684" s="57"/>
      <c r="I2684" s="58"/>
      <c r="J2684" s="59">
        <f t="shared" si="514"/>
        <v>0</v>
      </c>
      <c r="K2684" s="60">
        <f t="shared" si="515"/>
        <v>0</v>
      </c>
      <c r="L2684" s="61"/>
      <c r="M2684" s="59">
        <f t="shared" si="517"/>
        <v>0</v>
      </c>
      <c r="N2684" s="60">
        <f t="shared" si="518"/>
        <v>0</v>
      </c>
      <c r="O2684" s="81" t="e">
        <f t="shared" si="519"/>
        <v>#DIV/0!</v>
      </c>
      <c r="P2684" s="61"/>
      <c r="Q2684" s="60">
        <f t="shared" si="520"/>
        <v>0</v>
      </c>
      <c r="R2684" s="60">
        <f t="shared" si="516"/>
        <v>0</v>
      </c>
      <c r="S2684" s="75" t="str">
        <f t="shared" si="513"/>
        <v>已清</v>
      </c>
      <c r="T2684" s="51" t="s">
        <v>59</v>
      </c>
      <c r="U2684" s="51"/>
      <c r="V2684" s="51"/>
    </row>
    <row r="2685" spans="1:22" ht="20">
      <c r="A2685" s="49"/>
      <c r="B2685" s="52"/>
      <c r="C2685" s="53"/>
      <c r="D2685" s="54"/>
      <c r="E2685" s="54"/>
      <c r="F2685" s="55"/>
      <c r="G2685" s="56"/>
      <c r="H2685" s="57"/>
      <c r="I2685" s="58"/>
      <c r="J2685" s="59">
        <f t="shared" si="514"/>
        <v>0</v>
      </c>
      <c r="K2685" s="60">
        <f t="shared" si="515"/>
        <v>0</v>
      </c>
      <c r="L2685" s="61"/>
      <c r="M2685" s="59">
        <f t="shared" si="517"/>
        <v>0</v>
      </c>
      <c r="N2685" s="60">
        <f t="shared" si="518"/>
        <v>0</v>
      </c>
      <c r="O2685" s="81" t="e">
        <f t="shared" si="519"/>
        <v>#DIV/0!</v>
      </c>
      <c r="P2685" s="61"/>
      <c r="Q2685" s="60">
        <f t="shared" si="520"/>
        <v>0</v>
      </c>
      <c r="R2685" s="60">
        <f t="shared" si="516"/>
        <v>0</v>
      </c>
      <c r="S2685" s="75" t="str">
        <f t="shared" si="513"/>
        <v>已清</v>
      </c>
      <c r="T2685" s="51" t="s">
        <v>59</v>
      </c>
      <c r="U2685" s="51"/>
      <c r="V2685" s="51"/>
    </row>
    <row r="2686" spans="1:22" ht="20">
      <c r="A2686" s="49"/>
      <c r="B2686" s="52"/>
      <c r="C2686" s="53"/>
      <c r="D2686" s="54"/>
      <c r="E2686" s="54"/>
      <c r="F2686" s="55"/>
      <c r="G2686" s="56"/>
      <c r="H2686" s="57"/>
      <c r="I2686" s="58"/>
      <c r="J2686" s="59">
        <f t="shared" si="514"/>
        <v>0</v>
      </c>
      <c r="K2686" s="60">
        <f t="shared" si="515"/>
        <v>0</v>
      </c>
      <c r="L2686" s="61"/>
      <c r="M2686" s="59">
        <f t="shared" si="517"/>
        <v>0</v>
      </c>
      <c r="N2686" s="60">
        <f t="shared" si="518"/>
        <v>0</v>
      </c>
      <c r="O2686" s="81" t="e">
        <f t="shared" si="519"/>
        <v>#DIV/0!</v>
      </c>
      <c r="P2686" s="61"/>
      <c r="Q2686" s="60">
        <f t="shared" si="520"/>
        <v>0</v>
      </c>
      <c r="R2686" s="60">
        <f t="shared" si="516"/>
        <v>0</v>
      </c>
      <c r="S2686" s="75" t="str">
        <f t="shared" si="513"/>
        <v>已清</v>
      </c>
      <c r="T2686" s="51" t="s">
        <v>59</v>
      </c>
      <c r="U2686" s="51"/>
      <c r="V2686" s="51"/>
    </row>
    <row r="2687" spans="1:22" ht="20">
      <c r="A2687" s="49"/>
      <c r="B2687" s="52"/>
      <c r="C2687" s="53"/>
      <c r="D2687" s="54"/>
      <c r="E2687" s="54"/>
      <c r="F2687" s="55"/>
      <c r="G2687" s="56"/>
      <c r="H2687" s="57"/>
      <c r="I2687" s="58"/>
      <c r="J2687" s="59">
        <f t="shared" si="514"/>
        <v>0</v>
      </c>
      <c r="K2687" s="60">
        <f t="shared" si="515"/>
        <v>0</v>
      </c>
      <c r="L2687" s="61"/>
      <c r="M2687" s="59">
        <f t="shared" si="517"/>
        <v>0</v>
      </c>
      <c r="N2687" s="60">
        <f t="shared" si="518"/>
        <v>0</v>
      </c>
      <c r="O2687" s="81" t="e">
        <f t="shared" si="519"/>
        <v>#DIV/0!</v>
      </c>
      <c r="P2687" s="61"/>
      <c r="Q2687" s="60">
        <f t="shared" si="520"/>
        <v>0</v>
      </c>
      <c r="R2687" s="60">
        <f t="shared" si="516"/>
        <v>0</v>
      </c>
      <c r="S2687" s="75" t="str">
        <f t="shared" si="513"/>
        <v>已清</v>
      </c>
      <c r="T2687" s="51" t="s">
        <v>59</v>
      </c>
      <c r="U2687" s="51"/>
      <c r="V2687" s="51"/>
    </row>
    <row r="2688" spans="1:22" ht="20">
      <c r="A2688" s="49"/>
      <c r="B2688" s="52"/>
      <c r="C2688" s="53"/>
      <c r="D2688" s="54"/>
      <c r="E2688" s="54"/>
      <c r="F2688" s="55"/>
      <c r="G2688" s="56"/>
      <c r="H2688" s="57"/>
      <c r="I2688" s="58"/>
      <c r="J2688" s="59">
        <f t="shared" si="514"/>
        <v>0</v>
      </c>
      <c r="K2688" s="60">
        <f t="shared" si="515"/>
        <v>0</v>
      </c>
      <c r="L2688" s="61"/>
      <c r="M2688" s="59">
        <f t="shared" si="517"/>
        <v>0</v>
      </c>
      <c r="N2688" s="60">
        <f t="shared" si="518"/>
        <v>0</v>
      </c>
      <c r="O2688" s="81" t="e">
        <f t="shared" si="519"/>
        <v>#DIV/0!</v>
      </c>
      <c r="P2688" s="61"/>
      <c r="Q2688" s="60">
        <f t="shared" si="520"/>
        <v>0</v>
      </c>
      <c r="R2688" s="60">
        <f t="shared" si="516"/>
        <v>0</v>
      </c>
      <c r="S2688" s="75" t="str">
        <f t="shared" si="513"/>
        <v>已清</v>
      </c>
      <c r="T2688" s="51" t="s">
        <v>59</v>
      </c>
      <c r="U2688" s="51"/>
      <c r="V2688" s="51"/>
    </row>
    <row r="2689" spans="1:22" ht="20">
      <c r="A2689" s="49"/>
      <c r="B2689" s="52"/>
      <c r="C2689" s="53"/>
      <c r="D2689" s="54"/>
      <c r="E2689" s="54"/>
      <c r="F2689" s="55"/>
      <c r="G2689" s="56"/>
      <c r="H2689" s="57"/>
      <c r="I2689" s="58"/>
      <c r="J2689" s="59">
        <f t="shared" si="514"/>
        <v>0</v>
      </c>
      <c r="K2689" s="60">
        <f t="shared" si="515"/>
        <v>0</v>
      </c>
      <c r="L2689" s="61"/>
      <c r="M2689" s="59">
        <f t="shared" si="517"/>
        <v>0</v>
      </c>
      <c r="N2689" s="60">
        <f t="shared" si="518"/>
        <v>0</v>
      </c>
      <c r="O2689" s="81" t="e">
        <f t="shared" si="519"/>
        <v>#DIV/0!</v>
      </c>
      <c r="P2689" s="61"/>
      <c r="Q2689" s="60">
        <f t="shared" si="520"/>
        <v>0</v>
      </c>
      <c r="R2689" s="60">
        <f t="shared" si="516"/>
        <v>0</v>
      </c>
      <c r="S2689" s="75" t="str">
        <f t="shared" si="513"/>
        <v>已清</v>
      </c>
      <c r="T2689" s="51" t="s">
        <v>59</v>
      </c>
      <c r="U2689" s="51"/>
      <c r="V2689" s="51"/>
    </row>
    <row r="2690" spans="1:22" ht="20">
      <c r="A2690" s="49"/>
      <c r="B2690" s="52"/>
      <c r="C2690" s="53"/>
      <c r="D2690" s="54"/>
      <c r="E2690" s="54"/>
      <c r="F2690" s="55"/>
      <c r="G2690" s="56"/>
      <c r="H2690" s="57"/>
      <c r="I2690" s="58"/>
      <c r="J2690" s="59">
        <f t="shared" si="514"/>
        <v>0</v>
      </c>
      <c r="K2690" s="60">
        <f t="shared" si="515"/>
        <v>0</v>
      </c>
      <c r="L2690" s="61"/>
      <c r="M2690" s="59">
        <f t="shared" si="517"/>
        <v>0</v>
      </c>
      <c r="N2690" s="60">
        <f t="shared" si="518"/>
        <v>0</v>
      </c>
      <c r="O2690" s="81" t="e">
        <f t="shared" si="519"/>
        <v>#DIV/0!</v>
      </c>
      <c r="P2690" s="61"/>
      <c r="Q2690" s="60">
        <f t="shared" si="520"/>
        <v>0</v>
      </c>
      <c r="R2690" s="60">
        <f t="shared" si="516"/>
        <v>0</v>
      </c>
      <c r="S2690" s="75" t="str">
        <f t="shared" ref="S2690:S2753" si="521">IF(Q2690&lt;&gt;0,"未清","已清")</f>
        <v>已清</v>
      </c>
      <c r="T2690" s="51" t="s">
        <v>59</v>
      </c>
      <c r="U2690" s="51"/>
      <c r="V2690" s="51"/>
    </row>
    <row r="2691" spans="1:22" ht="20">
      <c r="A2691" s="49"/>
      <c r="B2691" s="52"/>
      <c r="C2691" s="53"/>
      <c r="D2691" s="54"/>
      <c r="E2691" s="54"/>
      <c r="F2691" s="55"/>
      <c r="G2691" s="56"/>
      <c r="H2691" s="57"/>
      <c r="I2691" s="58"/>
      <c r="J2691" s="59">
        <f t="shared" si="514"/>
        <v>0</v>
      </c>
      <c r="K2691" s="60">
        <f t="shared" si="515"/>
        <v>0</v>
      </c>
      <c r="L2691" s="61"/>
      <c r="M2691" s="59">
        <f t="shared" si="517"/>
        <v>0</v>
      </c>
      <c r="N2691" s="60">
        <f t="shared" si="518"/>
        <v>0</v>
      </c>
      <c r="O2691" s="81" t="e">
        <f t="shared" si="519"/>
        <v>#DIV/0!</v>
      </c>
      <c r="P2691" s="61"/>
      <c r="Q2691" s="60">
        <f t="shared" si="520"/>
        <v>0</v>
      </c>
      <c r="R2691" s="60">
        <f t="shared" si="516"/>
        <v>0</v>
      </c>
      <c r="S2691" s="75" t="str">
        <f t="shared" si="521"/>
        <v>已清</v>
      </c>
      <c r="T2691" s="51" t="s">
        <v>59</v>
      </c>
      <c r="U2691" s="51"/>
      <c r="V2691" s="51"/>
    </row>
    <row r="2692" spans="1:22" ht="20">
      <c r="A2692" s="49"/>
      <c r="B2692" s="52"/>
      <c r="C2692" s="53"/>
      <c r="D2692" s="54"/>
      <c r="E2692" s="54"/>
      <c r="F2692" s="55"/>
      <c r="G2692" s="56"/>
      <c r="H2692" s="57"/>
      <c r="I2692" s="58"/>
      <c r="J2692" s="59">
        <f t="shared" si="514"/>
        <v>0</v>
      </c>
      <c r="K2692" s="60">
        <f t="shared" si="515"/>
        <v>0</v>
      </c>
      <c r="L2692" s="61"/>
      <c r="M2692" s="59">
        <f t="shared" si="517"/>
        <v>0</v>
      </c>
      <c r="N2692" s="60">
        <f t="shared" si="518"/>
        <v>0</v>
      </c>
      <c r="O2692" s="81" t="e">
        <f t="shared" si="519"/>
        <v>#DIV/0!</v>
      </c>
      <c r="P2692" s="61"/>
      <c r="Q2692" s="60">
        <f t="shared" si="520"/>
        <v>0</v>
      </c>
      <c r="R2692" s="60">
        <f t="shared" si="516"/>
        <v>0</v>
      </c>
      <c r="S2692" s="75" t="str">
        <f t="shared" si="521"/>
        <v>已清</v>
      </c>
      <c r="T2692" s="51" t="s">
        <v>59</v>
      </c>
      <c r="U2692" s="51"/>
      <c r="V2692" s="51"/>
    </row>
    <row r="2693" spans="1:22" ht="20">
      <c r="A2693" s="49"/>
      <c r="B2693" s="52"/>
      <c r="C2693" s="53"/>
      <c r="D2693" s="54"/>
      <c r="E2693" s="54"/>
      <c r="F2693" s="55"/>
      <c r="G2693" s="56"/>
      <c r="H2693" s="57"/>
      <c r="I2693" s="58"/>
      <c r="J2693" s="59">
        <f t="shared" ref="J2693:J2756" si="522">G2693*I2693</f>
        <v>0</v>
      </c>
      <c r="K2693" s="60">
        <f t="shared" si="515"/>
        <v>0</v>
      </c>
      <c r="L2693" s="61"/>
      <c r="M2693" s="59">
        <f t="shared" si="517"/>
        <v>0</v>
      </c>
      <c r="N2693" s="60">
        <f t="shared" si="518"/>
        <v>0</v>
      </c>
      <c r="O2693" s="81" t="e">
        <f t="shared" si="519"/>
        <v>#DIV/0!</v>
      </c>
      <c r="P2693" s="61"/>
      <c r="Q2693" s="60">
        <f t="shared" si="520"/>
        <v>0</v>
      </c>
      <c r="R2693" s="60">
        <f t="shared" si="516"/>
        <v>0</v>
      </c>
      <c r="S2693" s="75" t="str">
        <f t="shared" si="521"/>
        <v>已清</v>
      </c>
      <c r="T2693" s="51" t="s">
        <v>59</v>
      </c>
      <c r="U2693" s="51"/>
      <c r="V2693" s="51"/>
    </row>
    <row r="2694" spans="1:22" ht="20">
      <c r="A2694" s="49"/>
      <c r="B2694" s="52"/>
      <c r="C2694" s="53"/>
      <c r="D2694" s="54"/>
      <c r="E2694" s="54"/>
      <c r="F2694" s="55"/>
      <c r="G2694" s="56"/>
      <c r="H2694" s="57"/>
      <c r="I2694" s="58"/>
      <c r="J2694" s="59">
        <f t="shared" si="522"/>
        <v>0</v>
      </c>
      <c r="K2694" s="60">
        <f t="shared" si="515"/>
        <v>0</v>
      </c>
      <c r="L2694" s="61"/>
      <c r="M2694" s="59">
        <f t="shared" si="517"/>
        <v>0</v>
      </c>
      <c r="N2694" s="60">
        <f t="shared" si="518"/>
        <v>0</v>
      </c>
      <c r="O2694" s="81" t="e">
        <f t="shared" si="519"/>
        <v>#DIV/0!</v>
      </c>
      <c r="P2694" s="61"/>
      <c r="Q2694" s="60">
        <f t="shared" si="520"/>
        <v>0</v>
      </c>
      <c r="R2694" s="60">
        <f t="shared" si="516"/>
        <v>0</v>
      </c>
      <c r="S2694" s="75" t="str">
        <f t="shared" si="521"/>
        <v>已清</v>
      </c>
      <c r="T2694" s="51" t="s">
        <v>59</v>
      </c>
      <c r="U2694" s="51"/>
      <c r="V2694" s="51"/>
    </row>
    <row r="2695" spans="1:22" ht="20">
      <c r="A2695" s="49"/>
      <c r="B2695" s="52"/>
      <c r="C2695" s="53"/>
      <c r="D2695" s="54"/>
      <c r="E2695" s="54"/>
      <c r="F2695" s="55"/>
      <c r="G2695" s="56"/>
      <c r="H2695" s="57"/>
      <c r="I2695" s="58"/>
      <c r="J2695" s="59">
        <f t="shared" si="522"/>
        <v>0</v>
      </c>
      <c r="K2695" s="60">
        <f t="shared" si="515"/>
        <v>0</v>
      </c>
      <c r="L2695" s="61"/>
      <c r="M2695" s="59">
        <f t="shared" si="517"/>
        <v>0</v>
      </c>
      <c r="N2695" s="60">
        <f t="shared" si="518"/>
        <v>0</v>
      </c>
      <c r="O2695" s="81" t="e">
        <f t="shared" si="519"/>
        <v>#DIV/0!</v>
      </c>
      <c r="P2695" s="61"/>
      <c r="Q2695" s="60">
        <f t="shared" si="520"/>
        <v>0</v>
      </c>
      <c r="R2695" s="60">
        <f t="shared" si="516"/>
        <v>0</v>
      </c>
      <c r="S2695" s="75" t="str">
        <f t="shared" si="521"/>
        <v>已清</v>
      </c>
      <c r="T2695" s="51" t="s">
        <v>59</v>
      </c>
      <c r="U2695" s="51"/>
      <c r="V2695" s="51"/>
    </row>
    <row r="2696" spans="1:22" ht="20">
      <c r="A2696" s="49"/>
      <c r="B2696" s="52"/>
      <c r="C2696" s="53"/>
      <c r="D2696" s="54"/>
      <c r="E2696" s="54"/>
      <c r="F2696" s="55"/>
      <c r="G2696" s="56"/>
      <c r="H2696" s="57"/>
      <c r="I2696" s="58"/>
      <c r="J2696" s="59">
        <f t="shared" si="522"/>
        <v>0</v>
      </c>
      <c r="K2696" s="60">
        <f t="shared" si="515"/>
        <v>0</v>
      </c>
      <c r="L2696" s="61"/>
      <c r="M2696" s="59">
        <f t="shared" si="517"/>
        <v>0</v>
      </c>
      <c r="N2696" s="60">
        <f t="shared" si="518"/>
        <v>0</v>
      </c>
      <c r="O2696" s="81" t="e">
        <f t="shared" si="519"/>
        <v>#DIV/0!</v>
      </c>
      <c r="P2696" s="61"/>
      <c r="Q2696" s="60">
        <f t="shared" si="520"/>
        <v>0</v>
      </c>
      <c r="R2696" s="60">
        <f t="shared" si="516"/>
        <v>0</v>
      </c>
      <c r="S2696" s="75" t="str">
        <f t="shared" si="521"/>
        <v>已清</v>
      </c>
      <c r="T2696" s="51" t="s">
        <v>59</v>
      </c>
      <c r="U2696" s="51"/>
      <c r="V2696" s="51"/>
    </row>
    <row r="2697" spans="1:22" ht="20">
      <c r="A2697" s="49"/>
      <c r="B2697" s="52"/>
      <c r="C2697" s="53"/>
      <c r="D2697" s="54"/>
      <c r="E2697" s="54"/>
      <c r="F2697" s="55"/>
      <c r="G2697" s="56"/>
      <c r="H2697" s="57"/>
      <c r="I2697" s="58"/>
      <c r="J2697" s="59">
        <f t="shared" si="522"/>
        <v>0</v>
      </c>
      <c r="K2697" s="60">
        <f t="shared" si="515"/>
        <v>0</v>
      </c>
      <c r="L2697" s="61"/>
      <c r="M2697" s="59">
        <f t="shared" si="517"/>
        <v>0</v>
      </c>
      <c r="N2697" s="60">
        <f t="shared" si="518"/>
        <v>0</v>
      </c>
      <c r="O2697" s="81" t="e">
        <f t="shared" si="519"/>
        <v>#DIV/0!</v>
      </c>
      <c r="P2697" s="61"/>
      <c r="Q2697" s="60">
        <f t="shared" si="520"/>
        <v>0</v>
      </c>
      <c r="R2697" s="60">
        <f t="shared" si="516"/>
        <v>0</v>
      </c>
      <c r="S2697" s="75" t="str">
        <f t="shared" si="521"/>
        <v>已清</v>
      </c>
      <c r="T2697" s="51" t="s">
        <v>59</v>
      </c>
      <c r="U2697" s="51"/>
      <c r="V2697" s="51"/>
    </row>
    <row r="2698" spans="1:22" ht="20">
      <c r="A2698" s="49"/>
      <c r="B2698" s="52"/>
      <c r="C2698" s="53"/>
      <c r="D2698" s="54"/>
      <c r="E2698" s="54"/>
      <c r="F2698" s="55"/>
      <c r="G2698" s="56"/>
      <c r="H2698" s="57"/>
      <c r="I2698" s="58"/>
      <c r="J2698" s="59">
        <f t="shared" si="522"/>
        <v>0</v>
      </c>
      <c r="K2698" s="60">
        <f t="shared" si="515"/>
        <v>0</v>
      </c>
      <c r="L2698" s="61"/>
      <c r="M2698" s="59">
        <f t="shared" si="517"/>
        <v>0</v>
      </c>
      <c r="N2698" s="60">
        <f t="shared" si="518"/>
        <v>0</v>
      </c>
      <c r="O2698" s="81" t="e">
        <f t="shared" si="519"/>
        <v>#DIV/0!</v>
      </c>
      <c r="P2698" s="61"/>
      <c r="Q2698" s="60">
        <f t="shared" si="520"/>
        <v>0</v>
      </c>
      <c r="R2698" s="60">
        <f t="shared" si="516"/>
        <v>0</v>
      </c>
      <c r="S2698" s="75" t="str">
        <f t="shared" si="521"/>
        <v>已清</v>
      </c>
      <c r="T2698" s="51" t="s">
        <v>59</v>
      </c>
      <c r="U2698" s="51"/>
      <c r="V2698" s="51"/>
    </row>
    <row r="2699" spans="1:22" ht="20">
      <c r="A2699" s="49"/>
      <c r="B2699" s="52"/>
      <c r="C2699" s="53"/>
      <c r="D2699" s="54"/>
      <c r="E2699" s="54"/>
      <c r="F2699" s="55"/>
      <c r="G2699" s="56"/>
      <c r="H2699" s="57"/>
      <c r="I2699" s="58"/>
      <c r="J2699" s="59">
        <f t="shared" si="522"/>
        <v>0</v>
      </c>
      <c r="K2699" s="60">
        <f t="shared" si="515"/>
        <v>0</v>
      </c>
      <c r="L2699" s="61"/>
      <c r="M2699" s="59">
        <f t="shared" si="517"/>
        <v>0</v>
      </c>
      <c r="N2699" s="60">
        <f t="shared" si="518"/>
        <v>0</v>
      </c>
      <c r="O2699" s="81" t="e">
        <f t="shared" si="519"/>
        <v>#DIV/0!</v>
      </c>
      <c r="P2699" s="61"/>
      <c r="Q2699" s="60">
        <f t="shared" si="520"/>
        <v>0</v>
      </c>
      <c r="R2699" s="60">
        <f t="shared" si="516"/>
        <v>0</v>
      </c>
      <c r="S2699" s="75" t="str">
        <f t="shared" si="521"/>
        <v>已清</v>
      </c>
      <c r="T2699" s="51" t="s">
        <v>59</v>
      </c>
      <c r="U2699" s="51"/>
      <c r="V2699" s="51"/>
    </row>
    <row r="2700" spans="1:22" ht="20">
      <c r="A2700" s="49"/>
      <c r="B2700" s="52"/>
      <c r="C2700" s="53"/>
      <c r="D2700" s="54"/>
      <c r="E2700" s="54"/>
      <c r="F2700" s="55"/>
      <c r="G2700" s="56"/>
      <c r="H2700" s="57"/>
      <c r="I2700" s="58"/>
      <c r="J2700" s="59">
        <f t="shared" si="522"/>
        <v>0</v>
      </c>
      <c r="K2700" s="60">
        <f t="shared" si="515"/>
        <v>0</v>
      </c>
      <c r="L2700" s="61"/>
      <c r="M2700" s="59">
        <f t="shared" si="517"/>
        <v>0</v>
      </c>
      <c r="N2700" s="60">
        <f t="shared" si="518"/>
        <v>0</v>
      </c>
      <c r="O2700" s="81" t="e">
        <f t="shared" si="519"/>
        <v>#DIV/0!</v>
      </c>
      <c r="P2700" s="61"/>
      <c r="Q2700" s="60">
        <f t="shared" si="520"/>
        <v>0</v>
      </c>
      <c r="R2700" s="60">
        <f t="shared" si="516"/>
        <v>0</v>
      </c>
      <c r="S2700" s="75" t="str">
        <f t="shared" si="521"/>
        <v>已清</v>
      </c>
      <c r="T2700" s="51" t="s">
        <v>59</v>
      </c>
      <c r="U2700" s="51"/>
      <c r="V2700" s="51"/>
    </row>
    <row r="2701" spans="1:22" ht="20">
      <c r="A2701" s="49"/>
      <c r="B2701" s="52"/>
      <c r="C2701" s="53"/>
      <c r="D2701" s="54"/>
      <c r="E2701" s="54"/>
      <c r="F2701" s="55"/>
      <c r="G2701" s="56"/>
      <c r="H2701" s="57"/>
      <c r="I2701" s="58"/>
      <c r="J2701" s="59">
        <f t="shared" si="522"/>
        <v>0</v>
      </c>
      <c r="K2701" s="60">
        <f t="shared" si="515"/>
        <v>0</v>
      </c>
      <c r="L2701" s="61"/>
      <c r="M2701" s="59">
        <f t="shared" si="517"/>
        <v>0</v>
      </c>
      <c r="N2701" s="60">
        <f t="shared" si="518"/>
        <v>0</v>
      </c>
      <c r="O2701" s="81" t="e">
        <f t="shared" si="519"/>
        <v>#DIV/0!</v>
      </c>
      <c r="P2701" s="61"/>
      <c r="Q2701" s="60">
        <f t="shared" si="520"/>
        <v>0</v>
      </c>
      <c r="R2701" s="60">
        <f t="shared" si="516"/>
        <v>0</v>
      </c>
      <c r="S2701" s="75" t="str">
        <f t="shared" si="521"/>
        <v>已清</v>
      </c>
      <c r="T2701" s="51" t="s">
        <v>59</v>
      </c>
      <c r="U2701" s="51"/>
      <c r="V2701" s="51"/>
    </row>
    <row r="2702" spans="1:22" ht="20">
      <c r="A2702" s="49"/>
      <c r="B2702" s="52"/>
      <c r="C2702" s="53"/>
      <c r="D2702" s="54"/>
      <c r="E2702" s="54"/>
      <c r="F2702" s="55"/>
      <c r="G2702" s="56"/>
      <c r="H2702" s="57"/>
      <c r="I2702" s="58"/>
      <c r="J2702" s="59">
        <f t="shared" si="522"/>
        <v>0</v>
      </c>
      <c r="K2702" s="60">
        <f t="shared" si="515"/>
        <v>0</v>
      </c>
      <c r="L2702" s="61"/>
      <c r="M2702" s="59">
        <f t="shared" si="517"/>
        <v>0</v>
      </c>
      <c r="N2702" s="60">
        <f t="shared" si="518"/>
        <v>0</v>
      </c>
      <c r="O2702" s="81" t="e">
        <f t="shared" si="519"/>
        <v>#DIV/0!</v>
      </c>
      <c r="P2702" s="61"/>
      <c r="Q2702" s="60">
        <f t="shared" si="520"/>
        <v>0</v>
      </c>
      <c r="R2702" s="60">
        <f t="shared" si="516"/>
        <v>0</v>
      </c>
      <c r="S2702" s="75" t="str">
        <f t="shared" si="521"/>
        <v>已清</v>
      </c>
      <c r="T2702" s="51" t="s">
        <v>59</v>
      </c>
      <c r="U2702" s="51"/>
      <c r="V2702" s="51"/>
    </row>
    <row r="2703" spans="1:22" ht="20">
      <c r="A2703" s="49"/>
      <c r="B2703" s="52"/>
      <c r="C2703" s="53"/>
      <c r="D2703" s="54"/>
      <c r="E2703" s="54"/>
      <c r="F2703" s="55"/>
      <c r="G2703" s="56"/>
      <c r="H2703" s="57"/>
      <c r="I2703" s="58"/>
      <c r="J2703" s="59">
        <f t="shared" si="522"/>
        <v>0</v>
      </c>
      <c r="K2703" s="60">
        <f t="shared" si="515"/>
        <v>0</v>
      </c>
      <c r="L2703" s="61"/>
      <c r="M2703" s="59">
        <f t="shared" si="517"/>
        <v>0</v>
      </c>
      <c r="N2703" s="60">
        <f t="shared" si="518"/>
        <v>0</v>
      </c>
      <c r="O2703" s="81" t="e">
        <f t="shared" si="519"/>
        <v>#DIV/0!</v>
      </c>
      <c r="P2703" s="61"/>
      <c r="Q2703" s="60">
        <f t="shared" si="520"/>
        <v>0</v>
      </c>
      <c r="R2703" s="60">
        <f t="shared" si="516"/>
        <v>0</v>
      </c>
      <c r="S2703" s="75" t="str">
        <f t="shared" si="521"/>
        <v>已清</v>
      </c>
      <c r="T2703" s="51" t="s">
        <v>59</v>
      </c>
      <c r="U2703" s="51"/>
      <c r="V2703" s="51"/>
    </row>
    <row r="2704" spans="1:22" ht="20">
      <c r="A2704" s="49"/>
      <c r="B2704" s="52"/>
      <c r="C2704" s="53"/>
      <c r="D2704" s="54"/>
      <c r="E2704" s="54"/>
      <c r="F2704" s="55"/>
      <c r="G2704" s="56"/>
      <c r="H2704" s="57"/>
      <c r="I2704" s="58"/>
      <c r="J2704" s="59">
        <f t="shared" si="522"/>
        <v>0</v>
      </c>
      <c r="K2704" s="60">
        <f t="shared" si="515"/>
        <v>0</v>
      </c>
      <c r="L2704" s="61"/>
      <c r="M2704" s="59">
        <f t="shared" si="517"/>
        <v>0</v>
      </c>
      <c r="N2704" s="60">
        <f t="shared" si="518"/>
        <v>0</v>
      </c>
      <c r="O2704" s="81" t="e">
        <f t="shared" si="519"/>
        <v>#DIV/0!</v>
      </c>
      <c r="P2704" s="61"/>
      <c r="Q2704" s="60">
        <f t="shared" si="520"/>
        <v>0</v>
      </c>
      <c r="R2704" s="60">
        <f t="shared" si="516"/>
        <v>0</v>
      </c>
      <c r="S2704" s="75" t="str">
        <f t="shared" si="521"/>
        <v>已清</v>
      </c>
      <c r="T2704" s="51" t="s">
        <v>59</v>
      </c>
      <c r="U2704" s="51"/>
      <c r="V2704" s="51"/>
    </row>
    <row r="2705" spans="1:22" ht="20">
      <c r="A2705" s="49"/>
      <c r="B2705" s="52"/>
      <c r="C2705" s="53"/>
      <c r="D2705" s="54"/>
      <c r="E2705" s="54"/>
      <c r="F2705" s="55"/>
      <c r="G2705" s="56"/>
      <c r="H2705" s="57"/>
      <c r="I2705" s="58"/>
      <c r="J2705" s="59">
        <f t="shared" si="522"/>
        <v>0</v>
      </c>
      <c r="K2705" s="60">
        <f t="shared" si="515"/>
        <v>0</v>
      </c>
      <c r="L2705" s="61"/>
      <c r="M2705" s="59">
        <f t="shared" si="517"/>
        <v>0</v>
      </c>
      <c r="N2705" s="60">
        <f t="shared" si="518"/>
        <v>0</v>
      </c>
      <c r="O2705" s="81" t="e">
        <f t="shared" si="519"/>
        <v>#DIV/0!</v>
      </c>
      <c r="P2705" s="61"/>
      <c r="Q2705" s="60">
        <f t="shared" si="520"/>
        <v>0</v>
      </c>
      <c r="R2705" s="60">
        <f t="shared" si="516"/>
        <v>0</v>
      </c>
      <c r="S2705" s="75" t="str">
        <f t="shared" si="521"/>
        <v>已清</v>
      </c>
      <c r="T2705" s="51" t="s">
        <v>59</v>
      </c>
      <c r="U2705" s="51"/>
      <c r="V2705" s="51"/>
    </row>
    <row r="2706" spans="1:22" ht="20">
      <c r="A2706" s="49"/>
      <c r="B2706" s="52"/>
      <c r="C2706" s="53"/>
      <c r="D2706" s="54"/>
      <c r="E2706" s="54"/>
      <c r="F2706" s="55"/>
      <c r="G2706" s="56"/>
      <c r="H2706" s="57"/>
      <c r="I2706" s="58"/>
      <c r="J2706" s="59">
        <f t="shared" si="522"/>
        <v>0</v>
      </c>
      <c r="K2706" s="60">
        <f t="shared" si="515"/>
        <v>0</v>
      </c>
      <c r="L2706" s="61"/>
      <c r="M2706" s="59">
        <f t="shared" si="517"/>
        <v>0</v>
      </c>
      <c r="N2706" s="60">
        <f t="shared" si="518"/>
        <v>0</v>
      </c>
      <c r="O2706" s="81" t="e">
        <f t="shared" si="519"/>
        <v>#DIV/0!</v>
      </c>
      <c r="P2706" s="61"/>
      <c r="Q2706" s="60">
        <f t="shared" si="520"/>
        <v>0</v>
      </c>
      <c r="R2706" s="60">
        <f t="shared" si="516"/>
        <v>0</v>
      </c>
      <c r="S2706" s="75" t="str">
        <f t="shared" si="521"/>
        <v>已清</v>
      </c>
      <c r="T2706" s="51" t="s">
        <v>59</v>
      </c>
      <c r="U2706" s="51"/>
      <c r="V2706" s="51"/>
    </row>
    <row r="2707" spans="1:22" ht="20">
      <c r="A2707" s="49"/>
      <c r="B2707" s="52"/>
      <c r="C2707" s="53"/>
      <c r="D2707" s="54"/>
      <c r="E2707" s="54"/>
      <c r="F2707" s="55"/>
      <c r="G2707" s="56"/>
      <c r="H2707" s="57"/>
      <c r="I2707" s="58"/>
      <c r="J2707" s="59">
        <f t="shared" si="522"/>
        <v>0</v>
      </c>
      <c r="K2707" s="60">
        <f t="shared" si="515"/>
        <v>0</v>
      </c>
      <c r="L2707" s="61"/>
      <c r="M2707" s="59">
        <f t="shared" si="517"/>
        <v>0</v>
      </c>
      <c r="N2707" s="60">
        <f t="shared" si="518"/>
        <v>0</v>
      </c>
      <c r="O2707" s="81" t="e">
        <f t="shared" si="519"/>
        <v>#DIV/0!</v>
      </c>
      <c r="P2707" s="61"/>
      <c r="Q2707" s="60">
        <f t="shared" si="520"/>
        <v>0</v>
      </c>
      <c r="R2707" s="60">
        <f t="shared" si="516"/>
        <v>0</v>
      </c>
      <c r="S2707" s="75" t="str">
        <f t="shared" si="521"/>
        <v>已清</v>
      </c>
      <c r="T2707" s="51" t="s">
        <v>59</v>
      </c>
      <c r="U2707" s="51"/>
      <c r="V2707" s="51"/>
    </row>
    <row r="2708" spans="1:22" ht="20">
      <c r="A2708" s="49"/>
      <c r="B2708" s="52"/>
      <c r="C2708" s="53"/>
      <c r="D2708" s="54"/>
      <c r="E2708" s="54"/>
      <c r="F2708" s="55"/>
      <c r="G2708" s="56"/>
      <c r="H2708" s="57"/>
      <c r="I2708" s="58"/>
      <c r="J2708" s="59">
        <f t="shared" si="522"/>
        <v>0</v>
      </c>
      <c r="K2708" s="60">
        <f t="shared" si="515"/>
        <v>0</v>
      </c>
      <c r="L2708" s="61"/>
      <c r="M2708" s="59">
        <f t="shared" si="517"/>
        <v>0</v>
      </c>
      <c r="N2708" s="60">
        <f t="shared" si="518"/>
        <v>0</v>
      </c>
      <c r="O2708" s="81" t="e">
        <f t="shared" si="519"/>
        <v>#DIV/0!</v>
      </c>
      <c r="P2708" s="61"/>
      <c r="Q2708" s="60">
        <f t="shared" si="520"/>
        <v>0</v>
      </c>
      <c r="R2708" s="60">
        <f t="shared" si="516"/>
        <v>0</v>
      </c>
      <c r="S2708" s="75" t="str">
        <f t="shared" si="521"/>
        <v>已清</v>
      </c>
      <c r="T2708" s="51" t="s">
        <v>59</v>
      </c>
      <c r="U2708" s="51"/>
      <c r="V2708" s="51"/>
    </row>
    <row r="2709" spans="1:22" ht="20">
      <c r="A2709" s="49"/>
      <c r="B2709" s="52"/>
      <c r="C2709" s="53"/>
      <c r="D2709" s="54"/>
      <c r="E2709" s="54"/>
      <c r="F2709" s="55"/>
      <c r="G2709" s="56"/>
      <c r="H2709" s="57"/>
      <c r="I2709" s="58"/>
      <c r="J2709" s="59">
        <f t="shared" si="522"/>
        <v>0</v>
      </c>
      <c r="K2709" s="60">
        <f t="shared" si="515"/>
        <v>0</v>
      </c>
      <c r="L2709" s="61"/>
      <c r="M2709" s="59">
        <f t="shared" si="517"/>
        <v>0</v>
      </c>
      <c r="N2709" s="60">
        <f t="shared" si="518"/>
        <v>0</v>
      </c>
      <c r="O2709" s="81" t="e">
        <f t="shared" si="519"/>
        <v>#DIV/0!</v>
      </c>
      <c r="P2709" s="61"/>
      <c r="Q2709" s="60">
        <f t="shared" si="520"/>
        <v>0</v>
      </c>
      <c r="R2709" s="60">
        <f t="shared" si="516"/>
        <v>0</v>
      </c>
      <c r="S2709" s="75" t="str">
        <f t="shared" si="521"/>
        <v>已清</v>
      </c>
      <c r="T2709" s="51" t="s">
        <v>59</v>
      </c>
      <c r="U2709" s="51"/>
      <c r="V2709" s="51"/>
    </row>
    <row r="2710" spans="1:22" ht="20">
      <c r="A2710" s="49"/>
      <c r="B2710" s="52"/>
      <c r="C2710" s="53"/>
      <c r="D2710" s="54"/>
      <c r="E2710" s="54"/>
      <c r="F2710" s="55"/>
      <c r="G2710" s="56"/>
      <c r="H2710" s="57"/>
      <c r="I2710" s="58"/>
      <c r="J2710" s="59">
        <f t="shared" si="522"/>
        <v>0</v>
      </c>
      <c r="K2710" s="60">
        <f t="shared" si="515"/>
        <v>0</v>
      </c>
      <c r="L2710" s="61"/>
      <c r="M2710" s="59">
        <f t="shared" si="517"/>
        <v>0</v>
      </c>
      <c r="N2710" s="60">
        <f t="shared" si="518"/>
        <v>0</v>
      </c>
      <c r="O2710" s="81" t="e">
        <f t="shared" si="519"/>
        <v>#DIV/0!</v>
      </c>
      <c r="P2710" s="61"/>
      <c r="Q2710" s="60">
        <f t="shared" si="520"/>
        <v>0</v>
      </c>
      <c r="R2710" s="60">
        <f t="shared" si="516"/>
        <v>0</v>
      </c>
      <c r="S2710" s="75" t="str">
        <f t="shared" si="521"/>
        <v>已清</v>
      </c>
      <c r="T2710" s="51" t="s">
        <v>59</v>
      </c>
      <c r="U2710" s="51"/>
      <c r="V2710" s="51"/>
    </row>
    <row r="2711" spans="1:22" ht="20">
      <c r="A2711" s="49"/>
      <c r="B2711" s="52"/>
      <c r="C2711" s="53"/>
      <c r="D2711" s="54"/>
      <c r="E2711" s="54"/>
      <c r="F2711" s="55"/>
      <c r="G2711" s="56"/>
      <c r="H2711" s="57"/>
      <c r="I2711" s="58"/>
      <c r="J2711" s="59">
        <f t="shared" si="522"/>
        <v>0</v>
      </c>
      <c r="K2711" s="60">
        <f t="shared" ref="K2711:K2774" si="523">J2711*H2711</f>
        <v>0</v>
      </c>
      <c r="L2711" s="61"/>
      <c r="M2711" s="59">
        <f t="shared" si="517"/>
        <v>0</v>
      </c>
      <c r="N2711" s="60">
        <f t="shared" si="518"/>
        <v>0</v>
      </c>
      <c r="O2711" s="81" t="e">
        <f t="shared" si="519"/>
        <v>#DIV/0!</v>
      </c>
      <c r="P2711" s="61"/>
      <c r="Q2711" s="60">
        <f t="shared" si="520"/>
        <v>0</v>
      </c>
      <c r="R2711" s="60">
        <f t="shared" si="516"/>
        <v>0</v>
      </c>
      <c r="S2711" s="75" t="str">
        <f t="shared" si="521"/>
        <v>已清</v>
      </c>
      <c r="T2711" s="51" t="s">
        <v>59</v>
      </c>
      <c r="U2711" s="51"/>
      <c r="V2711" s="51"/>
    </row>
    <row r="2712" spans="1:22" ht="20">
      <c r="A2712" s="49"/>
      <c r="B2712" s="52"/>
      <c r="C2712" s="53"/>
      <c r="D2712" s="54"/>
      <c r="E2712" s="54"/>
      <c r="F2712" s="55"/>
      <c r="G2712" s="56"/>
      <c r="H2712" s="57"/>
      <c r="I2712" s="58"/>
      <c r="J2712" s="59">
        <f t="shared" si="522"/>
        <v>0</v>
      </c>
      <c r="K2712" s="60">
        <f t="shared" si="523"/>
        <v>0</v>
      </c>
      <c r="L2712" s="61"/>
      <c r="M2712" s="59">
        <f t="shared" si="517"/>
        <v>0</v>
      </c>
      <c r="N2712" s="60">
        <f t="shared" si="518"/>
        <v>0</v>
      </c>
      <c r="O2712" s="81" t="e">
        <f t="shared" si="519"/>
        <v>#DIV/0!</v>
      </c>
      <c r="P2712" s="61"/>
      <c r="Q2712" s="60">
        <f t="shared" si="520"/>
        <v>0</v>
      </c>
      <c r="R2712" s="60">
        <f t="shared" si="516"/>
        <v>0</v>
      </c>
      <c r="S2712" s="75" t="str">
        <f t="shared" si="521"/>
        <v>已清</v>
      </c>
      <c r="T2712" s="51" t="s">
        <v>59</v>
      </c>
      <c r="U2712" s="51"/>
      <c r="V2712" s="51"/>
    </row>
    <row r="2713" spans="1:22" ht="20">
      <c r="A2713" s="49"/>
      <c r="B2713" s="52"/>
      <c r="C2713" s="53"/>
      <c r="D2713" s="54"/>
      <c r="E2713" s="54"/>
      <c r="F2713" s="55"/>
      <c r="G2713" s="56"/>
      <c r="H2713" s="57"/>
      <c r="I2713" s="58"/>
      <c r="J2713" s="59">
        <f t="shared" si="522"/>
        <v>0</v>
      </c>
      <c r="K2713" s="60">
        <f t="shared" si="523"/>
        <v>0</v>
      </c>
      <c r="L2713" s="61"/>
      <c r="M2713" s="59">
        <f t="shared" si="517"/>
        <v>0</v>
      </c>
      <c r="N2713" s="60">
        <f t="shared" si="518"/>
        <v>0</v>
      </c>
      <c r="O2713" s="81" t="e">
        <f t="shared" si="519"/>
        <v>#DIV/0!</v>
      </c>
      <c r="P2713" s="61"/>
      <c r="Q2713" s="60">
        <f t="shared" si="520"/>
        <v>0</v>
      </c>
      <c r="R2713" s="60">
        <f t="shared" si="516"/>
        <v>0</v>
      </c>
      <c r="S2713" s="75" t="str">
        <f t="shared" si="521"/>
        <v>已清</v>
      </c>
      <c r="T2713" s="51" t="s">
        <v>59</v>
      </c>
      <c r="U2713" s="51"/>
      <c r="V2713" s="51"/>
    </row>
    <row r="2714" spans="1:22" ht="20">
      <c r="A2714" s="49"/>
      <c r="B2714" s="52"/>
      <c r="C2714" s="53"/>
      <c r="D2714" s="54"/>
      <c r="E2714" s="54"/>
      <c r="F2714" s="55"/>
      <c r="G2714" s="56"/>
      <c r="H2714" s="57"/>
      <c r="I2714" s="58"/>
      <c r="J2714" s="59">
        <f t="shared" si="522"/>
        <v>0</v>
      </c>
      <c r="K2714" s="60">
        <f t="shared" si="523"/>
        <v>0</v>
      </c>
      <c r="L2714" s="61"/>
      <c r="M2714" s="59">
        <f t="shared" si="517"/>
        <v>0</v>
      </c>
      <c r="N2714" s="60">
        <f t="shared" si="518"/>
        <v>0</v>
      </c>
      <c r="O2714" s="81" t="e">
        <f t="shared" si="519"/>
        <v>#DIV/0!</v>
      </c>
      <c r="P2714" s="61"/>
      <c r="Q2714" s="60">
        <f t="shared" si="520"/>
        <v>0</v>
      </c>
      <c r="R2714" s="60">
        <f t="shared" si="516"/>
        <v>0</v>
      </c>
      <c r="S2714" s="75" t="str">
        <f t="shared" si="521"/>
        <v>已清</v>
      </c>
      <c r="T2714" s="51" t="s">
        <v>59</v>
      </c>
      <c r="U2714" s="51"/>
      <c r="V2714" s="51"/>
    </row>
    <row r="2715" spans="1:22" ht="20">
      <c r="A2715" s="49"/>
      <c r="B2715" s="52"/>
      <c r="C2715" s="53"/>
      <c r="D2715" s="54"/>
      <c r="E2715" s="54"/>
      <c r="F2715" s="55"/>
      <c r="G2715" s="56"/>
      <c r="H2715" s="57"/>
      <c r="I2715" s="58"/>
      <c r="J2715" s="59">
        <f t="shared" si="522"/>
        <v>0</v>
      </c>
      <c r="K2715" s="60">
        <f t="shared" si="523"/>
        <v>0</v>
      </c>
      <c r="L2715" s="61"/>
      <c r="M2715" s="59">
        <f t="shared" si="517"/>
        <v>0</v>
      </c>
      <c r="N2715" s="60">
        <f t="shared" si="518"/>
        <v>0</v>
      </c>
      <c r="O2715" s="81" t="e">
        <f t="shared" si="519"/>
        <v>#DIV/0!</v>
      </c>
      <c r="P2715" s="61"/>
      <c r="Q2715" s="60">
        <f t="shared" si="520"/>
        <v>0</v>
      </c>
      <c r="R2715" s="60">
        <f t="shared" si="516"/>
        <v>0</v>
      </c>
      <c r="S2715" s="75" t="str">
        <f t="shared" si="521"/>
        <v>已清</v>
      </c>
      <c r="T2715" s="51" t="s">
        <v>59</v>
      </c>
      <c r="U2715" s="51"/>
      <c r="V2715" s="51"/>
    </row>
    <row r="2716" spans="1:22" ht="20">
      <c r="A2716" s="49"/>
      <c r="B2716" s="52"/>
      <c r="C2716" s="53"/>
      <c r="D2716" s="54"/>
      <c r="E2716" s="54"/>
      <c r="F2716" s="55"/>
      <c r="G2716" s="56"/>
      <c r="H2716" s="57"/>
      <c r="I2716" s="58"/>
      <c r="J2716" s="59">
        <f t="shared" si="522"/>
        <v>0</v>
      </c>
      <c r="K2716" s="60">
        <f t="shared" si="523"/>
        <v>0</v>
      </c>
      <c r="L2716" s="61"/>
      <c r="M2716" s="59">
        <f t="shared" si="517"/>
        <v>0</v>
      </c>
      <c r="N2716" s="60">
        <f t="shared" si="518"/>
        <v>0</v>
      </c>
      <c r="O2716" s="81" t="e">
        <f t="shared" si="519"/>
        <v>#DIV/0!</v>
      </c>
      <c r="P2716" s="61"/>
      <c r="Q2716" s="60">
        <f t="shared" si="520"/>
        <v>0</v>
      </c>
      <c r="R2716" s="60">
        <f t="shared" si="516"/>
        <v>0</v>
      </c>
      <c r="S2716" s="75" t="str">
        <f t="shared" si="521"/>
        <v>已清</v>
      </c>
      <c r="T2716" s="51" t="s">
        <v>59</v>
      </c>
      <c r="U2716" s="51"/>
      <c r="V2716" s="51"/>
    </row>
    <row r="2717" spans="1:22" ht="20">
      <c r="A2717" s="49"/>
      <c r="B2717" s="52"/>
      <c r="C2717" s="53"/>
      <c r="D2717" s="54"/>
      <c r="E2717" s="54"/>
      <c r="F2717" s="55"/>
      <c r="G2717" s="56"/>
      <c r="H2717" s="57"/>
      <c r="I2717" s="58"/>
      <c r="J2717" s="59">
        <f t="shared" si="522"/>
        <v>0</v>
      </c>
      <c r="K2717" s="60">
        <f t="shared" si="523"/>
        <v>0</v>
      </c>
      <c r="L2717" s="61"/>
      <c r="M2717" s="59">
        <f t="shared" si="517"/>
        <v>0</v>
      </c>
      <c r="N2717" s="60">
        <f t="shared" si="518"/>
        <v>0</v>
      </c>
      <c r="O2717" s="81" t="e">
        <f t="shared" si="519"/>
        <v>#DIV/0!</v>
      </c>
      <c r="P2717" s="61"/>
      <c r="Q2717" s="60">
        <f t="shared" si="520"/>
        <v>0</v>
      </c>
      <c r="R2717" s="60">
        <f t="shared" si="516"/>
        <v>0</v>
      </c>
      <c r="S2717" s="75" t="str">
        <f t="shared" si="521"/>
        <v>已清</v>
      </c>
      <c r="T2717" s="51" t="s">
        <v>59</v>
      </c>
      <c r="U2717" s="51"/>
      <c r="V2717" s="51"/>
    </row>
    <row r="2718" spans="1:22" ht="20">
      <c r="A2718" s="49"/>
      <c r="B2718" s="52"/>
      <c r="C2718" s="53"/>
      <c r="D2718" s="54"/>
      <c r="E2718" s="54"/>
      <c r="F2718" s="55"/>
      <c r="G2718" s="56"/>
      <c r="H2718" s="57"/>
      <c r="I2718" s="58"/>
      <c r="J2718" s="59">
        <f t="shared" si="522"/>
        <v>0</v>
      </c>
      <c r="K2718" s="60">
        <f t="shared" si="523"/>
        <v>0</v>
      </c>
      <c r="L2718" s="61"/>
      <c r="M2718" s="59">
        <f t="shared" si="517"/>
        <v>0</v>
      </c>
      <c r="N2718" s="60">
        <f t="shared" si="518"/>
        <v>0</v>
      </c>
      <c r="O2718" s="81" t="e">
        <f t="shared" si="519"/>
        <v>#DIV/0!</v>
      </c>
      <c r="P2718" s="61"/>
      <c r="Q2718" s="60">
        <f t="shared" si="520"/>
        <v>0</v>
      </c>
      <c r="R2718" s="60">
        <f t="shared" si="516"/>
        <v>0</v>
      </c>
      <c r="S2718" s="75" t="str">
        <f t="shared" si="521"/>
        <v>已清</v>
      </c>
      <c r="T2718" s="51" t="s">
        <v>59</v>
      </c>
      <c r="U2718" s="51"/>
      <c r="V2718" s="51"/>
    </row>
    <row r="2719" spans="1:22" ht="20">
      <c r="A2719" s="49"/>
      <c r="B2719" s="52"/>
      <c r="C2719" s="53"/>
      <c r="D2719" s="54"/>
      <c r="E2719" s="54"/>
      <c r="F2719" s="55"/>
      <c r="G2719" s="56"/>
      <c r="H2719" s="57"/>
      <c r="I2719" s="58"/>
      <c r="J2719" s="59">
        <f t="shared" si="522"/>
        <v>0</v>
      </c>
      <c r="K2719" s="60">
        <f t="shared" si="523"/>
        <v>0</v>
      </c>
      <c r="L2719" s="61"/>
      <c r="M2719" s="59">
        <f t="shared" si="517"/>
        <v>0</v>
      </c>
      <c r="N2719" s="60">
        <f t="shared" si="518"/>
        <v>0</v>
      </c>
      <c r="O2719" s="81" t="e">
        <f t="shared" si="519"/>
        <v>#DIV/0!</v>
      </c>
      <c r="P2719" s="61"/>
      <c r="Q2719" s="60">
        <f t="shared" si="520"/>
        <v>0</v>
      </c>
      <c r="R2719" s="60">
        <f t="shared" si="516"/>
        <v>0</v>
      </c>
      <c r="S2719" s="75" t="str">
        <f t="shared" si="521"/>
        <v>已清</v>
      </c>
      <c r="T2719" s="51" t="s">
        <v>59</v>
      </c>
      <c r="U2719" s="51"/>
      <c r="V2719" s="51"/>
    </row>
    <row r="2720" spans="1:22" ht="20">
      <c r="A2720" s="49"/>
      <c r="B2720" s="52"/>
      <c r="C2720" s="53"/>
      <c r="D2720" s="54"/>
      <c r="E2720" s="54"/>
      <c r="F2720" s="55"/>
      <c r="G2720" s="56"/>
      <c r="H2720" s="57"/>
      <c r="I2720" s="58"/>
      <c r="J2720" s="59">
        <f t="shared" si="522"/>
        <v>0</v>
      </c>
      <c r="K2720" s="60">
        <f t="shared" si="523"/>
        <v>0</v>
      </c>
      <c r="L2720" s="61"/>
      <c r="M2720" s="59">
        <f t="shared" si="517"/>
        <v>0</v>
      </c>
      <c r="N2720" s="60">
        <f t="shared" si="518"/>
        <v>0</v>
      </c>
      <c r="O2720" s="81" t="e">
        <f t="shared" si="519"/>
        <v>#DIV/0!</v>
      </c>
      <c r="P2720" s="61"/>
      <c r="Q2720" s="60">
        <f t="shared" si="520"/>
        <v>0</v>
      </c>
      <c r="R2720" s="60">
        <f t="shared" si="516"/>
        <v>0</v>
      </c>
      <c r="S2720" s="75" t="str">
        <f t="shared" si="521"/>
        <v>已清</v>
      </c>
      <c r="T2720" s="51" t="s">
        <v>59</v>
      </c>
      <c r="U2720" s="51"/>
      <c r="V2720" s="51"/>
    </row>
    <row r="2721" spans="1:22" ht="20">
      <c r="A2721" s="49"/>
      <c r="B2721" s="52"/>
      <c r="C2721" s="53"/>
      <c r="D2721" s="54"/>
      <c r="E2721" s="54"/>
      <c r="F2721" s="55"/>
      <c r="G2721" s="56"/>
      <c r="H2721" s="57"/>
      <c r="I2721" s="58"/>
      <c r="J2721" s="59">
        <f t="shared" si="522"/>
        <v>0</v>
      </c>
      <c r="K2721" s="60">
        <f t="shared" si="523"/>
        <v>0</v>
      </c>
      <c r="L2721" s="61"/>
      <c r="M2721" s="59">
        <f t="shared" si="517"/>
        <v>0</v>
      </c>
      <c r="N2721" s="60">
        <f t="shared" si="518"/>
        <v>0</v>
      </c>
      <c r="O2721" s="81" t="e">
        <f t="shared" si="519"/>
        <v>#DIV/0!</v>
      </c>
      <c r="P2721" s="61"/>
      <c r="Q2721" s="60">
        <f t="shared" si="520"/>
        <v>0</v>
      </c>
      <c r="R2721" s="60">
        <f t="shared" si="516"/>
        <v>0</v>
      </c>
      <c r="S2721" s="75" t="str">
        <f t="shared" si="521"/>
        <v>已清</v>
      </c>
      <c r="T2721" s="51" t="s">
        <v>59</v>
      </c>
      <c r="U2721" s="51"/>
      <c r="V2721" s="51"/>
    </row>
    <row r="2722" spans="1:22" ht="20">
      <c r="A2722" s="49"/>
      <c r="B2722" s="52"/>
      <c r="C2722" s="53"/>
      <c r="D2722" s="54"/>
      <c r="E2722" s="54"/>
      <c r="F2722" s="55"/>
      <c r="G2722" s="56"/>
      <c r="H2722" s="57"/>
      <c r="I2722" s="58"/>
      <c r="J2722" s="59">
        <f t="shared" si="522"/>
        <v>0</v>
      </c>
      <c r="K2722" s="60">
        <f t="shared" si="523"/>
        <v>0</v>
      </c>
      <c r="L2722" s="61"/>
      <c r="M2722" s="59">
        <f t="shared" si="517"/>
        <v>0</v>
      </c>
      <c r="N2722" s="60">
        <f t="shared" si="518"/>
        <v>0</v>
      </c>
      <c r="O2722" s="81" t="e">
        <f t="shared" si="519"/>
        <v>#DIV/0!</v>
      </c>
      <c r="P2722" s="61"/>
      <c r="Q2722" s="60">
        <f t="shared" si="520"/>
        <v>0</v>
      </c>
      <c r="R2722" s="60">
        <f t="shared" si="516"/>
        <v>0</v>
      </c>
      <c r="S2722" s="75" t="str">
        <f t="shared" si="521"/>
        <v>已清</v>
      </c>
      <c r="T2722" s="51" t="s">
        <v>59</v>
      </c>
      <c r="U2722" s="51"/>
      <c r="V2722" s="51"/>
    </row>
    <row r="2723" spans="1:22" ht="20">
      <c r="A2723" s="49"/>
      <c r="B2723" s="52"/>
      <c r="C2723" s="53"/>
      <c r="D2723" s="54"/>
      <c r="E2723" s="54"/>
      <c r="F2723" s="55"/>
      <c r="G2723" s="56"/>
      <c r="H2723" s="57"/>
      <c r="I2723" s="58"/>
      <c r="J2723" s="59">
        <f t="shared" si="522"/>
        <v>0</v>
      </c>
      <c r="K2723" s="60">
        <f t="shared" si="523"/>
        <v>0</v>
      </c>
      <c r="L2723" s="61"/>
      <c r="M2723" s="59">
        <f t="shared" si="517"/>
        <v>0</v>
      </c>
      <c r="N2723" s="60">
        <f t="shared" si="518"/>
        <v>0</v>
      </c>
      <c r="O2723" s="81" t="e">
        <f t="shared" si="519"/>
        <v>#DIV/0!</v>
      </c>
      <c r="P2723" s="61"/>
      <c r="Q2723" s="60">
        <f t="shared" si="520"/>
        <v>0</v>
      </c>
      <c r="R2723" s="60">
        <f t="shared" si="516"/>
        <v>0</v>
      </c>
      <c r="S2723" s="75" t="str">
        <f t="shared" si="521"/>
        <v>已清</v>
      </c>
      <c r="T2723" s="51" t="s">
        <v>59</v>
      </c>
      <c r="U2723" s="51"/>
      <c r="V2723" s="51"/>
    </row>
    <row r="2724" spans="1:22" ht="20">
      <c r="A2724" s="49"/>
      <c r="B2724" s="52"/>
      <c r="C2724" s="53"/>
      <c r="D2724" s="54"/>
      <c r="E2724" s="54"/>
      <c r="F2724" s="55"/>
      <c r="G2724" s="56"/>
      <c r="H2724" s="57"/>
      <c r="I2724" s="58"/>
      <c r="J2724" s="59">
        <f t="shared" si="522"/>
        <v>0</v>
      </c>
      <c r="K2724" s="60">
        <f t="shared" si="523"/>
        <v>0</v>
      </c>
      <c r="L2724" s="61"/>
      <c r="M2724" s="59">
        <f t="shared" si="517"/>
        <v>0</v>
      </c>
      <c r="N2724" s="60">
        <f t="shared" si="518"/>
        <v>0</v>
      </c>
      <c r="O2724" s="81" t="e">
        <f t="shared" si="519"/>
        <v>#DIV/0!</v>
      </c>
      <c r="P2724" s="61"/>
      <c r="Q2724" s="60">
        <f t="shared" si="520"/>
        <v>0</v>
      </c>
      <c r="R2724" s="60">
        <f t="shared" si="516"/>
        <v>0</v>
      </c>
      <c r="S2724" s="75" t="str">
        <f t="shared" si="521"/>
        <v>已清</v>
      </c>
      <c r="T2724" s="51" t="s">
        <v>59</v>
      </c>
      <c r="U2724" s="51"/>
      <c r="V2724" s="51"/>
    </row>
    <row r="2725" spans="1:22" ht="20">
      <c r="A2725" s="49"/>
      <c r="B2725" s="52"/>
      <c r="C2725" s="53"/>
      <c r="D2725" s="54"/>
      <c r="E2725" s="54"/>
      <c r="F2725" s="55"/>
      <c r="G2725" s="56"/>
      <c r="H2725" s="57"/>
      <c r="I2725" s="58"/>
      <c r="J2725" s="59">
        <f t="shared" si="522"/>
        <v>0</v>
      </c>
      <c r="K2725" s="60">
        <f t="shared" si="523"/>
        <v>0</v>
      </c>
      <c r="L2725" s="61"/>
      <c r="M2725" s="59">
        <f t="shared" si="517"/>
        <v>0</v>
      </c>
      <c r="N2725" s="60">
        <f t="shared" si="518"/>
        <v>0</v>
      </c>
      <c r="O2725" s="81" t="e">
        <f t="shared" si="519"/>
        <v>#DIV/0!</v>
      </c>
      <c r="P2725" s="61"/>
      <c r="Q2725" s="60">
        <f t="shared" si="520"/>
        <v>0</v>
      </c>
      <c r="R2725" s="60">
        <f t="shared" si="516"/>
        <v>0</v>
      </c>
      <c r="S2725" s="75" t="str">
        <f t="shared" si="521"/>
        <v>已清</v>
      </c>
      <c r="T2725" s="51" t="s">
        <v>59</v>
      </c>
      <c r="U2725" s="51"/>
      <c r="V2725" s="51"/>
    </row>
    <row r="2726" spans="1:22" ht="20">
      <c r="A2726" s="49"/>
      <c r="B2726" s="52"/>
      <c r="C2726" s="53"/>
      <c r="D2726" s="54"/>
      <c r="E2726" s="54"/>
      <c r="F2726" s="55"/>
      <c r="G2726" s="56"/>
      <c r="H2726" s="57"/>
      <c r="I2726" s="58"/>
      <c r="J2726" s="59">
        <f t="shared" si="522"/>
        <v>0</v>
      </c>
      <c r="K2726" s="60">
        <f t="shared" si="523"/>
        <v>0</v>
      </c>
      <c r="L2726" s="61"/>
      <c r="M2726" s="59">
        <f t="shared" si="517"/>
        <v>0</v>
      </c>
      <c r="N2726" s="60">
        <f t="shared" si="518"/>
        <v>0</v>
      </c>
      <c r="O2726" s="81" t="e">
        <f t="shared" si="519"/>
        <v>#DIV/0!</v>
      </c>
      <c r="P2726" s="61"/>
      <c r="Q2726" s="60">
        <f t="shared" si="520"/>
        <v>0</v>
      </c>
      <c r="R2726" s="60">
        <f t="shared" si="516"/>
        <v>0</v>
      </c>
      <c r="S2726" s="75" t="str">
        <f t="shared" si="521"/>
        <v>已清</v>
      </c>
      <c r="T2726" s="51" t="s">
        <v>59</v>
      </c>
      <c r="U2726" s="51"/>
      <c r="V2726" s="51"/>
    </row>
    <row r="2727" spans="1:22" ht="20">
      <c r="A2727" s="49"/>
      <c r="B2727" s="52"/>
      <c r="C2727" s="53"/>
      <c r="D2727" s="54"/>
      <c r="E2727" s="54"/>
      <c r="F2727" s="55"/>
      <c r="G2727" s="56"/>
      <c r="H2727" s="57"/>
      <c r="I2727" s="58"/>
      <c r="J2727" s="59">
        <f t="shared" si="522"/>
        <v>0</v>
      </c>
      <c r="K2727" s="60">
        <f t="shared" si="523"/>
        <v>0</v>
      </c>
      <c r="L2727" s="61"/>
      <c r="M2727" s="59">
        <f t="shared" si="517"/>
        <v>0</v>
      </c>
      <c r="N2727" s="60">
        <f t="shared" si="518"/>
        <v>0</v>
      </c>
      <c r="O2727" s="81" t="e">
        <f t="shared" si="519"/>
        <v>#DIV/0!</v>
      </c>
      <c r="P2727" s="61"/>
      <c r="Q2727" s="60">
        <f t="shared" si="520"/>
        <v>0</v>
      </c>
      <c r="R2727" s="60">
        <f t="shared" si="516"/>
        <v>0</v>
      </c>
      <c r="S2727" s="75" t="str">
        <f t="shared" si="521"/>
        <v>已清</v>
      </c>
      <c r="T2727" s="51" t="s">
        <v>59</v>
      </c>
      <c r="U2727" s="51"/>
      <c r="V2727" s="51"/>
    </row>
    <row r="2728" spans="1:22" ht="20">
      <c r="A2728" s="49"/>
      <c r="B2728" s="52"/>
      <c r="C2728" s="53"/>
      <c r="D2728" s="54"/>
      <c r="E2728" s="54"/>
      <c r="F2728" s="55"/>
      <c r="G2728" s="56"/>
      <c r="H2728" s="57"/>
      <c r="I2728" s="58"/>
      <c r="J2728" s="59">
        <f t="shared" si="522"/>
        <v>0</v>
      </c>
      <c r="K2728" s="60">
        <f t="shared" si="523"/>
        <v>0</v>
      </c>
      <c r="L2728" s="61"/>
      <c r="M2728" s="59">
        <f t="shared" si="517"/>
        <v>0</v>
      </c>
      <c r="N2728" s="60">
        <f t="shared" si="518"/>
        <v>0</v>
      </c>
      <c r="O2728" s="81" t="e">
        <f t="shared" si="519"/>
        <v>#DIV/0!</v>
      </c>
      <c r="P2728" s="61"/>
      <c r="Q2728" s="60">
        <f t="shared" si="520"/>
        <v>0</v>
      </c>
      <c r="R2728" s="60">
        <f t="shared" si="516"/>
        <v>0</v>
      </c>
      <c r="S2728" s="75" t="str">
        <f t="shared" si="521"/>
        <v>已清</v>
      </c>
      <c r="T2728" s="51" t="s">
        <v>59</v>
      </c>
      <c r="U2728" s="51"/>
      <c r="V2728" s="51"/>
    </row>
    <row r="2729" spans="1:22" ht="20">
      <c r="A2729" s="49"/>
      <c r="B2729" s="52"/>
      <c r="C2729" s="53"/>
      <c r="D2729" s="54"/>
      <c r="E2729" s="54"/>
      <c r="F2729" s="55"/>
      <c r="G2729" s="56"/>
      <c r="H2729" s="57"/>
      <c r="I2729" s="58"/>
      <c r="J2729" s="59">
        <f t="shared" si="522"/>
        <v>0</v>
      </c>
      <c r="K2729" s="60">
        <f t="shared" si="523"/>
        <v>0</v>
      </c>
      <c r="L2729" s="61"/>
      <c r="M2729" s="59">
        <f t="shared" si="517"/>
        <v>0</v>
      </c>
      <c r="N2729" s="60">
        <f t="shared" si="518"/>
        <v>0</v>
      </c>
      <c r="O2729" s="81" t="e">
        <f t="shared" si="519"/>
        <v>#DIV/0!</v>
      </c>
      <c r="P2729" s="61"/>
      <c r="Q2729" s="60">
        <f t="shared" si="520"/>
        <v>0</v>
      </c>
      <c r="R2729" s="60">
        <f t="shared" ref="R2729:R2792" si="524">N2729/2</f>
        <v>0</v>
      </c>
      <c r="S2729" s="75" t="str">
        <f t="shared" si="521"/>
        <v>已清</v>
      </c>
      <c r="T2729" s="51" t="s">
        <v>59</v>
      </c>
      <c r="U2729" s="51"/>
      <c r="V2729" s="51"/>
    </row>
    <row r="2730" spans="1:22" ht="20">
      <c r="A2730" s="49"/>
      <c r="B2730" s="52"/>
      <c r="C2730" s="53"/>
      <c r="D2730" s="54"/>
      <c r="E2730" s="54"/>
      <c r="F2730" s="55"/>
      <c r="G2730" s="56"/>
      <c r="H2730" s="57"/>
      <c r="I2730" s="58"/>
      <c r="J2730" s="59">
        <f t="shared" si="522"/>
        <v>0</v>
      </c>
      <c r="K2730" s="60">
        <f t="shared" si="523"/>
        <v>0</v>
      </c>
      <c r="L2730" s="61"/>
      <c r="M2730" s="59">
        <f t="shared" si="517"/>
        <v>0</v>
      </c>
      <c r="N2730" s="60">
        <f t="shared" si="518"/>
        <v>0</v>
      </c>
      <c r="O2730" s="81" t="e">
        <f t="shared" si="519"/>
        <v>#DIV/0!</v>
      </c>
      <c r="P2730" s="61"/>
      <c r="Q2730" s="60">
        <f t="shared" si="520"/>
        <v>0</v>
      </c>
      <c r="R2730" s="60">
        <f t="shared" si="524"/>
        <v>0</v>
      </c>
      <c r="S2730" s="75" t="str">
        <f t="shared" si="521"/>
        <v>已清</v>
      </c>
      <c r="T2730" s="51" t="s">
        <v>59</v>
      </c>
      <c r="U2730" s="51"/>
      <c r="V2730" s="51"/>
    </row>
    <row r="2731" spans="1:22" ht="20">
      <c r="A2731" s="49"/>
      <c r="B2731" s="52"/>
      <c r="C2731" s="53"/>
      <c r="D2731" s="54"/>
      <c r="E2731" s="54"/>
      <c r="F2731" s="55"/>
      <c r="G2731" s="56"/>
      <c r="H2731" s="57"/>
      <c r="I2731" s="58"/>
      <c r="J2731" s="59">
        <f t="shared" si="522"/>
        <v>0</v>
      </c>
      <c r="K2731" s="60">
        <f t="shared" si="523"/>
        <v>0</v>
      </c>
      <c r="L2731" s="61"/>
      <c r="M2731" s="59">
        <f t="shared" si="517"/>
        <v>0</v>
      </c>
      <c r="N2731" s="60">
        <f t="shared" si="518"/>
        <v>0</v>
      </c>
      <c r="O2731" s="81" t="e">
        <f t="shared" si="519"/>
        <v>#DIV/0!</v>
      </c>
      <c r="P2731" s="61"/>
      <c r="Q2731" s="60">
        <f t="shared" si="520"/>
        <v>0</v>
      </c>
      <c r="R2731" s="60">
        <f t="shared" si="524"/>
        <v>0</v>
      </c>
      <c r="S2731" s="75" t="str">
        <f t="shared" si="521"/>
        <v>已清</v>
      </c>
      <c r="T2731" s="51" t="s">
        <v>59</v>
      </c>
      <c r="U2731" s="51"/>
      <c r="V2731" s="51"/>
    </row>
    <row r="2732" spans="1:22" ht="20">
      <c r="A2732" s="49"/>
      <c r="B2732" s="52"/>
      <c r="C2732" s="53"/>
      <c r="D2732" s="54"/>
      <c r="E2732" s="54"/>
      <c r="F2732" s="55"/>
      <c r="G2732" s="56"/>
      <c r="H2732" s="57"/>
      <c r="I2732" s="58"/>
      <c r="J2732" s="59">
        <f t="shared" si="522"/>
        <v>0</v>
      </c>
      <c r="K2732" s="60">
        <f t="shared" si="523"/>
        <v>0</v>
      </c>
      <c r="L2732" s="61"/>
      <c r="M2732" s="59">
        <f t="shared" si="517"/>
        <v>0</v>
      </c>
      <c r="N2732" s="60">
        <f t="shared" si="518"/>
        <v>0</v>
      </c>
      <c r="O2732" s="81" t="e">
        <f t="shared" si="519"/>
        <v>#DIV/0!</v>
      </c>
      <c r="P2732" s="61"/>
      <c r="Q2732" s="60">
        <f t="shared" si="520"/>
        <v>0</v>
      </c>
      <c r="R2732" s="60">
        <f t="shared" si="524"/>
        <v>0</v>
      </c>
      <c r="S2732" s="75" t="str">
        <f t="shared" si="521"/>
        <v>已清</v>
      </c>
      <c r="T2732" s="51" t="s">
        <v>59</v>
      </c>
      <c r="U2732" s="51"/>
      <c r="V2732" s="51"/>
    </row>
    <row r="2733" spans="1:22" ht="20">
      <c r="A2733" s="49"/>
      <c r="B2733" s="52"/>
      <c r="C2733" s="53"/>
      <c r="D2733" s="54"/>
      <c r="E2733" s="54"/>
      <c r="F2733" s="55"/>
      <c r="G2733" s="56"/>
      <c r="H2733" s="57"/>
      <c r="I2733" s="58"/>
      <c r="J2733" s="59">
        <f t="shared" si="522"/>
        <v>0</v>
      </c>
      <c r="K2733" s="60">
        <f t="shared" si="523"/>
        <v>0</v>
      </c>
      <c r="L2733" s="61"/>
      <c r="M2733" s="59">
        <f t="shared" si="517"/>
        <v>0</v>
      </c>
      <c r="N2733" s="60">
        <f t="shared" si="518"/>
        <v>0</v>
      </c>
      <c r="O2733" s="81" t="e">
        <f t="shared" si="519"/>
        <v>#DIV/0!</v>
      </c>
      <c r="P2733" s="61"/>
      <c r="Q2733" s="60">
        <f t="shared" si="520"/>
        <v>0</v>
      </c>
      <c r="R2733" s="60">
        <f t="shared" si="524"/>
        <v>0</v>
      </c>
      <c r="S2733" s="75" t="str">
        <f t="shared" si="521"/>
        <v>已清</v>
      </c>
      <c r="T2733" s="51" t="s">
        <v>59</v>
      </c>
      <c r="U2733" s="51"/>
      <c r="V2733" s="51"/>
    </row>
    <row r="2734" spans="1:22" ht="20">
      <c r="A2734" s="49"/>
      <c r="B2734" s="52"/>
      <c r="C2734" s="53"/>
      <c r="D2734" s="54"/>
      <c r="E2734" s="54"/>
      <c r="F2734" s="55"/>
      <c r="G2734" s="56"/>
      <c r="H2734" s="57"/>
      <c r="I2734" s="58"/>
      <c r="J2734" s="59">
        <f t="shared" si="522"/>
        <v>0</v>
      </c>
      <c r="K2734" s="60">
        <f t="shared" si="523"/>
        <v>0</v>
      </c>
      <c r="L2734" s="61"/>
      <c r="M2734" s="59">
        <f t="shared" si="517"/>
        <v>0</v>
      </c>
      <c r="N2734" s="60">
        <f t="shared" si="518"/>
        <v>0</v>
      </c>
      <c r="O2734" s="81" t="e">
        <f t="shared" si="519"/>
        <v>#DIV/0!</v>
      </c>
      <c r="P2734" s="61"/>
      <c r="Q2734" s="60">
        <f t="shared" si="520"/>
        <v>0</v>
      </c>
      <c r="R2734" s="60">
        <f t="shared" si="524"/>
        <v>0</v>
      </c>
      <c r="S2734" s="75" t="str">
        <f t="shared" si="521"/>
        <v>已清</v>
      </c>
      <c r="T2734" s="51" t="s">
        <v>59</v>
      </c>
      <c r="U2734" s="51"/>
      <c r="V2734" s="51"/>
    </row>
    <row r="2735" spans="1:22" ht="20">
      <c r="A2735" s="49"/>
      <c r="B2735" s="52"/>
      <c r="C2735" s="53"/>
      <c r="D2735" s="54"/>
      <c r="E2735" s="54"/>
      <c r="F2735" s="55"/>
      <c r="G2735" s="56"/>
      <c r="H2735" s="57"/>
      <c r="I2735" s="58"/>
      <c r="J2735" s="59">
        <f t="shared" si="522"/>
        <v>0</v>
      </c>
      <c r="K2735" s="60">
        <f t="shared" si="523"/>
        <v>0</v>
      </c>
      <c r="L2735" s="61"/>
      <c r="M2735" s="59">
        <f t="shared" si="517"/>
        <v>0</v>
      </c>
      <c r="N2735" s="60">
        <f t="shared" si="518"/>
        <v>0</v>
      </c>
      <c r="O2735" s="81" t="e">
        <f t="shared" si="519"/>
        <v>#DIV/0!</v>
      </c>
      <c r="P2735" s="61"/>
      <c r="Q2735" s="60">
        <f t="shared" si="520"/>
        <v>0</v>
      </c>
      <c r="R2735" s="60">
        <f t="shared" si="524"/>
        <v>0</v>
      </c>
      <c r="S2735" s="75" t="str">
        <f t="shared" si="521"/>
        <v>已清</v>
      </c>
      <c r="T2735" s="51" t="s">
        <v>59</v>
      </c>
      <c r="U2735" s="51"/>
      <c r="V2735" s="51"/>
    </row>
    <row r="2736" spans="1:22" ht="20">
      <c r="A2736" s="49"/>
      <c r="B2736" s="52"/>
      <c r="C2736" s="53"/>
      <c r="D2736" s="54"/>
      <c r="E2736" s="54"/>
      <c r="F2736" s="55"/>
      <c r="G2736" s="56"/>
      <c r="H2736" s="57"/>
      <c r="I2736" s="58"/>
      <c r="J2736" s="59">
        <f t="shared" si="522"/>
        <v>0</v>
      </c>
      <c r="K2736" s="60">
        <f t="shared" si="523"/>
        <v>0</v>
      </c>
      <c r="L2736" s="61"/>
      <c r="M2736" s="59">
        <f t="shared" si="517"/>
        <v>0</v>
      </c>
      <c r="N2736" s="60">
        <f t="shared" si="518"/>
        <v>0</v>
      </c>
      <c r="O2736" s="81" t="e">
        <f t="shared" si="519"/>
        <v>#DIV/0!</v>
      </c>
      <c r="P2736" s="61"/>
      <c r="Q2736" s="60">
        <f t="shared" si="520"/>
        <v>0</v>
      </c>
      <c r="R2736" s="60">
        <f t="shared" si="524"/>
        <v>0</v>
      </c>
      <c r="S2736" s="75" t="str">
        <f t="shared" si="521"/>
        <v>已清</v>
      </c>
      <c r="T2736" s="51" t="s">
        <v>59</v>
      </c>
      <c r="U2736" s="51"/>
      <c r="V2736" s="51"/>
    </row>
    <row r="2737" spans="1:22" ht="20">
      <c r="A2737" s="49"/>
      <c r="B2737" s="52"/>
      <c r="C2737" s="53"/>
      <c r="D2737" s="54"/>
      <c r="E2737" s="54"/>
      <c r="F2737" s="55"/>
      <c r="G2737" s="56"/>
      <c r="H2737" s="57"/>
      <c r="I2737" s="58"/>
      <c r="J2737" s="59">
        <f t="shared" si="522"/>
        <v>0</v>
      </c>
      <c r="K2737" s="60">
        <f t="shared" si="523"/>
        <v>0</v>
      </c>
      <c r="L2737" s="61"/>
      <c r="M2737" s="59">
        <f t="shared" si="517"/>
        <v>0</v>
      </c>
      <c r="N2737" s="60">
        <f t="shared" si="518"/>
        <v>0</v>
      </c>
      <c r="O2737" s="81" t="e">
        <f t="shared" si="519"/>
        <v>#DIV/0!</v>
      </c>
      <c r="P2737" s="61"/>
      <c r="Q2737" s="60">
        <f t="shared" si="520"/>
        <v>0</v>
      </c>
      <c r="R2737" s="60">
        <f t="shared" si="524"/>
        <v>0</v>
      </c>
      <c r="S2737" s="75" t="str">
        <f t="shared" si="521"/>
        <v>已清</v>
      </c>
      <c r="T2737" s="51" t="s">
        <v>59</v>
      </c>
      <c r="U2737" s="51"/>
      <c r="V2737" s="51"/>
    </row>
    <row r="2738" spans="1:22" ht="20">
      <c r="A2738" s="49"/>
      <c r="B2738" s="52"/>
      <c r="C2738" s="53"/>
      <c r="D2738" s="54"/>
      <c r="E2738" s="54"/>
      <c r="F2738" s="55"/>
      <c r="G2738" s="56"/>
      <c r="H2738" s="57"/>
      <c r="I2738" s="58"/>
      <c r="J2738" s="59">
        <f t="shared" si="522"/>
        <v>0</v>
      </c>
      <c r="K2738" s="60">
        <f t="shared" si="523"/>
        <v>0</v>
      </c>
      <c r="L2738" s="61"/>
      <c r="M2738" s="59">
        <f t="shared" si="517"/>
        <v>0</v>
      </c>
      <c r="N2738" s="60">
        <f t="shared" si="518"/>
        <v>0</v>
      </c>
      <c r="O2738" s="81" t="e">
        <f t="shared" si="519"/>
        <v>#DIV/0!</v>
      </c>
      <c r="P2738" s="61"/>
      <c r="Q2738" s="60">
        <f t="shared" si="520"/>
        <v>0</v>
      </c>
      <c r="R2738" s="60">
        <f t="shared" si="524"/>
        <v>0</v>
      </c>
      <c r="S2738" s="75" t="str">
        <f t="shared" si="521"/>
        <v>已清</v>
      </c>
      <c r="T2738" s="51" t="s">
        <v>59</v>
      </c>
      <c r="U2738" s="51"/>
      <c r="V2738" s="51"/>
    </row>
    <row r="2739" spans="1:22" ht="20">
      <c r="A2739" s="49"/>
      <c r="B2739" s="52"/>
      <c r="C2739" s="53"/>
      <c r="D2739" s="54"/>
      <c r="E2739" s="54"/>
      <c r="F2739" s="55"/>
      <c r="G2739" s="56"/>
      <c r="H2739" s="57"/>
      <c r="I2739" s="58"/>
      <c r="J2739" s="59">
        <f t="shared" si="522"/>
        <v>0</v>
      </c>
      <c r="K2739" s="60">
        <f t="shared" si="523"/>
        <v>0</v>
      </c>
      <c r="L2739" s="61"/>
      <c r="M2739" s="59">
        <f t="shared" si="517"/>
        <v>0</v>
      </c>
      <c r="N2739" s="60">
        <f t="shared" si="518"/>
        <v>0</v>
      </c>
      <c r="O2739" s="81" t="e">
        <f t="shared" si="519"/>
        <v>#DIV/0!</v>
      </c>
      <c r="P2739" s="61"/>
      <c r="Q2739" s="60">
        <f t="shared" si="520"/>
        <v>0</v>
      </c>
      <c r="R2739" s="60">
        <f t="shared" si="524"/>
        <v>0</v>
      </c>
      <c r="S2739" s="75" t="str">
        <f t="shared" si="521"/>
        <v>已清</v>
      </c>
      <c r="T2739" s="51" t="s">
        <v>59</v>
      </c>
      <c r="U2739" s="51"/>
      <c r="V2739" s="51"/>
    </row>
    <row r="2740" spans="1:22" ht="20">
      <c r="A2740" s="49"/>
      <c r="B2740" s="52"/>
      <c r="C2740" s="53"/>
      <c r="D2740" s="54"/>
      <c r="E2740" s="54"/>
      <c r="F2740" s="55"/>
      <c r="G2740" s="56"/>
      <c r="H2740" s="57"/>
      <c r="I2740" s="58"/>
      <c r="J2740" s="59">
        <f t="shared" si="522"/>
        <v>0</v>
      </c>
      <c r="K2740" s="60">
        <f t="shared" si="523"/>
        <v>0</v>
      </c>
      <c r="L2740" s="61"/>
      <c r="M2740" s="59">
        <f t="shared" si="517"/>
        <v>0</v>
      </c>
      <c r="N2740" s="60">
        <f t="shared" si="518"/>
        <v>0</v>
      </c>
      <c r="O2740" s="81" t="e">
        <f t="shared" si="519"/>
        <v>#DIV/0!</v>
      </c>
      <c r="P2740" s="61"/>
      <c r="Q2740" s="60">
        <f t="shared" si="520"/>
        <v>0</v>
      </c>
      <c r="R2740" s="60">
        <f t="shared" si="524"/>
        <v>0</v>
      </c>
      <c r="S2740" s="75" t="str">
        <f t="shared" si="521"/>
        <v>已清</v>
      </c>
      <c r="T2740" s="51" t="s">
        <v>59</v>
      </c>
      <c r="U2740" s="51"/>
      <c r="V2740" s="51"/>
    </row>
    <row r="2741" spans="1:22" ht="20">
      <c r="A2741" s="49"/>
      <c r="B2741" s="52"/>
      <c r="C2741" s="53"/>
      <c r="D2741" s="54"/>
      <c r="E2741" s="54"/>
      <c r="F2741" s="55"/>
      <c r="G2741" s="56"/>
      <c r="H2741" s="57"/>
      <c r="I2741" s="58"/>
      <c r="J2741" s="59">
        <f t="shared" si="522"/>
        <v>0</v>
      </c>
      <c r="K2741" s="60">
        <f t="shared" si="523"/>
        <v>0</v>
      </c>
      <c r="L2741" s="61"/>
      <c r="M2741" s="59">
        <f t="shared" si="517"/>
        <v>0</v>
      </c>
      <c r="N2741" s="60">
        <f t="shared" si="518"/>
        <v>0</v>
      </c>
      <c r="O2741" s="81" t="e">
        <f t="shared" si="519"/>
        <v>#DIV/0!</v>
      </c>
      <c r="P2741" s="61"/>
      <c r="Q2741" s="60">
        <f t="shared" si="520"/>
        <v>0</v>
      </c>
      <c r="R2741" s="60">
        <f t="shared" si="524"/>
        <v>0</v>
      </c>
      <c r="S2741" s="75" t="str">
        <f t="shared" si="521"/>
        <v>已清</v>
      </c>
      <c r="T2741" s="51" t="s">
        <v>59</v>
      </c>
      <c r="U2741" s="51"/>
      <c r="V2741" s="51"/>
    </row>
    <row r="2742" spans="1:22" ht="20">
      <c r="A2742" s="49"/>
      <c r="B2742" s="52"/>
      <c r="C2742" s="53"/>
      <c r="D2742" s="54"/>
      <c r="E2742" s="54"/>
      <c r="F2742" s="55"/>
      <c r="G2742" s="56"/>
      <c r="H2742" s="57"/>
      <c r="I2742" s="58"/>
      <c r="J2742" s="59">
        <f t="shared" si="522"/>
        <v>0</v>
      </c>
      <c r="K2742" s="60">
        <f t="shared" si="523"/>
        <v>0</v>
      </c>
      <c r="L2742" s="61"/>
      <c r="M2742" s="59">
        <f t="shared" si="517"/>
        <v>0</v>
      </c>
      <c r="N2742" s="60">
        <f t="shared" si="518"/>
        <v>0</v>
      </c>
      <c r="O2742" s="81" t="e">
        <f t="shared" si="519"/>
        <v>#DIV/0!</v>
      </c>
      <c r="P2742" s="61"/>
      <c r="Q2742" s="60">
        <f t="shared" si="520"/>
        <v>0</v>
      </c>
      <c r="R2742" s="60">
        <f t="shared" si="524"/>
        <v>0</v>
      </c>
      <c r="S2742" s="75" t="str">
        <f t="shared" si="521"/>
        <v>已清</v>
      </c>
      <c r="T2742" s="51" t="s">
        <v>59</v>
      </c>
      <c r="U2742" s="51"/>
      <c r="V2742" s="51"/>
    </row>
    <row r="2743" spans="1:22" ht="20">
      <c r="A2743" s="49"/>
      <c r="B2743" s="52"/>
      <c r="C2743" s="53"/>
      <c r="D2743" s="54"/>
      <c r="E2743" s="54"/>
      <c r="F2743" s="55"/>
      <c r="G2743" s="56"/>
      <c r="H2743" s="57"/>
      <c r="I2743" s="58"/>
      <c r="J2743" s="59">
        <f t="shared" si="522"/>
        <v>0</v>
      </c>
      <c r="K2743" s="60">
        <f t="shared" si="523"/>
        <v>0</v>
      </c>
      <c r="L2743" s="61"/>
      <c r="M2743" s="59">
        <f t="shared" si="517"/>
        <v>0</v>
      </c>
      <c r="N2743" s="60">
        <f t="shared" si="518"/>
        <v>0</v>
      </c>
      <c r="O2743" s="81" t="e">
        <f t="shared" si="519"/>
        <v>#DIV/0!</v>
      </c>
      <c r="P2743" s="61"/>
      <c r="Q2743" s="60">
        <f t="shared" si="520"/>
        <v>0</v>
      </c>
      <c r="R2743" s="60">
        <f t="shared" si="524"/>
        <v>0</v>
      </c>
      <c r="S2743" s="75" t="str">
        <f t="shared" si="521"/>
        <v>已清</v>
      </c>
      <c r="T2743" s="51" t="s">
        <v>59</v>
      </c>
      <c r="U2743" s="51"/>
      <c r="V2743" s="51"/>
    </row>
    <row r="2744" spans="1:22" ht="20">
      <c r="A2744" s="49"/>
      <c r="B2744" s="52"/>
      <c r="C2744" s="53"/>
      <c r="D2744" s="54"/>
      <c r="E2744" s="54"/>
      <c r="F2744" s="55"/>
      <c r="G2744" s="56"/>
      <c r="H2744" s="57"/>
      <c r="I2744" s="58"/>
      <c r="J2744" s="59">
        <f t="shared" si="522"/>
        <v>0</v>
      </c>
      <c r="K2744" s="60">
        <f t="shared" si="523"/>
        <v>0</v>
      </c>
      <c r="L2744" s="61"/>
      <c r="M2744" s="59">
        <f t="shared" ref="M2744:M2807" si="525">L2744*H2744</f>
        <v>0</v>
      </c>
      <c r="N2744" s="60">
        <f t="shared" ref="N2744:N2807" si="526">(L2744-J2744)*H2744</f>
        <v>0</v>
      </c>
      <c r="O2744" s="81" t="e">
        <f t="shared" ref="O2744:O2807" si="527">(L2744-J2744)/J2744</f>
        <v>#DIV/0!</v>
      </c>
      <c r="P2744" s="61"/>
      <c r="Q2744" s="60">
        <f t="shared" si="520"/>
        <v>0</v>
      </c>
      <c r="R2744" s="60">
        <f t="shared" si="524"/>
        <v>0</v>
      </c>
      <c r="S2744" s="75" t="str">
        <f t="shared" si="521"/>
        <v>已清</v>
      </c>
      <c r="T2744" s="51" t="s">
        <v>59</v>
      </c>
      <c r="U2744" s="51"/>
      <c r="V2744" s="51"/>
    </row>
    <row r="2745" spans="1:22" ht="20">
      <c r="A2745" s="49"/>
      <c r="B2745" s="52"/>
      <c r="C2745" s="53"/>
      <c r="D2745" s="54"/>
      <c r="E2745" s="54"/>
      <c r="F2745" s="55"/>
      <c r="G2745" s="56"/>
      <c r="H2745" s="57"/>
      <c r="I2745" s="58"/>
      <c r="J2745" s="59">
        <f t="shared" si="522"/>
        <v>0</v>
      </c>
      <c r="K2745" s="60">
        <f t="shared" si="523"/>
        <v>0</v>
      </c>
      <c r="L2745" s="61"/>
      <c r="M2745" s="59">
        <f t="shared" si="525"/>
        <v>0</v>
      </c>
      <c r="N2745" s="60">
        <f t="shared" si="526"/>
        <v>0</v>
      </c>
      <c r="O2745" s="81" t="e">
        <f t="shared" si="527"/>
        <v>#DIV/0!</v>
      </c>
      <c r="P2745" s="61"/>
      <c r="Q2745" s="60">
        <f t="shared" si="520"/>
        <v>0</v>
      </c>
      <c r="R2745" s="60">
        <f t="shared" si="524"/>
        <v>0</v>
      </c>
      <c r="S2745" s="75" t="str">
        <f t="shared" si="521"/>
        <v>已清</v>
      </c>
      <c r="T2745" s="51" t="s">
        <v>59</v>
      </c>
      <c r="U2745" s="51"/>
      <c r="V2745" s="51"/>
    </row>
    <row r="2746" spans="1:22" ht="20">
      <c r="A2746" s="49"/>
      <c r="B2746" s="52"/>
      <c r="C2746" s="53"/>
      <c r="D2746" s="54"/>
      <c r="E2746" s="54"/>
      <c r="F2746" s="55"/>
      <c r="G2746" s="56"/>
      <c r="H2746" s="57"/>
      <c r="I2746" s="58"/>
      <c r="J2746" s="59">
        <f t="shared" si="522"/>
        <v>0</v>
      </c>
      <c r="K2746" s="60">
        <f t="shared" si="523"/>
        <v>0</v>
      </c>
      <c r="L2746" s="61"/>
      <c r="M2746" s="59">
        <f t="shared" si="525"/>
        <v>0</v>
      </c>
      <c r="N2746" s="60">
        <f t="shared" si="526"/>
        <v>0</v>
      </c>
      <c r="O2746" s="81" t="e">
        <f t="shared" si="527"/>
        <v>#DIV/0!</v>
      </c>
      <c r="P2746" s="61"/>
      <c r="Q2746" s="60">
        <f t="shared" ref="Q2746:Q2809" si="528">L2746*H2746-P2746</f>
        <v>0</v>
      </c>
      <c r="R2746" s="60">
        <f t="shared" si="524"/>
        <v>0</v>
      </c>
      <c r="S2746" s="75" t="str">
        <f t="shared" si="521"/>
        <v>已清</v>
      </c>
      <c r="T2746" s="51" t="s">
        <v>59</v>
      </c>
      <c r="U2746" s="51"/>
      <c r="V2746" s="51"/>
    </row>
    <row r="2747" spans="1:22" ht="20">
      <c r="A2747" s="49"/>
      <c r="B2747" s="52"/>
      <c r="C2747" s="53"/>
      <c r="D2747" s="54"/>
      <c r="E2747" s="54"/>
      <c r="F2747" s="55"/>
      <c r="G2747" s="56"/>
      <c r="H2747" s="57"/>
      <c r="I2747" s="58"/>
      <c r="J2747" s="59">
        <f t="shared" si="522"/>
        <v>0</v>
      </c>
      <c r="K2747" s="60">
        <f t="shared" si="523"/>
        <v>0</v>
      </c>
      <c r="L2747" s="61"/>
      <c r="M2747" s="59">
        <f t="shared" si="525"/>
        <v>0</v>
      </c>
      <c r="N2747" s="60">
        <f t="shared" si="526"/>
        <v>0</v>
      </c>
      <c r="O2747" s="81" t="e">
        <f t="shared" si="527"/>
        <v>#DIV/0!</v>
      </c>
      <c r="P2747" s="61"/>
      <c r="Q2747" s="60">
        <f t="shared" si="528"/>
        <v>0</v>
      </c>
      <c r="R2747" s="60">
        <f t="shared" si="524"/>
        <v>0</v>
      </c>
      <c r="S2747" s="75" t="str">
        <f t="shared" si="521"/>
        <v>已清</v>
      </c>
      <c r="T2747" s="51" t="s">
        <v>59</v>
      </c>
      <c r="U2747" s="51"/>
      <c r="V2747" s="51"/>
    </row>
    <row r="2748" spans="1:22" ht="20">
      <c r="A2748" s="49"/>
      <c r="B2748" s="52"/>
      <c r="C2748" s="53"/>
      <c r="D2748" s="54"/>
      <c r="E2748" s="54"/>
      <c r="F2748" s="55"/>
      <c r="G2748" s="56"/>
      <c r="H2748" s="57"/>
      <c r="I2748" s="58"/>
      <c r="J2748" s="59">
        <f t="shared" si="522"/>
        <v>0</v>
      </c>
      <c r="K2748" s="60">
        <f t="shared" si="523"/>
        <v>0</v>
      </c>
      <c r="L2748" s="61"/>
      <c r="M2748" s="59">
        <f t="shared" si="525"/>
        <v>0</v>
      </c>
      <c r="N2748" s="60">
        <f t="shared" si="526"/>
        <v>0</v>
      </c>
      <c r="O2748" s="81" t="e">
        <f t="shared" si="527"/>
        <v>#DIV/0!</v>
      </c>
      <c r="P2748" s="61"/>
      <c r="Q2748" s="60">
        <f t="shared" si="528"/>
        <v>0</v>
      </c>
      <c r="R2748" s="60">
        <f t="shared" si="524"/>
        <v>0</v>
      </c>
      <c r="S2748" s="75" t="str">
        <f t="shared" si="521"/>
        <v>已清</v>
      </c>
      <c r="T2748" s="51" t="s">
        <v>59</v>
      </c>
      <c r="U2748" s="51"/>
      <c r="V2748" s="51"/>
    </row>
    <row r="2749" spans="1:22" ht="20">
      <c r="A2749" s="49"/>
      <c r="B2749" s="52"/>
      <c r="C2749" s="53"/>
      <c r="D2749" s="54"/>
      <c r="E2749" s="54"/>
      <c r="F2749" s="55"/>
      <c r="G2749" s="56"/>
      <c r="H2749" s="57"/>
      <c r="I2749" s="58"/>
      <c r="J2749" s="59">
        <f t="shared" si="522"/>
        <v>0</v>
      </c>
      <c r="K2749" s="60">
        <f t="shared" si="523"/>
        <v>0</v>
      </c>
      <c r="L2749" s="61"/>
      <c r="M2749" s="59">
        <f t="shared" si="525"/>
        <v>0</v>
      </c>
      <c r="N2749" s="60">
        <f t="shared" si="526"/>
        <v>0</v>
      </c>
      <c r="O2749" s="81" t="e">
        <f t="shared" si="527"/>
        <v>#DIV/0!</v>
      </c>
      <c r="P2749" s="61"/>
      <c r="Q2749" s="60">
        <f t="shared" si="528"/>
        <v>0</v>
      </c>
      <c r="R2749" s="60">
        <f t="shared" si="524"/>
        <v>0</v>
      </c>
      <c r="S2749" s="75" t="str">
        <f t="shared" si="521"/>
        <v>已清</v>
      </c>
      <c r="T2749" s="51" t="s">
        <v>59</v>
      </c>
      <c r="U2749" s="51"/>
      <c r="V2749" s="51"/>
    </row>
    <row r="2750" spans="1:22" ht="20">
      <c r="A2750" s="49"/>
      <c r="B2750" s="52"/>
      <c r="C2750" s="53"/>
      <c r="D2750" s="54"/>
      <c r="E2750" s="54"/>
      <c r="F2750" s="55"/>
      <c r="G2750" s="56"/>
      <c r="H2750" s="57"/>
      <c r="I2750" s="58"/>
      <c r="J2750" s="59">
        <f t="shared" si="522"/>
        <v>0</v>
      </c>
      <c r="K2750" s="60">
        <f t="shared" si="523"/>
        <v>0</v>
      </c>
      <c r="L2750" s="61"/>
      <c r="M2750" s="59">
        <f t="shared" si="525"/>
        <v>0</v>
      </c>
      <c r="N2750" s="60">
        <f t="shared" si="526"/>
        <v>0</v>
      </c>
      <c r="O2750" s="81" t="e">
        <f t="shared" si="527"/>
        <v>#DIV/0!</v>
      </c>
      <c r="P2750" s="61"/>
      <c r="Q2750" s="60">
        <f t="shared" si="528"/>
        <v>0</v>
      </c>
      <c r="R2750" s="60">
        <f t="shared" si="524"/>
        <v>0</v>
      </c>
      <c r="S2750" s="75" t="str">
        <f t="shared" si="521"/>
        <v>已清</v>
      </c>
      <c r="T2750" s="51" t="s">
        <v>59</v>
      </c>
      <c r="U2750" s="51"/>
      <c r="V2750" s="51"/>
    </row>
    <row r="2751" spans="1:22" ht="20">
      <c r="A2751" s="49"/>
      <c r="B2751" s="52"/>
      <c r="C2751" s="53"/>
      <c r="D2751" s="54"/>
      <c r="E2751" s="54"/>
      <c r="F2751" s="55"/>
      <c r="G2751" s="56"/>
      <c r="H2751" s="57"/>
      <c r="I2751" s="58"/>
      <c r="J2751" s="59">
        <f t="shared" si="522"/>
        <v>0</v>
      </c>
      <c r="K2751" s="60">
        <f t="shared" si="523"/>
        <v>0</v>
      </c>
      <c r="L2751" s="61"/>
      <c r="M2751" s="59">
        <f t="shared" si="525"/>
        <v>0</v>
      </c>
      <c r="N2751" s="60">
        <f t="shared" si="526"/>
        <v>0</v>
      </c>
      <c r="O2751" s="81" t="e">
        <f t="shared" si="527"/>
        <v>#DIV/0!</v>
      </c>
      <c r="P2751" s="61"/>
      <c r="Q2751" s="60">
        <f t="shared" si="528"/>
        <v>0</v>
      </c>
      <c r="R2751" s="60">
        <f t="shared" si="524"/>
        <v>0</v>
      </c>
      <c r="S2751" s="75" t="str">
        <f t="shared" si="521"/>
        <v>已清</v>
      </c>
      <c r="T2751" s="51" t="s">
        <v>59</v>
      </c>
      <c r="U2751" s="51"/>
      <c r="V2751" s="51"/>
    </row>
    <row r="2752" spans="1:22" ht="20">
      <c r="A2752" s="49"/>
      <c r="B2752" s="52"/>
      <c r="C2752" s="53"/>
      <c r="D2752" s="54"/>
      <c r="E2752" s="54"/>
      <c r="F2752" s="55"/>
      <c r="G2752" s="56"/>
      <c r="H2752" s="57"/>
      <c r="I2752" s="58"/>
      <c r="J2752" s="59">
        <f t="shared" si="522"/>
        <v>0</v>
      </c>
      <c r="K2752" s="60">
        <f t="shared" si="523"/>
        <v>0</v>
      </c>
      <c r="L2752" s="61"/>
      <c r="M2752" s="59">
        <f t="shared" si="525"/>
        <v>0</v>
      </c>
      <c r="N2752" s="60">
        <f t="shared" si="526"/>
        <v>0</v>
      </c>
      <c r="O2752" s="81" t="e">
        <f t="shared" si="527"/>
        <v>#DIV/0!</v>
      </c>
      <c r="P2752" s="61"/>
      <c r="Q2752" s="60">
        <f t="shared" si="528"/>
        <v>0</v>
      </c>
      <c r="R2752" s="60">
        <f t="shared" si="524"/>
        <v>0</v>
      </c>
      <c r="S2752" s="75" t="str">
        <f t="shared" si="521"/>
        <v>已清</v>
      </c>
      <c r="T2752" s="51" t="s">
        <v>59</v>
      </c>
      <c r="U2752" s="51"/>
      <c r="V2752" s="51"/>
    </row>
    <row r="2753" spans="1:22" ht="20">
      <c r="A2753" s="49"/>
      <c r="B2753" s="52"/>
      <c r="C2753" s="53"/>
      <c r="D2753" s="54"/>
      <c r="E2753" s="54"/>
      <c r="F2753" s="55"/>
      <c r="G2753" s="56"/>
      <c r="H2753" s="57"/>
      <c r="I2753" s="58"/>
      <c r="J2753" s="59">
        <f t="shared" si="522"/>
        <v>0</v>
      </c>
      <c r="K2753" s="60">
        <f t="shared" si="523"/>
        <v>0</v>
      </c>
      <c r="L2753" s="61"/>
      <c r="M2753" s="59">
        <f t="shared" si="525"/>
        <v>0</v>
      </c>
      <c r="N2753" s="60">
        <f t="shared" si="526"/>
        <v>0</v>
      </c>
      <c r="O2753" s="81" t="e">
        <f t="shared" si="527"/>
        <v>#DIV/0!</v>
      </c>
      <c r="P2753" s="61"/>
      <c r="Q2753" s="60">
        <f t="shared" si="528"/>
        <v>0</v>
      </c>
      <c r="R2753" s="60">
        <f t="shared" si="524"/>
        <v>0</v>
      </c>
      <c r="S2753" s="75" t="str">
        <f t="shared" si="521"/>
        <v>已清</v>
      </c>
      <c r="T2753" s="51" t="s">
        <v>59</v>
      </c>
      <c r="U2753" s="51"/>
      <c r="V2753" s="51"/>
    </row>
    <row r="2754" spans="1:22" ht="20">
      <c r="A2754" s="49"/>
      <c r="B2754" s="52"/>
      <c r="C2754" s="53"/>
      <c r="D2754" s="54"/>
      <c r="E2754" s="54"/>
      <c r="F2754" s="55"/>
      <c r="G2754" s="56"/>
      <c r="H2754" s="57"/>
      <c r="I2754" s="58"/>
      <c r="J2754" s="59">
        <f t="shared" si="522"/>
        <v>0</v>
      </c>
      <c r="K2754" s="60">
        <f t="shared" si="523"/>
        <v>0</v>
      </c>
      <c r="L2754" s="61"/>
      <c r="M2754" s="59">
        <f t="shared" si="525"/>
        <v>0</v>
      </c>
      <c r="N2754" s="60">
        <f t="shared" si="526"/>
        <v>0</v>
      </c>
      <c r="O2754" s="81" t="e">
        <f t="shared" si="527"/>
        <v>#DIV/0!</v>
      </c>
      <c r="P2754" s="61"/>
      <c r="Q2754" s="60">
        <f t="shared" si="528"/>
        <v>0</v>
      </c>
      <c r="R2754" s="60">
        <f t="shared" si="524"/>
        <v>0</v>
      </c>
      <c r="S2754" s="75" t="str">
        <f t="shared" ref="S2754:S2817" si="529">IF(Q2754&lt;&gt;0,"未清","已清")</f>
        <v>已清</v>
      </c>
      <c r="T2754" s="51" t="s">
        <v>59</v>
      </c>
      <c r="U2754" s="51"/>
      <c r="V2754" s="51"/>
    </row>
    <row r="2755" spans="1:22" ht="20">
      <c r="A2755" s="49"/>
      <c r="B2755" s="52"/>
      <c r="C2755" s="53"/>
      <c r="D2755" s="54"/>
      <c r="E2755" s="54"/>
      <c r="F2755" s="55"/>
      <c r="G2755" s="56"/>
      <c r="H2755" s="57"/>
      <c r="I2755" s="58"/>
      <c r="J2755" s="59">
        <f t="shared" si="522"/>
        <v>0</v>
      </c>
      <c r="K2755" s="60">
        <f t="shared" si="523"/>
        <v>0</v>
      </c>
      <c r="L2755" s="61"/>
      <c r="M2755" s="59">
        <f t="shared" si="525"/>
        <v>0</v>
      </c>
      <c r="N2755" s="60">
        <f t="shared" si="526"/>
        <v>0</v>
      </c>
      <c r="O2755" s="81" t="e">
        <f t="shared" si="527"/>
        <v>#DIV/0!</v>
      </c>
      <c r="P2755" s="61"/>
      <c r="Q2755" s="60">
        <f t="shared" si="528"/>
        <v>0</v>
      </c>
      <c r="R2755" s="60">
        <f t="shared" si="524"/>
        <v>0</v>
      </c>
      <c r="S2755" s="75" t="str">
        <f t="shared" si="529"/>
        <v>已清</v>
      </c>
      <c r="T2755" s="51" t="s">
        <v>59</v>
      </c>
      <c r="U2755" s="51"/>
      <c r="V2755" s="51"/>
    </row>
    <row r="2756" spans="1:22" ht="20">
      <c r="A2756" s="49"/>
      <c r="B2756" s="52"/>
      <c r="C2756" s="53"/>
      <c r="D2756" s="54"/>
      <c r="E2756" s="54"/>
      <c r="F2756" s="55"/>
      <c r="G2756" s="56"/>
      <c r="H2756" s="57"/>
      <c r="I2756" s="58"/>
      <c r="J2756" s="59">
        <f t="shared" si="522"/>
        <v>0</v>
      </c>
      <c r="K2756" s="60">
        <f t="shared" si="523"/>
        <v>0</v>
      </c>
      <c r="L2756" s="61"/>
      <c r="M2756" s="59">
        <f t="shared" si="525"/>
        <v>0</v>
      </c>
      <c r="N2756" s="60">
        <f t="shared" si="526"/>
        <v>0</v>
      </c>
      <c r="O2756" s="81" t="e">
        <f t="shared" si="527"/>
        <v>#DIV/0!</v>
      </c>
      <c r="P2756" s="61"/>
      <c r="Q2756" s="60">
        <f t="shared" si="528"/>
        <v>0</v>
      </c>
      <c r="R2756" s="60">
        <f t="shared" si="524"/>
        <v>0</v>
      </c>
      <c r="S2756" s="75" t="str">
        <f t="shared" si="529"/>
        <v>已清</v>
      </c>
      <c r="T2756" s="51" t="s">
        <v>59</v>
      </c>
      <c r="U2756" s="51"/>
      <c r="V2756" s="51"/>
    </row>
    <row r="2757" spans="1:22" ht="20">
      <c r="A2757" s="49"/>
      <c r="B2757" s="52"/>
      <c r="C2757" s="53"/>
      <c r="D2757" s="54"/>
      <c r="E2757" s="54"/>
      <c r="F2757" s="55"/>
      <c r="G2757" s="56"/>
      <c r="H2757" s="57"/>
      <c r="I2757" s="58"/>
      <c r="J2757" s="59">
        <f t="shared" ref="J2757:J2820" si="530">G2757*I2757</f>
        <v>0</v>
      </c>
      <c r="K2757" s="60">
        <f t="shared" si="523"/>
        <v>0</v>
      </c>
      <c r="L2757" s="61"/>
      <c r="M2757" s="59">
        <f t="shared" si="525"/>
        <v>0</v>
      </c>
      <c r="N2757" s="60">
        <f t="shared" si="526"/>
        <v>0</v>
      </c>
      <c r="O2757" s="81" t="e">
        <f t="shared" si="527"/>
        <v>#DIV/0!</v>
      </c>
      <c r="P2757" s="61"/>
      <c r="Q2757" s="60">
        <f t="shared" si="528"/>
        <v>0</v>
      </c>
      <c r="R2757" s="60">
        <f t="shared" si="524"/>
        <v>0</v>
      </c>
      <c r="S2757" s="75" t="str">
        <f t="shared" si="529"/>
        <v>已清</v>
      </c>
      <c r="T2757" s="51" t="s">
        <v>59</v>
      </c>
      <c r="U2757" s="51"/>
      <c r="V2757" s="51"/>
    </row>
    <row r="2758" spans="1:22" ht="20">
      <c r="A2758" s="49"/>
      <c r="B2758" s="52"/>
      <c r="C2758" s="53"/>
      <c r="D2758" s="54"/>
      <c r="E2758" s="54"/>
      <c r="F2758" s="55"/>
      <c r="G2758" s="56"/>
      <c r="H2758" s="57"/>
      <c r="I2758" s="58"/>
      <c r="J2758" s="59">
        <f t="shared" si="530"/>
        <v>0</v>
      </c>
      <c r="K2758" s="60">
        <f t="shared" si="523"/>
        <v>0</v>
      </c>
      <c r="L2758" s="61"/>
      <c r="M2758" s="59">
        <f t="shared" si="525"/>
        <v>0</v>
      </c>
      <c r="N2758" s="60">
        <f t="shared" si="526"/>
        <v>0</v>
      </c>
      <c r="O2758" s="81" t="e">
        <f t="shared" si="527"/>
        <v>#DIV/0!</v>
      </c>
      <c r="P2758" s="61"/>
      <c r="Q2758" s="60">
        <f t="shared" si="528"/>
        <v>0</v>
      </c>
      <c r="R2758" s="60">
        <f t="shared" si="524"/>
        <v>0</v>
      </c>
      <c r="S2758" s="75" t="str">
        <f t="shared" si="529"/>
        <v>已清</v>
      </c>
      <c r="T2758" s="51" t="s">
        <v>59</v>
      </c>
      <c r="U2758" s="51"/>
      <c r="V2758" s="51"/>
    </row>
    <row r="2759" spans="1:22" ht="20">
      <c r="A2759" s="49"/>
      <c r="B2759" s="52"/>
      <c r="C2759" s="53"/>
      <c r="D2759" s="54"/>
      <c r="E2759" s="54"/>
      <c r="F2759" s="55"/>
      <c r="G2759" s="56"/>
      <c r="H2759" s="57"/>
      <c r="I2759" s="58"/>
      <c r="J2759" s="59">
        <f t="shared" si="530"/>
        <v>0</v>
      </c>
      <c r="K2759" s="60">
        <f t="shared" si="523"/>
        <v>0</v>
      </c>
      <c r="L2759" s="61"/>
      <c r="M2759" s="59">
        <f t="shared" si="525"/>
        <v>0</v>
      </c>
      <c r="N2759" s="60">
        <f t="shared" si="526"/>
        <v>0</v>
      </c>
      <c r="O2759" s="81" t="e">
        <f t="shared" si="527"/>
        <v>#DIV/0!</v>
      </c>
      <c r="P2759" s="61"/>
      <c r="Q2759" s="60">
        <f t="shared" si="528"/>
        <v>0</v>
      </c>
      <c r="R2759" s="60">
        <f t="shared" si="524"/>
        <v>0</v>
      </c>
      <c r="S2759" s="75" t="str">
        <f t="shared" si="529"/>
        <v>已清</v>
      </c>
      <c r="T2759" s="51" t="s">
        <v>59</v>
      </c>
      <c r="U2759" s="51"/>
      <c r="V2759" s="51"/>
    </row>
    <row r="2760" spans="1:22" ht="20">
      <c r="A2760" s="49"/>
      <c r="B2760" s="52"/>
      <c r="C2760" s="53"/>
      <c r="D2760" s="54"/>
      <c r="E2760" s="54"/>
      <c r="F2760" s="55"/>
      <c r="G2760" s="56"/>
      <c r="H2760" s="57"/>
      <c r="I2760" s="58"/>
      <c r="J2760" s="59">
        <f t="shared" si="530"/>
        <v>0</v>
      </c>
      <c r="K2760" s="60">
        <f t="shared" si="523"/>
        <v>0</v>
      </c>
      <c r="L2760" s="61"/>
      <c r="M2760" s="59">
        <f t="shared" si="525"/>
        <v>0</v>
      </c>
      <c r="N2760" s="60">
        <f t="shared" si="526"/>
        <v>0</v>
      </c>
      <c r="O2760" s="81" t="e">
        <f t="shared" si="527"/>
        <v>#DIV/0!</v>
      </c>
      <c r="P2760" s="61"/>
      <c r="Q2760" s="60">
        <f t="shared" si="528"/>
        <v>0</v>
      </c>
      <c r="R2760" s="60">
        <f t="shared" si="524"/>
        <v>0</v>
      </c>
      <c r="S2760" s="75" t="str">
        <f t="shared" si="529"/>
        <v>已清</v>
      </c>
      <c r="T2760" s="51" t="s">
        <v>59</v>
      </c>
      <c r="U2760" s="51"/>
      <c r="V2760" s="51"/>
    </row>
    <row r="2761" spans="1:22" ht="20">
      <c r="A2761" s="49"/>
      <c r="B2761" s="52"/>
      <c r="C2761" s="53"/>
      <c r="D2761" s="54"/>
      <c r="E2761" s="54"/>
      <c r="F2761" s="55"/>
      <c r="G2761" s="56"/>
      <c r="H2761" s="57"/>
      <c r="I2761" s="58"/>
      <c r="J2761" s="59">
        <f t="shared" si="530"/>
        <v>0</v>
      </c>
      <c r="K2761" s="60">
        <f t="shared" si="523"/>
        <v>0</v>
      </c>
      <c r="L2761" s="61"/>
      <c r="M2761" s="59">
        <f t="shared" si="525"/>
        <v>0</v>
      </c>
      <c r="N2761" s="60">
        <f t="shared" si="526"/>
        <v>0</v>
      </c>
      <c r="O2761" s="81" t="e">
        <f t="shared" si="527"/>
        <v>#DIV/0!</v>
      </c>
      <c r="P2761" s="61"/>
      <c r="Q2761" s="60">
        <f t="shared" si="528"/>
        <v>0</v>
      </c>
      <c r="R2761" s="60">
        <f t="shared" si="524"/>
        <v>0</v>
      </c>
      <c r="S2761" s="75" t="str">
        <f t="shared" si="529"/>
        <v>已清</v>
      </c>
      <c r="T2761" s="51" t="s">
        <v>59</v>
      </c>
      <c r="U2761" s="51"/>
      <c r="V2761" s="51"/>
    </row>
    <row r="2762" spans="1:22" ht="20">
      <c r="A2762" s="49"/>
      <c r="B2762" s="52"/>
      <c r="C2762" s="53"/>
      <c r="D2762" s="54"/>
      <c r="E2762" s="54"/>
      <c r="F2762" s="55"/>
      <c r="G2762" s="56"/>
      <c r="H2762" s="57"/>
      <c r="I2762" s="58"/>
      <c r="J2762" s="59">
        <f t="shared" si="530"/>
        <v>0</v>
      </c>
      <c r="K2762" s="60">
        <f t="shared" si="523"/>
        <v>0</v>
      </c>
      <c r="L2762" s="61"/>
      <c r="M2762" s="59">
        <f t="shared" si="525"/>
        <v>0</v>
      </c>
      <c r="N2762" s="60">
        <f t="shared" si="526"/>
        <v>0</v>
      </c>
      <c r="O2762" s="81" t="e">
        <f t="shared" si="527"/>
        <v>#DIV/0!</v>
      </c>
      <c r="P2762" s="61"/>
      <c r="Q2762" s="60">
        <f t="shared" si="528"/>
        <v>0</v>
      </c>
      <c r="R2762" s="60">
        <f t="shared" si="524"/>
        <v>0</v>
      </c>
      <c r="S2762" s="75" t="str">
        <f t="shared" si="529"/>
        <v>已清</v>
      </c>
      <c r="T2762" s="51" t="s">
        <v>59</v>
      </c>
      <c r="U2762" s="51"/>
      <c r="V2762" s="51"/>
    </row>
    <row r="2763" spans="1:22" ht="20">
      <c r="A2763" s="49"/>
      <c r="B2763" s="52"/>
      <c r="C2763" s="53"/>
      <c r="D2763" s="54"/>
      <c r="E2763" s="54"/>
      <c r="F2763" s="55"/>
      <c r="G2763" s="56"/>
      <c r="H2763" s="57"/>
      <c r="I2763" s="58"/>
      <c r="J2763" s="59">
        <f t="shared" si="530"/>
        <v>0</v>
      </c>
      <c r="K2763" s="60">
        <f t="shared" si="523"/>
        <v>0</v>
      </c>
      <c r="L2763" s="61"/>
      <c r="M2763" s="59">
        <f t="shared" si="525"/>
        <v>0</v>
      </c>
      <c r="N2763" s="60">
        <f t="shared" si="526"/>
        <v>0</v>
      </c>
      <c r="O2763" s="81" t="e">
        <f t="shared" si="527"/>
        <v>#DIV/0!</v>
      </c>
      <c r="P2763" s="61"/>
      <c r="Q2763" s="60">
        <f t="shared" si="528"/>
        <v>0</v>
      </c>
      <c r="R2763" s="60">
        <f t="shared" si="524"/>
        <v>0</v>
      </c>
      <c r="S2763" s="75" t="str">
        <f t="shared" si="529"/>
        <v>已清</v>
      </c>
      <c r="T2763" s="51" t="s">
        <v>59</v>
      </c>
      <c r="U2763" s="51"/>
      <c r="V2763" s="51"/>
    </row>
    <row r="2764" spans="1:22" ht="20">
      <c r="A2764" s="49"/>
      <c r="B2764" s="52"/>
      <c r="C2764" s="53"/>
      <c r="D2764" s="54"/>
      <c r="E2764" s="54"/>
      <c r="F2764" s="55"/>
      <c r="G2764" s="56"/>
      <c r="H2764" s="57"/>
      <c r="I2764" s="58"/>
      <c r="J2764" s="59">
        <f t="shared" si="530"/>
        <v>0</v>
      </c>
      <c r="K2764" s="60">
        <f t="shared" si="523"/>
        <v>0</v>
      </c>
      <c r="L2764" s="61"/>
      <c r="M2764" s="59">
        <f t="shared" si="525"/>
        <v>0</v>
      </c>
      <c r="N2764" s="60">
        <f t="shared" si="526"/>
        <v>0</v>
      </c>
      <c r="O2764" s="81" t="e">
        <f t="shared" si="527"/>
        <v>#DIV/0!</v>
      </c>
      <c r="P2764" s="61"/>
      <c r="Q2764" s="60">
        <f t="shared" si="528"/>
        <v>0</v>
      </c>
      <c r="R2764" s="60">
        <f t="shared" si="524"/>
        <v>0</v>
      </c>
      <c r="S2764" s="75" t="str">
        <f t="shared" si="529"/>
        <v>已清</v>
      </c>
      <c r="T2764" s="51" t="s">
        <v>59</v>
      </c>
      <c r="U2764" s="51"/>
      <c r="V2764" s="51"/>
    </row>
    <row r="2765" spans="1:22" ht="20">
      <c r="A2765" s="49"/>
      <c r="B2765" s="52"/>
      <c r="C2765" s="53"/>
      <c r="D2765" s="54"/>
      <c r="E2765" s="54"/>
      <c r="F2765" s="55"/>
      <c r="G2765" s="56"/>
      <c r="H2765" s="57"/>
      <c r="I2765" s="58"/>
      <c r="J2765" s="59">
        <f t="shared" si="530"/>
        <v>0</v>
      </c>
      <c r="K2765" s="60">
        <f t="shared" si="523"/>
        <v>0</v>
      </c>
      <c r="L2765" s="61"/>
      <c r="M2765" s="59">
        <f t="shared" si="525"/>
        <v>0</v>
      </c>
      <c r="N2765" s="60">
        <f t="shared" si="526"/>
        <v>0</v>
      </c>
      <c r="O2765" s="81" t="e">
        <f t="shared" si="527"/>
        <v>#DIV/0!</v>
      </c>
      <c r="P2765" s="61"/>
      <c r="Q2765" s="60">
        <f t="shared" si="528"/>
        <v>0</v>
      </c>
      <c r="R2765" s="60">
        <f t="shared" si="524"/>
        <v>0</v>
      </c>
      <c r="S2765" s="75" t="str">
        <f t="shared" si="529"/>
        <v>已清</v>
      </c>
      <c r="T2765" s="51" t="s">
        <v>59</v>
      </c>
      <c r="U2765" s="51"/>
      <c r="V2765" s="51"/>
    </row>
    <row r="2766" spans="1:22" ht="20">
      <c r="A2766" s="49"/>
      <c r="B2766" s="52"/>
      <c r="C2766" s="53"/>
      <c r="D2766" s="54"/>
      <c r="E2766" s="54"/>
      <c r="F2766" s="55"/>
      <c r="G2766" s="56"/>
      <c r="H2766" s="57"/>
      <c r="I2766" s="58"/>
      <c r="J2766" s="59">
        <f t="shared" si="530"/>
        <v>0</v>
      </c>
      <c r="K2766" s="60">
        <f t="shared" si="523"/>
        <v>0</v>
      </c>
      <c r="L2766" s="61"/>
      <c r="M2766" s="59">
        <f t="shared" si="525"/>
        <v>0</v>
      </c>
      <c r="N2766" s="60">
        <f t="shared" si="526"/>
        <v>0</v>
      </c>
      <c r="O2766" s="81" t="e">
        <f t="shared" si="527"/>
        <v>#DIV/0!</v>
      </c>
      <c r="P2766" s="61"/>
      <c r="Q2766" s="60">
        <f t="shared" si="528"/>
        <v>0</v>
      </c>
      <c r="R2766" s="60">
        <f t="shared" si="524"/>
        <v>0</v>
      </c>
      <c r="S2766" s="75" t="str">
        <f t="shared" si="529"/>
        <v>已清</v>
      </c>
      <c r="T2766" s="51" t="s">
        <v>59</v>
      </c>
      <c r="U2766" s="51"/>
      <c r="V2766" s="51"/>
    </row>
    <row r="2767" spans="1:22" ht="20">
      <c r="A2767" s="49"/>
      <c r="B2767" s="52"/>
      <c r="C2767" s="53"/>
      <c r="D2767" s="54"/>
      <c r="E2767" s="54"/>
      <c r="F2767" s="55"/>
      <c r="G2767" s="56"/>
      <c r="H2767" s="57"/>
      <c r="I2767" s="58"/>
      <c r="J2767" s="59">
        <f t="shared" si="530"/>
        <v>0</v>
      </c>
      <c r="K2767" s="60">
        <f t="shared" si="523"/>
        <v>0</v>
      </c>
      <c r="L2767" s="61"/>
      <c r="M2767" s="59">
        <f t="shared" si="525"/>
        <v>0</v>
      </c>
      <c r="N2767" s="60">
        <f t="shared" si="526"/>
        <v>0</v>
      </c>
      <c r="O2767" s="81" t="e">
        <f t="shared" si="527"/>
        <v>#DIV/0!</v>
      </c>
      <c r="P2767" s="61"/>
      <c r="Q2767" s="60">
        <f t="shared" si="528"/>
        <v>0</v>
      </c>
      <c r="R2767" s="60">
        <f t="shared" si="524"/>
        <v>0</v>
      </c>
      <c r="S2767" s="75" t="str">
        <f t="shared" si="529"/>
        <v>已清</v>
      </c>
      <c r="T2767" s="51" t="s">
        <v>59</v>
      </c>
      <c r="U2767" s="51"/>
      <c r="V2767" s="51"/>
    </row>
    <row r="2768" spans="1:22" ht="20">
      <c r="A2768" s="49"/>
      <c r="B2768" s="52"/>
      <c r="C2768" s="53"/>
      <c r="D2768" s="54"/>
      <c r="E2768" s="54"/>
      <c r="F2768" s="55"/>
      <c r="G2768" s="56"/>
      <c r="H2768" s="57"/>
      <c r="I2768" s="58"/>
      <c r="J2768" s="59">
        <f t="shared" si="530"/>
        <v>0</v>
      </c>
      <c r="K2768" s="60">
        <f t="shared" si="523"/>
        <v>0</v>
      </c>
      <c r="L2768" s="61"/>
      <c r="M2768" s="59">
        <f t="shared" si="525"/>
        <v>0</v>
      </c>
      <c r="N2768" s="60">
        <f t="shared" si="526"/>
        <v>0</v>
      </c>
      <c r="O2768" s="81" t="e">
        <f t="shared" si="527"/>
        <v>#DIV/0!</v>
      </c>
      <c r="P2768" s="61"/>
      <c r="Q2768" s="60">
        <f t="shared" si="528"/>
        <v>0</v>
      </c>
      <c r="R2768" s="60">
        <f t="shared" si="524"/>
        <v>0</v>
      </c>
      <c r="S2768" s="75" t="str">
        <f t="shared" si="529"/>
        <v>已清</v>
      </c>
      <c r="T2768" s="51" t="s">
        <v>59</v>
      </c>
      <c r="U2768" s="51"/>
      <c r="V2768" s="51"/>
    </row>
    <row r="2769" spans="1:22" ht="20">
      <c r="A2769" s="49"/>
      <c r="B2769" s="52"/>
      <c r="C2769" s="53"/>
      <c r="D2769" s="54"/>
      <c r="E2769" s="54"/>
      <c r="F2769" s="55"/>
      <c r="G2769" s="56"/>
      <c r="H2769" s="57"/>
      <c r="I2769" s="58"/>
      <c r="J2769" s="59">
        <f t="shared" si="530"/>
        <v>0</v>
      </c>
      <c r="K2769" s="60">
        <f t="shared" si="523"/>
        <v>0</v>
      </c>
      <c r="L2769" s="61"/>
      <c r="M2769" s="59">
        <f t="shared" si="525"/>
        <v>0</v>
      </c>
      <c r="N2769" s="60">
        <f t="shared" si="526"/>
        <v>0</v>
      </c>
      <c r="O2769" s="81" t="e">
        <f t="shared" si="527"/>
        <v>#DIV/0!</v>
      </c>
      <c r="P2769" s="61"/>
      <c r="Q2769" s="60">
        <f t="shared" si="528"/>
        <v>0</v>
      </c>
      <c r="R2769" s="60">
        <f t="shared" si="524"/>
        <v>0</v>
      </c>
      <c r="S2769" s="75" t="str">
        <f t="shared" si="529"/>
        <v>已清</v>
      </c>
      <c r="T2769" s="51" t="s">
        <v>59</v>
      </c>
      <c r="U2769" s="51"/>
      <c r="V2769" s="51"/>
    </row>
    <row r="2770" spans="1:22" ht="20">
      <c r="A2770" s="49"/>
      <c r="B2770" s="52"/>
      <c r="C2770" s="53"/>
      <c r="D2770" s="54"/>
      <c r="E2770" s="54"/>
      <c r="F2770" s="55"/>
      <c r="G2770" s="56"/>
      <c r="H2770" s="57"/>
      <c r="I2770" s="58"/>
      <c r="J2770" s="59">
        <f t="shared" si="530"/>
        <v>0</v>
      </c>
      <c r="K2770" s="60">
        <f t="shared" si="523"/>
        <v>0</v>
      </c>
      <c r="L2770" s="61"/>
      <c r="M2770" s="59">
        <f t="shared" si="525"/>
        <v>0</v>
      </c>
      <c r="N2770" s="60">
        <f t="shared" si="526"/>
        <v>0</v>
      </c>
      <c r="O2770" s="81" t="e">
        <f t="shared" si="527"/>
        <v>#DIV/0!</v>
      </c>
      <c r="P2770" s="61"/>
      <c r="Q2770" s="60">
        <f t="shared" si="528"/>
        <v>0</v>
      </c>
      <c r="R2770" s="60">
        <f t="shared" si="524"/>
        <v>0</v>
      </c>
      <c r="S2770" s="75" t="str">
        <f t="shared" si="529"/>
        <v>已清</v>
      </c>
      <c r="T2770" s="51" t="s">
        <v>59</v>
      </c>
      <c r="U2770" s="51"/>
      <c r="V2770" s="51"/>
    </row>
    <row r="2771" spans="1:22" ht="20">
      <c r="A2771" s="49"/>
      <c r="B2771" s="52"/>
      <c r="C2771" s="53"/>
      <c r="D2771" s="54"/>
      <c r="E2771" s="54"/>
      <c r="F2771" s="55"/>
      <c r="G2771" s="56"/>
      <c r="H2771" s="57"/>
      <c r="I2771" s="58"/>
      <c r="J2771" s="59">
        <f t="shared" si="530"/>
        <v>0</v>
      </c>
      <c r="K2771" s="60">
        <f t="shared" si="523"/>
        <v>0</v>
      </c>
      <c r="L2771" s="61"/>
      <c r="M2771" s="59">
        <f t="shared" si="525"/>
        <v>0</v>
      </c>
      <c r="N2771" s="60">
        <f t="shared" si="526"/>
        <v>0</v>
      </c>
      <c r="O2771" s="81" t="e">
        <f t="shared" si="527"/>
        <v>#DIV/0!</v>
      </c>
      <c r="P2771" s="61"/>
      <c r="Q2771" s="60">
        <f t="shared" si="528"/>
        <v>0</v>
      </c>
      <c r="R2771" s="60">
        <f t="shared" si="524"/>
        <v>0</v>
      </c>
      <c r="S2771" s="75" t="str">
        <f t="shared" si="529"/>
        <v>已清</v>
      </c>
      <c r="T2771" s="51" t="s">
        <v>59</v>
      </c>
      <c r="U2771" s="51"/>
      <c r="V2771" s="51"/>
    </row>
    <row r="2772" spans="1:22" ht="20">
      <c r="A2772" s="49"/>
      <c r="B2772" s="52"/>
      <c r="C2772" s="53"/>
      <c r="D2772" s="54"/>
      <c r="E2772" s="54"/>
      <c r="F2772" s="55"/>
      <c r="G2772" s="56"/>
      <c r="H2772" s="57"/>
      <c r="I2772" s="58"/>
      <c r="J2772" s="59">
        <f t="shared" si="530"/>
        <v>0</v>
      </c>
      <c r="K2772" s="60">
        <f t="shared" si="523"/>
        <v>0</v>
      </c>
      <c r="L2772" s="61"/>
      <c r="M2772" s="59">
        <f t="shared" si="525"/>
        <v>0</v>
      </c>
      <c r="N2772" s="60">
        <f t="shared" si="526"/>
        <v>0</v>
      </c>
      <c r="O2772" s="81" t="e">
        <f t="shared" si="527"/>
        <v>#DIV/0!</v>
      </c>
      <c r="P2772" s="61"/>
      <c r="Q2772" s="60">
        <f t="shared" si="528"/>
        <v>0</v>
      </c>
      <c r="R2772" s="60">
        <f t="shared" si="524"/>
        <v>0</v>
      </c>
      <c r="S2772" s="75" t="str">
        <f t="shared" si="529"/>
        <v>已清</v>
      </c>
      <c r="T2772" s="51" t="s">
        <v>59</v>
      </c>
      <c r="U2772" s="51"/>
      <c r="V2772" s="51"/>
    </row>
    <row r="2773" spans="1:22" ht="20">
      <c r="A2773" s="49"/>
      <c r="B2773" s="52"/>
      <c r="C2773" s="53"/>
      <c r="D2773" s="54"/>
      <c r="E2773" s="54"/>
      <c r="F2773" s="55"/>
      <c r="G2773" s="56"/>
      <c r="H2773" s="57"/>
      <c r="I2773" s="58"/>
      <c r="J2773" s="59">
        <f t="shared" si="530"/>
        <v>0</v>
      </c>
      <c r="K2773" s="60">
        <f t="shared" si="523"/>
        <v>0</v>
      </c>
      <c r="L2773" s="61"/>
      <c r="M2773" s="59">
        <f t="shared" si="525"/>
        <v>0</v>
      </c>
      <c r="N2773" s="60">
        <f t="shared" si="526"/>
        <v>0</v>
      </c>
      <c r="O2773" s="81" t="e">
        <f t="shared" si="527"/>
        <v>#DIV/0!</v>
      </c>
      <c r="P2773" s="61"/>
      <c r="Q2773" s="60">
        <f t="shared" si="528"/>
        <v>0</v>
      </c>
      <c r="R2773" s="60">
        <f t="shared" si="524"/>
        <v>0</v>
      </c>
      <c r="S2773" s="75" t="str">
        <f t="shared" si="529"/>
        <v>已清</v>
      </c>
      <c r="T2773" s="51" t="s">
        <v>59</v>
      </c>
      <c r="U2773" s="51"/>
      <c r="V2773" s="51"/>
    </row>
    <row r="2774" spans="1:22" ht="20">
      <c r="A2774" s="49"/>
      <c r="B2774" s="52"/>
      <c r="C2774" s="53"/>
      <c r="D2774" s="54"/>
      <c r="E2774" s="54"/>
      <c r="F2774" s="55"/>
      <c r="G2774" s="56"/>
      <c r="H2774" s="57"/>
      <c r="I2774" s="58"/>
      <c r="J2774" s="59">
        <f t="shared" si="530"/>
        <v>0</v>
      </c>
      <c r="K2774" s="60">
        <f t="shared" si="523"/>
        <v>0</v>
      </c>
      <c r="L2774" s="61"/>
      <c r="M2774" s="59">
        <f t="shared" si="525"/>
        <v>0</v>
      </c>
      <c r="N2774" s="60">
        <f t="shared" si="526"/>
        <v>0</v>
      </c>
      <c r="O2774" s="81" t="e">
        <f t="shared" si="527"/>
        <v>#DIV/0!</v>
      </c>
      <c r="P2774" s="61"/>
      <c r="Q2774" s="60">
        <f t="shared" si="528"/>
        <v>0</v>
      </c>
      <c r="R2774" s="60">
        <f t="shared" si="524"/>
        <v>0</v>
      </c>
      <c r="S2774" s="75" t="str">
        <f t="shared" si="529"/>
        <v>已清</v>
      </c>
      <c r="T2774" s="51" t="s">
        <v>59</v>
      </c>
      <c r="U2774" s="51"/>
      <c r="V2774" s="51"/>
    </row>
    <row r="2775" spans="1:22" ht="20">
      <c r="A2775" s="49"/>
      <c r="B2775" s="52"/>
      <c r="C2775" s="53"/>
      <c r="D2775" s="54"/>
      <c r="E2775" s="54"/>
      <c r="F2775" s="55"/>
      <c r="G2775" s="56"/>
      <c r="H2775" s="57"/>
      <c r="I2775" s="58"/>
      <c r="J2775" s="59">
        <f t="shared" si="530"/>
        <v>0</v>
      </c>
      <c r="K2775" s="60">
        <f t="shared" ref="K2775:K2838" si="531">J2775*H2775</f>
        <v>0</v>
      </c>
      <c r="L2775" s="61"/>
      <c r="M2775" s="59">
        <f t="shared" si="525"/>
        <v>0</v>
      </c>
      <c r="N2775" s="60">
        <f t="shared" si="526"/>
        <v>0</v>
      </c>
      <c r="O2775" s="81" t="e">
        <f t="shared" si="527"/>
        <v>#DIV/0!</v>
      </c>
      <c r="P2775" s="61"/>
      <c r="Q2775" s="60">
        <f t="shared" si="528"/>
        <v>0</v>
      </c>
      <c r="R2775" s="60">
        <f t="shared" si="524"/>
        <v>0</v>
      </c>
      <c r="S2775" s="75" t="str">
        <f t="shared" si="529"/>
        <v>已清</v>
      </c>
      <c r="T2775" s="51" t="s">
        <v>59</v>
      </c>
      <c r="U2775" s="51"/>
      <c r="V2775" s="51"/>
    </row>
    <row r="2776" spans="1:22" ht="20">
      <c r="A2776" s="49"/>
      <c r="B2776" s="52"/>
      <c r="C2776" s="53"/>
      <c r="D2776" s="54"/>
      <c r="E2776" s="54"/>
      <c r="F2776" s="55"/>
      <c r="G2776" s="56"/>
      <c r="H2776" s="57"/>
      <c r="I2776" s="58"/>
      <c r="J2776" s="59">
        <f t="shared" si="530"/>
        <v>0</v>
      </c>
      <c r="K2776" s="60">
        <f t="shared" si="531"/>
        <v>0</v>
      </c>
      <c r="L2776" s="61"/>
      <c r="M2776" s="59">
        <f t="shared" si="525"/>
        <v>0</v>
      </c>
      <c r="N2776" s="60">
        <f t="shared" si="526"/>
        <v>0</v>
      </c>
      <c r="O2776" s="81" t="e">
        <f t="shared" si="527"/>
        <v>#DIV/0!</v>
      </c>
      <c r="P2776" s="61"/>
      <c r="Q2776" s="60">
        <f t="shared" si="528"/>
        <v>0</v>
      </c>
      <c r="R2776" s="60">
        <f t="shared" si="524"/>
        <v>0</v>
      </c>
      <c r="S2776" s="75" t="str">
        <f t="shared" si="529"/>
        <v>已清</v>
      </c>
      <c r="T2776" s="51" t="s">
        <v>59</v>
      </c>
      <c r="U2776" s="51"/>
      <c r="V2776" s="51"/>
    </row>
    <row r="2777" spans="1:22" ht="20">
      <c r="A2777" s="49"/>
      <c r="B2777" s="52"/>
      <c r="C2777" s="53"/>
      <c r="D2777" s="54"/>
      <c r="E2777" s="54"/>
      <c r="F2777" s="55"/>
      <c r="G2777" s="56"/>
      <c r="H2777" s="57"/>
      <c r="I2777" s="58"/>
      <c r="J2777" s="59">
        <f t="shared" si="530"/>
        <v>0</v>
      </c>
      <c r="K2777" s="60">
        <f t="shared" si="531"/>
        <v>0</v>
      </c>
      <c r="L2777" s="61"/>
      <c r="M2777" s="59">
        <f t="shared" si="525"/>
        <v>0</v>
      </c>
      <c r="N2777" s="60">
        <f t="shared" si="526"/>
        <v>0</v>
      </c>
      <c r="O2777" s="81" t="e">
        <f t="shared" si="527"/>
        <v>#DIV/0!</v>
      </c>
      <c r="P2777" s="61"/>
      <c r="Q2777" s="60">
        <f t="shared" si="528"/>
        <v>0</v>
      </c>
      <c r="R2777" s="60">
        <f t="shared" si="524"/>
        <v>0</v>
      </c>
      <c r="S2777" s="75" t="str">
        <f t="shared" si="529"/>
        <v>已清</v>
      </c>
      <c r="T2777" s="51" t="s">
        <v>59</v>
      </c>
      <c r="U2777" s="51"/>
      <c r="V2777" s="51"/>
    </row>
    <row r="2778" spans="1:22" ht="20">
      <c r="A2778" s="49"/>
      <c r="B2778" s="52"/>
      <c r="C2778" s="53"/>
      <c r="D2778" s="54"/>
      <c r="E2778" s="54"/>
      <c r="F2778" s="55"/>
      <c r="G2778" s="56"/>
      <c r="H2778" s="57"/>
      <c r="I2778" s="58"/>
      <c r="J2778" s="59">
        <f t="shared" si="530"/>
        <v>0</v>
      </c>
      <c r="K2778" s="60">
        <f t="shared" si="531"/>
        <v>0</v>
      </c>
      <c r="L2778" s="61"/>
      <c r="M2778" s="59">
        <f t="shared" si="525"/>
        <v>0</v>
      </c>
      <c r="N2778" s="60">
        <f t="shared" si="526"/>
        <v>0</v>
      </c>
      <c r="O2778" s="81" t="e">
        <f t="shared" si="527"/>
        <v>#DIV/0!</v>
      </c>
      <c r="P2778" s="61"/>
      <c r="Q2778" s="60">
        <f t="shared" si="528"/>
        <v>0</v>
      </c>
      <c r="R2778" s="60">
        <f t="shared" si="524"/>
        <v>0</v>
      </c>
      <c r="S2778" s="75" t="str">
        <f t="shared" si="529"/>
        <v>已清</v>
      </c>
      <c r="T2778" s="51" t="s">
        <v>59</v>
      </c>
      <c r="U2778" s="51"/>
      <c r="V2778" s="51"/>
    </row>
    <row r="2779" spans="1:22" ht="20">
      <c r="A2779" s="49"/>
      <c r="B2779" s="52"/>
      <c r="C2779" s="53"/>
      <c r="D2779" s="54"/>
      <c r="E2779" s="54"/>
      <c r="F2779" s="55"/>
      <c r="G2779" s="56"/>
      <c r="H2779" s="57"/>
      <c r="I2779" s="58"/>
      <c r="J2779" s="59">
        <f t="shared" si="530"/>
        <v>0</v>
      </c>
      <c r="K2779" s="60">
        <f t="shared" si="531"/>
        <v>0</v>
      </c>
      <c r="L2779" s="61"/>
      <c r="M2779" s="59">
        <f t="shared" si="525"/>
        <v>0</v>
      </c>
      <c r="N2779" s="60">
        <f t="shared" si="526"/>
        <v>0</v>
      </c>
      <c r="O2779" s="81" t="e">
        <f t="shared" si="527"/>
        <v>#DIV/0!</v>
      </c>
      <c r="P2779" s="61"/>
      <c r="Q2779" s="60">
        <f t="shared" si="528"/>
        <v>0</v>
      </c>
      <c r="R2779" s="60">
        <f t="shared" si="524"/>
        <v>0</v>
      </c>
      <c r="S2779" s="75" t="str">
        <f t="shared" si="529"/>
        <v>已清</v>
      </c>
      <c r="T2779" s="51" t="s">
        <v>59</v>
      </c>
      <c r="U2779" s="51"/>
      <c r="V2779" s="51"/>
    </row>
    <row r="2780" spans="1:22" ht="20">
      <c r="A2780" s="49"/>
      <c r="B2780" s="52"/>
      <c r="C2780" s="53"/>
      <c r="D2780" s="54"/>
      <c r="E2780" s="54"/>
      <c r="F2780" s="55"/>
      <c r="G2780" s="56"/>
      <c r="H2780" s="57"/>
      <c r="I2780" s="58"/>
      <c r="J2780" s="59">
        <f t="shared" si="530"/>
        <v>0</v>
      </c>
      <c r="K2780" s="60">
        <f t="shared" si="531"/>
        <v>0</v>
      </c>
      <c r="L2780" s="61"/>
      <c r="M2780" s="59">
        <f t="shared" si="525"/>
        <v>0</v>
      </c>
      <c r="N2780" s="60">
        <f t="shared" si="526"/>
        <v>0</v>
      </c>
      <c r="O2780" s="81" t="e">
        <f t="shared" si="527"/>
        <v>#DIV/0!</v>
      </c>
      <c r="P2780" s="61"/>
      <c r="Q2780" s="60">
        <f t="shared" si="528"/>
        <v>0</v>
      </c>
      <c r="R2780" s="60">
        <f t="shared" si="524"/>
        <v>0</v>
      </c>
      <c r="S2780" s="75" t="str">
        <f t="shared" si="529"/>
        <v>已清</v>
      </c>
      <c r="T2780" s="51" t="s">
        <v>59</v>
      </c>
      <c r="U2780" s="51"/>
      <c r="V2780" s="51"/>
    </row>
    <row r="2781" spans="1:22" ht="20">
      <c r="A2781" s="49"/>
      <c r="B2781" s="52"/>
      <c r="C2781" s="53"/>
      <c r="D2781" s="54"/>
      <c r="E2781" s="54"/>
      <c r="F2781" s="55"/>
      <c r="G2781" s="56"/>
      <c r="H2781" s="57"/>
      <c r="I2781" s="58"/>
      <c r="J2781" s="59">
        <f t="shared" si="530"/>
        <v>0</v>
      </c>
      <c r="K2781" s="60">
        <f t="shared" si="531"/>
        <v>0</v>
      </c>
      <c r="L2781" s="61"/>
      <c r="M2781" s="59">
        <f t="shared" si="525"/>
        <v>0</v>
      </c>
      <c r="N2781" s="60">
        <f t="shared" si="526"/>
        <v>0</v>
      </c>
      <c r="O2781" s="81" t="e">
        <f t="shared" si="527"/>
        <v>#DIV/0!</v>
      </c>
      <c r="P2781" s="61"/>
      <c r="Q2781" s="60">
        <f t="shared" si="528"/>
        <v>0</v>
      </c>
      <c r="R2781" s="60">
        <f t="shared" si="524"/>
        <v>0</v>
      </c>
      <c r="S2781" s="75" t="str">
        <f t="shared" si="529"/>
        <v>已清</v>
      </c>
      <c r="T2781" s="51" t="s">
        <v>59</v>
      </c>
      <c r="U2781" s="51"/>
      <c r="V2781" s="51"/>
    </row>
    <row r="2782" spans="1:22" ht="20">
      <c r="A2782" s="49"/>
      <c r="B2782" s="52"/>
      <c r="C2782" s="53"/>
      <c r="D2782" s="54"/>
      <c r="E2782" s="54"/>
      <c r="F2782" s="55"/>
      <c r="G2782" s="56"/>
      <c r="H2782" s="57"/>
      <c r="I2782" s="58"/>
      <c r="J2782" s="59">
        <f t="shared" si="530"/>
        <v>0</v>
      </c>
      <c r="K2782" s="60">
        <f t="shared" si="531"/>
        <v>0</v>
      </c>
      <c r="L2782" s="61"/>
      <c r="M2782" s="59">
        <f t="shared" si="525"/>
        <v>0</v>
      </c>
      <c r="N2782" s="60">
        <f t="shared" si="526"/>
        <v>0</v>
      </c>
      <c r="O2782" s="81" t="e">
        <f t="shared" si="527"/>
        <v>#DIV/0!</v>
      </c>
      <c r="P2782" s="61"/>
      <c r="Q2782" s="60">
        <f t="shared" si="528"/>
        <v>0</v>
      </c>
      <c r="R2782" s="60">
        <f t="shared" si="524"/>
        <v>0</v>
      </c>
      <c r="S2782" s="75" t="str">
        <f t="shared" si="529"/>
        <v>已清</v>
      </c>
      <c r="T2782" s="51" t="s">
        <v>59</v>
      </c>
      <c r="U2782" s="51"/>
      <c r="V2782" s="51"/>
    </row>
    <row r="2783" spans="1:22" ht="20">
      <c r="A2783" s="49"/>
      <c r="B2783" s="52"/>
      <c r="C2783" s="53"/>
      <c r="D2783" s="54"/>
      <c r="E2783" s="54"/>
      <c r="F2783" s="55"/>
      <c r="G2783" s="56"/>
      <c r="H2783" s="57"/>
      <c r="I2783" s="58"/>
      <c r="J2783" s="59">
        <f t="shared" si="530"/>
        <v>0</v>
      </c>
      <c r="K2783" s="60">
        <f t="shared" si="531"/>
        <v>0</v>
      </c>
      <c r="L2783" s="61"/>
      <c r="M2783" s="59">
        <f t="shared" si="525"/>
        <v>0</v>
      </c>
      <c r="N2783" s="60">
        <f t="shared" si="526"/>
        <v>0</v>
      </c>
      <c r="O2783" s="81" t="e">
        <f t="shared" si="527"/>
        <v>#DIV/0!</v>
      </c>
      <c r="P2783" s="61"/>
      <c r="Q2783" s="60">
        <f t="shared" si="528"/>
        <v>0</v>
      </c>
      <c r="R2783" s="60">
        <f t="shared" si="524"/>
        <v>0</v>
      </c>
      <c r="S2783" s="75" t="str">
        <f t="shared" si="529"/>
        <v>已清</v>
      </c>
      <c r="T2783" s="51" t="s">
        <v>59</v>
      </c>
      <c r="U2783" s="51"/>
      <c r="V2783" s="51"/>
    </row>
    <row r="2784" spans="1:22" ht="20">
      <c r="A2784" s="49"/>
      <c r="B2784" s="52"/>
      <c r="C2784" s="53"/>
      <c r="D2784" s="54"/>
      <c r="E2784" s="54"/>
      <c r="F2784" s="55"/>
      <c r="G2784" s="56"/>
      <c r="H2784" s="57"/>
      <c r="I2784" s="58"/>
      <c r="J2784" s="59">
        <f t="shared" si="530"/>
        <v>0</v>
      </c>
      <c r="K2784" s="60">
        <f t="shared" si="531"/>
        <v>0</v>
      </c>
      <c r="L2784" s="61"/>
      <c r="M2784" s="59">
        <f t="shared" si="525"/>
        <v>0</v>
      </c>
      <c r="N2784" s="60">
        <f t="shared" si="526"/>
        <v>0</v>
      </c>
      <c r="O2784" s="81" t="e">
        <f t="shared" si="527"/>
        <v>#DIV/0!</v>
      </c>
      <c r="P2784" s="61"/>
      <c r="Q2784" s="60">
        <f t="shared" si="528"/>
        <v>0</v>
      </c>
      <c r="R2784" s="60">
        <f t="shared" si="524"/>
        <v>0</v>
      </c>
      <c r="S2784" s="75" t="str">
        <f t="shared" si="529"/>
        <v>已清</v>
      </c>
      <c r="T2784" s="51" t="s">
        <v>59</v>
      </c>
      <c r="U2784" s="51"/>
      <c r="V2784" s="51"/>
    </row>
    <row r="2785" spans="1:22" ht="20">
      <c r="A2785" s="49"/>
      <c r="B2785" s="52"/>
      <c r="C2785" s="53"/>
      <c r="D2785" s="54"/>
      <c r="E2785" s="54"/>
      <c r="F2785" s="55"/>
      <c r="G2785" s="56"/>
      <c r="H2785" s="57"/>
      <c r="I2785" s="58"/>
      <c r="J2785" s="59">
        <f t="shared" si="530"/>
        <v>0</v>
      </c>
      <c r="K2785" s="60">
        <f t="shared" si="531"/>
        <v>0</v>
      </c>
      <c r="L2785" s="61"/>
      <c r="M2785" s="59">
        <f t="shared" si="525"/>
        <v>0</v>
      </c>
      <c r="N2785" s="60">
        <f t="shared" si="526"/>
        <v>0</v>
      </c>
      <c r="O2785" s="81" t="e">
        <f t="shared" si="527"/>
        <v>#DIV/0!</v>
      </c>
      <c r="P2785" s="61"/>
      <c r="Q2785" s="60">
        <f t="shared" si="528"/>
        <v>0</v>
      </c>
      <c r="R2785" s="60">
        <f t="shared" si="524"/>
        <v>0</v>
      </c>
      <c r="S2785" s="75" t="str">
        <f t="shared" si="529"/>
        <v>已清</v>
      </c>
      <c r="T2785" s="51" t="s">
        <v>59</v>
      </c>
      <c r="U2785" s="51"/>
      <c r="V2785" s="51"/>
    </row>
    <row r="2786" spans="1:22" ht="20">
      <c r="A2786" s="49"/>
      <c r="B2786" s="52"/>
      <c r="C2786" s="53"/>
      <c r="D2786" s="54"/>
      <c r="E2786" s="54"/>
      <c r="F2786" s="55"/>
      <c r="G2786" s="56"/>
      <c r="H2786" s="57"/>
      <c r="I2786" s="58"/>
      <c r="J2786" s="59">
        <f t="shared" si="530"/>
        <v>0</v>
      </c>
      <c r="K2786" s="60">
        <f t="shared" si="531"/>
        <v>0</v>
      </c>
      <c r="L2786" s="61"/>
      <c r="M2786" s="59">
        <f t="shared" si="525"/>
        <v>0</v>
      </c>
      <c r="N2786" s="60">
        <f t="shared" si="526"/>
        <v>0</v>
      </c>
      <c r="O2786" s="81" t="e">
        <f t="shared" si="527"/>
        <v>#DIV/0!</v>
      </c>
      <c r="P2786" s="61"/>
      <c r="Q2786" s="60">
        <f t="shared" si="528"/>
        <v>0</v>
      </c>
      <c r="R2786" s="60">
        <f t="shared" si="524"/>
        <v>0</v>
      </c>
      <c r="S2786" s="75" t="str">
        <f t="shared" si="529"/>
        <v>已清</v>
      </c>
      <c r="T2786" s="51" t="s">
        <v>59</v>
      </c>
      <c r="U2786" s="51"/>
      <c r="V2786" s="51"/>
    </row>
    <row r="2787" spans="1:22" ht="20">
      <c r="A2787" s="49"/>
      <c r="B2787" s="52"/>
      <c r="C2787" s="53"/>
      <c r="D2787" s="54"/>
      <c r="E2787" s="54"/>
      <c r="F2787" s="55"/>
      <c r="G2787" s="56"/>
      <c r="H2787" s="57"/>
      <c r="I2787" s="58"/>
      <c r="J2787" s="59">
        <f t="shared" si="530"/>
        <v>0</v>
      </c>
      <c r="K2787" s="60">
        <f t="shared" si="531"/>
        <v>0</v>
      </c>
      <c r="L2787" s="61"/>
      <c r="M2787" s="59">
        <f t="shared" si="525"/>
        <v>0</v>
      </c>
      <c r="N2787" s="60">
        <f t="shared" si="526"/>
        <v>0</v>
      </c>
      <c r="O2787" s="81" t="e">
        <f t="shared" si="527"/>
        <v>#DIV/0!</v>
      </c>
      <c r="P2787" s="61"/>
      <c r="Q2787" s="60">
        <f t="shared" si="528"/>
        <v>0</v>
      </c>
      <c r="R2787" s="60">
        <f t="shared" si="524"/>
        <v>0</v>
      </c>
      <c r="S2787" s="75" t="str">
        <f t="shared" si="529"/>
        <v>已清</v>
      </c>
      <c r="T2787" s="51" t="s">
        <v>59</v>
      </c>
      <c r="U2787" s="51"/>
      <c r="V2787" s="51"/>
    </row>
    <row r="2788" spans="1:22" ht="20">
      <c r="A2788" s="49"/>
      <c r="B2788" s="52"/>
      <c r="C2788" s="53"/>
      <c r="D2788" s="54"/>
      <c r="E2788" s="54"/>
      <c r="F2788" s="55"/>
      <c r="G2788" s="56"/>
      <c r="H2788" s="57"/>
      <c r="I2788" s="58"/>
      <c r="J2788" s="59">
        <f t="shared" si="530"/>
        <v>0</v>
      </c>
      <c r="K2788" s="60">
        <f t="shared" si="531"/>
        <v>0</v>
      </c>
      <c r="L2788" s="61"/>
      <c r="M2788" s="59">
        <f t="shared" si="525"/>
        <v>0</v>
      </c>
      <c r="N2788" s="60">
        <f t="shared" si="526"/>
        <v>0</v>
      </c>
      <c r="O2788" s="81" t="e">
        <f t="shared" si="527"/>
        <v>#DIV/0!</v>
      </c>
      <c r="P2788" s="61"/>
      <c r="Q2788" s="60">
        <f t="shared" si="528"/>
        <v>0</v>
      </c>
      <c r="R2788" s="60">
        <f t="shared" si="524"/>
        <v>0</v>
      </c>
      <c r="S2788" s="75" t="str">
        <f t="shared" si="529"/>
        <v>已清</v>
      </c>
      <c r="T2788" s="51" t="s">
        <v>59</v>
      </c>
      <c r="U2788" s="51"/>
      <c r="V2788" s="51"/>
    </row>
    <row r="2789" spans="1:22" ht="20">
      <c r="A2789" s="49"/>
      <c r="B2789" s="52"/>
      <c r="C2789" s="53"/>
      <c r="D2789" s="54"/>
      <c r="E2789" s="54"/>
      <c r="F2789" s="55"/>
      <c r="G2789" s="56"/>
      <c r="H2789" s="57"/>
      <c r="I2789" s="58"/>
      <c r="J2789" s="59">
        <f t="shared" si="530"/>
        <v>0</v>
      </c>
      <c r="K2789" s="60">
        <f t="shared" si="531"/>
        <v>0</v>
      </c>
      <c r="L2789" s="61"/>
      <c r="M2789" s="59">
        <f t="shared" si="525"/>
        <v>0</v>
      </c>
      <c r="N2789" s="60">
        <f t="shared" si="526"/>
        <v>0</v>
      </c>
      <c r="O2789" s="81" t="e">
        <f t="shared" si="527"/>
        <v>#DIV/0!</v>
      </c>
      <c r="P2789" s="61"/>
      <c r="Q2789" s="60">
        <f t="shared" si="528"/>
        <v>0</v>
      </c>
      <c r="R2789" s="60">
        <f t="shared" si="524"/>
        <v>0</v>
      </c>
      <c r="S2789" s="75" t="str">
        <f t="shared" si="529"/>
        <v>已清</v>
      </c>
      <c r="T2789" s="51" t="s">
        <v>59</v>
      </c>
      <c r="U2789" s="51"/>
      <c r="V2789" s="51"/>
    </row>
    <row r="2790" spans="1:22" ht="20">
      <c r="A2790" s="49"/>
      <c r="B2790" s="52"/>
      <c r="C2790" s="53"/>
      <c r="D2790" s="54"/>
      <c r="E2790" s="54"/>
      <c r="F2790" s="55"/>
      <c r="G2790" s="56"/>
      <c r="H2790" s="57"/>
      <c r="I2790" s="58"/>
      <c r="J2790" s="59">
        <f t="shared" si="530"/>
        <v>0</v>
      </c>
      <c r="K2790" s="60">
        <f t="shared" si="531"/>
        <v>0</v>
      </c>
      <c r="L2790" s="61"/>
      <c r="M2790" s="59">
        <f t="shared" si="525"/>
        <v>0</v>
      </c>
      <c r="N2790" s="60">
        <f t="shared" si="526"/>
        <v>0</v>
      </c>
      <c r="O2790" s="81" t="e">
        <f t="shared" si="527"/>
        <v>#DIV/0!</v>
      </c>
      <c r="P2790" s="61"/>
      <c r="Q2790" s="60">
        <f t="shared" si="528"/>
        <v>0</v>
      </c>
      <c r="R2790" s="60">
        <f t="shared" si="524"/>
        <v>0</v>
      </c>
      <c r="S2790" s="75" t="str">
        <f t="shared" si="529"/>
        <v>已清</v>
      </c>
      <c r="T2790" s="51" t="s">
        <v>59</v>
      </c>
      <c r="U2790" s="51"/>
      <c r="V2790" s="51"/>
    </row>
    <row r="2791" spans="1:22" ht="20">
      <c r="A2791" s="49"/>
      <c r="B2791" s="52"/>
      <c r="C2791" s="53"/>
      <c r="D2791" s="54"/>
      <c r="E2791" s="54"/>
      <c r="F2791" s="55"/>
      <c r="G2791" s="56"/>
      <c r="H2791" s="57"/>
      <c r="I2791" s="58"/>
      <c r="J2791" s="59">
        <f t="shared" si="530"/>
        <v>0</v>
      </c>
      <c r="K2791" s="60">
        <f t="shared" si="531"/>
        <v>0</v>
      </c>
      <c r="L2791" s="61"/>
      <c r="M2791" s="59">
        <f t="shared" si="525"/>
        <v>0</v>
      </c>
      <c r="N2791" s="60">
        <f t="shared" si="526"/>
        <v>0</v>
      </c>
      <c r="O2791" s="81" t="e">
        <f t="shared" si="527"/>
        <v>#DIV/0!</v>
      </c>
      <c r="P2791" s="61"/>
      <c r="Q2791" s="60">
        <f t="shared" si="528"/>
        <v>0</v>
      </c>
      <c r="R2791" s="60">
        <f t="shared" si="524"/>
        <v>0</v>
      </c>
      <c r="S2791" s="75" t="str">
        <f t="shared" si="529"/>
        <v>已清</v>
      </c>
      <c r="T2791" s="51" t="s">
        <v>59</v>
      </c>
      <c r="U2791" s="51"/>
      <c r="V2791" s="51"/>
    </row>
    <row r="2792" spans="1:22" ht="20">
      <c r="A2792" s="49"/>
      <c r="B2792" s="52"/>
      <c r="C2792" s="53"/>
      <c r="D2792" s="54"/>
      <c r="E2792" s="54"/>
      <c r="F2792" s="55"/>
      <c r="G2792" s="56"/>
      <c r="H2792" s="57"/>
      <c r="I2792" s="58"/>
      <c r="J2792" s="59">
        <f t="shared" si="530"/>
        <v>0</v>
      </c>
      <c r="K2792" s="60">
        <f t="shared" si="531"/>
        <v>0</v>
      </c>
      <c r="L2792" s="61"/>
      <c r="M2792" s="59">
        <f t="shared" si="525"/>
        <v>0</v>
      </c>
      <c r="N2792" s="60">
        <f t="shared" si="526"/>
        <v>0</v>
      </c>
      <c r="O2792" s="81" t="e">
        <f t="shared" si="527"/>
        <v>#DIV/0!</v>
      </c>
      <c r="P2792" s="61"/>
      <c r="Q2792" s="60">
        <f t="shared" si="528"/>
        <v>0</v>
      </c>
      <c r="R2792" s="60">
        <f t="shared" si="524"/>
        <v>0</v>
      </c>
      <c r="S2792" s="75" t="str">
        <f t="shared" si="529"/>
        <v>已清</v>
      </c>
      <c r="T2792" s="51" t="s">
        <v>59</v>
      </c>
      <c r="U2792" s="51"/>
      <c r="V2792" s="51"/>
    </row>
    <row r="2793" spans="1:22" ht="20">
      <c r="A2793" s="49"/>
      <c r="B2793" s="52"/>
      <c r="C2793" s="53"/>
      <c r="D2793" s="54"/>
      <c r="E2793" s="54"/>
      <c r="F2793" s="55"/>
      <c r="G2793" s="56"/>
      <c r="H2793" s="57"/>
      <c r="I2793" s="58"/>
      <c r="J2793" s="59">
        <f t="shared" si="530"/>
        <v>0</v>
      </c>
      <c r="K2793" s="60">
        <f t="shared" si="531"/>
        <v>0</v>
      </c>
      <c r="L2793" s="61"/>
      <c r="M2793" s="59">
        <f t="shared" si="525"/>
        <v>0</v>
      </c>
      <c r="N2793" s="60">
        <f t="shared" si="526"/>
        <v>0</v>
      </c>
      <c r="O2793" s="81" t="e">
        <f t="shared" si="527"/>
        <v>#DIV/0!</v>
      </c>
      <c r="P2793" s="61"/>
      <c r="Q2793" s="60">
        <f t="shared" si="528"/>
        <v>0</v>
      </c>
      <c r="R2793" s="60">
        <f t="shared" ref="R2793:R2856" si="532">N2793/2</f>
        <v>0</v>
      </c>
      <c r="S2793" s="75" t="str">
        <f t="shared" si="529"/>
        <v>已清</v>
      </c>
      <c r="T2793" s="51" t="s">
        <v>59</v>
      </c>
      <c r="U2793" s="51"/>
      <c r="V2793" s="51"/>
    </row>
    <row r="2794" spans="1:22" ht="20">
      <c r="A2794" s="49"/>
      <c r="B2794" s="52"/>
      <c r="C2794" s="53"/>
      <c r="D2794" s="54"/>
      <c r="E2794" s="54"/>
      <c r="F2794" s="55"/>
      <c r="G2794" s="56"/>
      <c r="H2794" s="57"/>
      <c r="I2794" s="58"/>
      <c r="J2794" s="59">
        <f t="shared" si="530"/>
        <v>0</v>
      </c>
      <c r="K2794" s="60">
        <f t="shared" si="531"/>
        <v>0</v>
      </c>
      <c r="L2794" s="61"/>
      <c r="M2794" s="59">
        <f t="shared" si="525"/>
        <v>0</v>
      </c>
      <c r="N2794" s="60">
        <f t="shared" si="526"/>
        <v>0</v>
      </c>
      <c r="O2794" s="81" t="e">
        <f t="shared" si="527"/>
        <v>#DIV/0!</v>
      </c>
      <c r="P2794" s="61"/>
      <c r="Q2794" s="60">
        <f t="shared" si="528"/>
        <v>0</v>
      </c>
      <c r="R2794" s="60">
        <f t="shared" si="532"/>
        <v>0</v>
      </c>
      <c r="S2794" s="75" t="str">
        <f t="shared" si="529"/>
        <v>已清</v>
      </c>
      <c r="T2794" s="51" t="s">
        <v>59</v>
      </c>
      <c r="U2794" s="51"/>
      <c r="V2794" s="51"/>
    </row>
    <row r="2795" spans="1:22" ht="20">
      <c r="A2795" s="49"/>
      <c r="B2795" s="52"/>
      <c r="C2795" s="53"/>
      <c r="D2795" s="54"/>
      <c r="E2795" s="54"/>
      <c r="F2795" s="55"/>
      <c r="G2795" s="56"/>
      <c r="H2795" s="57"/>
      <c r="I2795" s="58"/>
      <c r="J2795" s="59">
        <f t="shared" si="530"/>
        <v>0</v>
      </c>
      <c r="K2795" s="60">
        <f t="shared" si="531"/>
        <v>0</v>
      </c>
      <c r="L2795" s="61"/>
      <c r="M2795" s="59">
        <f t="shared" si="525"/>
        <v>0</v>
      </c>
      <c r="N2795" s="60">
        <f t="shared" si="526"/>
        <v>0</v>
      </c>
      <c r="O2795" s="81" t="e">
        <f t="shared" si="527"/>
        <v>#DIV/0!</v>
      </c>
      <c r="P2795" s="61"/>
      <c r="Q2795" s="60">
        <f t="shared" si="528"/>
        <v>0</v>
      </c>
      <c r="R2795" s="60">
        <f t="shared" si="532"/>
        <v>0</v>
      </c>
      <c r="S2795" s="75" t="str">
        <f t="shared" si="529"/>
        <v>已清</v>
      </c>
      <c r="T2795" s="51" t="s">
        <v>59</v>
      </c>
      <c r="U2795" s="51"/>
      <c r="V2795" s="51"/>
    </row>
    <row r="2796" spans="1:22" ht="20">
      <c r="A2796" s="49"/>
      <c r="B2796" s="52"/>
      <c r="C2796" s="53"/>
      <c r="D2796" s="54"/>
      <c r="E2796" s="54"/>
      <c r="F2796" s="55"/>
      <c r="G2796" s="56"/>
      <c r="H2796" s="57"/>
      <c r="I2796" s="58"/>
      <c r="J2796" s="59">
        <f t="shared" si="530"/>
        <v>0</v>
      </c>
      <c r="K2796" s="60">
        <f t="shared" si="531"/>
        <v>0</v>
      </c>
      <c r="L2796" s="61"/>
      <c r="M2796" s="59">
        <f t="shared" si="525"/>
        <v>0</v>
      </c>
      <c r="N2796" s="60">
        <f t="shared" si="526"/>
        <v>0</v>
      </c>
      <c r="O2796" s="81" t="e">
        <f t="shared" si="527"/>
        <v>#DIV/0!</v>
      </c>
      <c r="P2796" s="61"/>
      <c r="Q2796" s="60">
        <f t="shared" si="528"/>
        <v>0</v>
      </c>
      <c r="R2796" s="60">
        <f t="shared" si="532"/>
        <v>0</v>
      </c>
      <c r="S2796" s="75" t="str">
        <f t="shared" si="529"/>
        <v>已清</v>
      </c>
      <c r="T2796" s="51" t="s">
        <v>59</v>
      </c>
      <c r="U2796" s="51"/>
      <c r="V2796" s="51"/>
    </row>
    <row r="2797" spans="1:22" ht="20">
      <c r="A2797" s="49"/>
      <c r="B2797" s="52"/>
      <c r="C2797" s="53"/>
      <c r="D2797" s="54"/>
      <c r="E2797" s="54"/>
      <c r="F2797" s="55"/>
      <c r="G2797" s="56"/>
      <c r="H2797" s="57"/>
      <c r="I2797" s="58"/>
      <c r="J2797" s="59">
        <f t="shared" si="530"/>
        <v>0</v>
      </c>
      <c r="K2797" s="60">
        <f t="shared" si="531"/>
        <v>0</v>
      </c>
      <c r="L2797" s="61"/>
      <c r="M2797" s="59">
        <f t="shared" si="525"/>
        <v>0</v>
      </c>
      <c r="N2797" s="60">
        <f t="shared" si="526"/>
        <v>0</v>
      </c>
      <c r="O2797" s="81" t="e">
        <f t="shared" si="527"/>
        <v>#DIV/0!</v>
      </c>
      <c r="P2797" s="61"/>
      <c r="Q2797" s="60">
        <f t="shared" si="528"/>
        <v>0</v>
      </c>
      <c r="R2797" s="60">
        <f t="shared" si="532"/>
        <v>0</v>
      </c>
      <c r="S2797" s="75" t="str">
        <f t="shared" si="529"/>
        <v>已清</v>
      </c>
      <c r="T2797" s="51" t="s">
        <v>59</v>
      </c>
      <c r="U2797" s="51"/>
      <c r="V2797" s="51"/>
    </row>
    <row r="2798" spans="1:22" ht="20">
      <c r="A2798" s="49"/>
      <c r="B2798" s="52"/>
      <c r="C2798" s="53"/>
      <c r="D2798" s="54"/>
      <c r="E2798" s="54"/>
      <c r="F2798" s="55"/>
      <c r="G2798" s="56"/>
      <c r="H2798" s="57"/>
      <c r="I2798" s="58"/>
      <c r="J2798" s="59">
        <f t="shared" si="530"/>
        <v>0</v>
      </c>
      <c r="K2798" s="60">
        <f t="shared" si="531"/>
        <v>0</v>
      </c>
      <c r="L2798" s="61"/>
      <c r="M2798" s="59">
        <f t="shared" si="525"/>
        <v>0</v>
      </c>
      <c r="N2798" s="60">
        <f t="shared" si="526"/>
        <v>0</v>
      </c>
      <c r="O2798" s="81" t="e">
        <f t="shared" si="527"/>
        <v>#DIV/0!</v>
      </c>
      <c r="P2798" s="61"/>
      <c r="Q2798" s="60">
        <f t="shared" si="528"/>
        <v>0</v>
      </c>
      <c r="R2798" s="60">
        <f t="shared" si="532"/>
        <v>0</v>
      </c>
      <c r="S2798" s="75" t="str">
        <f t="shared" si="529"/>
        <v>已清</v>
      </c>
      <c r="T2798" s="51" t="s">
        <v>59</v>
      </c>
      <c r="U2798" s="51"/>
      <c r="V2798" s="51"/>
    </row>
    <row r="2799" spans="1:22" ht="20">
      <c r="A2799" s="49"/>
      <c r="B2799" s="52"/>
      <c r="C2799" s="53"/>
      <c r="D2799" s="54"/>
      <c r="E2799" s="54"/>
      <c r="F2799" s="55"/>
      <c r="G2799" s="56"/>
      <c r="H2799" s="57"/>
      <c r="I2799" s="58"/>
      <c r="J2799" s="59">
        <f t="shared" si="530"/>
        <v>0</v>
      </c>
      <c r="K2799" s="60">
        <f t="shared" si="531"/>
        <v>0</v>
      </c>
      <c r="L2799" s="61"/>
      <c r="M2799" s="59">
        <f t="shared" si="525"/>
        <v>0</v>
      </c>
      <c r="N2799" s="60">
        <f t="shared" si="526"/>
        <v>0</v>
      </c>
      <c r="O2799" s="81" t="e">
        <f t="shared" si="527"/>
        <v>#DIV/0!</v>
      </c>
      <c r="P2799" s="61"/>
      <c r="Q2799" s="60">
        <f t="shared" si="528"/>
        <v>0</v>
      </c>
      <c r="R2799" s="60">
        <f t="shared" si="532"/>
        <v>0</v>
      </c>
      <c r="S2799" s="75" t="str">
        <f t="shared" si="529"/>
        <v>已清</v>
      </c>
      <c r="T2799" s="51" t="s">
        <v>59</v>
      </c>
      <c r="U2799" s="51"/>
      <c r="V2799" s="51"/>
    </row>
    <row r="2800" spans="1:22" ht="20">
      <c r="A2800" s="49"/>
      <c r="B2800" s="52"/>
      <c r="C2800" s="53"/>
      <c r="D2800" s="54"/>
      <c r="E2800" s="54"/>
      <c r="F2800" s="55"/>
      <c r="G2800" s="56"/>
      <c r="H2800" s="57"/>
      <c r="I2800" s="58"/>
      <c r="J2800" s="59">
        <f t="shared" si="530"/>
        <v>0</v>
      </c>
      <c r="K2800" s="60">
        <f t="shared" si="531"/>
        <v>0</v>
      </c>
      <c r="L2800" s="61"/>
      <c r="M2800" s="59">
        <f t="shared" si="525"/>
        <v>0</v>
      </c>
      <c r="N2800" s="60">
        <f t="shared" si="526"/>
        <v>0</v>
      </c>
      <c r="O2800" s="81" t="e">
        <f t="shared" si="527"/>
        <v>#DIV/0!</v>
      </c>
      <c r="P2800" s="61"/>
      <c r="Q2800" s="60">
        <f t="shared" si="528"/>
        <v>0</v>
      </c>
      <c r="R2800" s="60">
        <f t="shared" si="532"/>
        <v>0</v>
      </c>
      <c r="S2800" s="75" t="str">
        <f t="shared" si="529"/>
        <v>已清</v>
      </c>
      <c r="T2800" s="51" t="s">
        <v>59</v>
      </c>
      <c r="U2800" s="51"/>
      <c r="V2800" s="51"/>
    </row>
    <row r="2801" spans="1:22" ht="20">
      <c r="A2801" s="49"/>
      <c r="B2801" s="52"/>
      <c r="C2801" s="53"/>
      <c r="D2801" s="54"/>
      <c r="E2801" s="54"/>
      <c r="F2801" s="55"/>
      <c r="G2801" s="56"/>
      <c r="H2801" s="57"/>
      <c r="I2801" s="58"/>
      <c r="J2801" s="59">
        <f t="shared" si="530"/>
        <v>0</v>
      </c>
      <c r="K2801" s="60">
        <f t="shared" si="531"/>
        <v>0</v>
      </c>
      <c r="L2801" s="61"/>
      <c r="M2801" s="59">
        <f t="shared" si="525"/>
        <v>0</v>
      </c>
      <c r="N2801" s="60">
        <f t="shared" si="526"/>
        <v>0</v>
      </c>
      <c r="O2801" s="81" t="e">
        <f t="shared" si="527"/>
        <v>#DIV/0!</v>
      </c>
      <c r="P2801" s="61"/>
      <c r="Q2801" s="60">
        <f t="shared" si="528"/>
        <v>0</v>
      </c>
      <c r="R2801" s="60">
        <f t="shared" si="532"/>
        <v>0</v>
      </c>
      <c r="S2801" s="75" t="str">
        <f t="shared" si="529"/>
        <v>已清</v>
      </c>
      <c r="T2801" s="51" t="s">
        <v>59</v>
      </c>
      <c r="U2801" s="51"/>
      <c r="V2801" s="51"/>
    </row>
    <row r="2802" spans="1:22" ht="20">
      <c r="A2802" s="49"/>
      <c r="B2802" s="52"/>
      <c r="C2802" s="53"/>
      <c r="D2802" s="54"/>
      <c r="E2802" s="54"/>
      <c r="F2802" s="55"/>
      <c r="G2802" s="56"/>
      <c r="H2802" s="57"/>
      <c r="I2802" s="58"/>
      <c r="J2802" s="59">
        <f t="shared" si="530"/>
        <v>0</v>
      </c>
      <c r="K2802" s="60">
        <f t="shared" si="531"/>
        <v>0</v>
      </c>
      <c r="L2802" s="61"/>
      <c r="M2802" s="59">
        <f t="shared" si="525"/>
        <v>0</v>
      </c>
      <c r="N2802" s="60">
        <f t="shared" si="526"/>
        <v>0</v>
      </c>
      <c r="O2802" s="81" t="e">
        <f t="shared" si="527"/>
        <v>#DIV/0!</v>
      </c>
      <c r="P2802" s="61"/>
      <c r="Q2802" s="60">
        <f t="shared" si="528"/>
        <v>0</v>
      </c>
      <c r="R2802" s="60">
        <f t="shared" si="532"/>
        <v>0</v>
      </c>
      <c r="S2802" s="75" t="str">
        <f t="shared" si="529"/>
        <v>已清</v>
      </c>
      <c r="T2802" s="51" t="s">
        <v>59</v>
      </c>
      <c r="U2802" s="51"/>
      <c r="V2802" s="51"/>
    </row>
    <row r="2803" spans="1:22" ht="20">
      <c r="A2803" s="49"/>
      <c r="B2803" s="52"/>
      <c r="C2803" s="53"/>
      <c r="D2803" s="54"/>
      <c r="E2803" s="54"/>
      <c r="F2803" s="55"/>
      <c r="G2803" s="56"/>
      <c r="H2803" s="57"/>
      <c r="I2803" s="58"/>
      <c r="J2803" s="59">
        <f t="shared" si="530"/>
        <v>0</v>
      </c>
      <c r="K2803" s="60">
        <f t="shared" si="531"/>
        <v>0</v>
      </c>
      <c r="L2803" s="61"/>
      <c r="M2803" s="59">
        <f t="shared" si="525"/>
        <v>0</v>
      </c>
      <c r="N2803" s="60">
        <f t="shared" si="526"/>
        <v>0</v>
      </c>
      <c r="O2803" s="81" t="e">
        <f t="shared" si="527"/>
        <v>#DIV/0!</v>
      </c>
      <c r="P2803" s="61"/>
      <c r="Q2803" s="60">
        <f t="shared" si="528"/>
        <v>0</v>
      </c>
      <c r="R2803" s="60">
        <f t="shared" si="532"/>
        <v>0</v>
      </c>
      <c r="S2803" s="75" t="str">
        <f t="shared" si="529"/>
        <v>已清</v>
      </c>
      <c r="T2803" s="51" t="s">
        <v>59</v>
      </c>
      <c r="U2803" s="51"/>
      <c r="V2803" s="51"/>
    </row>
    <row r="2804" spans="1:22" ht="20">
      <c r="A2804" s="49"/>
      <c r="B2804" s="52"/>
      <c r="C2804" s="53"/>
      <c r="D2804" s="54"/>
      <c r="E2804" s="54"/>
      <c r="F2804" s="55"/>
      <c r="G2804" s="56"/>
      <c r="H2804" s="57"/>
      <c r="I2804" s="58"/>
      <c r="J2804" s="59">
        <f t="shared" si="530"/>
        <v>0</v>
      </c>
      <c r="K2804" s="60">
        <f t="shared" si="531"/>
        <v>0</v>
      </c>
      <c r="L2804" s="61"/>
      <c r="M2804" s="59">
        <f t="shared" si="525"/>
        <v>0</v>
      </c>
      <c r="N2804" s="60">
        <f t="shared" si="526"/>
        <v>0</v>
      </c>
      <c r="O2804" s="81" t="e">
        <f t="shared" si="527"/>
        <v>#DIV/0!</v>
      </c>
      <c r="P2804" s="61"/>
      <c r="Q2804" s="60">
        <f t="shared" si="528"/>
        <v>0</v>
      </c>
      <c r="R2804" s="60">
        <f t="shared" si="532"/>
        <v>0</v>
      </c>
      <c r="S2804" s="75" t="str">
        <f t="shared" si="529"/>
        <v>已清</v>
      </c>
      <c r="T2804" s="51" t="s">
        <v>59</v>
      </c>
      <c r="U2804" s="51"/>
      <c r="V2804" s="51"/>
    </row>
    <row r="2805" spans="1:22" ht="20">
      <c r="A2805" s="49"/>
      <c r="B2805" s="52"/>
      <c r="C2805" s="53"/>
      <c r="D2805" s="54"/>
      <c r="E2805" s="54"/>
      <c r="F2805" s="55"/>
      <c r="G2805" s="56"/>
      <c r="H2805" s="57"/>
      <c r="I2805" s="58"/>
      <c r="J2805" s="59">
        <f t="shared" si="530"/>
        <v>0</v>
      </c>
      <c r="K2805" s="60">
        <f t="shared" si="531"/>
        <v>0</v>
      </c>
      <c r="L2805" s="61"/>
      <c r="M2805" s="59">
        <f t="shared" si="525"/>
        <v>0</v>
      </c>
      <c r="N2805" s="60">
        <f t="shared" si="526"/>
        <v>0</v>
      </c>
      <c r="O2805" s="81" t="e">
        <f t="shared" si="527"/>
        <v>#DIV/0!</v>
      </c>
      <c r="P2805" s="61"/>
      <c r="Q2805" s="60">
        <f t="shared" si="528"/>
        <v>0</v>
      </c>
      <c r="R2805" s="60">
        <f t="shared" si="532"/>
        <v>0</v>
      </c>
      <c r="S2805" s="75" t="str">
        <f t="shared" si="529"/>
        <v>已清</v>
      </c>
      <c r="T2805" s="51" t="s">
        <v>59</v>
      </c>
      <c r="U2805" s="51"/>
      <c r="V2805" s="51"/>
    </row>
    <row r="2806" spans="1:22" ht="20">
      <c r="A2806" s="49"/>
      <c r="B2806" s="52"/>
      <c r="C2806" s="53"/>
      <c r="D2806" s="54"/>
      <c r="E2806" s="54"/>
      <c r="F2806" s="55"/>
      <c r="G2806" s="56"/>
      <c r="H2806" s="57"/>
      <c r="I2806" s="58"/>
      <c r="J2806" s="59">
        <f t="shared" si="530"/>
        <v>0</v>
      </c>
      <c r="K2806" s="60">
        <f t="shared" si="531"/>
        <v>0</v>
      </c>
      <c r="L2806" s="61"/>
      <c r="M2806" s="59">
        <f t="shared" si="525"/>
        <v>0</v>
      </c>
      <c r="N2806" s="60">
        <f t="shared" si="526"/>
        <v>0</v>
      </c>
      <c r="O2806" s="81" t="e">
        <f t="shared" si="527"/>
        <v>#DIV/0!</v>
      </c>
      <c r="P2806" s="61"/>
      <c r="Q2806" s="60">
        <f t="shared" si="528"/>
        <v>0</v>
      </c>
      <c r="R2806" s="60">
        <f t="shared" si="532"/>
        <v>0</v>
      </c>
      <c r="S2806" s="75" t="str">
        <f t="shared" si="529"/>
        <v>已清</v>
      </c>
      <c r="T2806" s="51" t="s">
        <v>59</v>
      </c>
      <c r="U2806" s="51"/>
      <c r="V2806" s="51"/>
    </row>
    <row r="2807" spans="1:22" ht="20">
      <c r="A2807" s="49"/>
      <c r="B2807" s="52"/>
      <c r="C2807" s="53"/>
      <c r="D2807" s="54"/>
      <c r="E2807" s="54"/>
      <c r="F2807" s="55"/>
      <c r="G2807" s="56"/>
      <c r="H2807" s="57"/>
      <c r="I2807" s="58"/>
      <c r="J2807" s="59">
        <f t="shared" si="530"/>
        <v>0</v>
      </c>
      <c r="K2807" s="60">
        <f t="shared" si="531"/>
        <v>0</v>
      </c>
      <c r="L2807" s="61"/>
      <c r="M2807" s="59">
        <f t="shared" si="525"/>
        <v>0</v>
      </c>
      <c r="N2807" s="60">
        <f t="shared" si="526"/>
        <v>0</v>
      </c>
      <c r="O2807" s="81" t="e">
        <f t="shared" si="527"/>
        <v>#DIV/0!</v>
      </c>
      <c r="P2807" s="61"/>
      <c r="Q2807" s="60">
        <f t="shared" si="528"/>
        <v>0</v>
      </c>
      <c r="R2807" s="60">
        <f t="shared" si="532"/>
        <v>0</v>
      </c>
      <c r="S2807" s="75" t="str">
        <f t="shared" si="529"/>
        <v>已清</v>
      </c>
      <c r="T2807" s="51" t="s">
        <v>59</v>
      </c>
      <c r="U2807" s="51"/>
      <c r="V2807" s="51"/>
    </row>
    <row r="2808" spans="1:22" ht="20">
      <c r="A2808" s="49"/>
      <c r="B2808" s="52"/>
      <c r="C2808" s="53"/>
      <c r="D2808" s="54"/>
      <c r="E2808" s="54"/>
      <c r="F2808" s="55"/>
      <c r="G2808" s="56"/>
      <c r="H2808" s="57"/>
      <c r="I2808" s="58"/>
      <c r="J2808" s="59">
        <f t="shared" si="530"/>
        <v>0</v>
      </c>
      <c r="K2808" s="60">
        <f t="shared" si="531"/>
        <v>0</v>
      </c>
      <c r="L2808" s="61"/>
      <c r="M2808" s="59">
        <f t="shared" ref="M2808:M2871" si="533">L2808*H2808</f>
        <v>0</v>
      </c>
      <c r="N2808" s="60">
        <f t="shared" ref="N2808:N2871" si="534">(L2808-J2808)*H2808</f>
        <v>0</v>
      </c>
      <c r="O2808" s="81" t="e">
        <f t="shared" ref="O2808:O2871" si="535">(L2808-J2808)/J2808</f>
        <v>#DIV/0!</v>
      </c>
      <c r="P2808" s="61"/>
      <c r="Q2808" s="60">
        <f t="shared" si="528"/>
        <v>0</v>
      </c>
      <c r="R2808" s="60">
        <f t="shared" si="532"/>
        <v>0</v>
      </c>
      <c r="S2808" s="75" t="str">
        <f t="shared" si="529"/>
        <v>已清</v>
      </c>
      <c r="T2808" s="51" t="s">
        <v>59</v>
      </c>
      <c r="U2808" s="51"/>
      <c r="V2808" s="51"/>
    </row>
    <row r="2809" spans="1:22" ht="20">
      <c r="A2809" s="49"/>
      <c r="B2809" s="52"/>
      <c r="C2809" s="53"/>
      <c r="D2809" s="54"/>
      <c r="E2809" s="54"/>
      <c r="F2809" s="55"/>
      <c r="G2809" s="56"/>
      <c r="H2809" s="57"/>
      <c r="I2809" s="58"/>
      <c r="J2809" s="59">
        <f t="shared" si="530"/>
        <v>0</v>
      </c>
      <c r="K2809" s="60">
        <f t="shared" si="531"/>
        <v>0</v>
      </c>
      <c r="L2809" s="61"/>
      <c r="M2809" s="59">
        <f t="shared" si="533"/>
        <v>0</v>
      </c>
      <c r="N2809" s="60">
        <f t="shared" si="534"/>
        <v>0</v>
      </c>
      <c r="O2809" s="81" t="e">
        <f t="shared" si="535"/>
        <v>#DIV/0!</v>
      </c>
      <c r="P2809" s="61"/>
      <c r="Q2809" s="60">
        <f t="shared" si="528"/>
        <v>0</v>
      </c>
      <c r="R2809" s="60">
        <f t="shared" si="532"/>
        <v>0</v>
      </c>
      <c r="S2809" s="75" t="str">
        <f t="shared" si="529"/>
        <v>已清</v>
      </c>
      <c r="T2809" s="51" t="s">
        <v>59</v>
      </c>
      <c r="U2809" s="51"/>
      <c r="V2809" s="51"/>
    </row>
    <row r="2810" spans="1:22" ht="20">
      <c r="A2810" s="49"/>
      <c r="B2810" s="52"/>
      <c r="C2810" s="53"/>
      <c r="D2810" s="54"/>
      <c r="E2810" s="54"/>
      <c r="F2810" s="55"/>
      <c r="G2810" s="56"/>
      <c r="H2810" s="57"/>
      <c r="I2810" s="58"/>
      <c r="J2810" s="59">
        <f t="shared" si="530"/>
        <v>0</v>
      </c>
      <c r="K2810" s="60">
        <f t="shared" si="531"/>
        <v>0</v>
      </c>
      <c r="L2810" s="61"/>
      <c r="M2810" s="59">
        <f t="shared" si="533"/>
        <v>0</v>
      </c>
      <c r="N2810" s="60">
        <f t="shared" si="534"/>
        <v>0</v>
      </c>
      <c r="O2810" s="81" t="e">
        <f t="shared" si="535"/>
        <v>#DIV/0!</v>
      </c>
      <c r="P2810" s="61"/>
      <c r="Q2810" s="60">
        <f t="shared" ref="Q2810:Q2873" si="536">L2810*H2810-P2810</f>
        <v>0</v>
      </c>
      <c r="R2810" s="60">
        <f t="shared" si="532"/>
        <v>0</v>
      </c>
      <c r="S2810" s="75" t="str">
        <f t="shared" si="529"/>
        <v>已清</v>
      </c>
      <c r="T2810" s="51" t="s">
        <v>59</v>
      </c>
      <c r="U2810" s="51"/>
      <c r="V2810" s="51"/>
    </row>
    <row r="2811" spans="1:22" ht="20">
      <c r="A2811" s="49"/>
      <c r="B2811" s="52"/>
      <c r="C2811" s="53"/>
      <c r="D2811" s="54"/>
      <c r="E2811" s="54"/>
      <c r="F2811" s="55"/>
      <c r="G2811" s="56"/>
      <c r="H2811" s="57"/>
      <c r="I2811" s="58"/>
      <c r="J2811" s="59">
        <f t="shared" si="530"/>
        <v>0</v>
      </c>
      <c r="K2811" s="60">
        <f t="shared" si="531"/>
        <v>0</v>
      </c>
      <c r="L2811" s="61"/>
      <c r="M2811" s="59">
        <f t="shared" si="533"/>
        <v>0</v>
      </c>
      <c r="N2811" s="60">
        <f t="shared" si="534"/>
        <v>0</v>
      </c>
      <c r="O2811" s="81" t="e">
        <f t="shared" si="535"/>
        <v>#DIV/0!</v>
      </c>
      <c r="P2811" s="61"/>
      <c r="Q2811" s="60">
        <f t="shared" si="536"/>
        <v>0</v>
      </c>
      <c r="R2811" s="60">
        <f t="shared" si="532"/>
        <v>0</v>
      </c>
      <c r="S2811" s="75" t="str">
        <f t="shared" si="529"/>
        <v>已清</v>
      </c>
      <c r="T2811" s="51" t="s">
        <v>59</v>
      </c>
      <c r="U2811" s="51"/>
      <c r="V2811" s="51"/>
    </row>
    <row r="2812" spans="1:22" ht="20">
      <c r="A2812" s="49"/>
      <c r="B2812" s="52"/>
      <c r="C2812" s="53"/>
      <c r="D2812" s="54"/>
      <c r="E2812" s="54"/>
      <c r="F2812" s="55"/>
      <c r="G2812" s="56"/>
      <c r="H2812" s="57"/>
      <c r="I2812" s="58"/>
      <c r="J2812" s="59">
        <f t="shared" si="530"/>
        <v>0</v>
      </c>
      <c r="K2812" s="60">
        <f t="shared" si="531"/>
        <v>0</v>
      </c>
      <c r="L2812" s="61"/>
      <c r="M2812" s="59">
        <f t="shared" si="533"/>
        <v>0</v>
      </c>
      <c r="N2812" s="60">
        <f t="shared" si="534"/>
        <v>0</v>
      </c>
      <c r="O2812" s="81" t="e">
        <f t="shared" si="535"/>
        <v>#DIV/0!</v>
      </c>
      <c r="P2812" s="61"/>
      <c r="Q2812" s="60">
        <f t="shared" si="536"/>
        <v>0</v>
      </c>
      <c r="R2812" s="60">
        <f t="shared" si="532"/>
        <v>0</v>
      </c>
      <c r="S2812" s="75" t="str">
        <f t="shared" si="529"/>
        <v>已清</v>
      </c>
      <c r="T2812" s="51" t="s">
        <v>59</v>
      </c>
      <c r="U2812" s="51"/>
      <c r="V2812" s="51"/>
    </row>
    <row r="2813" spans="1:22" ht="20">
      <c r="A2813" s="49"/>
      <c r="B2813" s="52"/>
      <c r="C2813" s="53"/>
      <c r="D2813" s="54"/>
      <c r="E2813" s="54"/>
      <c r="F2813" s="55"/>
      <c r="G2813" s="56"/>
      <c r="H2813" s="57"/>
      <c r="I2813" s="58"/>
      <c r="J2813" s="59">
        <f t="shared" si="530"/>
        <v>0</v>
      </c>
      <c r="K2813" s="60">
        <f t="shared" si="531"/>
        <v>0</v>
      </c>
      <c r="L2813" s="61"/>
      <c r="M2813" s="59">
        <f t="shared" si="533"/>
        <v>0</v>
      </c>
      <c r="N2813" s="60">
        <f t="shared" si="534"/>
        <v>0</v>
      </c>
      <c r="O2813" s="81" t="e">
        <f t="shared" si="535"/>
        <v>#DIV/0!</v>
      </c>
      <c r="P2813" s="61"/>
      <c r="Q2813" s="60">
        <f t="shared" si="536"/>
        <v>0</v>
      </c>
      <c r="R2813" s="60">
        <f t="shared" si="532"/>
        <v>0</v>
      </c>
      <c r="S2813" s="75" t="str">
        <f t="shared" si="529"/>
        <v>已清</v>
      </c>
      <c r="T2813" s="51" t="s">
        <v>59</v>
      </c>
      <c r="U2813" s="51"/>
      <c r="V2813" s="51"/>
    </row>
    <row r="2814" spans="1:22" ht="20">
      <c r="A2814" s="49"/>
      <c r="B2814" s="52"/>
      <c r="C2814" s="53"/>
      <c r="D2814" s="54"/>
      <c r="E2814" s="54"/>
      <c r="F2814" s="55"/>
      <c r="G2814" s="56"/>
      <c r="H2814" s="57"/>
      <c r="I2814" s="58"/>
      <c r="J2814" s="59">
        <f t="shared" si="530"/>
        <v>0</v>
      </c>
      <c r="K2814" s="60">
        <f t="shared" si="531"/>
        <v>0</v>
      </c>
      <c r="L2814" s="61"/>
      <c r="M2814" s="59">
        <f t="shared" si="533"/>
        <v>0</v>
      </c>
      <c r="N2814" s="60">
        <f t="shared" si="534"/>
        <v>0</v>
      </c>
      <c r="O2814" s="81" t="e">
        <f t="shared" si="535"/>
        <v>#DIV/0!</v>
      </c>
      <c r="P2814" s="61"/>
      <c r="Q2814" s="60">
        <f t="shared" si="536"/>
        <v>0</v>
      </c>
      <c r="R2814" s="60">
        <f t="shared" si="532"/>
        <v>0</v>
      </c>
      <c r="S2814" s="75" t="str">
        <f t="shared" si="529"/>
        <v>已清</v>
      </c>
      <c r="T2814" s="51" t="s">
        <v>59</v>
      </c>
      <c r="U2814" s="51"/>
      <c r="V2814" s="51"/>
    </row>
    <row r="2815" spans="1:22" ht="20">
      <c r="A2815" s="49"/>
      <c r="B2815" s="52"/>
      <c r="C2815" s="53"/>
      <c r="D2815" s="54"/>
      <c r="E2815" s="54"/>
      <c r="F2815" s="55"/>
      <c r="G2815" s="56"/>
      <c r="H2815" s="57"/>
      <c r="I2815" s="58"/>
      <c r="J2815" s="59">
        <f t="shared" si="530"/>
        <v>0</v>
      </c>
      <c r="K2815" s="60">
        <f t="shared" si="531"/>
        <v>0</v>
      </c>
      <c r="L2815" s="61"/>
      <c r="M2815" s="59">
        <f t="shared" si="533"/>
        <v>0</v>
      </c>
      <c r="N2815" s="60">
        <f t="shared" si="534"/>
        <v>0</v>
      </c>
      <c r="O2815" s="81" t="e">
        <f t="shared" si="535"/>
        <v>#DIV/0!</v>
      </c>
      <c r="P2815" s="61"/>
      <c r="Q2815" s="60">
        <f t="shared" si="536"/>
        <v>0</v>
      </c>
      <c r="R2815" s="60">
        <f t="shared" si="532"/>
        <v>0</v>
      </c>
      <c r="S2815" s="75" t="str">
        <f t="shared" si="529"/>
        <v>已清</v>
      </c>
      <c r="T2815" s="51" t="s">
        <v>59</v>
      </c>
      <c r="U2815" s="51"/>
      <c r="V2815" s="51"/>
    </row>
    <row r="2816" spans="1:22" ht="20">
      <c r="A2816" s="49"/>
      <c r="B2816" s="52"/>
      <c r="C2816" s="53"/>
      <c r="D2816" s="54"/>
      <c r="E2816" s="54"/>
      <c r="F2816" s="55"/>
      <c r="G2816" s="56"/>
      <c r="H2816" s="57"/>
      <c r="I2816" s="58"/>
      <c r="J2816" s="59">
        <f t="shared" si="530"/>
        <v>0</v>
      </c>
      <c r="K2816" s="60">
        <f t="shared" si="531"/>
        <v>0</v>
      </c>
      <c r="L2816" s="61"/>
      <c r="M2816" s="59">
        <f t="shared" si="533"/>
        <v>0</v>
      </c>
      <c r="N2816" s="60">
        <f t="shared" si="534"/>
        <v>0</v>
      </c>
      <c r="O2816" s="81" t="e">
        <f t="shared" si="535"/>
        <v>#DIV/0!</v>
      </c>
      <c r="P2816" s="61"/>
      <c r="Q2816" s="60">
        <f t="shared" si="536"/>
        <v>0</v>
      </c>
      <c r="R2816" s="60">
        <f t="shared" si="532"/>
        <v>0</v>
      </c>
      <c r="S2816" s="75" t="str">
        <f t="shared" si="529"/>
        <v>已清</v>
      </c>
      <c r="T2816" s="51" t="s">
        <v>59</v>
      </c>
      <c r="U2816" s="51"/>
      <c r="V2816" s="51"/>
    </row>
    <row r="2817" spans="1:22" ht="20">
      <c r="A2817" s="49"/>
      <c r="B2817" s="52"/>
      <c r="C2817" s="53"/>
      <c r="D2817" s="54"/>
      <c r="E2817" s="54"/>
      <c r="F2817" s="55"/>
      <c r="G2817" s="56"/>
      <c r="H2817" s="57"/>
      <c r="I2817" s="58"/>
      <c r="J2817" s="59">
        <f t="shared" si="530"/>
        <v>0</v>
      </c>
      <c r="K2817" s="60">
        <f t="shared" si="531"/>
        <v>0</v>
      </c>
      <c r="L2817" s="61"/>
      <c r="M2817" s="59">
        <f t="shared" si="533"/>
        <v>0</v>
      </c>
      <c r="N2817" s="60">
        <f t="shared" si="534"/>
        <v>0</v>
      </c>
      <c r="O2817" s="81" t="e">
        <f t="shared" si="535"/>
        <v>#DIV/0!</v>
      </c>
      <c r="P2817" s="61"/>
      <c r="Q2817" s="60">
        <f t="shared" si="536"/>
        <v>0</v>
      </c>
      <c r="R2817" s="60">
        <f t="shared" si="532"/>
        <v>0</v>
      </c>
      <c r="S2817" s="75" t="str">
        <f t="shared" si="529"/>
        <v>已清</v>
      </c>
      <c r="T2817" s="51" t="s">
        <v>59</v>
      </c>
      <c r="U2817" s="51"/>
      <c r="V2817" s="51"/>
    </row>
    <row r="2818" spans="1:22" ht="20">
      <c r="A2818" s="49"/>
      <c r="B2818" s="52"/>
      <c r="C2818" s="53"/>
      <c r="D2818" s="54"/>
      <c r="E2818" s="54"/>
      <c r="F2818" s="55"/>
      <c r="G2818" s="56"/>
      <c r="H2818" s="57"/>
      <c r="I2818" s="58"/>
      <c r="J2818" s="59">
        <f t="shared" si="530"/>
        <v>0</v>
      </c>
      <c r="K2818" s="60">
        <f t="shared" si="531"/>
        <v>0</v>
      </c>
      <c r="L2818" s="61"/>
      <c r="M2818" s="59">
        <f t="shared" si="533"/>
        <v>0</v>
      </c>
      <c r="N2818" s="60">
        <f t="shared" si="534"/>
        <v>0</v>
      </c>
      <c r="O2818" s="81" t="e">
        <f t="shared" si="535"/>
        <v>#DIV/0!</v>
      </c>
      <c r="P2818" s="61"/>
      <c r="Q2818" s="60">
        <f t="shared" si="536"/>
        <v>0</v>
      </c>
      <c r="R2818" s="60">
        <f t="shared" si="532"/>
        <v>0</v>
      </c>
      <c r="S2818" s="75" t="str">
        <f t="shared" ref="S2818:S2881" si="537">IF(Q2818&lt;&gt;0,"未清","已清")</f>
        <v>已清</v>
      </c>
      <c r="T2818" s="51" t="s">
        <v>59</v>
      </c>
      <c r="U2818" s="51"/>
      <c r="V2818" s="51"/>
    </row>
    <row r="2819" spans="1:22" ht="20">
      <c r="A2819" s="49"/>
      <c r="B2819" s="52"/>
      <c r="C2819" s="53"/>
      <c r="D2819" s="54"/>
      <c r="E2819" s="54"/>
      <c r="F2819" s="55"/>
      <c r="G2819" s="56"/>
      <c r="H2819" s="57"/>
      <c r="I2819" s="58"/>
      <c r="J2819" s="59">
        <f t="shared" si="530"/>
        <v>0</v>
      </c>
      <c r="K2819" s="60">
        <f t="shared" si="531"/>
        <v>0</v>
      </c>
      <c r="L2819" s="61"/>
      <c r="M2819" s="59">
        <f t="shared" si="533"/>
        <v>0</v>
      </c>
      <c r="N2819" s="60">
        <f t="shared" si="534"/>
        <v>0</v>
      </c>
      <c r="O2819" s="81" t="e">
        <f t="shared" si="535"/>
        <v>#DIV/0!</v>
      </c>
      <c r="P2819" s="61"/>
      <c r="Q2819" s="60">
        <f t="shared" si="536"/>
        <v>0</v>
      </c>
      <c r="R2819" s="60">
        <f t="shared" si="532"/>
        <v>0</v>
      </c>
      <c r="S2819" s="75" t="str">
        <f t="shared" si="537"/>
        <v>已清</v>
      </c>
      <c r="T2819" s="51" t="s">
        <v>59</v>
      </c>
      <c r="U2819" s="51"/>
      <c r="V2819" s="51"/>
    </row>
    <row r="2820" spans="1:22" ht="20">
      <c r="A2820" s="49"/>
      <c r="B2820" s="52"/>
      <c r="C2820" s="53"/>
      <c r="D2820" s="54"/>
      <c r="E2820" s="54"/>
      <c r="F2820" s="55"/>
      <c r="G2820" s="56"/>
      <c r="H2820" s="57"/>
      <c r="I2820" s="58"/>
      <c r="J2820" s="59">
        <f t="shared" si="530"/>
        <v>0</v>
      </c>
      <c r="K2820" s="60">
        <f t="shared" si="531"/>
        <v>0</v>
      </c>
      <c r="L2820" s="61"/>
      <c r="M2820" s="59">
        <f t="shared" si="533"/>
        <v>0</v>
      </c>
      <c r="N2820" s="60">
        <f t="shared" si="534"/>
        <v>0</v>
      </c>
      <c r="O2820" s="81" t="e">
        <f t="shared" si="535"/>
        <v>#DIV/0!</v>
      </c>
      <c r="P2820" s="61"/>
      <c r="Q2820" s="60">
        <f t="shared" si="536"/>
        <v>0</v>
      </c>
      <c r="R2820" s="60">
        <f t="shared" si="532"/>
        <v>0</v>
      </c>
      <c r="S2820" s="75" t="str">
        <f t="shared" si="537"/>
        <v>已清</v>
      </c>
      <c r="T2820" s="51" t="s">
        <v>59</v>
      </c>
      <c r="U2820" s="51"/>
      <c r="V2820" s="51"/>
    </row>
    <row r="2821" spans="1:22" ht="20">
      <c r="A2821" s="49"/>
      <c r="B2821" s="52"/>
      <c r="C2821" s="53"/>
      <c r="D2821" s="54"/>
      <c r="E2821" s="54"/>
      <c r="F2821" s="55"/>
      <c r="G2821" s="56"/>
      <c r="H2821" s="57"/>
      <c r="I2821" s="58"/>
      <c r="J2821" s="59">
        <f t="shared" ref="J2821:J2884" si="538">G2821*I2821</f>
        <v>0</v>
      </c>
      <c r="K2821" s="60">
        <f t="shared" si="531"/>
        <v>0</v>
      </c>
      <c r="L2821" s="61"/>
      <c r="M2821" s="59">
        <f t="shared" si="533"/>
        <v>0</v>
      </c>
      <c r="N2821" s="60">
        <f t="shared" si="534"/>
        <v>0</v>
      </c>
      <c r="O2821" s="81" t="e">
        <f t="shared" si="535"/>
        <v>#DIV/0!</v>
      </c>
      <c r="P2821" s="61"/>
      <c r="Q2821" s="60">
        <f t="shared" si="536"/>
        <v>0</v>
      </c>
      <c r="R2821" s="60">
        <f t="shared" si="532"/>
        <v>0</v>
      </c>
      <c r="S2821" s="75" t="str">
        <f t="shared" si="537"/>
        <v>已清</v>
      </c>
      <c r="T2821" s="51" t="s">
        <v>59</v>
      </c>
      <c r="U2821" s="51"/>
      <c r="V2821" s="51"/>
    </row>
    <row r="2822" spans="1:22" ht="20">
      <c r="A2822" s="49"/>
      <c r="B2822" s="52"/>
      <c r="C2822" s="53"/>
      <c r="D2822" s="54"/>
      <c r="E2822" s="54"/>
      <c r="F2822" s="55"/>
      <c r="G2822" s="56"/>
      <c r="H2822" s="57"/>
      <c r="I2822" s="58"/>
      <c r="J2822" s="59">
        <f t="shared" si="538"/>
        <v>0</v>
      </c>
      <c r="K2822" s="60">
        <f t="shared" si="531"/>
        <v>0</v>
      </c>
      <c r="L2822" s="61"/>
      <c r="M2822" s="59">
        <f t="shared" si="533"/>
        <v>0</v>
      </c>
      <c r="N2822" s="60">
        <f t="shared" si="534"/>
        <v>0</v>
      </c>
      <c r="O2822" s="81" t="e">
        <f t="shared" si="535"/>
        <v>#DIV/0!</v>
      </c>
      <c r="P2822" s="61"/>
      <c r="Q2822" s="60">
        <f t="shared" si="536"/>
        <v>0</v>
      </c>
      <c r="R2822" s="60">
        <f t="shared" si="532"/>
        <v>0</v>
      </c>
      <c r="S2822" s="75" t="str">
        <f t="shared" si="537"/>
        <v>已清</v>
      </c>
      <c r="T2822" s="51" t="s">
        <v>59</v>
      </c>
      <c r="U2822" s="51"/>
      <c r="V2822" s="51"/>
    </row>
    <row r="2823" spans="1:22" ht="20">
      <c r="A2823" s="49"/>
      <c r="B2823" s="52"/>
      <c r="C2823" s="53"/>
      <c r="D2823" s="54"/>
      <c r="E2823" s="54"/>
      <c r="F2823" s="55"/>
      <c r="G2823" s="56"/>
      <c r="H2823" s="57"/>
      <c r="I2823" s="58"/>
      <c r="J2823" s="59">
        <f t="shared" si="538"/>
        <v>0</v>
      </c>
      <c r="K2823" s="60">
        <f t="shared" si="531"/>
        <v>0</v>
      </c>
      <c r="L2823" s="61"/>
      <c r="M2823" s="59">
        <f t="shared" si="533"/>
        <v>0</v>
      </c>
      <c r="N2823" s="60">
        <f t="shared" si="534"/>
        <v>0</v>
      </c>
      <c r="O2823" s="81" t="e">
        <f t="shared" si="535"/>
        <v>#DIV/0!</v>
      </c>
      <c r="P2823" s="61"/>
      <c r="Q2823" s="60">
        <f t="shared" si="536"/>
        <v>0</v>
      </c>
      <c r="R2823" s="60">
        <f t="shared" si="532"/>
        <v>0</v>
      </c>
      <c r="S2823" s="75" t="str">
        <f t="shared" si="537"/>
        <v>已清</v>
      </c>
      <c r="T2823" s="51" t="s">
        <v>59</v>
      </c>
      <c r="U2823" s="51"/>
      <c r="V2823" s="51"/>
    </row>
    <row r="2824" spans="1:22" ht="20">
      <c r="A2824" s="49"/>
      <c r="B2824" s="52"/>
      <c r="C2824" s="53"/>
      <c r="D2824" s="54"/>
      <c r="E2824" s="54"/>
      <c r="F2824" s="55"/>
      <c r="G2824" s="56"/>
      <c r="H2824" s="57"/>
      <c r="I2824" s="58"/>
      <c r="J2824" s="59">
        <f t="shared" si="538"/>
        <v>0</v>
      </c>
      <c r="K2824" s="60">
        <f t="shared" si="531"/>
        <v>0</v>
      </c>
      <c r="L2824" s="61"/>
      <c r="M2824" s="59">
        <f t="shared" si="533"/>
        <v>0</v>
      </c>
      <c r="N2824" s="60">
        <f t="shared" si="534"/>
        <v>0</v>
      </c>
      <c r="O2824" s="81" t="e">
        <f t="shared" si="535"/>
        <v>#DIV/0!</v>
      </c>
      <c r="P2824" s="61"/>
      <c r="Q2824" s="60">
        <f t="shared" si="536"/>
        <v>0</v>
      </c>
      <c r="R2824" s="60">
        <f t="shared" si="532"/>
        <v>0</v>
      </c>
      <c r="S2824" s="75" t="str">
        <f t="shared" si="537"/>
        <v>已清</v>
      </c>
      <c r="T2824" s="51" t="s">
        <v>59</v>
      </c>
      <c r="U2824" s="51"/>
      <c r="V2824" s="51"/>
    </row>
    <row r="2825" spans="1:22" ht="20">
      <c r="A2825" s="49"/>
      <c r="B2825" s="52"/>
      <c r="C2825" s="53"/>
      <c r="D2825" s="54"/>
      <c r="E2825" s="54"/>
      <c r="F2825" s="55"/>
      <c r="G2825" s="56"/>
      <c r="H2825" s="57"/>
      <c r="I2825" s="58"/>
      <c r="J2825" s="59">
        <f t="shared" si="538"/>
        <v>0</v>
      </c>
      <c r="K2825" s="60">
        <f t="shared" si="531"/>
        <v>0</v>
      </c>
      <c r="L2825" s="61"/>
      <c r="M2825" s="59">
        <f t="shared" si="533"/>
        <v>0</v>
      </c>
      <c r="N2825" s="60">
        <f t="shared" si="534"/>
        <v>0</v>
      </c>
      <c r="O2825" s="81" t="e">
        <f t="shared" si="535"/>
        <v>#DIV/0!</v>
      </c>
      <c r="P2825" s="61"/>
      <c r="Q2825" s="60">
        <f t="shared" si="536"/>
        <v>0</v>
      </c>
      <c r="R2825" s="60">
        <f t="shared" si="532"/>
        <v>0</v>
      </c>
      <c r="S2825" s="75" t="str">
        <f t="shared" si="537"/>
        <v>已清</v>
      </c>
      <c r="T2825" s="51" t="s">
        <v>59</v>
      </c>
      <c r="U2825" s="51"/>
      <c r="V2825" s="51"/>
    </row>
    <row r="2826" spans="1:22" ht="20">
      <c r="A2826" s="49"/>
      <c r="B2826" s="52"/>
      <c r="C2826" s="53"/>
      <c r="D2826" s="54"/>
      <c r="E2826" s="54"/>
      <c r="F2826" s="55"/>
      <c r="G2826" s="56"/>
      <c r="H2826" s="57"/>
      <c r="I2826" s="58"/>
      <c r="J2826" s="59">
        <f t="shared" si="538"/>
        <v>0</v>
      </c>
      <c r="K2826" s="60">
        <f t="shared" si="531"/>
        <v>0</v>
      </c>
      <c r="L2826" s="61"/>
      <c r="M2826" s="59">
        <f t="shared" si="533"/>
        <v>0</v>
      </c>
      <c r="N2826" s="60">
        <f t="shared" si="534"/>
        <v>0</v>
      </c>
      <c r="O2826" s="81" t="e">
        <f t="shared" si="535"/>
        <v>#DIV/0!</v>
      </c>
      <c r="P2826" s="61"/>
      <c r="Q2826" s="60">
        <f t="shared" si="536"/>
        <v>0</v>
      </c>
      <c r="R2826" s="60">
        <f t="shared" si="532"/>
        <v>0</v>
      </c>
      <c r="S2826" s="75" t="str">
        <f t="shared" si="537"/>
        <v>已清</v>
      </c>
      <c r="T2826" s="51" t="s">
        <v>59</v>
      </c>
      <c r="U2826" s="51"/>
      <c r="V2826" s="51"/>
    </row>
    <row r="2827" spans="1:22" ht="20">
      <c r="A2827" s="49"/>
      <c r="B2827" s="52"/>
      <c r="C2827" s="53"/>
      <c r="D2827" s="54"/>
      <c r="E2827" s="54"/>
      <c r="F2827" s="55"/>
      <c r="G2827" s="56"/>
      <c r="H2827" s="57"/>
      <c r="I2827" s="58"/>
      <c r="J2827" s="59">
        <f t="shared" si="538"/>
        <v>0</v>
      </c>
      <c r="K2827" s="60">
        <f t="shared" si="531"/>
        <v>0</v>
      </c>
      <c r="L2827" s="61"/>
      <c r="M2827" s="59">
        <f t="shared" si="533"/>
        <v>0</v>
      </c>
      <c r="N2827" s="60">
        <f t="shared" si="534"/>
        <v>0</v>
      </c>
      <c r="O2827" s="81" t="e">
        <f t="shared" si="535"/>
        <v>#DIV/0!</v>
      </c>
      <c r="P2827" s="61"/>
      <c r="Q2827" s="60">
        <f t="shared" si="536"/>
        <v>0</v>
      </c>
      <c r="R2827" s="60">
        <f t="shared" si="532"/>
        <v>0</v>
      </c>
      <c r="S2827" s="75" t="str">
        <f t="shared" si="537"/>
        <v>已清</v>
      </c>
      <c r="T2827" s="51" t="s">
        <v>59</v>
      </c>
      <c r="U2827" s="51"/>
      <c r="V2827" s="51"/>
    </row>
    <row r="2828" spans="1:22" ht="20">
      <c r="A2828" s="49"/>
      <c r="B2828" s="52"/>
      <c r="C2828" s="53"/>
      <c r="D2828" s="54"/>
      <c r="E2828" s="54"/>
      <c r="F2828" s="55"/>
      <c r="G2828" s="56"/>
      <c r="H2828" s="57"/>
      <c r="I2828" s="58"/>
      <c r="J2828" s="59">
        <f t="shared" si="538"/>
        <v>0</v>
      </c>
      <c r="K2828" s="60">
        <f t="shared" si="531"/>
        <v>0</v>
      </c>
      <c r="L2828" s="61"/>
      <c r="M2828" s="59">
        <f t="shared" si="533"/>
        <v>0</v>
      </c>
      <c r="N2828" s="60">
        <f t="shared" si="534"/>
        <v>0</v>
      </c>
      <c r="O2828" s="81" t="e">
        <f t="shared" si="535"/>
        <v>#DIV/0!</v>
      </c>
      <c r="P2828" s="61"/>
      <c r="Q2828" s="60">
        <f t="shared" si="536"/>
        <v>0</v>
      </c>
      <c r="R2828" s="60">
        <f t="shared" si="532"/>
        <v>0</v>
      </c>
      <c r="S2828" s="75" t="str">
        <f t="shared" si="537"/>
        <v>已清</v>
      </c>
      <c r="T2828" s="51" t="s">
        <v>59</v>
      </c>
      <c r="U2828" s="51"/>
      <c r="V2828" s="51"/>
    </row>
    <row r="2829" spans="1:22" ht="20">
      <c r="A2829" s="49"/>
      <c r="B2829" s="52"/>
      <c r="C2829" s="53"/>
      <c r="D2829" s="54"/>
      <c r="E2829" s="54"/>
      <c r="F2829" s="55"/>
      <c r="G2829" s="56"/>
      <c r="H2829" s="57"/>
      <c r="I2829" s="58"/>
      <c r="J2829" s="59">
        <f t="shared" si="538"/>
        <v>0</v>
      </c>
      <c r="K2829" s="60">
        <f t="shared" si="531"/>
        <v>0</v>
      </c>
      <c r="L2829" s="61"/>
      <c r="M2829" s="59">
        <f t="shared" si="533"/>
        <v>0</v>
      </c>
      <c r="N2829" s="60">
        <f t="shared" si="534"/>
        <v>0</v>
      </c>
      <c r="O2829" s="81" t="e">
        <f t="shared" si="535"/>
        <v>#DIV/0!</v>
      </c>
      <c r="P2829" s="61"/>
      <c r="Q2829" s="60">
        <f t="shared" si="536"/>
        <v>0</v>
      </c>
      <c r="R2829" s="60">
        <f t="shared" si="532"/>
        <v>0</v>
      </c>
      <c r="S2829" s="75" t="str">
        <f t="shared" si="537"/>
        <v>已清</v>
      </c>
      <c r="T2829" s="51" t="s">
        <v>59</v>
      </c>
      <c r="U2829" s="51"/>
      <c r="V2829" s="51"/>
    </row>
    <row r="2830" spans="1:22" ht="20">
      <c r="A2830" s="49"/>
      <c r="B2830" s="52"/>
      <c r="C2830" s="53"/>
      <c r="D2830" s="54"/>
      <c r="E2830" s="54"/>
      <c r="F2830" s="55"/>
      <c r="G2830" s="56"/>
      <c r="H2830" s="57"/>
      <c r="I2830" s="58"/>
      <c r="J2830" s="59">
        <f t="shared" si="538"/>
        <v>0</v>
      </c>
      <c r="K2830" s="60">
        <f t="shared" si="531"/>
        <v>0</v>
      </c>
      <c r="L2830" s="61"/>
      <c r="M2830" s="59">
        <f t="shared" si="533"/>
        <v>0</v>
      </c>
      <c r="N2830" s="60">
        <f t="shared" si="534"/>
        <v>0</v>
      </c>
      <c r="O2830" s="81" t="e">
        <f t="shared" si="535"/>
        <v>#DIV/0!</v>
      </c>
      <c r="P2830" s="61"/>
      <c r="Q2830" s="60">
        <f t="shared" si="536"/>
        <v>0</v>
      </c>
      <c r="R2830" s="60">
        <f t="shared" si="532"/>
        <v>0</v>
      </c>
      <c r="S2830" s="75" t="str">
        <f t="shared" si="537"/>
        <v>已清</v>
      </c>
      <c r="T2830" s="51" t="s">
        <v>59</v>
      </c>
      <c r="U2830" s="51"/>
      <c r="V2830" s="51"/>
    </row>
    <row r="2831" spans="1:22" ht="20">
      <c r="A2831" s="49"/>
      <c r="B2831" s="52"/>
      <c r="C2831" s="53"/>
      <c r="D2831" s="54"/>
      <c r="E2831" s="54"/>
      <c r="F2831" s="55"/>
      <c r="G2831" s="56"/>
      <c r="H2831" s="57"/>
      <c r="I2831" s="58"/>
      <c r="J2831" s="59">
        <f t="shared" si="538"/>
        <v>0</v>
      </c>
      <c r="K2831" s="60">
        <f t="shared" si="531"/>
        <v>0</v>
      </c>
      <c r="L2831" s="61"/>
      <c r="M2831" s="59">
        <f t="shared" si="533"/>
        <v>0</v>
      </c>
      <c r="N2831" s="60">
        <f t="shared" si="534"/>
        <v>0</v>
      </c>
      <c r="O2831" s="81" t="e">
        <f t="shared" si="535"/>
        <v>#DIV/0!</v>
      </c>
      <c r="P2831" s="61"/>
      <c r="Q2831" s="60">
        <f t="shared" si="536"/>
        <v>0</v>
      </c>
      <c r="R2831" s="60">
        <f t="shared" si="532"/>
        <v>0</v>
      </c>
      <c r="S2831" s="75" t="str">
        <f t="shared" si="537"/>
        <v>已清</v>
      </c>
      <c r="T2831" s="51" t="s">
        <v>59</v>
      </c>
      <c r="U2831" s="51"/>
      <c r="V2831" s="51"/>
    </row>
    <row r="2832" spans="1:22" ht="20">
      <c r="A2832" s="49"/>
      <c r="B2832" s="52"/>
      <c r="C2832" s="53"/>
      <c r="D2832" s="54"/>
      <c r="E2832" s="54"/>
      <c r="F2832" s="55"/>
      <c r="G2832" s="56"/>
      <c r="H2832" s="57"/>
      <c r="I2832" s="58"/>
      <c r="J2832" s="59">
        <f t="shared" si="538"/>
        <v>0</v>
      </c>
      <c r="K2832" s="60">
        <f t="shared" si="531"/>
        <v>0</v>
      </c>
      <c r="L2832" s="61"/>
      <c r="M2832" s="59">
        <f t="shared" si="533"/>
        <v>0</v>
      </c>
      <c r="N2832" s="60">
        <f t="shared" si="534"/>
        <v>0</v>
      </c>
      <c r="O2832" s="81" t="e">
        <f t="shared" si="535"/>
        <v>#DIV/0!</v>
      </c>
      <c r="P2832" s="61"/>
      <c r="Q2832" s="60">
        <f t="shared" si="536"/>
        <v>0</v>
      </c>
      <c r="R2832" s="60">
        <f t="shared" si="532"/>
        <v>0</v>
      </c>
      <c r="S2832" s="75" t="str">
        <f t="shared" si="537"/>
        <v>已清</v>
      </c>
      <c r="T2832" s="51" t="s">
        <v>59</v>
      </c>
      <c r="U2832" s="51"/>
      <c r="V2832" s="51"/>
    </row>
    <row r="2833" spans="1:22" ht="20">
      <c r="A2833" s="49"/>
      <c r="B2833" s="52"/>
      <c r="C2833" s="53"/>
      <c r="D2833" s="54"/>
      <c r="E2833" s="54"/>
      <c r="F2833" s="55"/>
      <c r="G2833" s="56"/>
      <c r="H2833" s="57"/>
      <c r="I2833" s="58"/>
      <c r="J2833" s="59">
        <f t="shared" si="538"/>
        <v>0</v>
      </c>
      <c r="K2833" s="60">
        <f t="shared" si="531"/>
        <v>0</v>
      </c>
      <c r="L2833" s="61"/>
      <c r="M2833" s="59">
        <f t="shared" si="533"/>
        <v>0</v>
      </c>
      <c r="N2833" s="60">
        <f t="shared" si="534"/>
        <v>0</v>
      </c>
      <c r="O2833" s="81" t="e">
        <f t="shared" si="535"/>
        <v>#DIV/0!</v>
      </c>
      <c r="P2833" s="61"/>
      <c r="Q2833" s="60">
        <f t="shared" si="536"/>
        <v>0</v>
      </c>
      <c r="R2833" s="60">
        <f t="shared" si="532"/>
        <v>0</v>
      </c>
      <c r="S2833" s="75" t="str">
        <f t="shared" si="537"/>
        <v>已清</v>
      </c>
      <c r="T2833" s="51" t="s">
        <v>59</v>
      </c>
      <c r="U2833" s="51"/>
      <c r="V2833" s="51"/>
    </row>
    <row r="2834" spans="1:22" ht="20">
      <c r="A2834" s="49"/>
      <c r="B2834" s="52"/>
      <c r="C2834" s="53"/>
      <c r="D2834" s="54"/>
      <c r="E2834" s="54"/>
      <c r="F2834" s="55"/>
      <c r="G2834" s="56"/>
      <c r="H2834" s="57"/>
      <c r="I2834" s="58"/>
      <c r="J2834" s="59">
        <f t="shared" si="538"/>
        <v>0</v>
      </c>
      <c r="K2834" s="60">
        <f t="shared" si="531"/>
        <v>0</v>
      </c>
      <c r="L2834" s="61"/>
      <c r="M2834" s="59">
        <f t="shared" si="533"/>
        <v>0</v>
      </c>
      <c r="N2834" s="60">
        <f t="shared" si="534"/>
        <v>0</v>
      </c>
      <c r="O2834" s="81" t="e">
        <f t="shared" si="535"/>
        <v>#DIV/0!</v>
      </c>
      <c r="P2834" s="61"/>
      <c r="Q2834" s="60">
        <f t="shared" si="536"/>
        <v>0</v>
      </c>
      <c r="R2834" s="60">
        <f t="shared" si="532"/>
        <v>0</v>
      </c>
      <c r="S2834" s="75" t="str">
        <f t="shared" si="537"/>
        <v>已清</v>
      </c>
      <c r="T2834" s="51" t="s">
        <v>59</v>
      </c>
      <c r="U2834" s="51"/>
      <c r="V2834" s="51"/>
    </row>
    <row r="2835" spans="1:22" ht="20">
      <c r="A2835" s="49"/>
      <c r="B2835" s="52"/>
      <c r="C2835" s="53"/>
      <c r="D2835" s="54"/>
      <c r="E2835" s="54"/>
      <c r="F2835" s="55"/>
      <c r="G2835" s="56"/>
      <c r="H2835" s="57"/>
      <c r="I2835" s="58"/>
      <c r="J2835" s="59">
        <f t="shared" si="538"/>
        <v>0</v>
      </c>
      <c r="K2835" s="60">
        <f t="shared" si="531"/>
        <v>0</v>
      </c>
      <c r="L2835" s="61"/>
      <c r="M2835" s="59">
        <f t="shared" si="533"/>
        <v>0</v>
      </c>
      <c r="N2835" s="60">
        <f t="shared" si="534"/>
        <v>0</v>
      </c>
      <c r="O2835" s="81" t="e">
        <f t="shared" si="535"/>
        <v>#DIV/0!</v>
      </c>
      <c r="P2835" s="61"/>
      <c r="Q2835" s="60">
        <f t="shared" si="536"/>
        <v>0</v>
      </c>
      <c r="R2835" s="60">
        <f t="shared" si="532"/>
        <v>0</v>
      </c>
      <c r="S2835" s="75" t="str">
        <f t="shared" si="537"/>
        <v>已清</v>
      </c>
      <c r="T2835" s="51" t="s">
        <v>59</v>
      </c>
      <c r="U2835" s="51"/>
      <c r="V2835" s="51"/>
    </row>
    <row r="2836" spans="1:22" ht="20">
      <c r="A2836" s="49"/>
      <c r="B2836" s="52"/>
      <c r="C2836" s="53"/>
      <c r="D2836" s="54"/>
      <c r="E2836" s="54"/>
      <c r="F2836" s="55"/>
      <c r="G2836" s="56"/>
      <c r="H2836" s="57"/>
      <c r="I2836" s="58"/>
      <c r="J2836" s="59">
        <f t="shared" si="538"/>
        <v>0</v>
      </c>
      <c r="K2836" s="60">
        <f t="shared" si="531"/>
        <v>0</v>
      </c>
      <c r="L2836" s="61"/>
      <c r="M2836" s="59">
        <f t="shared" si="533"/>
        <v>0</v>
      </c>
      <c r="N2836" s="60">
        <f t="shared" si="534"/>
        <v>0</v>
      </c>
      <c r="O2836" s="81" t="e">
        <f t="shared" si="535"/>
        <v>#DIV/0!</v>
      </c>
      <c r="P2836" s="61"/>
      <c r="Q2836" s="60">
        <f t="shared" si="536"/>
        <v>0</v>
      </c>
      <c r="R2836" s="60">
        <f t="shared" si="532"/>
        <v>0</v>
      </c>
      <c r="S2836" s="75" t="str">
        <f t="shared" si="537"/>
        <v>已清</v>
      </c>
      <c r="T2836" s="51" t="s">
        <v>59</v>
      </c>
      <c r="U2836" s="51"/>
      <c r="V2836" s="51"/>
    </row>
    <row r="2837" spans="1:22" ht="20">
      <c r="A2837" s="49"/>
      <c r="B2837" s="52"/>
      <c r="C2837" s="53"/>
      <c r="D2837" s="54"/>
      <c r="E2837" s="54"/>
      <c r="F2837" s="55"/>
      <c r="G2837" s="56"/>
      <c r="H2837" s="57"/>
      <c r="I2837" s="58"/>
      <c r="J2837" s="59">
        <f t="shared" si="538"/>
        <v>0</v>
      </c>
      <c r="K2837" s="60">
        <f t="shared" si="531"/>
        <v>0</v>
      </c>
      <c r="L2837" s="61"/>
      <c r="M2837" s="59">
        <f t="shared" si="533"/>
        <v>0</v>
      </c>
      <c r="N2837" s="60">
        <f t="shared" si="534"/>
        <v>0</v>
      </c>
      <c r="O2837" s="81" t="e">
        <f t="shared" si="535"/>
        <v>#DIV/0!</v>
      </c>
      <c r="P2837" s="61"/>
      <c r="Q2837" s="60">
        <f t="shared" si="536"/>
        <v>0</v>
      </c>
      <c r="R2837" s="60">
        <f t="shared" si="532"/>
        <v>0</v>
      </c>
      <c r="S2837" s="75" t="str">
        <f t="shared" si="537"/>
        <v>已清</v>
      </c>
      <c r="T2837" s="51" t="s">
        <v>59</v>
      </c>
      <c r="U2837" s="51"/>
      <c r="V2837" s="51"/>
    </row>
    <row r="2838" spans="1:22" ht="20">
      <c r="A2838" s="49"/>
      <c r="B2838" s="52"/>
      <c r="C2838" s="53"/>
      <c r="D2838" s="54"/>
      <c r="E2838" s="54"/>
      <c r="F2838" s="55"/>
      <c r="G2838" s="56"/>
      <c r="H2838" s="57"/>
      <c r="I2838" s="58"/>
      <c r="J2838" s="59">
        <f t="shared" si="538"/>
        <v>0</v>
      </c>
      <c r="K2838" s="60">
        <f t="shared" si="531"/>
        <v>0</v>
      </c>
      <c r="L2838" s="61"/>
      <c r="M2838" s="59">
        <f t="shared" si="533"/>
        <v>0</v>
      </c>
      <c r="N2838" s="60">
        <f t="shared" si="534"/>
        <v>0</v>
      </c>
      <c r="O2838" s="81" t="e">
        <f t="shared" si="535"/>
        <v>#DIV/0!</v>
      </c>
      <c r="P2838" s="61"/>
      <c r="Q2838" s="60">
        <f t="shared" si="536"/>
        <v>0</v>
      </c>
      <c r="R2838" s="60">
        <f t="shared" si="532"/>
        <v>0</v>
      </c>
      <c r="S2838" s="75" t="str">
        <f t="shared" si="537"/>
        <v>已清</v>
      </c>
      <c r="T2838" s="51" t="s">
        <v>59</v>
      </c>
      <c r="U2838" s="51"/>
      <c r="V2838" s="51"/>
    </row>
    <row r="2839" spans="1:22" ht="20">
      <c r="A2839" s="49"/>
      <c r="B2839" s="52"/>
      <c r="C2839" s="53"/>
      <c r="D2839" s="54"/>
      <c r="E2839" s="54"/>
      <c r="F2839" s="55"/>
      <c r="G2839" s="56"/>
      <c r="H2839" s="57"/>
      <c r="I2839" s="58"/>
      <c r="J2839" s="59">
        <f t="shared" si="538"/>
        <v>0</v>
      </c>
      <c r="K2839" s="60">
        <f t="shared" ref="K2839:K2902" si="539">J2839*H2839</f>
        <v>0</v>
      </c>
      <c r="L2839" s="61"/>
      <c r="M2839" s="59">
        <f t="shared" si="533"/>
        <v>0</v>
      </c>
      <c r="N2839" s="60">
        <f t="shared" si="534"/>
        <v>0</v>
      </c>
      <c r="O2839" s="81" t="e">
        <f t="shared" si="535"/>
        <v>#DIV/0!</v>
      </c>
      <c r="P2839" s="61"/>
      <c r="Q2839" s="60">
        <f t="shared" si="536"/>
        <v>0</v>
      </c>
      <c r="R2839" s="60">
        <f t="shared" si="532"/>
        <v>0</v>
      </c>
      <c r="S2839" s="75" t="str">
        <f t="shared" si="537"/>
        <v>已清</v>
      </c>
      <c r="T2839" s="51" t="s">
        <v>59</v>
      </c>
      <c r="U2839" s="51"/>
      <c r="V2839" s="51"/>
    </row>
    <row r="2840" spans="1:22" ht="20">
      <c r="A2840" s="49"/>
      <c r="B2840" s="52"/>
      <c r="C2840" s="53"/>
      <c r="D2840" s="54"/>
      <c r="E2840" s="54"/>
      <c r="F2840" s="55"/>
      <c r="G2840" s="56"/>
      <c r="H2840" s="57"/>
      <c r="I2840" s="58"/>
      <c r="J2840" s="59">
        <f t="shared" si="538"/>
        <v>0</v>
      </c>
      <c r="K2840" s="60">
        <f t="shared" si="539"/>
        <v>0</v>
      </c>
      <c r="L2840" s="61"/>
      <c r="M2840" s="59">
        <f t="shared" si="533"/>
        <v>0</v>
      </c>
      <c r="N2840" s="60">
        <f t="shared" si="534"/>
        <v>0</v>
      </c>
      <c r="O2840" s="81" t="e">
        <f t="shared" si="535"/>
        <v>#DIV/0!</v>
      </c>
      <c r="P2840" s="61"/>
      <c r="Q2840" s="60">
        <f t="shared" si="536"/>
        <v>0</v>
      </c>
      <c r="R2840" s="60">
        <f t="shared" si="532"/>
        <v>0</v>
      </c>
      <c r="S2840" s="75" t="str">
        <f t="shared" si="537"/>
        <v>已清</v>
      </c>
      <c r="T2840" s="51" t="s">
        <v>59</v>
      </c>
      <c r="U2840" s="51"/>
      <c r="V2840" s="51"/>
    </row>
    <row r="2841" spans="1:22" ht="20">
      <c r="A2841" s="49"/>
      <c r="B2841" s="52"/>
      <c r="C2841" s="53"/>
      <c r="D2841" s="54"/>
      <c r="E2841" s="54"/>
      <c r="F2841" s="55"/>
      <c r="G2841" s="56"/>
      <c r="H2841" s="57"/>
      <c r="I2841" s="58"/>
      <c r="J2841" s="59">
        <f t="shared" si="538"/>
        <v>0</v>
      </c>
      <c r="K2841" s="60">
        <f t="shared" si="539"/>
        <v>0</v>
      </c>
      <c r="L2841" s="61"/>
      <c r="M2841" s="59">
        <f t="shared" si="533"/>
        <v>0</v>
      </c>
      <c r="N2841" s="60">
        <f t="shared" si="534"/>
        <v>0</v>
      </c>
      <c r="O2841" s="81" t="e">
        <f t="shared" si="535"/>
        <v>#DIV/0!</v>
      </c>
      <c r="P2841" s="61"/>
      <c r="Q2841" s="60">
        <f t="shared" si="536"/>
        <v>0</v>
      </c>
      <c r="R2841" s="60">
        <f t="shared" si="532"/>
        <v>0</v>
      </c>
      <c r="S2841" s="75" t="str">
        <f t="shared" si="537"/>
        <v>已清</v>
      </c>
      <c r="T2841" s="51" t="s">
        <v>59</v>
      </c>
      <c r="U2841" s="51"/>
      <c r="V2841" s="51"/>
    </row>
    <row r="2842" spans="1:22" ht="20">
      <c r="A2842" s="49"/>
      <c r="B2842" s="52"/>
      <c r="C2842" s="53"/>
      <c r="D2842" s="54"/>
      <c r="E2842" s="54"/>
      <c r="F2842" s="55"/>
      <c r="G2842" s="56"/>
      <c r="H2842" s="57"/>
      <c r="I2842" s="58"/>
      <c r="J2842" s="59">
        <f t="shared" si="538"/>
        <v>0</v>
      </c>
      <c r="K2842" s="60">
        <f t="shared" si="539"/>
        <v>0</v>
      </c>
      <c r="L2842" s="61"/>
      <c r="M2842" s="59">
        <f t="shared" si="533"/>
        <v>0</v>
      </c>
      <c r="N2842" s="60">
        <f t="shared" si="534"/>
        <v>0</v>
      </c>
      <c r="O2842" s="81" t="e">
        <f t="shared" si="535"/>
        <v>#DIV/0!</v>
      </c>
      <c r="P2842" s="61"/>
      <c r="Q2842" s="60">
        <f t="shared" si="536"/>
        <v>0</v>
      </c>
      <c r="R2842" s="60">
        <f t="shared" si="532"/>
        <v>0</v>
      </c>
      <c r="S2842" s="75" t="str">
        <f t="shared" si="537"/>
        <v>已清</v>
      </c>
      <c r="T2842" s="51" t="s">
        <v>59</v>
      </c>
      <c r="U2842" s="51"/>
      <c r="V2842" s="51"/>
    </row>
    <row r="2843" spans="1:22" ht="20">
      <c r="A2843" s="49"/>
      <c r="B2843" s="52"/>
      <c r="C2843" s="53"/>
      <c r="D2843" s="54"/>
      <c r="E2843" s="54"/>
      <c r="F2843" s="55"/>
      <c r="G2843" s="56"/>
      <c r="H2843" s="57"/>
      <c r="I2843" s="58"/>
      <c r="J2843" s="59">
        <f t="shared" si="538"/>
        <v>0</v>
      </c>
      <c r="K2843" s="60">
        <f t="shared" si="539"/>
        <v>0</v>
      </c>
      <c r="L2843" s="61"/>
      <c r="M2843" s="59">
        <f t="shared" si="533"/>
        <v>0</v>
      </c>
      <c r="N2843" s="60">
        <f t="shared" si="534"/>
        <v>0</v>
      </c>
      <c r="O2843" s="81" t="e">
        <f t="shared" si="535"/>
        <v>#DIV/0!</v>
      </c>
      <c r="P2843" s="61"/>
      <c r="Q2843" s="60">
        <f t="shared" si="536"/>
        <v>0</v>
      </c>
      <c r="R2843" s="60">
        <f t="shared" si="532"/>
        <v>0</v>
      </c>
      <c r="S2843" s="75" t="str">
        <f t="shared" si="537"/>
        <v>已清</v>
      </c>
      <c r="T2843" s="51" t="s">
        <v>59</v>
      </c>
      <c r="U2843" s="51"/>
      <c r="V2843" s="51"/>
    </row>
    <row r="2844" spans="1:22" ht="20">
      <c r="A2844" s="49"/>
      <c r="B2844" s="52"/>
      <c r="C2844" s="53"/>
      <c r="D2844" s="54"/>
      <c r="E2844" s="54"/>
      <c r="F2844" s="55"/>
      <c r="G2844" s="56"/>
      <c r="H2844" s="57"/>
      <c r="I2844" s="58"/>
      <c r="J2844" s="59">
        <f t="shared" si="538"/>
        <v>0</v>
      </c>
      <c r="K2844" s="60">
        <f t="shared" si="539"/>
        <v>0</v>
      </c>
      <c r="L2844" s="61"/>
      <c r="M2844" s="59">
        <f t="shared" si="533"/>
        <v>0</v>
      </c>
      <c r="N2844" s="60">
        <f t="shared" si="534"/>
        <v>0</v>
      </c>
      <c r="O2844" s="81" t="e">
        <f t="shared" si="535"/>
        <v>#DIV/0!</v>
      </c>
      <c r="P2844" s="61"/>
      <c r="Q2844" s="60">
        <f t="shared" si="536"/>
        <v>0</v>
      </c>
      <c r="R2844" s="60">
        <f t="shared" si="532"/>
        <v>0</v>
      </c>
      <c r="S2844" s="75" t="str">
        <f t="shared" si="537"/>
        <v>已清</v>
      </c>
      <c r="T2844" s="51" t="s">
        <v>59</v>
      </c>
      <c r="U2844" s="51"/>
      <c r="V2844" s="51"/>
    </row>
    <row r="2845" spans="1:22" ht="20">
      <c r="A2845" s="49"/>
      <c r="B2845" s="52"/>
      <c r="C2845" s="53"/>
      <c r="D2845" s="54"/>
      <c r="E2845" s="54"/>
      <c r="F2845" s="55"/>
      <c r="G2845" s="56"/>
      <c r="H2845" s="57"/>
      <c r="I2845" s="58"/>
      <c r="J2845" s="59">
        <f t="shared" si="538"/>
        <v>0</v>
      </c>
      <c r="K2845" s="60">
        <f t="shared" si="539"/>
        <v>0</v>
      </c>
      <c r="L2845" s="61"/>
      <c r="M2845" s="59">
        <f t="shared" si="533"/>
        <v>0</v>
      </c>
      <c r="N2845" s="60">
        <f t="shared" si="534"/>
        <v>0</v>
      </c>
      <c r="O2845" s="81" t="e">
        <f t="shared" si="535"/>
        <v>#DIV/0!</v>
      </c>
      <c r="P2845" s="61"/>
      <c r="Q2845" s="60">
        <f t="shared" si="536"/>
        <v>0</v>
      </c>
      <c r="R2845" s="60">
        <f t="shared" si="532"/>
        <v>0</v>
      </c>
      <c r="S2845" s="75" t="str">
        <f t="shared" si="537"/>
        <v>已清</v>
      </c>
      <c r="T2845" s="51" t="s">
        <v>59</v>
      </c>
      <c r="U2845" s="51"/>
      <c r="V2845" s="51"/>
    </row>
    <row r="2846" spans="1:22" ht="20">
      <c r="A2846" s="49"/>
      <c r="B2846" s="52"/>
      <c r="C2846" s="53"/>
      <c r="D2846" s="54"/>
      <c r="E2846" s="54"/>
      <c r="F2846" s="55"/>
      <c r="G2846" s="56"/>
      <c r="H2846" s="57"/>
      <c r="I2846" s="58"/>
      <c r="J2846" s="59">
        <f t="shared" si="538"/>
        <v>0</v>
      </c>
      <c r="K2846" s="60">
        <f t="shared" si="539"/>
        <v>0</v>
      </c>
      <c r="L2846" s="61"/>
      <c r="M2846" s="59">
        <f t="shared" si="533"/>
        <v>0</v>
      </c>
      <c r="N2846" s="60">
        <f t="shared" si="534"/>
        <v>0</v>
      </c>
      <c r="O2846" s="81" t="e">
        <f t="shared" si="535"/>
        <v>#DIV/0!</v>
      </c>
      <c r="P2846" s="61"/>
      <c r="Q2846" s="60">
        <f t="shared" si="536"/>
        <v>0</v>
      </c>
      <c r="R2846" s="60">
        <f t="shared" si="532"/>
        <v>0</v>
      </c>
      <c r="S2846" s="75" t="str">
        <f t="shared" si="537"/>
        <v>已清</v>
      </c>
      <c r="T2846" s="51" t="s">
        <v>59</v>
      </c>
      <c r="U2846" s="51"/>
      <c r="V2846" s="51"/>
    </row>
    <row r="2847" spans="1:22" ht="20">
      <c r="A2847" s="49"/>
      <c r="B2847" s="52"/>
      <c r="C2847" s="53"/>
      <c r="D2847" s="54"/>
      <c r="E2847" s="54"/>
      <c r="F2847" s="55"/>
      <c r="G2847" s="56"/>
      <c r="H2847" s="57"/>
      <c r="I2847" s="58"/>
      <c r="J2847" s="59">
        <f t="shared" si="538"/>
        <v>0</v>
      </c>
      <c r="K2847" s="60">
        <f t="shared" si="539"/>
        <v>0</v>
      </c>
      <c r="L2847" s="61"/>
      <c r="M2847" s="59">
        <f t="shared" si="533"/>
        <v>0</v>
      </c>
      <c r="N2847" s="60">
        <f t="shared" si="534"/>
        <v>0</v>
      </c>
      <c r="O2847" s="81" t="e">
        <f t="shared" si="535"/>
        <v>#DIV/0!</v>
      </c>
      <c r="P2847" s="61"/>
      <c r="Q2847" s="60">
        <f t="shared" si="536"/>
        <v>0</v>
      </c>
      <c r="R2847" s="60">
        <f t="shared" si="532"/>
        <v>0</v>
      </c>
      <c r="S2847" s="75" t="str">
        <f t="shared" si="537"/>
        <v>已清</v>
      </c>
      <c r="T2847" s="51" t="s">
        <v>59</v>
      </c>
      <c r="U2847" s="51"/>
      <c r="V2847" s="51"/>
    </row>
    <row r="2848" spans="1:22" ht="20">
      <c r="A2848" s="49"/>
      <c r="B2848" s="52"/>
      <c r="C2848" s="53"/>
      <c r="D2848" s="54"/>
      <c r="E2848" s="54"/>
      <c r="F2848" s="55"/>
      <c r="G2848" s="56"/>
      <c r="H2848" s="57"/>
      <c r="I2848" s="58"/>
      <c r="J2848" s="59">
        <f t="shared" si="538"/>
        <v>0</v>
      </c>
      <c r="K2848" s="60">
        <f t="shared" si="539"/>
        <v>0</v>
      </c>
      <c r="L2848" s="61"/>
      <c r="M2848" s="59">
        <f t="shared" si="533"/>
        <v>0</v>
      </c>
      <c r="N2848" s="60">
        <f t="shared" si="534"/>
        <v>0</v>
      </c>
      <c r="O2848" s="81" t="e">
        <f t="shared" si="535"/>
        <v>#DIV/0!</v>
      </c>
      <c r="P2848" s="61"/>
      <c r="Q2848" s="60">
        <f t="shared" si="536"/>
        <v>0</v>
      </c>
      <c r="R2848" s="60">
        <f t="shared" si="532"/>
        <v>0</v>
      </c>
      <c r="S2848" s="75" t="str">
        <f t="shared" si="537"/>
        <v>已清</v>
      </c>
      <c r="T2848" s="51" t="s">
        <v>59</v>
      </c>
      <c r="U2848" s="51"/>
      <c r="V2848" s="51"/>
    </row>
    <row r="2849" spans="1:22" ht="20">
      <c r="A2849" s="49"/>
      <c r="B2849" s="52"/>
      <c r="C2849" s="53"/>
      <c r="D2849" s="54"/>
      <c r="E2849" s="54"/>
      <c r="F2849" s="55"/>
      <c r="G2849" s="56"/>
      <c r="H2849" s="57"/>
      <c r="I2849" s="58"/>
      <c r="J2849" s="59">
        <f t="shared" si="538"/>
        <v>0</v>
      </c>
      <c r="K2849" s="60">
        <f t="shared" si="539"/>
        <v>0</v>
      </c>
      <c r="L2849" s="61"/>
      <c r="M2849" s="59">
        <f t="shared" si="533"/>
        <v>0</v>
      </c>
      <c r="N2849" s="60">
        <f t="shared" si="534"/>
        <v>0</v>
      </c>
      <c r="O2849" s="81" t="e">
        <f t="shared" si="535"/>
        <v>#DIV/0!</v>
      </c>
      <c r="P2849" s="61"/>
      <c r="Q2849" s="60">
        <f t="shared" si="536"/>
        <v>0</v>
      </c>
      <c r="R2849" s="60">
        <f t="shared" si="532"/>
        <v>0</v>
      </c>
      <c r="S2849" s="75" t="str">
        <f t="shared" si="537"/>
        <v>已清</v>
      </c>
      <c r="T2849" s="51" t="s">
        <v>59</v>
      </c>
      <c r="U2849" s="51"/>
      <c r="V2849" s="51"/>
    </row>
    <row r="2850" spans="1:22" ht="20">
      <c r="A2850" s="49"/>
      <c r="B2850" s="52"/>
      <c r="C2850" s="53"/>
      <c r="D2850" s="54"/>
      <c r="E2850" s="54"/>
      <c r="F2850" s="55"/>
      <c r="G2850" s="56"/>
      <c r="H2850" s="57"/>
      <c r="I2850" s="58"/>
      <c r="J2850" s="59">
        <f t="shared" si="538"/>
        <v>0</v>
      </c>
      <c r="K2850" s="60">
        <f t="shared" si="539"/>
        <v>0</v>
      </c>
      <c r="L2850" s="61"/>
      <c r="M2850" s="59">
        <f t="shared" si="533"/>
        <v>0</v>
      </c>
      <c r="N2850" s="60">
        <f t="shared" si="534"/>
        <v>0</v>
      </c>
      <c r="O2850" s="81" t="e">
        <f t="shared" si="535"/>
        <v>#DIV/0!</v>
      </c>
      <c r="P2850" s="61"/>
      <c r="Q2850" s="60">
        <f t="shared" si="536"/>
        <v>0</v>
      </c>
      <c r="R2850" s="60">
        <f t="shared" si="532"/>
        <v>0</v>
      </c>
      <c r="S2850" s="75" t="str">
        <f t="shared" si="537"/>
        <v>已清</v>
      </c>
      <c r="T2850" s="51" t="s">
        <v>59</v>
      </c>
      <c r="U2850" s="51"/>
      <c r="V2850" s="51"/>
    </row>
    <row r="2851" spans="1:22" ht="20">
      <c r="A2851" s="49"/>
      <c r="B2851" s="52"/>
      <c r="C2851" s="53"/>
      <c r="D2851" s="54"/>
      <c r="E2851" s="54"/>
      <c r="F2851" s="55"/>
      <c r="G2851" s="56"/>
      <c r="H2851" s="57"/>
      <c r="I2851" s="58"/>
      <c r="J2851" s="59">
        <f t="shared" si="538"/>
        <v>0</v>
      </c>
      <c r="K2851" s="60">
        <f t="shared" si="539"/>
        <v>0</v>
      </c>
      <c r="L2851" s="61"/>
      <c r="M2851" s="59">
        <f t="shared" si="533"/>
        <v>0</v>
      </c>
      <c r="N2851" s="60">
        <f t="shared" si="534"/>
        <v>0</v>
      </c>
      <c r="O2851" s="81" t="e">
        <f t="shared" si="535"/>
        <v>#DIV/0!</v>
      </c>
      <c r="P2851" s="61"/>
      <c r="Q2851" s="60">
        <f t="shared" si="536"/>
        <v>0</v>
      </c>
      <c r="R2851" s="60">
        <f t="shared" si="532"/>
        <v>0</v>
      </c>
      <c r="S2851" s="75" t="str">
        <f t="shared" si="537"/>
        <v>已清</v>
      </c>
      <c r="T2851" s="51" t="s">
        <v>59</v>
      </c>
      <c r="U2851" s="51"/>
      <c r="V2851" s="51"/>
    </row>
    <row r="2852" spans="1:22" ht="20">
      <c r="A2852" s="49"/>
      <c r="B2852" s="52"/>
      <c r="C2852" s="53"/>
      <c r="D2852" s="54"/>
      <c r="E2852" s="54"/>
      <c r="F2852" s="55"/>
      <c r="G2852" s="56"/>
      <c r="H2852" s="57"/>
      <c r="I2852" s="58"/>
      <c r="J2852" s="59">
        <f t="shared" si="538"/>
        <v>0</v>
      </c>
      <c r="K2852" s="60">
        <f t="shared" si="539"/>
        <v>0</v>
      </c>
      <c r="L2852" s="61"/>
      <c r="M2852" s="59">
        <f t="shared" si="533"/>
        <v>0</v>
      </c>
      <c r="N2852" s="60">
        <f t="shared" si="534"/>
        <v>0</v>
      </c>
      <c r="O2852" s="81" t="e">
        <f t="shared" si="535"/>
        <v>#DIV/0!</v>
      </c>
      <c r="P2852" s="61"/>
      <c r="Q2852" s="60">
        <f t="shared" si="536"/>
        <v>0</v>
      </c>
      <c r="R2852" s="60">
        <f t="shared" si="532"/>
        <v>0</v>
      </c>
      <c r="S2852" s="75" t="str">
        <f t="shared" si="537"/>
        <v>已清</v>
      </c>
      <c r="T2852" s="51" t="s">
        <v>59</v>
      </c>
      <c r="U2852" s="51"/>
      <c r="V2852" s="51"/>
    </row>
    <row r="2853" spans="1:22" ht="20">
      <c r="A2853" s="49"/>
      <c r="B2853" s="52"/>
      <c r="C2853" s="53"/>
      <c r="D2853" s="54"/>
      <c r="E2853" s="54"/>
      <c r="F2853" s="55"/>
      <c r="G2853" s="56"/>
      <c r="H2853" s="57"/>
      <c r="I2853" s="58"/>
      <c r="J2853" s="59">
        <f t="shared" si="538"/>
        <v>0</v>
      </c>
      <c r="K2853" s="60">
        <f t="shared" si="539"/>
        <v>0</v>
      </c>
      <c r="L2853" s="61"/>
      <c r="M2853" s="59">
        <f t="shared" si="533"/>
        <v>0</v>
      </c>
      <c r="N2853" s="60">
        <f t="shared" si="534"/>
        <v>0</v>
      </c>
      <c r="O2853" s="81" t="e">
        <f t="shared" si="535"/>
        <v>#DIV/0!</v>
      </c>
      <c r="P2853" s="61"/>
      <c r="Q2853" s="60">
        <f t="shared" si="536"/>
        <v>0</v>
      </c>
      <c r="R2853" s="60">
        <f t="shared" si="532"/>
        <v>0</v>
      </c>
      <c r="S2853" s="75" t="str">
        <f t="shared" si="537"/>
        <v>已清</v>
      </c>
      <c r="T2853" s="51" t="s">
        <v>59</v>
      </c>
      <c r="U2853" s="51"/>
      <c r="V2853" s="51"/>
    </row>
    <row r="2854" spans="1:22" ht="20">
      <c r="A2854" s="49"/>
      <c r="B2854" s="52"/>
      <c r="C2854" s="53"/>
      <c r="D2854" s="54"/>
      <c r="E2854" s="54"/>
      <c r="F2854" s="55"/>
      <c r="G2854" s="56"/>
      <c r="H2854" s="57"/>
      <c r="I2854" s="58"/>
      <c r="J2854" s="59">
        <f t="shared" si="538"/>
        <v>0</v>
      </c>
      <c r="K2854" s="60">
        <f t="shared" si="539"/>
        <v>0</v>
      </c>
      <c r="L2854" s="61"/>
      <c r="M2854" s="59">
        <f t="shared" si="533"/>
        <v>0</v>
      </c>
      <c r="N2854" s="60">
        <f t="shared" si="534"/>
        <v>0</v>
      </c>
      <c r="O2854" s="81" t="e">
        <f t="shared" si="535"/>
        <v>#DIV/0!</v>
      </c>
      <c r="P2854" s="61"/>
      <c r="Q2854" s="60">
        <f t="shared" si="536"/>
        <v>0</v>
      </c>
      <c r="R2854" s="60">
        <f t="shared" si="532"/>
        <v>0</v>
      </c>
      <c r="S2854" s="75" t="str">
        <f t="shared" si="537"/>
        <v>已清</v>
      </c>
      <c r="T2854" s="51" t="s">
        <v>59</v>
      </c>
      <c r="U2854" s="51"/>
      <c r="V2854" s="51"/>
    </row>
    <row r="2855" spans="1:22" ht="20">
      <c r="A2855" s="49"/>
      <c r="B2855" s="52"/>
      <c r="C2855" s="53"/>
      <c r="D2855" s="54"/>
      <c r="E2855" s="54"/>
      <c r="F2855" s="55"/>
      <c r="G2855" s="56"/>
      <c r="H2855" s="57"/>
      <c r="I2855" s="58"/>
      <c r="J2855" s="59">
        <f t="shared" si="538"/>
        <v>0</v>
      </c>
      <c r="K2855" s="60">
        <f t="shared" si="539"/>
        <v>0</v>
      </c>
      <c r="L2855" s="61"/>
      <c r="M2855" s="59">
        <f t="shared" si="533"/>
        <v>0</v>
      </c>
      <c r="N2855" s="60">
        <f t="shared" si="534"/>
        <v>0</v>
      </c>
      <c r="O2855" s="81" t="e">
        <f t="shared" si="535"/>
        <v>#DIV/0!</v>
      </c>
      <c r="P2855" s="61"/>
      <c r="Q2855" s="60">
        <f t="shared" si="536"/>
        <v>0</v>
      </c>
      <c r="R2855" s="60">
        <f t="shared" si="532"/>
        <v>0</v>
      </c>
      <c r="S2855" s="75" t="str">
        <f t="shared" si="537"/>
        <v>已清</v>
      </c>
      <c r="T2855" s="51" t="s">
        <v>59</v>
      </c>
      <c r="U2855" s="51"/>
      <c r="V2855" s="51"/>
    </row>
    <row r="2856" spans="1:22" ht="20">
      <c r="A2856" s="49"/>
      <c r="B2856" s="52"/>
      <c r="C2856" s="53"/>
      <c r="D2856" s="54"/>
      <c r="E2856" s="54"/>
      <c r="F2856" s="55"/>
      <c r="G2856" s="56"/>
      <c r="H2856" s="57"/>
      <c r="I2856" s="58"/>
      <c r="J2856" s="59">
        <f t="shared" si="538"/>
        <v>0</v>
      </c>
      <c r="K2856" s="60">
        <f t="shared" si="539"/>
        <v>0</v>
      </c>
      <c r="L2856" s="61"/>
      <c r="M2856" s="59">
        <f t="shared" si="533"/>
        <v>0</v>
      </c>
      <c r="N2856" s="60">
        <f t="shared" si="534"/>
        <v>0</v>
      </c>
      <c r="O2856" s="81" t="e">
        <f t="shared" si="535"/>
        <v>#DIV/0!</v>
      </c>
      <c r="P2856" s="61"/>
      <c r="Q2856" s="60">
        <f t="shared" si="536"/>
        <v>0</v>
      </c>
      <c r="R2856" s="60">
        <f t="shared" si="532"/>
        <v>0</v>
      </c>
      <c r="S2856" s="75" t="str">
        <f t="shared" si="537"/>
        <v>已清</v>
      </c>
      <c r="T2856" s="51" t="s">
        <v>59</v>
      </c>
      <c r="U2856" s="51"/>
      <c r="V2856" s="51"/>
    </row>
    <row r="2857" spans="1:22" ht="20">
      <c r="A2857" s="49"/>
      <c r="B2857" s="52"/>
      <c r="C2857" s="53"/>
      <c r="D2857" s="54"/>
      <c r="E2857" s="54"/>
      <c r="F2857" s="55"/>
      <c r="G2857" s="56"/>
      <c r="H2857" s="57"/>
      <c r="I2857" s="58"/>
      <c r="J2857" s="59">
        <f t="shared" si="538"/>
        <v>0</v>
      </c>
      <c r="K2857" s="60">
        <f t="shared" si="539"/>
        <v>0</v>
      </c>
      <c r="L2857" s="61"/>
      <c r="M2857" s="59">
        <f t="shared" si="533"/>
        <v>0</v>
      </c>
      <c r="N2857" s="60">
        <f t="shared" si="534"/>
        <v>0</v>
      </c>
      <c r="O2857" s="81" t="e">
        <f t="shared" si="535"/>
        <v>#DIV/0!</v>
      </c>
      <c r="P2857" s="61"/>
      <c r="Q2857" s="60">
        <f t="shared" si="536"/>
        <v>0</v>
      </c>
      <c r="R2857" s="60">
        <f t="shared" ref="R2857:R2920" si="540">N2857/2</f>
        <v>0</v>
      </c>
      <c r="S2857" s="75" t="str">
        <f t="shared" si="537"/>
        <v>已清</v>
      </c>
      <c r="T2857" s="51" t="s">
        <v>59</v>
      </c>
      <c r="U2857" s="51"/>
      <c r="V2857" s="51"/>
    </row>
    <row r="2858" spans="1:22" ht="20">
      <c r="A2858" s="49"/>
      <c r="B2858" s="52"/>
      <c r="C2858" s="53"/>
      <c r="D2858" s="54"/>
      <c r="E2858" s="54"/>
      <c r="F2858" s="55"/>
      <c r="G2858" s="56"/>
      <c r="H2858" s="57"/>
      <c r="I2858" s="58"/>
      <c r="J2858" s="59">
        <f t="shared" si="538"/>
        <v>0</v>
      </c>
      <c r="K2858" s="60">
        <f t="shared" si="539"/>
        <v>0</v>
      </c>
      <c r="L2858" s="61"/>
      <c r="M2858" s="59">
        <f t="shared" si="533"/>
        <v>0</v>
      </c>
      <c r="N2858" s="60">
        <f t="shared" si="534"/>
        <v>0</v>
      </c>
      <c r="O2858" s="81" t="e">
        <f t="shared" si="535"/>
        <v>#DIV/0!</v>
      </c>
      <c r="P2858" s="61"/>
      <c r="Q2858" s="60">
        <f t="shared" si="536"/>
        <v>0</v>
      </c>
      <c r="R2858" s="60">
        <f t="shared" si="540"/>
        <v>0</v>
      </c>
      <c r="S2858" s="75" t="str">
        <f t="shared" si="537"/>
        <v>已清</v>
      </c>
      <c r="T2858" s="51" t="s">
        <v>59</v>
      </c>
      <c r="U2858" s="51"/>
      <c r="V2858" s="51"/>
    </row>
    <row r="2859" spans="1:22" ht="20">
      <c r="A2859" s="49"/>
      <c r="B2859" s="52"/>
      <c r="C2859" s="53"/>
      <c r="D2859" s="54"/>
      <c r="E2859" s="54"/>
      <c r="F2859" s="55"/>
      <c r="G2859" s="56"/>
      <c r="H2859" s="57"/>
      <c r="I2859" s="58"/>
      <c r="J2859" s="59">
        <f t="shared" si="538"/>
        <v>0</v>
      </c>
      <c r="K2859" s="60">
        <f t="shared" si="539"/>
        <v>0</v>
      </c>
      <c r="L2859" s="61"/>
      <c r="M2859" s="59">
        <f t="shared" si="533"/>
        <v>0</v>
      </c>
      <c r="N2859" s="60">
        <f t="shared" si="534"/>
        <v>0</v>
      </c>
      <c r="O2859" s="81" t="e">
        <f t="shared" si="535"/>
        <v>#DIV/0!</v>
      </c>
      <c r="P2859" s="61"/>
      <c r="Q2859" s="60">
        <f t="shared" si="536"/>
        <v>0</v>
      </c>
      <c r="R2859" s="60">
        <f t="shared" si="540"/>
        <v>0</v>
      </c>
      <c r="S2859" s="75" t="str">
        <f t="shared" si="537"/>
        <v>已清</v>
      </c>
      <c r="T2859" s="51" t="s">
        <v>59</v>
      </c>
      <c r="U2859" s="51"/>
      <c r="V2859" s="51"/>
    </row>
    <row r="2860" spans="1:22" ht="20">
      <c r="A2860" s="49"/>
      <c r="B2860" s="52"/>
      <c r="C2860" s="53"/>
      <c r="D2860" s="54"/>
      <c r="E2860" s="54"/>
      <c r="F2860" s="55"/>
      <c r="G2860" s="56"/>
      <c r="H2860" s="57"/>
      <c r="I2860" s="58"/>
      <c r="J2860" s="59">
        <f t="shared" si="538"/>
        <v>0</v>
      </c>
      <c r="K2860" s="60">
        <f t="shared" si="539"/>
        <v>0</v>
      </c>
      <c r="L2860" s="61"/>
      <c r="M2860" s="59">
        <f t="shared" si="533"/>
        <v>0</v>
      </c>
      <c r="N2860" s="60">
        <f t="shared" si="534"/>
        <v>0</v>
      </c>
      <c r="O2860" s="81" t="e">
        <f t="shared" si="535"/>
        <v>#DIV/0!</v>
      </c>
      <c r="P2860" s="61"/>
      <c r="Q2860" s="60">
        <f t="shared" si="536"/>
        <v>0</v>
      </c>
      <c r="R2860" s="60">
        <f t="shared" si="540"/>
        <v>0</v>
      </c>
      <c r="S2860" s="75" t="str">
        <f t="shared" si="537"/>
        <v>已清</v>
      </c>
      <c r="T2860" s="51" t="s">
        <v>59</v>
      </c>
      <c r="U2860" s="51"/>
      <c r="V2860" s="51"/>
    </row>
    <row r="2861" spans="1:22" ht="20">
      <c r="A2861" s="49"/>
      <c r="B2861" s="52"/>
      <c r="C2861" s="53"/>
      <c r="D2861" s="54"/>
      <c r="E2861" s="54"/>
      <c r="F2861" s="55"/>
      <c r="G2861" s="56"/>
      <c r="H2861" s="57"/>
      <c r="I2861" s="58"/>
      <c r="J2861" s="59">
        <f t="shared" si="538"/>
        <v>0</v>
      </c>
      <c r="K2861" s="60">
        <f t="shared" si="539"/>
        <v>0</v>
      </c>
      <c r="L2861" s="61"/>
      <c r="M2861" s="59">
        <f t="shared" si="533"/>
        <v>0</v>
      </c>
      <c r="N2861" s="60">
        <f t="shared" si="534"/>
        <v>0</v>
      </c>
      <c r="O2861" s="81" t="e">
        <f t="shared" si="535"/>
        <v>#DIV/0!</v>
      </c>
      <c r="P2861" s="61"/>
      <c r="Q2861" s="60">
        <f t="shared" si="536"/>
        <v>0</v>
      </c>
      <c r="R2861" s="60">
        <f t="shared" si="540"/>
        <v>0</v>
      </c>
      <c r="S2861" s="75" t="str">
        <f t="shared" si="537"/>
        <v>已清</v>
      </c>
      <c r="T2861" s="51" t="s">
        <v>59</v>
      </c>
      <c r="U2861" s="51"/>
      <c r="V2861" s="51"/>
    </row>
    <row r="2862" spans="1:22" ht="20">
      <c r="A2862" s="49"/>
      <c r="B2862" s="52"/>
      <c r="C2862" s="53"/>
      <c r="D2862" s="54"/>
      <c r="E2862" s="54"/>
      <c r="F2862" s="55"/>
      <c r="G2862" s="56"/>
      <c r="H2862" s="57"/>
      <c r="I2862" s="58"/>
      <c r="J2862" s="59">
        <f t="shared" si="538"/>
        <v>0</v>
      </c>
      <c r="K2862" s="60">
        <f t="shared" si="539"/>
        <v>0</v>
      </c>
      <c r="L2862" s="61"/>
      <c r="M2862" s="59">
        <f t="shared" si="533"/>
        <v>0</v>
      </c>
      <c r="N2862" s="60">
        <f t="shared" si="534"/>
        <v>0</v>
      </c>
      <c r="O2862" s="81" t="e">
        <f t="shared" si="535"/>
        <v>#DIV/0!</v>
      </c>
      <c r="P2862" s="61"/>
      <c r="Q2862" s="60">
        <f t="shared" si="536"/>
        <v>0</v>
      </c>
      <c r="R2862" s="60">
        <f t="shared" si="540"/>
        <v>0</v>
      </c>
      <c r="S2862" s="75" t="str">
        <f t="shared" si="537"/>
        <v>已清</v>
      </c>
      <c r="T2862" s="51" t="s">
        <v>59</v>
      </c>
      <c r="U2862" s="51"/>
      <c r="V2862" s="51"/>
    </row>
    <row r="2863" spans="1:22" ht="20">
      <c r="A2863" s="49"/>
      <c r="B2863" s="52"/>
      <c r="C2863" s="53"/>
      <c r="D2863" s="54"/>
      <c r="E2863" s="54"/>
      <c r="F2863" s="55"/>
      <c r="G2863" s="56"/>
      <c r="H2863" s="57"/>
      <c r="I2863" s="58"/>
      <c r="J2863" s="59">
        <f t="shared" si="538"/>
        <v>0</v>
      </c>
      <c r="K2863" s="60">
        <f t="shared" si="539"/>
        <v>0</v>
      </c>
      <c r="L2863" s="61"/>
      <c r="M2863" s="59">
        <f t="shared" si="533"/>
        <v>0</v>
      </c>
      <c r="N2863" s="60">
        <f t="shared" si="534"/>
        <v>0</v>
      </c>
      <c r="O2863" s="81" t="e">
        <f t="shared" si="535"/>
        <v>#DIV/0!</v>
      </c>
      <c r="P2863" s="61"/>
      <c r="Q2863" s="60">
        <f t="shared" si="536"/>
        <v>0</v>
      </c>
      <c r="R2863" s="60">
        <f t="shared" si="540"/>
        <v>0</v>
      </c>
      <c r="S2863" s="75" t="str">
        <f t="shared" si="537"/>
        <v>已清</v>
      </c>
      <c r="T2863" s="51" t="s">
        <v>59</v>
      </c>
      <c r="U2863" s="51"/>
      <c r="V2863" s="51"/>
    </row>
    <row r="2864" spans="1:22" ht="20">
      <c r="A2864" s="49"/>
      <c r="B2864" s="52"/>
      <c r="C2864" s="53"/>
      <c r="D2864" s="54"/>
      <c r="E2864" s="54"/>
      <c r="F2864" s="55"/>
      <c r="G2864" s="56"/>
      <c r="H2864" s="57"/>
      <c r="I2864" s="58"/>
      <c r="J2864" s="59">
        <f t="shared" si="538"/>
        <v>0</v>
      </c>
      <c r="K2864" s="60">
        <f t="shared" si="539"/>
        <v>0</v>
      </c>
      <c r="L2864" s="61"/>
      <c r="M2864" s="59">
        <f t="shared" si="533"/>
        <v>0</v>
      </c>
      <c r="N2864" s="60">
        <f t="shared" si="534"/>
        <v>0</v>
      </c>
      <c r="O2864" s="81" t="e">
        <f t="shared" si="535"/>
        <v>#DIV/0!</v>
      </c>
      <c r="P2864" s="61"/>
      <c r="Q2864" s="60">
        <f t="shared" si="536"/>
        <v>0</v>
      </c>
      <c r="R2864" s="60">
        <f t="shared" si="540"/>
        <v>0</v>
      </c>
      <c r="S2864" s="75" t="str">
        <f t="shared" si="537"/>
        <v>已清</v>
      </c>
      <c r="T2864" s="51" t="s">
        <v>59</v>
      </c>
      <c r="U2864" s="51"/>
      <c r="V2864" s="51"/>
    </row>
    <row r="2865" spans="1:22" ht="20">
      <c r="A2865" s="49"/>
      <c r="B2865" s="52"/>
      <c r="C2865" s="53"/>
      <c r="D2865" s="54"/>
      <c r="E2865" s="54"/>
      <c r="F2865" s="55"/>
      <c r="G2865" s="56"/>
      <c r="H2865" s="57"/>
      <c r="I2865" s="58"/>
      <c r="J2865" s="59">
        <f t="shared" si="538"/>
        <v>0</v>
      </c>
      <c r="K2865" s="60">
        <f t="shared" si="539"/>
        <v>0</v>
      </c>
      <c r="L2865" s="61"/>
      <c r="M2865" s="59">
        <f t="shared" si="533"/>
        <v>0</v>
      </c>
      <c r="N2865" s="60">
        <f t="shared" si="534"/>
        <v>0</v>
      </c>
      <c r="O2865" s="81" t="e">
        <f t="shared" si="535"/>
        <v>#DIV/0!</v>
      </c>
      <c r="P2865" s="61"/>
      <c r="Q2865" s="60">
        <f t="shared" si="536"/>
        <v>0</v>
      </c>
      <c r="R2865" s="60">
        <f t="shared" si="540"/>
        <v>0</v>
      </c>
      <c r="S2865" s="75" t="str">
        <f t="shared" si="537"/>
        <v>已清</v>
      </c>
      <c r="T2865" s="51" t="s">
        <v>59</v>
      </c>
      <c r="U2865" s="51"/>
      <c r="V2865" s="51"/>
    </row>
    <row r="2866" spans="1:22" ht="20">
      <c r="A2866" s="49"/>
      <c r="B2866" s="52"/>
      <c r="C2866" s="53"/>
      <c r="D2866" s="54"/>
      <c r="E2866" s="54"/>
      <c r="F2866" s="55"/>
      <c r="G2866" s="56"/>
      <c r="H2866" s="57"/>
      <c r="I2866" s="58"/>
      <c r="J2866" s="59">
        <f t="shared" si="538"/>
        <v>0</v>
      </c>
      <c r="K2866" s="60">
        <f t="shared" si="539"/>
        <v>0</v>
      </c>
      <c r="L2866" s="61"/>
      <c r="M2866" s="59">
        <f t="shared" si="533"/>
        <v>0</v>
      </c>
      <c r="N2866" s="60">
        <f t="shared" si="534"/>
        <v>0</v>
      </c>
      <c r="O2866" s="81" t="e">
        <f t="shared" si="535"/>
        <v>#DIV/0!</v>
      </c>
      <c r="P2866" s="61"/>
      <c r="Q2866" s="60">
        <f t="shared" si="536"/>
        <v>0</v>
      </c>
      <c r="R2866" s="60">
        <f t="shared" si="540"/>
        <v>0</v>
      </c>
      <c r="S2866" s="75" t="str">
        <f t="shared" si="537"/>
        <v>已清</v>
      </c>
      <c r="T2866" s="51" t="s">
        <v>59</v>
      </c>
      <c r="U2866" s="51"/>
      <c r="V2866" s="51"/>
    </row>
    <row r="2867" spans="1:22" ht="20">
      <c r="A2867" s="49"/>
      <c r="B2867" s="52"/>
      <c r="C2867" s="53"/>
      <c r="D2867" s="54"/>
      <c r="E2867" s="54"/>
      <c r="F2867" s="55"/>
      <c r="G2867" s="56"/>
      <c r="H2867" s="57"/>
      <c r="I2867" s="58"/>
      <c r="J2867" s="59">
        <f t="shared" si="538"/>
        <v>0</v>
      </c>
      <c r="K2867" s="60">
        <f t="shared" si="539"/>
        <v>0</v>
      </c>
      <c r="L2867" s="61"/>
      <c r="M2867" s="59">
        <f t="shared" si="533"/>
        <v>0</v>
      </c>
      <c r="N2867" s="60">
        <f t="shared" si="534"/>
        <v>0</v>
      </c>
      <c r="O2867" s="81" t="e">
        <f t="shared" si="535"/>
        <v>#DIV/0!</v>
      </c>
      <c r="P2867" s="61"/>
      <c r="Q2867" s="60">
        <f t="shared" si="536"/>
        <v>0</v>
      </c>
      <c r="R2867" s="60">
        <f t="shared" si="540"/>
        <v>0</v>
      </c>
      <c r="S2867" s="75" t="str">
        <f t="shared" si="537"/>
        <v>已清</v>
      </c>
      <c r="T2867" s="51" t="s">
        <v>59</v>
      </c>
      <c r="U2867" s="51"/>
      <c r="V2867" s="51"/>
    </row>
    <row r="2868" spans="1:22" ht="20">
      <c r="A2868" s="49"/>
      <c r="B2868" s="52"/>
      <c r="C2868" s="53"/>
      <c r="D2868" s="54"/>
      <c r="E2868" s="54"/>
      <c r="F2868" s="55"/>
      <c r="G2868" s="56"/>
      <c r="H2868" s="57"/>
      <c r="I2868" s="58"/>
      <c r="J2868" s="59">
        <f t="shared" si="538"/>
        <v>0</v>
      </c>
      <c r="K2868" s="60">
        <f t="shared" si="539"/>
        <v>0</v>
      </c>
      <c r="L2868" s="61"/>
      <c r="M2868" s="59">
        <f t="shared" si="533"/>
        <v>0</v>
      </c>
      <c r="N2868" s="60">
        <f t="shared" si="534"/>
        <v>0</v>
      </c>
      <c r="O2868" s="81" t="e">
        <f t="shared" si="535"/>
        <v>#DIV/0!</v>
      </c>
      <c r="P2868" s="61"/>
      <c r="Q2868" s="60">
        <f t="shared" si="536"/>
        <v>0</v>
      </c>
      <c r="R2868" s="60">
        <f t="shared" si="540"/>
        <v>0</v>
      </c>
      <c r="S2868" s="75" t="str">
        <f t="shared" si="537"/>
        <v>已清</v>
      </c>
      <c r="T2868" s="51" t="s">
        <v>59</v>
      </c>
      <c r="U2868" s="51"/>
      <c r="V2868" s="51"/>
    </row>
    <row r="2869" spans="1:22" ht="20">
      <c r="A2869" s="49"/>
      <c r="B2869" s="52"/>
      <c r="C2869" s="53"/>
      <c r="D2869" s="54"/>
      <c r="E2869" s="54"/>
      <c r="F2869" s="55"/>
      <c r="G2869" s="56"/>
      <c r="H2869" s="57"/>
      <c r="I2869" s="58"/>
      <c r="J2869" s="59">
        <f t="shared" si="538"/>
        <v>0</v>
      </c>
      <c r="K2869" s="60">
        <f t="shared" si="539"/>
        <v>0</v>
      </c>
      <c r="L2869" s="61"/>
      <c r="M2869" s="59">
        <f t="shared" si="533"/>
        <v>0</v>
      </c>
      <c r="N2869" s="60">
        <f t="shared" si="534"/>
        <v>0</v>
      </c>
      <c r="O2869" s="81" t="e">
        <f t="shared" si="535"/>
        <v>#DIV/0!</v>
      </c>
      <c r="P2869" s="61"/>
      <c r="Q2869" s="60">
        <f t="shared" si="536"/>
        <v>0</v>
      </c>
      <c r="R2869" s="60">
        <f t="shared" si="540"/>
        <v>0</v>
      </c>
      <c r="S2869" s="75" t="str">
        <f t="shared" si="537"/>
        <v>已清</v>
      </c>
      <c r="T2869" s="51" t="s">
        <v>59</v>
      </c>
      <c r="U2869" s="51"/>
      <c r="V2869" s="51"/>
    </row>
    <row r="2870" spans="1:22" ht="20">
      <c r="A2870" s="49"/>
      <c r="B2870" s="52"/>
      <c r="C2870" s="53"/>
      <c r="D2870" s="54"/>
      <c r="E2870" s="54"/>
      <c r="F2870" s="55"/>
      <c r="G2870" s="56"/>
      <c r="H2870" s="57"/>
      <c r="I2870" s="58"/>
      <c r="J2870" s="59">
        <f t="shared" si="538"/>
        <v>0</v>
      </c>
      <c r="K2870" s="60">
        <f t="shared" si="539"/>
        <v>0</v>
      </c>
      <c r="L2870" s="61"/>
      <c r="M2870" s="59">
        <f t="shared" si="533"/>
        <v>0</v>
      </c>
      <c r="N2870" s="60">
        <f t="shared" si="534"/>
        <v>0</v>
      </c>
      <c r="O2870" s="81" t="e">
        <f t="shared" si="535"/>
        <v>#DIV/0!</v>
      </c>
      <c r="P2870" s="61"/>
      <c r="Q2870" s="60">
        <f t="shared" si="536"/>
        <v>0</v>
      </c>
      <c r="R2870" s="60">
        <f t="shared" si="540"/>
        <v>0</v>
      </c>
      <c r="S2870" s="75" t="str">
        <f t="shared" si="537"/>
        <v>已清</v>
      </c>
      <c r="T2870" s="51" t="s">
        <v>59</v>
      </c>
      <c r="U2870" s="51"/>
      <c r="V2870" s="51"/>
    </row>
    <row r="2871" spans="1:22" ht="20">
      <c r="A2871" s="49"/>
      <c r="B2871" s="52"/>
      <c r="C2871" s="53"/>
      <c r="D2871" s="54"/>
      <c r="E2871" s="54"/>
      <c r="F2871" s="55"/>
      <c r="G2871" s="56"/>
      <c r="H2871" s="57"/>
      <c r="I2871" s="58"/>
      <c r="J2871" s="59">
        <f t="shared" si="538"/>
        <v>0</v>
      </c>
      <c r="K2871" s="60">
        <f t="shared" si="539"/>
        <v>0</v>
      </c>
      <c r="L2871" s="61"/>
      <c r="M2871" s="59">
        <f t="shared" si="533"/>
        <v>0</v>
      </c>
      <c r="N2871" s="60">
        <f t="shared" si="534"/>
        <v>0</v>
      </c>
      <c r="O2871" s="81" t="e">
        <f t="shared" si="535"/>
        <v>#DIV/0!</v>
      </c>
      <c r="P2871" s="61"/>
      <c r="Q2871" s="60">
        <f t="shared" si="536"/>
        <v>0</v>
      </c>
      <c r="R2871" s="60">
        <f t="shared" si="540"/>
        <v>0</v>
      </c>
      <c r="S2871" s="75" t="str">
        <f t="shared" si="537"/>
        <v>已清</v>
      </c>
      <c r="T2871" s="51" t="s">
        <v>59</v>
      </c>
      <c r="U2871" s="51"/>
      <c r="V2871" s="51"/>
    </row>
    <row r="2872" spans="1:22" ht="20">
      <c r="A2872" s="49"/>
      <c r="B2872" s="52"/>
      <c r="C2872" s="53"/>
      <c r="D2872" s="54"/>
      <c r="E2872" s="54"/>
      <c r="F2872" s="55"/>
      <c r="G2872" s="56"/>
      <c r="H2872" s="57"/>
      <c r="I2872" s="58"/>
      <c r="J2872" s="59">
        <f t="shared" si="538"/>
        <v>0</v>
      </c>
      <c r="K2872" s="60">
        <f t="shared" si="539"/>
        <v>0</v>
      </c>
      <c r="L2872" s="61"/>
      <c r="M2872" s="59">
        <f t="shared" ref="M2872:M2935" si="541">L2872*H2872</f>
        <v>0</v>
      </c>
      <c r="N2872" s="60">
        <f t="shared" ref="N2872:N2935" si="542">(L2872-J2872)*H2872</f>
        <v>0</v>
      </c>
      <c r="O2872" s="81" t="e">
        <f t="shared" ref="O2872:O2935" si="543">(L2872-J2872)/J2872</f>
        <v>#DIV/0!</v>
      </c>
      <c r="P2872" s="61"/>
      <c r="Q2872" s="60">
        <f t="shared" si="536"/>
        <v>0</v>
      </c>
      <c r="R2872" s="60">
        <f t="shared" si="540"/>
        <v>0</v>
      </c>
      <c r="S2872" s="75" t="str">
        <f t="shared" si="537"/>
        <v>已清</v>
      </c>
      <c r="T2872" s="51" t="s">
        <v>59</v>
      </c>
      <c r="U2872" s="51"/>
      <c r="V2872" s="51"/>
    </row>
    <row r="2873" spans="1:22" ht="20">
      <c r="A2873" s="49"/>
      <c r="B2873" s="52"/>
      <c r="C2873" s="53"/>
      <c r="D2873" s="54"/>
      <c r="E2873" s="54"/>
      <c r="F2873" s="55"/>
      <c r="G2873" s="56"/>
      <c r="H2873" s="57"/>
      <c r="I2873" s="58"/>
      <c r="J2873" s="59">
        <f t="shared" si="538"/>
        <v>0</v>
      </c>
      <c r="K2873" s="60">
        <f t="shared" si="539"/>
        <v>0</v>
      </c>
      <c r="L2873" s="61"/>
      <c r="M2873" s="59">
        <f t="shared" si="541"/>
        <v>0</v>
      </c>
      <c r="N2873" s="60">
        <f t="shared" si="542"/>
        <v>0</v>
      </c>
      <c r="O2873" s="81" t="e">
        <f t="shared" si="543"/>
        <v>#DIV/0!</v>
      </c>
      <c r="P2873" s="61"/>
      <c r="Q2873" s="60">
        <f t="shared" si="536"/>
        <v>0</v>
      </c>
      <c r="R2873" s="60">
        <f t="shared" si="540"/>
        <v>0</v>
      </c>
      <c r="S2873" s="75" t="str">
        <f t="shared" si="537"/>
        <v>已清</v>
      </c>
      <c r="T2873" s="51" t="s">
        <v>59</v>
      </c>
      <c r="U2873" s="51"/>
      <c r="V2873" s="51"/>
    </row>
    <row r="2874" spans="1:22" ht="20">
      <c r="A2874" s="49"/>
      <c r="B2874" s="52"/>
      <c r="C2874" s="53"/>
      <c r="D2874" s="54"/>
      <c r="E2874" s="54"/>
      <c r="F2874" s="55"/>
      <c r="G2874" s="56"/>
      <c r="H2874" s="57"/>
      <c r="I2874" s="58"/>
      <c r="J2874" s="59">
        <f t="shared" si="538"/>
        <v>0</v>
      </c>
      <c r="K2874" s="60">
        <f t="shared" si="539"/>
        <v>0</v>
      </c>
      <c r="L2874" s="61"/>
      <c r="M2874" s="59">
        <f t="shared" si="541"/>
        <v>0</v>
      </c>
      <c r="N2874" s="60">
        <f t="shared" si="542"/>
        <v>0</v>
      </c>
      <c r="O2874" s="81" t="e">
        <f t="shared" si="543"/>
        <v>#DIV/0!</v>
      </c>
      <c r="P2874" s="61"/>
      <c r="Q2874" s="60">
        <f t="shared" ref="Q2874:Q2937" si="544">L2874*H2874-P2874</f>
        <v>0</v>
      </c>
      <c r="R2874" s="60">
        <f t="shared" si="540"/>
        <v>0</v>
      </c>
      <c r="S2874" s="75" t="str">
        <f t="shared" si="537"/>
        <v>已清</v>
      </c>
      <c r="T2874" s="51" t="s">
        <v>59</v>
      </c>
      <c r="U2874" s="51"/>
      <c r="V2874" s="51"/>
    </row>
    <row r="2875" spans="1:22" ht="20">
      <c r="A2875" s="49"/>
      <c r="B2875" s="52"/>
      <c r="C2875" s="53"/>
      <c r="D2875" s="54"/>
      <c r="E2875" s="54"/>
      <c r="F2875" s="55"/>
      <c r="G2875" s="56"/>
      <c r="H2875" s="57"/>
      <c r="I2875" s="58"/>
      <c r="J2875" s="59">
        <f t="shared" si="538"/>
        <v>0</v>
      </c>
      <c r="K2875" s="60">
        <f t="shared" si="539"/>
        <v>0</v>
      </c>
      <c r="L2875" s="61"/>
      <c r="M2875" s="59">
        <f t="shared" si="541"/>
        <v>0</v>
      </c>
      <c r="N2875" s="60">
        <f t="shared" si="542"/>
        <v>0</v>
      </c>
      <c r="O2875" s="81" t="e">
        <f t="shared" si="543"/>
        <v>#DIV/0!</v>
      </c>
      <c r="P2875" s="61"/>
      <c r="Q2875" s="60">
        <f t="shared" si="544"/>
        <v>0</v>
      </c>
      <c r="R2875" s="60">
        <f t="shared" si="540"/>
        <v>0</v>
      </c>
      <c r="S2875" s="75" t="str">
        <f t="shared" si="537"/>
        <v>已清</v>
      </c>
      <c r="T2875" s="51" t="s">
        <v>59</v>
      </c>
      <c r="U2875" s="51"/>
      <c r="V2875" s="51"/>
    </row>
    <row r="2876" spans="1:22" ht="20">
      <c r="A2876" s="49"/>
      <c r="B2876" s="52"/>
      <c r="C2876" s="53"/>
      <c r="D2876" s="54"/>
      <c r="E2876" s="54"/>
      <c r="F2876" s="55"/>
      <c r="G2876" s="56"/>
      <c r="H2876" s="57"/>
      <c r="I2876" s="58"/>
      <c r="J2876" s="59">
        <f t="shared" si="538"/>
        <v>0</v>
      </c>
      <c r="K2876" s="60">
        <f t="shared" si="539"/>
        <v>0</v>
      </c>
      <c r="L2876" s="61"/>
      <c r="M2876" s="59">
        <f t="shared" si="541"/>
        <v>0</v>
      </c>
      <c r="N2876" s="60">
        <f t="shared" si="542"/>
        <v>0</v>
      </c>
      <c r="O2876" s="81" t="e">
        <f t="shared" si="543"/>
        <v>#DIV/0!</v>
      </c>
      <c r="P2876" s="61"/>
      <c r="Q2876" s="60">
        <f t="shared" si="544"/>
        <v>0</v>
      </c>
      <c r="R2876" s="60">
        <f t="shared" si="540"/>
        <v>0</v>
      </c>
      <c r="S2876" s="75" t="str">
        <f t="shared" si="537"/>
        <v>已清</v>
      </c>
      <c r="T2876" s="51" t="s">
        <v>59</v>
      </c>
      <c r="U2876" s="51"/>
      <c r="V2876" s="51"/>
    </row>
    <row r="2877" spans="1:22" ht="20">
      <c r="A2877" s="49"/>
      <c r="B2877" s="52"/>
      <c r="C2877" s="53"/>
      <c r="D2877" s="54"/>
      <c r="E2877" s="54"/>
      <c r="F2877" s="55"/>
      <c r="G2877" s="56"/>
      <c r="H2877" s="57"/>
      <c r="I2877" s="58"/>
      <c r="J2877" s="59">
        <f t="shared" si="538"/>
        <v>0</v>
      </c>
      <c r="K2877" s="60">
        <f t="shared" si="539"/>
        <v>0</v>
      </c>
      <c r="L2877" s="61"/>
      <c r="M2877" s="59">
        <f t="shared" si="541"/>
        <v>0</v>
      </c>
      <c r="N2877" s="60">
        <f t="shared" si="542"/>
        <v>0</v>
      </c>
      <c r="O2877" s="81" t="e">
        <f t="shared" si="543"/>
        <v>#DIV/0!</v>
      </c>
      <c r="P2877" s="61"/>
      <c r="Q2877" s="60">
        <f t="shared" si="544"/>
        <v>0</v>
      </c>
      <c r="R2877" s="60">
        <f t="shared" si="540"/>
        <v>0</v>
      </c>
      <c r="S2877" s="75" t="str">
        <f t="shared" si="537"/>
        <v>已清</v>
      </c>
      <c r="T2877" s="51" t="s">
        <v>59</v>
      </c>
      <c r="U2877" s="51"/>
      <c r="V2877" s="51"/>
    </row>
    <row r="2878" spans="1:22" ht="20">
      <c r="A2878" s="49"/>
      <c r="B2878" s="52"/>
      <c r="C2878" s="53"/>
      <c r="D2878" s="54"/>
      <c r="E2878" s="54"/>
      <c r="F2878" s="55"/>
      <c r="G2878" s="56"/>
      <c r="H2878" s="57"/>
      <c r="I2878" s="58"/>
      <c r="J2878" s="59">
        <f t="shared" si="538"/>
        <v>0</v>
      </c>
      <c r="K2878" s="60">
        <f t="shared" si="539"/>
        <v>0</v>
      </c>
      <c r="L2878" s="61"/>
      <c r="M2878" s="59">
        <f t="shared" si="541"/>
        <v>0</v>
      </c>
      <c r="N2878" s="60">
        <f t="shared" si="542"/>
        <v>0</v>
      </c>
      <c r="O2878" s="81" t="e">
        <f t="shared" si="543"/>
        <v>#DIV/0!</v>
      </c>
      <c r="P2878" s="61"/>
      <c r="Q2878" s="60">
        <f t="shared" si="544"/>
        <v>0</v>
      </c>
      <c r="R2878" s="60">
        <f t="shared" si="540"/>
        <v>0</v>
      </c>
      <c r="S2878" s="75" t="str">
        <f t="shared" si="537"/>
        <v>已清</v>
      </c>
      <c r="T2878" s="51" t="s">
        <v>59</v>
      </c>
      <c r="U2878" s="51"/>
      <c r="V2878" s="51"/>
    </row>
    <row r="2879" spans="1:22" ht="20">
      <c r="A2879" s="49"/>
      <c r="B2879" s="52"/>
      <c r="C2879" s="53"/>
      <c r="D2879" s="54"/>
      <c r="E2879" s="54"/>
      <c r="F2879" s="55"/>
      <c r="G2879" s="56"/>
      <c r="H2879" s="57"/>
      <c r="I2879" s="58"/>
      <c r="J2879" s="59">
        <f t="shared" si="538"/>
        <v>0</v>
      </c>
      <c r="K2879" s="60">
        <f t="shared" si="539"/>
        <v>0</v>
      </c>
      <c r="L2879" s="61"/>
      <c r="M2879" s="59">
        <f t="shared" si="541"/>
        <v>0</v>
      </c>
      <c r="N2879" s="60">
        <f t="shared" si="542"/>
        <v>0</v>
      </c>
      <c r="O2879" s="81" t="e">
        <f t="shared" si="543"/>
        <v>#DIV/0!</v>
      </c>
      <c r="P2879" s="61"/>
      <c r="Q2879" s="60">
        <f t="shared" si="544"/>
        <v>0</v>
      </c>
      <c r="R2879" s="60">
        <f t="shared" si="540"/>
        <v>0</v>
      </c>
      <c r="S2879" s="75" t="str">
        <f t="shared" si="537"/>
        <v>已清</v>
      </c>
      <c r="T2879" s="51" t="s">
        <v>59</v>
      </c>
      <c r="U2879" s="51"/>
      <c r="V2879" s="51"/>
    </row>
    <row r="2880" spans="1:22" ht="20">
      <c r="A2880" s="49"/>
      <c r="B2880" s="52"/>
      <c r="C2880" s="53"/>
      <c r="D2880" s="54"/>
      <c r="E2880" s="54"/>
      <c r="F2880" s="55"/>
      <c r="G2880" s="56"/>
      <c r="H2880" s="57"/>
      <c r="I2880" s="58"/>
      <c r="J2880" s="59">
        <f t="shared" si="538"/>
        <v>0</v>
      </c>
      <c r="K2880" s="60">
        <f t="shared" si="539"/>
        <v>0</v>
      </c>
      <c r="L2880" s="61"/>
      <c r="M2880" s="59">
        <f t="shared" si="541"/>
        <v>0</v>
      </c>
      <c r="N2880" s="60">
        <f t="shared" si="542"/>
        <v>0</v>
      </c>
      <c r="O2880" s="81" t="e">
        <f t="shared" si="543"/>
        <v>#DIV/0!</v>
      </c>
      <c r="P2880" s="61"/>
      <c r="Q2880" s="60">
        <f t="shared" si="544"/>
        <v>0</v>
      </c>
      <c r="R2880" s="60">
        <f t="shared" si="540"/>
        <v>0</v>
      </c>
      <c r="S2880" s="75" t="str">
        <f t="shared" si="537"/>
        <v>已清</v>
      </c>
      <c r="T2880" s="51" t="s">
        <v>59</v>
      </c>
      <c r="U2880" s="51"/>
      <c r="V2880" s="51"/>
    </row>
    <row r="2881" spans="1:22" ht="20">
      <c r="A2881" s="49"/>
      <c r="B2881" s="52"/>
      <c r="C2881" s="53"/>
      <c r="D2881" s="54"/>
      <c r="E2881" s="54"/>
      <c r="F2881" s="55"/>
      <c r="G2881" s="56"/>
      <c r="H2881" s="57"/>
      <c r="I2881" s="58"/>
      <c r="J2881" s="59">
        <f t="shared" si="538"/>
        <v>0</v>
      </c>
      <c r="K2881" s="60">
        <f t="shared" si="539"/>
        <v>0</v>
      </c>
      <c r="L2881" s="61"/>
      <c r="M2881" s="59">
        <f t="shared" si="541"/>
        <v>0</v>
      </c>
      <c r="N2881" s="60">
        <f t="shared" si="542"/>
        <v>0</v>
      </c>
      <c r="O2881" s="81" t="e">
        <f t="shared" si="543"/>
        <v>#DIV/0!</v>
      </c>
      <c r="P2881" s="61"/>
      <c r="Q2881" s="60">
        <f t="shared" si="544"/>
        <v>0</v>
      </c>
      <c r="R2881" s="60">
        <f t="shared" si="540"/>
        <v>0</v>
      </c>
      <c r="S2881" s="75" t="str">
        <f t="shared" si="537"/>
        <v>已清</v>
      </c>
      <c r="T2881" s="51" t="s">
        <v>59</v>
      </c>
      <c r="U2881" s="51"/>
      <c r="V2881" s="51"/>
    </row>
    <row r="2882" spans="1:22" ht="20">
      <c r="A2882" s="49"/>
      <c r="B2882" s="52"/>
      <c r="C2882" s="53"/>
      <c r="D2882" s="54"/>
      <c r="E2882" s="54"/>
      <c r="F2882" s="55"/>
      <c r="G2882" s="56"/>
      <c r="H2882" s="57"/>
      <c r="I2882" s="58"/>
      <c r="J2882" s="59">
        <f t="shared" si="538"/>
        <v>0</v>
      </c>
      <c r="K2882" s="60">
        <f t="shared" si="539"/>
        <v>0</v>
      </c>
      <c r="L2882" s="61"/>
      <c r="M2882" s="59">
        <f t="shared" si="541"/>
        <v>0</v>
      </c>
      <c r="N2882" s="60">
        <f t="shared" si="542"/>
        <v>0</v>
      </c>
      <c r="O2882" s="81" t="e">
        <f t="shared" si="543"/>
        <v>#DIV/0!</v>
      </c>
      <c r="P2882" s="61"/>
      <c r="Q2882" s="60">
        <f t="shared" si="544"/>
        <v>0</v>
      </c>
      <c r="R2882" s="60">
        <f t="shared" si="540"/>
        <v>0</v>
      </c>
      <c r="S2882" s="75" t="str">
        <f t="shared" ref="S2882:S2945" si="545">IF(Q2882&lt;&gt;0,"未清","已清")</f>
        <v>已清</v>
      </c>
      <c r="T2882" s="51" t="s">
        <v>59</v>
      </c>
      <c r="U2882" s="51"/>
      <c r="V2882" s="51"/>
    </row>
    <row r="2883" spans="1:22" ht="20">
      <c r="A2883" s="49"/>
      <c r="B2883" s="52"/>
      <c r="C2883" s="53"/>
      <c r="D2883" s="54"/>
      <c r="E2883" s="54"/>
      <c r="F2883" s="55"/>
      <c r="G2883" s="56"/>
      <c r="H2883" s="57"/>
      <c r="I2883" s="58"/>
      <c r="J2883" s="59">
        <f t="shared" si="538"/>
        <v>0</v>
      </c>
      <c r="K2883" s="60">
        <f t="shared" si="539"/>
        <v>0</v>
      </c>
      <c r="L2883" s="61"/>
      <c r="M2883" s="59">
        <f t="shared" si="541"/>
        <v>0</v>
      </c>
      <c r="N2883" s="60">
        <f t="shared" si="542"/>
        <v>0</v>
      </c>
      <c r="O2883" s="81" t="e">
        <f t="shared" si="543"/>
        <v>#DIV/0!</v>
      </c>
      <c r="P2883" s="61"/>
      <c r="Q2883" s="60">
        <f t="shared" si="544"/>
        <v>0</v>
      </c>
      <c r="R2883" s="60">
        <f t="shared" si="540"/>
        <v>0</v>
      </c>
      <c r="S2883" s="75" t="str">
        <f t="shared" si="545"/>
        <v>已清</v>
      </c>
      <c r="T2883" s="51" t="s">
        <v>59</v>
      </c>
      <c r="U2883" s="51"/>
      <c r="V2883" s="51"/>
    </row>
    <row r="2884" spans="1:22" ht="20">
      <c r="A2884" s="49"/>
      <c r="B2884" s="52"/>
      <c r="C2884" s="53"/>
      <c r="D2884" s="54"/>
      <c r="E2884" s="54"/>
      <c r="F2884" s="55"/>
      <c r="G2884" s="56"/>
      <c r="H2884" s="57"/>
      <c r="I2884" s="58"/>
      <c r="J2884" s="59">
        <f t="shared" si="538"/>
        <v>0</v>
      </c>
      <c r="K2884" s="60">
        <f t="shared" si="539"/>
        <v>0</v>
      </c>
      <c r="L2884" s="61"/>
      <c r="M2884" s="59">
        <f t="shared" si="541"/>
        <v>0</v>
      </c>
      <c r="N2884" s="60">
        <f t="shared" si="542"/>
        <v>0</v>
      </c>
      <c r="O2884" s="81" t="e">
        <f t="shared" si="543"/>
        <v>#DIV/0!</v>
      </c>
      <c r="P2884" s="61"/>
      <c r="Q2884" s="60">
        <f t="shared" si="544"/>
        <v>0</v>
      </c>
      <c r="R2884" s="60">
        <f t="shared" si="540"/>
        <v>0</v>
      </c>
      <c r="S2884" s="75" t="str">
        <f t="shared" si="545"/>
        <v>已清</v>
      </c>
      <c r="T2884" s="51" t="s">
        <v>59</v>
      </c>
      <c r="U2884" s="51"/>
      <c r="V2884" s="51"/>
    </row>
    <row r="2885" spans="1:22" ht="20">
      <c r="A2885" s="49"/>
      <c r="B2885" s="52"/>
      <c r="C2885" s="53"/>
      <c r="D2885" s="54"/>
      <c r="E2885" s="54"/>
      <c r="F2885" s="55"/>
      <c r="G2885" s="56"/>
      <c r="H2885" s="57"/>
      <c r="I2885" s="58"/>
      <c r="J2885" s="59">
        <f t="shared" ref="J2885:J2948" si="546">G2885*I2885</f>
        <v>0</v>
      </c>
      <c r="K2885" s="60">
        <f t="shared" si="539"/>
        <v>0</v>
      </c>
      <c r="L2885" s="61"/>
      <c r="M2885" s="59">
        <f t="shared" si="541"/>
        <v>0</v>
      </c>
      <c r="N2885" s="60">
        <f t="shared" si="542"/>
        <v>0</v>
      </c>
      <c r="O2885" s="81" t="e">
        <f t="shared" si="543"/>
        <v>#DIV/0!</v>
      </c>
      <c r="P2885" s="61"/>
      <c r="Q2885" s="60">
        <f t="shared" si="544"/>
        <v>0</v>
      </c>
      <c r="R2885" s="60">
        <f t="shared" si="540"/>
        <v>0</v>
      </c>
      <c r="S2885" s="75" t="str">
        <f t="shared" si="545"/>
        <v>已清</v>
      </c>
      <c r="T2885" s="51" t="s">
        <v>59</v>
      </c>
      <c r="U2885" s="51"/>
      <c r="V2885" s="51"/>
    </row>
    <row r="2886" spans="1:22" ht="20">
      <c r="A2886" s="49"/>
      <c r="B2886" s="52"/>
      <c r="C2886" s="53"/>
      <c r="D2886" s="54"/>
      <c r="E2886" s="54"/>
      <c r="F2886" s="55"/>
      <c r="G2886" s="56"/>
      <c r="H2886" s="57"/>
      <c r="I2886" s="58"/>
      <c r="J2886" s="59">
        <f t="shared" si="546"/>
        <v>0</v>
      </c>
      <c r="K2886" s="60">
        <f t="shared" si="539"/>
        <v>0</v>
      </c>
      <c r="L2886" s="61"/>
      <c r="M2886" s="59">
        <f t="shared" si="541"/>
        <v>0</v>
      </c>
      <c r="N2886" s="60">
        <f t="shared" si="542"/>
        <v>0</v>
      </c>
      <c r="O2886" s="81" t="e">
        <f t="shared" si="543"/>
        <v>#DIV/0!</v>
      </c>
      <c r="P2886" s="61"/>
      <c r="Q2886" s="60">
        <f t="shared" si="544"/>
        <v>0</v>
      </c>
      <c r="R2886" s="60">
        <f t="shared" si="540"/>
        <v>0</v>
      </c>
      <c r="S2886" s="75" t="str">
        <f t="shared" si="545"/>
        <v>已清</v>
      </c>
      <c r="T2886" s="51" t="s">
        <v>59</v>
      </c>
      <c r="U2886" s="51"/>
      <c r="V2886" s="51"/>
    </row>
    <row r="2887" spans="1:22" ht="20">
      <c r="A2887" s="49"/>
      <c r="B2887" s="52"/>
      <c r="C2887" s="53"/>
      <c r="D2887" s="54"/>
      <c r="E2887" s="54"/>
      <c r="F2887" s="55"/>
      <c r="G2887" s="56"/>
      <c r="H2887" s="57"/>
      <c r="I2887" s="58"/>
      <c r="J2887" s="59">
        <f t="shared" si="546"/>
        <v>0</v>
      </c>
      <c r="K2887" s="60">
        <f t="shared" si="539"/>
        <v>0</v>
      </c>
      <c r="L2887" s="61"/>
      <c r="M2887" s="59">
        <f t="shared" si="541"/>
        <v>0</v>
      </c>
      <c r="N2887" s="60">
        <f t="shared" si="542"/>
        <v>0</v>
      </c>
      <c r="O2887" s="81" t="e">
        <f t="shared" si="543"/>
        <v>#DIV/0!</v>
      </c>
      <c r="P2887" s="61"/>
      <c r="Q2887" s="60">
        <f t="shared" si="544"/>
        <v>0</v>
      </c>
      <c r="R2887" s="60">
        <f t="shared" si="540"/>
        <v>0</v>
      </c>
      <c r="S2887" s="75" t="str">
        <f t="shared" si="545"/>
        <v>已清</v>
      </c>
      <c r="T2887" s="51" t="s">
        <v>59</v>
      </c>
      <c r="U2887" s="51"/>
      <c r="V2887" s="51"/>
    </row>
    <row r="2888" spans="1:22" ht="20">
      <c r="A2888" s="49"/>
      <c r="B2888" s="52"/>
      <c r="C2888" s="53"/>
      <c r="D2888" s="54"/>
      <c r="E2888" s="54"/>
      <c r="F2888" s="55"/>
      <c r="G2888" s="56"/>
      <c r="H2888" s="57"/>
      <c r="I2888" s="58"/>
      <c r="J2888" s="59">
        <f t="shared" si="546"/>
        <v>0</v>
      </c>
      <c r="K2888" s="60">
        <f t="shared" si="539"/>
        <v>0</v>
      </c>
      <c r="L2888" s="61"/>
      <c r="M2888" s="59">
        <f t="shared" si="541"/>
        <v>0</v>
      </c>
      <c r="N2888" s="60">
        <f t="shared" si="542"/>
        <v>0</v>
      </c>
      <c r="O2888" s="81" t="e">
        <f t="shared" si="543"/>
        <v>#DIV/0!</v>
      </c>
      <c r="P2888" s="61"/>
      <c r="Q2888" s="60">
        <f t="shared" si="544"/>
        <v>0</v>
      </c>
      <c r="R2888" s="60">
        <f t="shared" si="540"/>
        <v>0</v>
      </c>
      <c r="S2888" s="75" t="str">
        <f t="shared" si="545"/>
        <v>已清</v>
      </c>
      <c r="T2888" s="51" t="s">
        <v>59</v>
      </c>
      <c r="U2888" s="51"/>
      <c r="V2888" s="51"/>
    </row>
    <row r="2889" spans="1:22" ht="20">
      <c r="A2889" s="49"/>
      <c r="B2889" s="52"/>
      <c r="C2889" s="53"/>
      <c r="D2889" s="54"/>
      <c r="E2889" s="54"/>
      <c r="F2889" s="55"/>
      <c r="G2889" s="56"/>
      <c r="H2889" s="57"/>
      <c r="I2889" s="58"/>
      <c r="J2889" s="59">
        <f t="shared" si="546"/>
        <v>0</v>
      </c>
      <c r="K2889" s="60">
        <f t="shared" si="539"/>
        <v>0</v>
      </c>
      <c r="L2889" s="61"/>
      <c r="M2889" s="59">
        <f t="shared" si="541"/>
        <v>0</v>
      </c>
      <c r="N2889" s="60">
        <f t="shared" si="542"/>
        <v>0</v>
      </c>
      <c r="O2889" s="81" t="e">
        <f t="shared" si="543"/>
        <v>#DIV/0!</v>
      </c>
      <c r="P2889" s="61"/>
      <c r="Q2889" s="60">
        <f t="shared" si="544"/>
        <v>0</v>
      </c>
      <c r="R2889" s="60">
        <f t="shared" si="540"/>
        <v>0</v>
      </c>
      <c r="S2889" s="75" t="str">
        <f t="shared" si="545"/>
        <v>已清</v>
      </c>
      <c r="T2889" s="51" t="s">
        <v>59</v>
      </c>
      <c r="U2889" s="51"/>
      <c r="V2889" s="51"/>
    </row>
    <row r="2890" spans="1:22" ht="20">
      <c r="A2890" s="49"/>
      <c r="B2890" s="52"/>
      <c r="C2890" s="53"/>
      <c r="D2890" s="54"/>
      <c r="E2890" s="54"/>
      <c r="F2890" s="55"/>
      <c r="G2890" s="56"/>
      <c r="H2890" s="57"/>
      <c r="I2890" s="58"/>
      <c r="J2890" s="59">
        <f t="shared" si="546"/>
        <v>0</v>
      </c>
      <c r="K2890" s="60">
        <f t="shared" si="539"/>
        <v>0</v>
      </c>
      <c r="L2890" s="61"/>
      <c r="M2890" s="59">
        <f t="shared" si="541"/>
        <v>0</v>
      </c>
      <c r="N2890" s="60">
        <f t="shared" si="542"/>
        <v>0</v>
      </c>
      <c r="O2890" s="81" t="e">
        <f t="shared" si="543"/>
        <v>#DIV/0!</v>
      </c>
      <c r="P2890" s="61"/>
      <c r="Q2890" s="60">
        <f t="shared" si="544"/>
        <v>0</v>
      </c>
      <c r="R2890" s="60">
        <f t="shared" si="540"/>
        <v>0</v>
      </c>
      <c r="S2890" s="75" t="str">
        <f t="shared" si="545"/>
        <v>已清</v>
      </c>
      <c r="T2890" s="51" t="s">
        <v>59</v>
      </c>
      <c r="U2890" s="51"/>
      <c r="V2890" s="51"/>
    </row>
    <row r="2891" spans="1:22" ht="20">
      <c r="A2891" s="49"/>
      <c r="B2891" s="52"/>
      <c r="C2891" s="53"/>
      <c r="D2891" s="54"/>
      <c r="E2891" s="54"/>
      <c r="F2891" s="55"/>
      <c r="G2891" s="56"/>
      <c r="H2891" s="57"/>
      <c r="I2891" s="58"/>
      <c r="J2891" s="59">
        <f t="shared" si="546"/>
        <v>0</v>
      </c>
      <c r="K2891" s="60">
        <f t="shared" si="539"/>
        <v>0</v>
      </c>
      <c r="L2891" s="61"/>
      <c r="M2891" s="59">
        <f t="shared" si="541"/>
        <v>0</v>
      </c>
      <c r="N2891" s="60">
        <f t="shared" si="542"/>
        <v>0</v>
      </c>
      <c r="O2891" s="81" t="e">
        <f t="shared" si="543"/>
        <v>#DIV/0!</v>
      </c>
      <c r="P2891" s="61"/>
      <c r="Q2891" s="60">
        <f t="shared" si="544"/>
        <v>0</v>
      </c>
      <c r="R2891" s="60">
        <f t="shared" si="540"/>
        <v>0</v>
      </c>
      <c r="S2891" s="75" t="str">
        <f t="shared" si="545"/>
        <v>已清</v>
      </c>
      <c r="T2891" s="51" t="s">
        <v>59</v>
      </c>
      <c r="U2891" s="51"/>
      <c r="V2891" s="51"/>
    </row>
    <row r="2892" spans="1:22" ht="20">
      <c r="A2892" s="49"/>
      <c r="B2892" s="52"/>
      <c r="C2892" s="53"/>
      <c r="D2892" s="54"/>
      <c r="E2892" s="54"/>
      <c r="F2892" s="55"/>
      <c r="G2892" s="56"/>
      <c r="H2892" s="57"/>
      <c r="I2892" s="58"/>
      <c r="J2892" s="59">
        <f t="shared" si="546"/>
        <v>0</v>
      </c>
      <c r="K2892" s="60">
        <f t="shared" si="539"/>
        <v>0</v>
      </c>
      <c r="L2892" s="61"/>
      <c r="M2892" s="59">
        <f t="shared" si="541"/>
        <v>0</v>
      </c>
      <c r="N2892" s="60">
        <f t="shared" si="542"/>
        <v>0</v>
      </c>
      <c r="O2892" s="81" t="e">
        <f t="shared" si="543"/>
        <v>#DIV/0!</v>
      </c>
      <c r="P2892" s="61"/>
      <c r="Q2892" s="60">
        <f t="shared" si="544"/>
        <v>0</v>
      </c>
      <c r="R2892" s="60">
        <f t="shared" si="540"/>
        <v>0</v>
      </c>
      <c r="S2892" s="75" t="str">
        <f t="shared" si="545"/>
        <v>已清</v>
      </c>
      <c r="T2892" s="51" t="s">
        <v>59</v>
      </c>
      <c r="U2892" s="51"/>
      <c r="V2892" s="51"/>
    </row>
    <row r="2893" spans="1:22" ht="20">
      <c r="A2893" s="49"/>
      <c r="B2893" s="52"/>
      <c r="C2893" s="53"/>
      <c r="D2893" s="54"/>
      <c r="E2893" s="54"/>
      <c r="F2893" s="55"/>
      <c r="G2893" s="56"/>
      <c r="H2893" s="57"/>
      <c r="I2893" s="58"/>
      <c r="J2893" s="59">
        <f t="shared" si="546"/>
        <v>0</v>
      </c>
      <c r="K2893" s="60">
        <f t="shared" si="539"/>
        <v>0</v>
      </c>
      <c r="L2893" s="61"/>
      <c r="M2893" s="59">
        <f t="shared" si="541"/>
        <v>0</v>
      </c>
      <c r="N2893" s="60">
        <f t="shared" si="542"/>
        <v>0</v>
      </c>
      <c r="O2893" s="81" t="e">
        <f t="shared" si="543"/>
        <v>#DIV/0!</v>
      </c>
      <c r="P2893" s="61"/>
      <c r="Q2893" s="60">
        <f t="shared" si="544"/>
        <v>0</v>
      </c>
      <c r="R2893" s="60">
        <f t="shared" si="540"/>
        <v>0</v>
      </c>
      <c r="S2893" s="75" t="str">
        <f t="shared" si="545"/>
        <v>已清</v>
      </c>
      <c r="T2893" s="51" t="s">
        <v>59</v>
      </c>
      <c r="U2893" s="51"/>
      <c r="V2893" s="51"/>
    </row>
    <row r="2894" spans="1:22" ht="20">
      <c r="A2894" s="49"/>
      <c r="B2894" s="52"/>
      <c r="C2894" s="53"/>
      <c r="D2894" s="54"/>
      <c r="E2894" s="54"/>
      <c r="F2894" s="55"/>
      <c r="G2894" s="56"/>
      <c r="H2894" s="57"/>
      <c r="I2894" s="58"/>
      <c r="J2894" s="59">
        <f t="shared" si="546"/>
        <v>0</v>
      </c>
      <c r="K2894" s="60">
        <f t="shared" si="539"/>
        <v>0</v>
      </c>
      <c r="L2894" s="61"/>
      <c r="M2894" s="59">
        <f t="shared" si="541"/>
        <v>0</v>
      </c>
      <c r="N2894" s="60">
        <f t="shared" si="542"/>
        <v>0</v>
      </c>
      <c r="O2894" s="81" t="e">
        <f t="shared" si="543"/>
        <v>#DIV/0!</v>
      </c>
      <c r="P2894" s="61"/>
      <c r="Q2894" s="60">
        <f t="shared" si="544"/>
        <v>0</v>
      </c>
      <c r="R2894" s="60">
        <f t="shared" si="540"/>
        <v>0</v>
      </c>
      <c r="S2894" s="75" t="str">
        <f t="shared" si="545"/>
        <v>已清</v>
      </c>
      <c r="T2894" s="51" t="s">
        <v>59</v>
      </c>
      <c r="U2894" s="51"/>
      <c r="V2894" s="51"/>
    </row>
    <row r="2895" spans="1:22" ht="20">
      <c r="A2895" s="49"/>
      <c r="B2895" s="52"/>
      <c r="C2895" s="53"/>
      <c r="D2895" s="54"/>
      <c r="E2895" s="54"/>
      <c r="F2895" s="55"/>
      <c r="G2895" s="56"/>
      <c r="H2895" s="57"/>
      <c r="I2895" s="58"/>
      <c r="J2895" s="59">
        <f t="shared" si="546"/>
        <v>0</v>
      </c>
      <c r="K2895" s="60">
        <f t="shared" si="539"/>
        <v>0</v>
      </c>
      <c r="L2895" s="61"/>
      <c r="M2895" s="59">
        <f t="shared" si="541"/>
        <v>0</v>
      </c>
      <c r="N2895" s="60">
        <f t="shared" si="542"/>
        <v>0</v>
      </c>
      <c r="O2895" s="81" t="e">
        <f t="shared" si="543"/>
        <v>#DIV/0!</v>
      </c>
      <c r="P2895" s="61"/>
      <c r="Q2895" s="60">
        <f t="shared" si="544"/>
        <v>0</v>
      </c>
      <c r="R2895" s="60">
        <f t="shared" si="540"/>
        <v>0</v>
      </c>
      <c r="S2895" s="75" t="str">
        <f t="shared" si="545"/>
        <v>已清</v>
      </c>
      <c r="T2895" s="51" t="s">
        <v>59</v>
      </c>
      <c r="U2895" s="51"/>
      <c r="V2895" s="51"/>
    </row>
    <row r="2896" spans="1:22" ht="20">
      <c r="A2896" s="49"/>
      <c r="B2896" s="52"/>
      <c r="C2896" s="53"/>
      <c r="D2896" s="54"/>
      <c r="E2896" s="54"/>
      <c r="F2896" s="55"/>
      <c r="G2896" s="56"/>
      <c r="H2896" s="57"/>
      <c r="I2896" s="58"/>
      <c r="J2896" s="59">
        <f t="shared" si="546"/>
        <v>0</v>
      </c>
      <c r="K2896" s="60">
        <f t="shared" si="539"/>
        <v>0</v>
      </c>
      <c r="L2896" s="61"/>
      <c r="M2896" s="59">
        <f t="shared" si="541"/>
        <v>0</v>
      </c>
      <c r="N2896" s="60">
        <f t="shared" si="542"/>
        <v>0</v>
      </c>
      <c r="O2896" s="81" t="e">
        <f t="shared" si="543"/>
        <v>#DIV/0!</v>
      </c>
      <c r="P2896" s="61"/>
      <c r="Q2896" s="60">
        <f t="shared" si="544"/>
        <v>0</v>
      </c>
      <c r="R2896" s="60">
        <f t="shared" si="540"/>
        <v>0</v>
      </c>
      <c r="S2896" s="75" t="str">
        <f t="shared" si="545"/>
        <v>已清</v>
      </c>
      <c r="T2896" s="51" t="s">
        <v>59</v>
      </c>
      <c r="U2896" s="51"/>
      <c r="V2896" s="51"/>
    </row>
    <row r="2897" spans="1:22" ht="20">
      <c r="A2897" s="49"/>
      <c r="B2897" s="52"/>
      <c r="C2897" s="53"/>
      <c r="D2897" s="54"/>
      <c r="E2897" s="54"/>
      <c r="F2897" s="55"/>
      <c r="G2897" s="56"/>
      <c r="H2897" s="57"/>
      <c r="I2897" s="58"/>
      <c r="J2897" s="59">
        <f t="shared" si="546"/>
        <v>0</v>
      </c>
      <c r="K2897" s="60">
        <f t="shared" si="539"/>
        <v>0</v>
      </c>
      <c r="L2897" s="61"/>
      <c r="M2897" s="59">
        <f t="shared" si="541"/>
        <v>0</v>
      </c>
      <c r="N2897" s="60">
        <f t="shared" si="542"/>
        <v>0</v>
      </c>
      <c r="O2897" s="81" t="e">
        <f t="shared" si="543"/>
        <v>#DIV/0!</v>
      </c>
      <c r="P2897" s="61"/>
      <c r="Q2897" s="60">
        <f t="shared" si="544"/>
        <v>0</v>
      </c>
      <c r="R2897" s="60">
        <f t="shared" si="540"/>
        <v>0</v>
      </c>
      <c r="S2897" s="75" t="str">
        <f t="shared" si="545"/>
        <v>已清</v>
      </c>
      <c r="T2897" s="51" t="s">
        <v>59</v>
      </c>
      <c r="U2897" s="51"/>
      <c r="V2897" s="51"/>
    </row>
    <row r="2898" spans="1:22" ht="20">
      <c r="A2898" s="49"/>
      <c r="B2898" s="52"/>
      <c r="C2898" s="53"/>
      <c r="D2898" s="54"/>
      <c r="E2898" s="54"/>
      <c r="F2898" s="55"/>
      <c r="G2898" s="56"/>
      <c r="H2898" s="57"/>
      <c r="I2898" s="58"/>
      <c r="J2898" s="59">
        <f t="shared" si="546"/>
        <v>0</v>
      </c>
      <c r="K2898" s="60">
        <f t="shared" si="539"/>
        <v>0</v>
      </c>
      <c r="L2898" s="61"/>
      <c r="M2898" s="59">
        <f t="shared" si="541"/>
        <v>0</v>
      </c>
      <c r="N2898" s="60">
        <f t="shared" si="542"/>
        <v>0</v>
      </c>
      <c r="O2898" s="81" t="e">
        <f t="shared" si="543"/>
        <v>#DIV/0!</v>
      </c>
      <c r="P2898" s="61"/>
      <c r="Q2898" s="60">
        <f t="shared" si="544"/>
        <v>0</v>
      </c>
      <c r="R2898" s="60">
        <f t="shared" si="540"/>
        <v>0</v>
      </c>
      <c r="S2898" s="75" t="str">
        <f t="shared" si="545"/>
        <v>已清</v>
      </c>
      <c r="T2898" s="51" t="s">
        <v>59</v>
      </c>
      <c r="U2898" s="51"/>
      <c r="V2898" s="51"/>
    </row>
    <row r="2899" spans="1:22" ht="20">
      <c r="A2899" s="49"/>
      <c r="B2899" s="52"/>
      <c r="C2899" s="53"/>
      <c r="D2899" s="54"/>
      <c r="E2899" s="54"/>
      <c r="F2899" s="55"/>
      <c r="G2899" s="56"/>
      <c r="H2899" s="57"/>
      <c r="I2899" s="58"/>
      <c r="J2899" s="59">
        <f t="shared" si="546"/>
        <v>0</v>
      </c>
      <c r="K2899" s="60">
        <f t="shared" si="539"/>
        <v>0</v>
      </c>
      <c r="L2899" s="61"/>
      <c r="M2899" s="59">
        <f t="shared" si="541"/>
        <v>0</v>
      </c>
      <c r="N2899" s="60">
        <f t="shared" si="542"/>
        <v>0</v>
      </c>
      <c r="O2899" s="81" t="e">
        <f t="shared" si="543"/>
        <v>#DIV/0!</v>
      </c>
      <c r="P2899" s="61"/>
      <c r="Q2899" s="60">
        <f t="shared" si="544"/>
        <v>0</v>
      </c>
      <c r="R2899" s="60">
        <f t="shared" si="540"/>
        <v>0</v>
      </c>
      <c r="S2899" s="75" t="str">
        <f t="shared" si="545"/>
        <v>已清</v>
      </c>
      <c r="T2899" s="51" t="s">
        <v>59</v>
      </c>
      <c r="U2899" s="51"/>
      <c r="V2899" s="51"/>
    </row>
    <row r="2900" spans="1:22" ht="20">
      <c r="A2900" s="49"/>
      <c r="B2900" s="52"/>
      <c r="C2900" s="53"/>
      <c r="D2900" s="54"/>
      <c r="E2900" s="54"/>
      <c r="F2900" s="55"/>
      <c r="G2900" s="56"/>
      <c r="H2900" s="57"/>
      <c r="I2900" s="58"/>
      <c r="J2900" s="59">
        <f t="shared" si="546"/>
        <v>0</v>
      </c>
      <c r="K2900" s="60">
        <f t="shared" si="539"/>
        <v>0</v>
      </c>
      <c r="L2900" s="61"/>
      <c r="M2900" s="59">
        <f t="shared" si="541"/>
        <v>0</v>
      </c>
      <c r="N2900" s="60">
        <f t="shared" si="542"/>
        <v>0</v>
      </c>
      <c r="O2900" s="81" t="e">
        <f t="shared" si="543"/>
        <v>#DIV/0!</v>
      </c>
      <c r="P2900" s="61"/>
      <c r="Q2900" s="60">
        <f t="shared" si="544"/>
        <v>0</v>
      </c>
      <c r="R2900" s="60">
        <f t="shared" si="540"/>
        <v>0</v>
      </c>
      <c r="S2900" s="75" t="str">
        <f t="shared" si="545"/>
        <v>已清</v>
      </c>
      <c r="T2900" s="51" t="s">
        <v>59</v>
      </c>
      <c r="U2900" s="51"/>
      <c r="V2900" s="51"/>
    </row>
    <row r="2901" spans="1:22" ht="20">
      <c r="A2901" s="49"/>
      <c r="B2901" s="52"/>
      <c r="C2901" s="53"/>
      <c r="D2901" s="54"/>
      <c r="E2901" s="54"/>
      <c r="F2901" s="55"/>
      <c r="G2901" s="56"/>
      <c r="H2901" s="57"/>
      <c r="I2901" s="58"/>
      <c r="J2901" s="59">
        <f t="shared" si="546"/>
        <v>0</v>
      </c>
      <c r="K2901" s="60">
        <f t="shared" si="539"/>
        <v>0</v>
      </c>
      <c r="L2901" s="61"/>
      <c r="M2901" s="59">
        <f t="shared" si="541"/>
        <v>0</v>
      </c>
      <c r="N2901" s="60">
        <f t="shared" si="542"/>
        <v>0</v>
      </c>
      <c r="O2901" s="81" t="e">
        <f t="shared" si="543"/>
        <v>#DIV/0!</v>
      </c>
      <c r="P2901" s="61"/>
      <c r="Q2901" s="60">
        <f t="shared" si="544"/>
        <v>0</v>
      </c>
      <c r="R2901" s="60">
        <f t="shared" si="540"/>
        <v>0</v>
      </c>
      <c r="S2901" s="75" t="str">
        <f t="shared" si="545"/>
        <v>已清</v>
      </c>
      <c r="T2901" s="51" t="s">
        <v>59</v>
      </c>
      <c r="U2901" s="51"/>
      <c r="V2901" s="51"/>
    </row>
    <row r="2902" spans="1:22" ht="20">
      <c r="A2902" s="49"/>
      <c r="B2902" s="52"/>
      <c r="C2902" s="53"/>
      <c r="D2902" s="54"/>
      <c r="E2902" s="54"/>
      <c r="F2902" s="55"/>
      <c r="G2902" s="56"/>
      <c r="H2902" s="57"/>
      <c r="I2902" s="58"/>
      <c r="J2902" s="59">
        <f t="shared" si="546"/>
        <v>0</v>
      </c>
      <c r="K2902" s="60">
        <f t="shared" si="539"/>
        <v>0</v>
      </c>
      <c r="L2902" s="61"/>
      <c r="M2902" s="59">
        <f t="shared" si="541"/>
        <v>0</v>
      </c>
      <c r="N2902" s="60">
        <f t="shared" si="542"/>
        <v>0</v>
      </c>
      <c r="O2902" s="81" t="e">
        <f t="shared" si="543"/>
        <v>#DIV/0!</v>
      </c>
      <c r="P2902" s="61"/>
      <c r="Q2902" s="60">
        <f t="shared" si="544"/>
        <v>0</v>
      </c>
      <c r="R2902" s="60">
        <f t="shared" si="540"/>
        <v>0</v>
      </c>
      <c r="S2902" s="75" t="str">
        <f t="shared" si="545"/>
        <v>已清</v>
      </c>
      <c r="T2902" s="51" t="s">
        <v>59</v>
      </c>
      <c r="U2902" s="51"/>
      <c r="V2902" s="51"/>
    </row>
    <row r="2903" spans="1:22" ht="20">
      <c r="A2903" s="49"/>
      <c r="B2903" s="52"/>
      <c r="C2903" s="53"/>
      <c r="D2903" s="54"/>
      <c r="E2903" s="54"/>
      <c r="F2903" s="55"/>
      <c r="G2903" s="56"/>
      <c r="H2903" s="57"/>
      <c r="I2903" s="58"/>
      <c r="J2903" s="59">
        <f t="shared" si="546"/>
        <v>0</v>
      </c>
      <c r="K2903" s="60">
        <f t="shared" ref="K2903:K2966" si="547">J2903*H2903</f>
        <v>0</v>
      </c>
      <c r="L2903" s="61"/>
      <c r="M2903" s="59">
        <f t="shared" si="541"/>
        <v>0</v>
      </c>
      <c r="N2903" s="60">
        <f t="shared" si="542"/>
        <v>0</v>
      </c>
      <c r="O2903" s="81" t="e">
        <f t="shared" si="543"/>
        <v>#DIV/0!</v>
      </c>
      <c r="P2903" s="61"/>
      <c r="Q2903" s="60">
        <f t="shared" si="544"/>
        <v>0</v>
      </c>
      <c r="R2903" s="60">
        <f t="shared" si="540"/>
        <v>0</v>
      </c>
      <c r="S2903" s="75" t="str">
        <f t="shared" si="545"/>
        <v>已清</v>
      </c>
      <c r="T2903" s="51" t="s">
        <v>59</v>
      </c>
      <c r="U2903" s="51"/>
      <c r="V2903" s="51"/>
    </row>
    <row r="2904" spans="1:22" ht="20">
      <c r="A2904" s="49"/>
      <c r="B2904" s="52"/>
      <c r="C2904" s="53"/>
      <c r="D2904" s="54"/>
      <c r="E2904" s="54"/>
      <c r="F2904" s="55"/>
      <c r="G2904" s="56"/>
      <c r="H2904" s="57"/>
      <c r="I2904" s="58"/>
      <c r="J2904" s="59">
        <f t="shared" si="546"/>
        <v>0</v>
      </c>
      <c r="K2904" s="60">
        <f t="shared" si="547"/>
        <v>0</v>
      </c>
      <c r="L2904" s="61"/>
      <c r="M2904" s="59">
        <f t="shared" si="541"/>
        <v>0</v>
      </c>
      <c r="N2904" s="60">
        <f t="shared" si="542"/>
        <v>0</v>
      </c>
      <c r="O2904" s="81" t="e">
        <f t="shared" si="543"/>
        <v>#DIV/0!</v>
      </c>
      <c r="P2904" s="61"/>
      <c r="Q2904" s="60">
        <f t="shared" si="544"/>
        <v>0</v>
      </c>
      <c r="R2904" s="60">
        <f t="shared" si="540"/>
        <v>0</v>
      </c>
      <c r="S2904" s="75" t="str">
        <f t="shared" si="545"/>
        <v>已清</v>
      </c>
      <c r="T2904" s="51" t="s">
        <v>59</v>
      </c>
      <c r="U2904" s="51"/>
      <c r="V2904" s="51"/>
    </row>
    <row r="2905" spans="1:22" ht="20">
      <c r="A2905" s="49"/>
      <c r="B2905" s="52"/>
      <c r="C2905" s="53"/>
      <c r="D2905" s="54"/>
      <c r="E2905" s="54"/>
      <c r="F2905" s="55"/>
      <c r="G2905" s="56"/>
      <c r="H2905" s="57"/>
      <c r="I2905" s="58"/>
      <c r="J2905" s="59">
        <f t="shared" si="546"/>
        <v>0</v>
      </c>
      <c r="K2905" s="60">
        <f t="shared" si="547"/>
        <v>0</v>
      </c>
      <c r="L2905" s="61"/>
      <c r="M2905" s="59">
        <f t="shared" si="541"/>
        <v>0</v>
      </c>
      <c r="N2905" s="60">
        <f t="shared" si="542"/>
        <v>0</v>
      </c>
      <c r="O2905" s="81" t="e">
        <f t="shared" si="543"/>
        <v>#DIV/0!</v>
      </c>
      <c r="P2905" s="61"/>
      <c r="Q2905" s="60">
        <f t="shared" si="544"/>
        <v>0</v>
      </c>
      <c r="R2905" s="60">
        <f t="shared" si="540"/>
        <v>0</v>
      </c>
      <c r="S2905" s="75" t="str">
        <f t="shared" si="545"/>
        <v>已清</v>
      </c>
      <c r="T2905" s="51" t="s">
        <v>59</v>
      </c>
      <c r="U2905" s="51"/>
      <c r="V2905" s="51"/>
    </row>
    <row r="2906" spans="1:22" ht="20">
      <c r="A2906" s="49"/>
      <c r="B2906" s="52"/>
      <c r="C2906" s="53"/>
      <c r="D2906" s="54"/>
      <c r="E2906" s="54"/>
      <c r="F2906" s="55"/>
      <c r="G2906" s="56"/>
      <c r="H2906" s="57"/>
      <c r="I2906" s="58"/>
      <c r="J2906" s="59">
        <f t="shared" si="546"/>
        <v>0</v>
      </c>
      <c r="K2906" s="60">
        <f t="shared" si="547"/>
        <v>0</v>
      </c>
      <c r="L2906" s="61"/>
      <c r="M2906" s="59">
        <f t="shared" si="541"/>
        <v>0</v>
      </c>
      <c r="N2906" s="60">
        <f t="shared" si="542"/>
        <v>0</v>
      </c>
      <c r="O2906" s="81" t="e">
        <f t="shared" si="543"/>
        <v>#DIV/0!</v>
      </c>
      <c r="P2906" s="61"/>
      <c r="Q2906" s="60">
        <f t="shared" si="544"/>
        <v>0</v>
      </c>
      <c r="R2906" s="60">
        <f t="shared" si="540"/>
        <v>0</v>
      </c>
      <c r="S2906" s="75" t="str">
        <f t="shared" si="545"/>
        <v>已清</v>
      </c>
      <c r="T2906" s="51" t="s">
        <v>59</v>
      </c>
      <c r="U2906" s="51"/>
      <c r="V2906" s="51"/>
    </row>
    <row r="2907" spans="1:22" ht="20">
      <c r="A2907" s="49"/>
      <c r="B2907" s="52"/>
      <c r="C2907" s="53"/>
      <c r="D2907" s="54"/>
      <c r="E2907" s="54"/>
      <c r="F2907" s="55"/>
      <c r="G2907" s="56"/>
      <c r="H2907" s="57"/>
      <c r="I2907" s="58"/>
      <c r="J2907" s="59">
        <f t="shared" si="546"/>
        <v>0</v>
      </c>
      <c r="K2907" s="60">
        <f t="shared" si="547"/>
        <v>0</v>
      </c>
      <c r="L2907" s="61"/>
      <c r="M2907" s="59">
        <f t="shared" si="541"/>
        <v>0</v>
      </c>
      <c r="N2907" s="60">
        <f t="shared" si="542"/>
        <v>0</v>
      </c>
      <c r="O2907" s="81" t="e">
        <f t="shared" si="543"/>
        <v>#DIV/0!</v>
      </c>
      <c r="P2907" s="61"/>
      <c r="Q2907" s="60">
        <f t="shared" si="544"/>
        <v>0</v>
      </c>
      <c r="R2907" s="60">
        <f t="shared" si="540"/>
        <v>0</v>
      </c>
      <c r="S2907" s="75" t="str">
        <f t="shared" si="545"/>
        <v>已清</v>
      </c>
      <c r="T2907" s="51" t="s">
        <v>59</v>
      </c>
      <c r="U2907" s="51"/>
      <c r="V2907" s="51"/>
    </row>
    <row r="2908" spans="1:22" ht="20">
      <c r="A2908" s="49"/>
      <c r="B2908" s="52"/>
      <c r="C2908" s="53"/>
      <c r="D2908" s="54"/>
      <c r="E2908" s="54"/>
      <c r="F2908" s="55"/>
      <c r="G2908" s="56"/>
      <c r="H2908" s="57"/>
      <c r="I2908" s="58"/>
      <c r="J2908" s="59">
        <f t="shared" si="546"/>
        <v>0</v>
      </c>
      <c r="K2908" s="60">
        <f t="shared" si="547"/>
        <v>0</v>
      </c>
      <c r="L2908" s="61"/>
      <c r="M2908" s="59">
        <f t="shared" si="541"/>
        <v>0</v>
      </c>
      <c r="N2908" s="60">
        <f t="shared" si="542"/>
        <v>0</v>
      </c>
      <c r="O2908" s="81" t="e">
        <f t="shared" si="543"/>
        <v>#DIV/0!</v>
      </c>
      <c r="P2908" s="61"/>
      <c r="Q2908" s="60">
        <f t="shared" si="544"/>
        <v>0</v>
      </c>
      <c r="R2908" s="60">
        <f t="shared" si="540"/>
        <v>0</v>
      </c>
      <c r="S2908" s="75" t="str">
        <f t="shared" si="545"/>
        <v>已清</v>
      </c>
      <c r="T2908" s="51" t="s">
        <v>59</v>
      </c>
      <c r="U2908" s="51"/>
      <c r="V2908" s="51"/>
    </row>
    <row r="2909" spans="1:22" ht="20">
      <c r="A2909" s="49"/>
      <c r="B2909" s="52"/>
      <c r="C2909" s="53"/>
      <c r="D2909" s="54"/>
      <c r="E2909" s="54"/>
      <c r="F2909" s="55"/>
      <c r="G2909" s="56"/>
      <c r="H2909" s="57"/>
      <c r="I2909" s="58"/>
      <c r="J2909" s="59">
        <f t="shared" si="546"/>
        <v>0</v>
      </c>
      <c r="K2909" s="60">
        <f t="shared" si="547"/>
        <v>0</v>
      </c>
      <c r="L2909" s="61"/>
      <c r="M2909" s="59">
        <f t="shared" si="541"/>
        <v>0</v>
      </c>
      <c r="N2909" s="60">
        <f t="shared" si="542"/>
        <v>0</v>
      </c>
      <c r="O2909" s="81" t="e">
        <f t="shared" si="543"/>
        <v>#DIV/0!</v>
      </c>
      <c r="P2909" s="61"/>
      <c r="Q2909" s="60">
        <f t="shared" si="544"/>
        <v>0</v>
      </c>
      <c r="R2909" s="60">
        <f t="shared" si="540"/>
        <v>0</v>
      </c>
      <c r="S2909" s="75" t="str">
        <f t="shared" si="545"/>
        <v>已清</v>
      </c>
      <c r="T2909" s="51" t="s">
        <v>59</v>
      </c>
      <c r="U2909" s="51"/>
      <c r="V2909" s="51"/>
    </row>
    <row r="2910" spans="1:22" ht="20">
      <c r="A2910" s="49"/>
      <c r="B2910" s="52"/>
      <c r="C2910" s="53"/>
      <c r="D2910" s="54"/>
      <c r="E2910" s="54"/>
      <c r="F2910" s="55"/>
      <c r="G2910" s="56"/>
      <c r="H2910" s="57"/>
      <c r="I2910" s="58"/>
      <c r="J2910" s="59">
        <f t="shared" si="546"/>
        <v>0</v>
      </c>
      <c r="K2910" s="60">
        <f t="shared" si="547"/>
        <v>0</v>
      </c>
      <c r="L2910" s="61"/>
      <c r="M2910" s="59">
        <f t="shared" si="541"/>
        <v>0</v>
      </c>
      <c r="N2910" s="60">
        <f t="shared" si="542"/>
        <v>0</v>
      </c>
      <c r="O2910" s="81" t="e">
        <f t="shared" si="543"/>
        <v>#DIV/0!</v>
      </c>
      <c r="P2910" s="61"/>
      <c r="Q2910" s="60">
        <f t="shared" si="544"/>
        <v>0</v>
      </c>
      <c r="R2910" s="60">
        <f t="shared" si="540"/>
        <v>0</v>
      </c>
      <c r="S2910" s="75" t="str">
        <f t="shared" si="545"/>
        <v>已清</v>
      </c>
      <c r="T2910" s="51" t="s">
        <v>59</v>
      </c>
      <c r="U2910" s="51"/>
      <c r="V2910" s="51"/>
    </row>
    <row r="2911" spans="1:22" ht="20">
      <c r="A2911" s="49"/>
      <c r="B2911" s="52"/>
      <c r="C2911" s="53"/>
      <c r="D2911" s="54"/>
      <c r="E2911" s="54"/>
      <c r="F2911" s="55"/>
      <c r="G2911" s="56"/>
      <c r="H2911" s="57"/>
      <c r="I2911" s="58"/>
      <c r="J2911" s="59">
        <f t="shared" si="546"/>
        <v>0</v>
      </c>
      <c r="K2911" s="60">
        <f t="shared" si="547"/>
        <v>0</v>
      </c>
      <c r="L2911" s="61"/>
      <c r="M2911" s="59">
        <f t="shared" si="541"/>
        <v>0</v>
      </c>
      <c r="N2911" s="60">
        <f t="shared" si="542"/>
        <v>0</v>
      </c>
      <c r="O2911" s="81" t="e">
        <f t="shared" si="543"/>
        <v>#DIV/0!</v>
      </c>
      <c r="P2911" s="61"/>
      <c r="Q2911" s="60">
        <f t="shared" si="544"/>
        <v>0</v>
      </c>
      <c r="R2911" s="60">
        <f t="shared" si="540"/>
        <v>0</v>
      </c>
      <c r="S2911" s="75" t="str">
        <f t="shared" si="545"/>
        <v>已清</v>
      </c>
      <c r="T2911" s="51" t="s">
        <v>59</v>
      </c>
      <c r="U2911" s="51"/>
      <c r="V2911" s="51"/>
    </row>
    <row r="2912" spans="1:22" ht="20">
      <c r="A2912" s="49"/>
      <c r="B2912" s="52"/>
      <c r="C2912" s="53"/>
      <c r="D2912" s="54"/>
      <c r="E2912" s="54"/>
      <c r="F2912" s="55"/>
      <c r="G2912" s="56"/>
      <c r="H2912" s="57"/>
      <c r="I2912" s="58"/>
      <c r="J2912" s="59">
        <f t="shared" si="546"/>
        <v>0</v>
      </c>
      <c r="K2912" s="60">
        <f t="shared" si="547"/>
        <v>0</v>
      </c>
      <c r="L2912" s="61"/>
      <c r="M2912" s="59">
        <f t="shared" si="541"/>
        <v>0</v>
      </c>
      <c r="N2912" s="60">
        <f t="shared" si="542"/>
        <v>0</v>
      </c>
      <c r="O2912" s="81" t="e">
        <f t="shared" si="543"/>
        <v>#DIV/0!</v>
      </c>
      <c r="P2912" s="61"/>
      <c r="Q2912" s="60">
        <f t="shared" si="544"/>
        <v>0</v>
      </c>
      <c r="R2912" s="60">
        <f t="shared" si="540"/>
        <v>0</v>
      </c>
      <c r="S2912" s="75" t="str">
        <f t="shared" si="545"/>
        <v>已清</v>
      </c>
      <c r="T2912" s="51" t="s">
        <v>59</v>
      </c>
      <c r="U2912" s="51"/>
      <c r="V2912" s="51"/>
    </row>
    <row r="2913" spans="1:22" ht="20">
      <c r="A2913" s="49"/>
      <c r="B2913" s="52"/>
      <c r="C2913" s="53"/>
      <c r="D2913" s="54"/>
      <c r="E2913" s="54"/>
      <c r="F2913" s="55"/>
      <c r="G2913" s="56"/>
      <c r="H2913" s="57"/>
      <c r="I2913" s="58"/>
      <c r="J2913" s="59">
        <f t="shared" si="546"/>
        <v>0</v>
      </c>
      <c r="K2913" s="60">
        <f t="shared" si="547"/>
        <v>0</v>
      </c>
      <c r="L2913" s="61"/>
      <c r="M2913" s="59">
        <f t="shared" si="541"/>
        <v>0</v>
      </c>
      <c r="N2913" s="60">
        <f t="shared" si="542"/>
        <v>0</v>
      </c>
      <c r="O2913" s="81" t="e">
        <f t="shared" si="543"/>
        <v>#DIV/0!</v>
      </c>
      <c r="P2913" s="61"/>
      <c r="Q2913" s="60">
        <f t="shared" si="544"/>
        <v>0</v>
      </c>
      <c r="R2913" s="60">
        <f t="shared" si="540"/>
        <v>0</v>
      </c>
      <c r="S2913" s="75" t="str">
        <f t="shared" si="545"/>
        <v>已清</v>
      </c>
      <c r="T2913" s="51" t="s">
        <v>59</v>
      </c>
      <c r="U2913" s="51"/>
      <c r="V2913" s="51"/>
    </row>
    <row r="2914" spans="1:22" ht="20">
      <c r="A2914" s="49"/>
      <c r="B2914" s="52"/>
      <c r="C2914" s="53"/>
      <c r="D2914" s="54"/>
      <c r="E2914" s="54"/>
      <c r="F2914" s="55"/>
      <c r="G2914" s="56"/>
      <c r="H2914" s="57"/>
      <c r="I2914" s="58"/>
      <c r="J2914" s="59">
        <f t="shared" si="546"/>
        <v>0</v>
      </c>
      <c r="K2914" s="60">
        <f t="shared" si="547"/>
        <v>0</v>
      </c>
      <c r="L2914" s="61"/>
      <c r="M2914" s="59">
        <f t="shared" si="541"/>
        <v>0</v>
      </c>
      <c r="N2914" s="60">
        <f t="shared" si="542"/>
        <v>0</v>
      </c>
      <c r="O2914" s="81" t="e">
        <f t="shared" si="543"/>
        <v>#DIV/0!</v>
      </c>
      <c r="P2914" s="61"/>
      <c r="Q2914" s="60">
        <f t="shared" si="544"/>
        <v>0</v>
      </c>
      <c r="R2914" s="60">
        <f t="shared" si="540"/>
        <v>0</v>
      </c>
      <c r="S2914" s="75" t="str">
        <f t="shared" si="545"/>
        <v>已清</v>
      </c>
      <c r="T2914" s="51" t="s">
        <v>59</v>
      </c>
      <c r="U2914" s="51"/>
      <c r="V2914" s="51"/>
    </row>
    <row r="2915" spans="1:22" ht="20">
      <c r="A2915" s="49"/>
      <c r="B2915" s="52"/>
      <c r="C2915" s="53"/>
      <c r="D2915" s="54"/>
      <c r="E2915" s="54"/>
      <c r="F2915" s="55"/>
      <c r="G2915" s="56"/>
      <c r="H2915" s="57"/>
      <c r="I2915" s="58"/>
      <c r="J2915" s="59">
        <f t="shared" si="546"/>
        <v>0</v>
      </c>
      <c r="K2915" s="60">
        <f t="shared" si="547"/>
        <v>0</v>
      </c>
      <c r="L2915" s="61"/>
      <c r="M2915" s="59">
        <f t="shared" si="541"/>
        <v>0</v>
      </c>
      <c r="N2915" s="60">
        <f t="shared" si="542"/>
        <v>0</v>
      </c>
      <c r="O2915" s="81" t="e">
        <f t="shared" si="543"/>
        <v>#DIV/0!</v>
      </c>
      <c r="P2915" s="61"/>
      <c r="Q2915" s="60">
        <f t="shared" si="544"/>
        <v>0</v>
      </c>
      <c r="R2915" s="60">
        <f t="shared" si="540"/>
        <v>0</v>
      </c>
      <c r="S2915" s="75" t="str">
        <f t="shared" si="545"/>
        <v>已清</v>
      </c>
      <c r="T2915" s="51" t="s">
        <v>59</v>
      </c>
      <c r="U2915" s="51"/>
      <c r="V2915" s="51"/>
    </row>
    <row r="2916" spans="1:22" ht="20">
      <c r="A2916" s="49"/>
      <c r="B2916" s="52"/>
      <c r="C2916" s="53"/>
      <c r="D2916" s="54"/>
      <c r="E2916" s="54"/>
      <c r="F2916" s="55"/>
      <c r="G2916" s="56"/>
      <c r="H2916" s="57"/>
      <c r="I2916" s="58"/>
      <c r="J2916" s="59">
        <f t="shared" si="546"/>
        <v>0</v>
      </c>
      <c r="K2916" s="60">
        <f t="shared" si="547"/>
        <v>0</v>
      </c>
      <c r="L2916" s="61"/>
      <c r="M2916" s="59">
        <f t="shared" si="541"/>
        <v>0</v>
      </c>
      <c r="N2916" s="60">
        <f t="shared" si="542"/>
        <v>0</v>
      </c>
      <c r="O2916" s="81" t="e">
        <f t="shared" si="543"/>
        <v>#DIV/0!</v>
      </c>
      <c r="P2916" s="61"/>
      <c r="Q2916" s="60">
        <f t="shared" si="544"/>
        <v>0</v>
      </c>
      <c r="R2916" s="60">
        <f t="shared" si="540"/>
        <v>0</v>
      </c>
      <c r="S2916" s="75" t="str">
        <f t="shared" si="545"/>
        <v>已清</v>
      </c>
      <c r="T2916" s="51" t="s">
        <v>59</v>
      </c>
      <c r="U2916" s="51"/>
      <c r="V2916" s="51"/>
    </row>
    <row r="2917" spans="1:22" ht="20">
      <c r="A2917" s="49"/>
      <c r="B2917" s="52"/>
      <c r="C2917" s="53"/>
      <c r="D2917" s="54"/>
      <c r="E2917" s="54"/>
      <c r="F2917" s="55"/>
      <c r="G2917" s="56"/>
      <c r="H2917" s="57"/>
      <c r="I2917" s="58"/>
      <c r="J2917" s="59">
        <f t="shared" si="546"/>
        <v>0</v>
      </c>
      <c r="K2917" s="60">
        <f t="shared" si="547"/>
        <v>0</v>
      </c>
      <c r="L2917" s="61"/>
      <c r="M2917" s="59">
        <f t="shared" si="541"/>
        <v>0</v>
      </c>
      <c r="N2917" s="60">
        <f t="shared" si="542"/>
        <v>0</v>
      </c>
      <c r="O2917" s="81" t="e">
        <f t="shared" si="543"/>
        <v>#DIV/0!</v>
      </c>
      <c r="P2917" s="61"/>
      <c r="Q2917" s="60">
        <f t="shared" si="544"/>
        <v>0</v>
      </c>
      <c r="R2917" s="60">
        <f t="shared" si="540"/>
        <v>0</v>
      </c>
      <c r="S2917" s="75" t="str">
        <f t="shared" si="545"/>
        <v>已清</v>
      </c>
      <c r="T2917" s="51" t="s">
        <v>59</v>
      </c>
      <c r="U2917" s="51"/>
      <c r="V2917" s="51"/>
    </row>
    <row r="2918" spans="1:22" ht="20">
      <c r="A2918" s="49"/>
      <c r="B2918" s="52"/>
      <c r="C2918" s="53"/>
      <c r="D2918" s="54"/>
      <c r="E2918" s="54"/>
      <c r="F2918" s="55"/>
      <c r="G2918" s="56"/>
      <c r="H2918" s="57"/>
      <c r="I2918" s="58"/>
      <c r="J2918" s="59">
        <f t="shared" si="546"/>
        <v>0</v>
      </c>
      <c r="K2918" s="60">
        <f t="shared" si="547"/>
        <v>0</v>
      </c>
      <c r="L2918" s="61"/>
      <c r="M2918" s="59">
        <f t="shared" si="541"/>
        <v>0</v>
      </c>
      <c r="N2918" s="60">
        <f t="shared" si="542"/>
        <v>0</v>
      </c>
      <c r="O2918" s="81" t="e">
        <f t="shared" si="543"/>
        <v>#DIV/0!</v>
      </c>
      <c r="P2918" s="61"/>
      <c r="Q2918" s="60">
        <f t="shared" si="544"/>
        <v>0</v>
      </c>
      <c r="R2918" s="60">
        <f t="shared" si="540"/>
        <v>0</v>
      </c>
      <c r="S2918" s="75" t="str">
        <f t="shared" si="545"/>
        <v>已清</v>
      </c>
      <c r="T2918" s="51" t="s">
        <v>59</v>
      </c>
      <c r="U2918" s="51"/>
      <c r="V2918" s="51"/>
    </row>
    <row r="2919" spans="1:22" ht="20">
      <c r="A2919" s="49"/>
      <c r="B2919" s="52"/>
      <c r="C2919" s="53"/>
      <c r="D2919" s="54"/>
      <c r="E2919" s="54"/>
      <c r="F2919" s="55"/>
      <c r="G2919" s="56"/>
      <c r="H2919" s="57"/>
      <c r="I2919" s="58"/>
      <c r="J2919" s="59">
        <f t="shared" si="546"/>
        <v>0</v>
      </c>
      <c r="K2919" s="60">
        <f t="shared" si="547"/>
        <v>0</v>
      </c>
      <c r="L2919" s="61"/>
      <c r="M2919" s="59">
        <f t="shared" si="541"/>
        <v>0</v>
      </c>
      <c r="N2919" s="60">
        <f t="shared" si="542"/>
        <v>0</v>
      </c>
      <c r="O2919" s="81" t="e">
        <f t="shared" si="543"/>
        <v>#DIV/0!</v>
      </c>
      <c r="P2919" s="61"/>
      <c r="Q2919" s="60">
        <f t="shared" si="544"/>
        <v>0</v>
      </c>
      <c r="R2919" s="60">
        <f t="shared" si="540"/>
        <v>0</v>
      </c>
      <c r="S2919" s="75" t="str">
        <f t="shared" si="545"/>
        <v>已清</v>
      </c>
      <c r="T2919" s="51" t="s">
        <v>59</v>
      </c>
      <c r="U2919" s="51"/>
      <c r="V2919" s="51"/>
    </row>
    <row r="2920" spans="1:22" ht="20">
      <c r="A2920" s="49"/>
      <c r="B2920" s="52"/>
      <c r="C2920" s="53"/>
      <c r="D2920" s="54"/>
      <c r="E2920" s="54"/>
      <c r="F2920" s="55"/>
      <c r="G2920" s="56"/>
      <c r="H2920" s="57"/>
      <c r="I2920" s="58"/>
      <c r="J2920" s="59">
        <f t="shared" si="546"/>
        <v>0</v>
      </c>
      <c r="K2920" s="60">
        <f t="shared" si="547"/>
        <v>0</v>
      </c>
      <c r="L2920" s="61"/>
      <c r="M2920" s="59">
        <f t="shared" si="541"/>
        <v>0</v>
      </c>
      <c r="N2920" s="60">
        <f t="shared" si="542"/>
        <v>0</v>
      </c>
      <c r="O2920" s="81" t="e">
        <f t="shared" si="543"/>
        <v>#DIV/0!</v>
      </c>
      <c r="P2920" s="61"/>
      <c r="Q2920" s="60">
        <f t="shared" si="544"/>
        <v>0</v>
      </c>
      <c r="R2920" s="60">
        <f t="shared" si="540"/>
        <v>0</v>
      </c>
      <c r="S2920" s="75" t="str">
        <f t="shared" si="545"/>
        <v>已清</v>
      </c>
      <c r="T2920" s="51" t="s">
        <v>59</v>
      </c>
      <c r="U2920" s="51"/>
      <c r="V2920" s="51"/>
    </row>
    <row r="2921" spans="1:22" ht="20">
      <c r="A2921" s="49"/>
      <c r="B2921" s="52"/>
      <c r="C2921" s="53"/>
      <c r="D2921" s="54"/>
      <c r="E2921" s="54"/>
      <c r="F2921" s="55"/>
      <c r="G2921" s="56"/>
      <c r="H2921" s="57"/>
      <c r="I2921" s="58"/>
      <c r="J2921" s="59">
        <f t="shared" si="546"/>
        <v>0</v>
      </c>
      <c r="K2921" s="60">
        <f t="shared" si="547"/>
        <v>0</v>
      </c>
      <c r="L2921" s="61"/>
      <c r="M2921" s="59">
        <f t="shared" si="541"/>
        <v>0</v>
      </c>
      <c r="N2921" s="60">
        <f t="shared" si="542"/>
        <v>0</v>
      </c>
      <c r="O2921" s="81" t="e">
        <f t="shared" si="543"/>
        <v>#DIV/0!</v>
      </c>
      <c r="P2921" s="61"/>
      <c r="Q2921" s="60">
        <f t="shared" si="544"/>
        <v>0</v>
      </c>
      <c r="R2921" s="60">
        <f t="shared" ref="R2921:R2984" si="548">N2921/2</f>
        <v>0</v>
      </c>
      <c r="S2921" s="75" t="str">
        <f t="shared" si="545"/>
        <v>已清</v>
      </c>
      <c r="T2921" s="51" t="s">
        <v>59</v>
      </c>
      <c r="U2921" s="51"/>
      <c r="V2921" s="51"/>
    </row>
    <row r="2922" spans="1:22" ht="20">
      <c r="A2922" s="49"/>
      <c r="B2922" s="52"/>
      <c r="C2922" s="53"/>
      <c r="D2922" s="54"/>
      <c r="E2922" s="54"/>
      <c r="F2922" s="55"/>
      <c r="G2922" s="56"/>
      <c r="H2922" s="57"/>
      <c r="I2922" s="58"/>
      <c r="J2922" s="59">
        <f t="shared" si="546"/>
        <v>0</v>
      </c>
      <c r="K2922" s="60">
        <f t="shared" si="547"/>
        <v>0</v>
      </c>
      <c r="L2922" s="61"/>
      <c r="M2922" s="59">
        <f t="shared" si="541"/>
        <v>0</v>
      </c>
      <c r="N2922" s="60">
        <f t="shared" si="542"/>
        <v>0</v>
      </c>
      <c r="O2922" s="81" t="e">
        <f t="shared" si="543"/>
        <v>#DIV/0!</v>
      </c>
      <c r="P2922" s="61"/>
      <c r="Q2922" s="60">
        <f t="shared" si="544"/>
        <v>0</v>
      </c>
      <c r="R2922" s="60">
        <f t="shared" si="548"/>
        <v>0</v>
      </c>
      <c r="S2922" s="75" t="str">
        <f t="shared" si="545"/>
        <v>已清</v>
      </c>
      <c r="T2922" s="51" t="s">
        <v>59</v>
      </c>
      <c r="U2922" s="51"/>
      <c r="V2922" s="51"/>
    </row>
    <row r="2923" spans="1:22" ht="20">
      <c r="A2923" s="49"/>
      <c r="B2923" s="52"/>
      <c r="C2923" s="53"/>
      <c r="D2923" s="54"/>
      <c r="E2923" s="54"/>
      <c r="F2923" s="55"/>
      <c r="G2923" s="56"/>
      <c r="H2923" s="57"/>
      <c r="I2923" s="58"/>
      <c r="J2923" s="59">
        <f t="shared" si="546"/>
        <v>0</v>
      </c>
      <c r="K2923" s="60">
        <f t="shared" si="547"/>
        <v>0</v>
      </c>
      <c r="L2923" s="61"/>
      <c r="M2923" s="59">
        <f t="shared" si="541"/>
        <v>0</v>
      </c>
      <c r="N2923" s="60">
        <f t="shared" si="542"/>
        <v>0</v>
      </c>
      <c r="O2923" s="81" t="e">
        <f t="shared" si="543"/>
        <v>#DIV/0!</v>
      </c>
      <c r="P2923" s="61"/>
      <c r="Q2923" s="60">
        <f t="shared" si="544"/>
        <v>0</v>
      </c>
      <c r="R2923" s="60">
        <f t="shared" si="548"/>
        <v>0</v>
      </c>
      <c r="S2923" s="75" t="str">
        <f t="shared" si="545"/>
        <v>已清</v>
      </c>
      <c r="T2923" s="51" t="s">
        <v>59</v>
      </c>
      <c r="U2923" s="51"/>
      <c r="V2923" s="51"/>
    </row>
    <row r="2924" spans="1:22" ht="20">
      <c r="A2924" s="49"/>
      <c r="B2924" s="52"/>
      <c r="C2924" s="53"/>
      <c r="D2924" s="54"/>
      <c r="E2924" s="54"/>
      <c r="F2924" s="55"/>
      <c r="G2924" s="56"/>
      <c r="H2924" s="57"/>
      <c r="I2924" s="58"/>
      <c r="J2924" s="59">
        <f t="shared" si="546"/>
        <v>0</v>
      </c>
      <c r="K2924" s="60">
        <f t="shared" si="547"/>
        <v>0</v>
      </c>
      <c r="L2924" s="61"/>
      <c r="M2924" s="59">
        <f t="shared" si="541"/>
        <v>0</v>
      </c>
      <c r="N2924" s="60">
        <f t="shared" si="542"/>
        <v>0</v>
      </c>
      <c r="O2924" s="81" t="e">
        <f t="shared" si="543"/>
        <v>#DIV/0!</v>
      </c>
      <c r="P2924" s="61"/>
      <c r="Q2924" s="60">
        <f t="shared" si="544"/>
        <v>0</v>
      </c>
      <c r="R2924" s="60">
        <f t="shared" si="548"/>
        <v>0</v>
      </c>
      <c r="S2924" s="75" t="str">
        <f t="shared" si="545"/>
        <v>已清</v>
      </c>
      <c r="T2924" s="51" t="s">
        <v>59</v>
      </c>
      <c r="U2924" s="51"/>
      <c r="V2924" s="51"/>
    </row>
    <row r="2925" spans="1:22" ht="20">
      <c r="A2925" s="49"/>
      <c r="B2925" s="52"/>
      <c r="C2925" s="53"/>
      <c r="D2925" s="54"/>
      <c r="E2925" s="54"/>
      <c r="F2925" s="55"/>
      <c r="G2925" s="56"/>
      <c r="H2925" s="57"/>
      <c r="I2925" s="58"/>
      <c r="J2925" s="59">
        <f t="shared" si="546"/>
        <v>0</v>
      </c>
      <c r="K2925" s="60">
        <f t="shared" si="547"/>
        <v>0</v>
      </c>
      <c r="L2925" s="61"/>
      <c r="M2925" s="59">
        <f t="shared" si="541"/>
        <v>0</v>
      </c>
      <c r="N2925" s="60">
        <f t="shared" si="542"/>
        <v>0</v>
      </c>
      <c r="O2925" s="81" t="e">
        <f t="shared" si="543"/>
        <v>#DIV/0!</v>
      </c>
      <c r="P2925" s="61"/>
      <c r="Q2925" s="60">
        <f t="shared" si="544"/>
        <v>0</v>
      </c>
      <c r="R2925" s="60">
        <f t="shared" si="548"/>
        <v>0</v>
      </c>
      <c r="S2925" s="75" t="str">
        <f t="shared" si="545"/>
        <v>已清</v>
      </c>
      <c r="T2925" s="51" t="s">
        <v>59</v>
      </c>
      <c r="U2925" s="51"/>
      <c r="V2925" s="51"/>
    </row>
    <row r="2926" spans="1:22" ht="20">
      <c r="A2926" s="49"/>
      <c r="B2926" s="52"/>
      <c r="C2926" s="53"/>
      <c r="D2926" s="54"/>
      <c r="E2926" s="54"/>
      <c r="F2926" s="55"/>
      <c r="G2926" s="56"/>
      <c r="H2926" s="57"/>
      <c r="I2926" s="58"/>
      <c r="J2926" s="59">
        <f t="shared" si="546"/>
        <v>0</v>
      </c>
      <c r="K2926" s="60">
        <f t="shared" si="547"/>
        <v>0</v>
      </c>
      <c r="L2926" s="61"/>
      <c r="M2926" s="59">
        <f t="shared" si="541"/>
        <v>0</v>
      </c>
      <c r="N2926" s="60">
        <f t="shared" si="542"/>
        <v>0</v>
      </c>
      <c r="O2926" s="81" t="e">
        <f t="shared" si="543"/>
        <v>#DIV/0!</v>
      </c>
      <c r="P2926" s="61"/>
      <c r="Q2926" s="60">
        <f t="shared" si="544"/>
        <v>0</v>
      </c>
      <c r="R2926" s="60">
        <f t="shared" si="548"/>
        <v>0</v>
      </c>
      <c r="S2926" s="75" t="str">
        <f t="shared" si="545"/>
        <v>已清</v>
      </c>
      <c r="T2926" s="51" t="s">
        <v>59</v>
      </c>
      <c r="U2926" s="51"/>
      <c r="V2926" s="51"/>
    </row>
    <row r="2927" spans="1:22" ht="20">
      <c r="A2927" s="49"/>
      <c r="B2927" s="52"/>
      <c r="C2927" s="53"/>
      <c r="D2927" s="54"/>
      <c r="E2927" s="54"/>
      <c r="F2927" s="55"/>
      <c r="G2927" s="56"/>
      <c r="H2927" s="57"/>
      <c r="I2927" s="58"/>
      <c r="J2927" s="59">
        <f t="shared" si="546"/>
        <v>0</v>
      </c>
      <c r="K2927" s="60">
        <f t="shared" si="547"/>
        <v>0</v>
      </c>
      <c r="L2927" s="61"/>
      <c r="M2927" s="59">
        <f t="shared" si="541"/>
        <v>0</v>
      </c>
      <c r="N2927" s="60">
        <f t="shared" si="542"/>
        <v>0</v>
      </c>
      <c r="O2927" s="81" t="e">
        <f t="shared" si="543"/>
        <v>#DIV/0!</v>
      </c>
      <c r="P2927" s="61"/>
      <c r="Q2927" s="60">
        <f t="shared" si="544"/>
        <v>0</v>
      </c>
      <c r="R2927" s="60">
        <f t="shared" si="548"/>
        <v>0</v>
      </c>
      <c r="S2927" s="75" t="str">
        <f t="shared" si="545"/>
        <v>已清</v>
      </c>
      <c r="T2927" s="51" t="s">
        <v>59</v>
      </c>
      <c r="U2927" s="51"/>
      <c r="V2927" s="51"/>
    </row>
    <row r="2928" spans="1:22" ht="20">
      <c r="A2928" s="49"/>
      <c r="B2928" s="52"/>
      <c r="C2928" s="53"/>
      <c r="D2928" s="54"/>
      <c r="E2928" s="54"/>
      <c r="F2928" s="55"/>
      <c r="G2928" s="56"/>
      <c r="H2928" s="57"/>
      <c r="I2928" s="58"/>
      <c r="J2928" s="59">
        <f t="shared" si="546"/>
        <v>0</v>
      </c>
      <c r="K2928" s="60">
        <f t="shared" si="547"/>
        <v>0</v>
      </c>
      <c r="L2928" s="61"/>
      <c r="M2928" s="59">
        <f t="shared" si="541"/>
        <v>0</v>
      </c>
      <c r="N2928" s="60">
        <f t="shared" si="542"/>
        <v>0</v>
      </c>
      <c r="O2928" s="81" t="e">
        <f t="shared" si="543"/>
        <v>#DIV/0!</v>
      </c>
      <c r="P2928" s="61"/>
      <c r="Q2928" s="60">
        <f t="shared" si="544"/>
        <v>0</v>
      </c>
      <c r="R2928" s="60">
        <f t="shared" si="548"/>
        <v>0</v>
      </c>
      <c r="S2928" s="75" t="str">
        <f t="shared" si="545"/>
        <v>已清</v>
      </c>
      <c r="T2928" s="51" t="s">
        <v>59</v>
      </c>
      <c r="U2928" s="51"/>
      <c r="V2928" s="51"/>
    </row>
    <row r="2929" spans="1:22" ht="20">
      <c r="A2929" s="49"/>
      <c r="B2929" s="52"/>
      <c r="C2929" s="53"/>
      <c r="D2929" s="54"/>
      <c r="E2929" s="54"/>
      <c r="F2929" s="55"/>
      <c r="G2929" s="56"/>
      <c r="H2929" s="57"/>
      <c r="I2929" s="58"/>
      <c r="J2929" s="59">
        <f t="shared" si="546"/>
        <v>0</v>
      </c>
      <c r="K2929" s="60">
        <f t="shared" si="547"/>
        <v>0</v>
      </c>
      <c r="L2929" s="61"/>
      <c r="M2929" s="59">
        <f t="shared" si="541"/>
        <v>0</v>
      </c>
      <c r="N2929" s="60">
        <f t="shared" si="542"/>
        <v>0</v>
      </c>
      <c r="O2929" s="81" t="e">
        <f t="shared" si="543"/>
        <v>#DIV/0!</v>
      </c>
      <c r="P2929" s="61"/>
      <c r="Q2929" s="60">
        <f t="shared" si="544"/>
        <v>0</v>
      </c>
      <c r="R2929" s="60">
        <f t="shared" si="548"/>
        <v>0</v>
      </c>
      <c r="S2929" s="75" t="str">
        <f t="shared" si="545"/>
        <v>已清</v>
      </c>
      <c r="T2929" s="51" t="s">
        <v>59</v>
      </c>
      <c r="U2929" s="51"/>
      <c r="V2929" s="51"/>
    </row>
    <row r="2930" spans="1:22" ht="20">
      <c r="A2930" s="49"/>
      <c r="B2930" s="52"/>
      <c r="C2930" s="53"/>
      <c r="D2930" s="54"/>
      <c r="E2930" s="54"/>
      <c r="F2930" s="55"/>
      <c r="G2930" s="56"/>
      <c r="H2930" s="57"/>
      <c r="I2930" s="58"/>
      <c r="J2930" s="59">
        <f t="shared" si="546"/>
        <v>0</v>
      </c>
      <c r="K2930" s="60">
        <f t="shared" si="547"/>
        <v>0</v>
      </c>
      <c r="L2930" s="61"/>
      <c r="M2930" s="59">
        <f t="shared" si="541"/>
        <v>0</v>
      </c>
      <c r="N2930" s="60">
        <f t="shared" si="542"/>
        <v>0</v>
      </c>
      <c r="O2930" s="81" t="e">
        <f t="shared" si="543"/>
        <v>#DIV/0!</v>
      </c>
      <c r="P2930" s="61"/>
      <c r="Q2930" s="60">
        <f t="shared" si="544"/>
        <v>0</v>
      </c>
      <c r="R2930" s="60">
        <f t="shared" si="548"/>
        <v>0</v>
      </c>
      <c r="S2930" s="75" t="str">
        <f t="shared" si="545"/>
        <v>已清</v>
      </c>
      <c r="T2930" s="51" t="s">
        <v>59</v>
      </c>
      <c r="U2930" s="51"/>
      <c r="V2930" s="51"/>
    </row>
    <row r="2931" spans="1:22" ht="20">
      <c r="A2931" s="49"/>
      <c r="B2931" s="52"/>
      <c r="C2931" s="53"/>
      <c r="D2931" s="54"/>
      <c r="E2931" s="54"/>
      <c r="F2931" s="55"/>
      <c r="G2931" s="56"/>
      <c r="H2931" s="57"/>
      <c r="I2931" s="58"/>
      <c r="J2931" s="59">
        <f t="shared" si="546"/>
        <v>0</v>
      </c>
      <c r="K2931" s="60">
        <f t="shared" si="547"/>
        <v>0</v>
      </c>
      <c r="L2931" s="61"/>
      <c r="M2931" s="59">
        <f t="shared" si="541"/>
        <v>0</v>
      </c>
      <c r="N2931" s="60">
        <f t="shared" si="542"/>
        <v>0</v>
      </c>
      <c r="O2931" s="81" t="e">
        <f t="shared" si="543"/>
        <v>#DIV/0!</v>
      </c>
      <c r="P2931" s="61"/>
      <c r="Q2931" s="60">
        <f t="shared" si="544"/>
        <v>0</v>
      </c>
      <c r="R2931" s="60">
        <f t="shared" si="548"/>
        <v>0</v>
      </c>
      <c r="S2931" s="75" t="str">
        <f t="shared" si="545"/>
        <v>已清</v>
      </c>
      <c r="T2931" s="51" t="s">
        <v>59</v>
      </c>
      <c r="U2931" s="51"/>
      <c r="V2931" s="51"/>
    </row>
    <row r="2932" spans="1:22" ht="20">
      <c r="A2932" s="49"/>
      <c r="B2932" s="52"/>
      <c r="C2932" s="53"/>
      <c r="D2932" s="54"/>
      <c r="E2932" s="54"/>
      <c r="F2932" s="55"/>
      <c r="G2932" s="56"/>
      <c r="H2932" s="57"/>
      <c r="I2932" s="58"/>
      <c r="J2932" s="59">
        <f t="shared" si="546"/>
        <v>0</v>
      </c>
      <c r="K2932" s="60">
        <f t="shared" si="547"/>
        <v>0</v>
      </c>
      <c r="L2932" s="61"/>
      <c r="M2932" s="59">
        <f t="shared" si="541"/>
        <v>0</v>
      </c>
      <c r="N2932" s="60">
        <f t="shared" si="542"/>
        <v>0</v>
      </c>
      <c r="O2932" s="81" t="e">
        <f t="shared" si="543"/>
        <v>#DIV/0!</v>
      </c>
      <c r="P2932" s="61"/>
      <c r="Q2932" s="60">
        <f t="shared" si="544"/>
        <v>0</v>
      </c>
      <c r="R2932" s="60">
        <f t="shared" si="548"/>
        <v>0</v>
      </c>
      <c r="S2932" s="75" t="str">
        <f t="shared" si="545"/>
        <v>已清</v>
      </c>
      <c r="T2932" s="51" t="s">
        <v>59</v>
      </c>
      <c r="U2932" s="51"/>
      <c r="V2932" s="51"/>
    </row>
    <row r="2933" spans="1:22" ht="20">
      <c r="A2933" s="49"/>
      <c r="B2933" s="52"/>
      <c r="C2933" s="53"/>
      <c r="D2933" s="54"/>
      <c r="E2933" s="54"/>
      <c r="F2933" s="55"/>
      <c r="G2933" s="56"/>
      <c r="H2933" s="57"/>
      <c r="I2933" s="58"/>
      <c r="J2933" s="59">
        <f t="shared" si="546"/>
        <v>0</v>
      </c>
      <c r="K2933" s="60">
        <f t="shared" si="547"/>
        <v>0</v>
      </c>
      <c r="L2933" s="61"/>
      <c r="M2933" s="59">
        <f t="shared" si="541"/>
        <v>0</v>
      </c>
      <c r="N2933" s="60">
        <f t="shared" si="542"/>
        <v>0</v>
      </c>
      <c r="O2933" s="81" t="e">
        <f t="shared" si="543"/>
        <v>#DIV/0!</v>
      </c>
      <c r="P2933" s="61"/>
      <c r="Q2933" s="60">
        <f t="shared" si="544"/>
        <v>0</v>
      </c>
      <c r="R2933" s="60">
        <f t="shared" si="548"/>
        <v>0</v>
      </c>
      <c r="S2933" s="75" t="str">
        <f t="shared" si="545"/>
        <v>已清</v>
      </c>
      <c r="T2933" s="51" t="s">
        <v>59</v>
      </c>
      <c r="U2933" s="51"/>
      <c r="V2933" s="51"/>
    </row>
    <row r="2934" spans="1:22" ht="20">
      <c r="A2934" s="49"/>
      <c r="B2934" s="52"/>
      <c r="C2934" s="53"/>
      <c r="D2934" s="54"/>
      <c r="E2934" s="54"/>
      <c r="F2934" s="55"/>
      <c r="G2934" s="56"/>
      <c r="H2934" s="57"/>
      <c r="I2934" s="58"/>
      <c r="J2934" s="59">
        <f t="shared" si="546"/>
        <v>0</v>
      </c>
      <c r="K2934" s="60">
        <f t="shared" si="547"/>
        <v>0</v>
      </c>
      <c r="L2934" s="61"/>
      <c r="M2934" s="59">
        <f t="shared" si="541"/>
        <v>0</v>
      </c>
      <c r="N2934" s="60">
        <f t="shared" si="542"/>
        <v>0</v>
      </c>
      <c r="O2934" s="81" t="e">
        <f t="shared" si="543"/>
        <v>#DIV/0!</v>
      </c>
      <c r="P2934" s="61"/>
      <c r="Q2934" s="60">
        <f t="shared" si="544"/>
        <v>0</v>
      </c>
      <c r="R2934" s="60">
        <f t="shared" si="548"/>
        <v>0</v>
      </c>
      <c r="S2934" s="75" t="str">
        <f t="shared" si="545"/>
        <v>已清</v>
      </c>
      <c r="T2934" s="51" t="s">
        <v>59</v>
      </c>
      <c r="U2934" s="51"/>
      <c r="V2934" s="51"/>
    </row>
    <row r="2935" spans="1:22" ht="20">
      <c r="A2935" s="49"/>
      <c r="B2935" s="52"/>
      <c r="C2935" s="53"/>
      <c r="D2935" s="54"/>
      <c r="E2935" s="54"/>
      <c r="F2935" s="55"/>
      <c r="G2935" s="56"/>
      <c r="H2935" s="57"/>
      <c r="I2935" s="58"/>
      <c r="J2935" s="59">
        <f t="shared" si="546"/>
        <v>0</v>
      </c>
      <c r="K2935" s="60">
        <f t="shared" si="547"/>
        <v>0</v>
      </c>
      <c r="L2935" s="61"/>
      <c r="M2935" s="59">
        <f t="shared" si="541"/>
        <v>0</v>
      </c>
      <c r="N2935" s="60">
        <f t="shared" si="542"/>
        <v>0</v>
      </c>
      <c r="O2935" s="81" t="e">
        <f t="shared" si="543"/>
        <v>#DIV/0!</v>
      </c>
      <c r="P2935" s="61"/>
      <c r="Q2935" s="60">
        <f t="shared" si="544"/>
        <v>0</v>
      </c>
      <c r="R2935" s="60">
        <f t="shared" si="548"/>
        <v>0</v>
      </c>
      <c r="S2935" s="75" t="str">
        <f t="shared" si="545"/>
        <v>已清</v>
      </c>
      <c r="T2935" s="51" t="s">
        <v>59</v>
      </c>
      <c r="U2935" s="51"/>
      <c r="V2935" s="51"/>
    </row>
    <row r="2936" spans="1:22" ht="20">
      <c r="A2936" s="49"/>
      <c r="B2936" s="52"/>
      <c r="C2936" s="53"/>
      <c r="D2936" s="54"/>
      <c r="E2936" s="54"/>
      <c r="F2936" s="55"/>
      <c r="G2936" s="56"/>
      <c r="H2936" s="57"/>
      <c r="I2936" s="58"/>
      <c r="J2936" s="59">
        <f t="shared" si="546"/>
        <v>0</v>
      </c>
      <c r="K2936" s="60">
        <f t="shared" si="547"/>
        <v>0</v>
      </c>
      <c r="L2936" s="61"/>
      <c r="M2936" s="59">
        <f t="shared" ref="M2936:M2999" si="549">L2936*H2936</f>
        <v>0</v>
      </c>
      <c r="N2936" s="60">
        <f t="shared" ref="N2936:N2999" si="550">(L2936-J2936)*H2936</f>
        <v>0</v>
      </c>
      <c r="O2936" s="81" t="e">
        <f t="shared" ref="O2936:O2999" si="551">(L2936-J2936)/J2936</f>
        <v>#DIV/0!</v>
      </c>
      <c r="P2936" s="61"/>
      <c r="Q2936" s="60">
        <f t="shared" si="544"/>
        <v>0</v>
      </c>
      <c r="R2936" s="60">
        <f t="shared" si="548"/>
        <v>0</v>
      </c>
      <c r="S2936" s="75" t="str">
        <f t="shared" si="545"/>
        <v>已清</v>
      </c>
      <c r="T2936" s="51" t="s">
        <v>59</v>
      </c>
      <c r="U2936" s="51"/>
      <c r="V2936" s="51"/>
    </row>
    <row r="2937" spans="1:22" ht="20">
      <c r="A2937" s="49"/>
      <c r="B2937" s="52"/>
      <c r="C2937" s="53"/>
      <c r="D2937" s="54"/>
      <c r="E2937" s="54"/>
      <c r="F2937" s="55"/>
      <c r="G2937" s="56"/>
      <c r="H2937" s="57"/>
      <c r="I2937" s="58"/>
      <c r="J2937" s="59">
        <f t="shared" si="546"/>
        <v>0</v>
      </c>
      <c r="K2937" s="60">
        <f t="shared" si="547"/>
        <v>0</v>
      </c>
      <c r="L2937" s="61"/>
      <c r="M2937" s="59">
        <f t="shared" si="549"/>
        <v>0</v>
      </c>
      <c r="N2937" s="60">
        <f t="shared" si="550"/>
        <v>0</v>
      </c>
      <c r="O2937" s="81" t="e">
        <f t="shared" si="551"/>
        <v>#DIV/0!</v>
      </c>
      <c r="P2937" s="61"/>
      <c r="Q2937" s="60">
        <f t="shared" si="544"/>
        <v>0</v>
      </c>
      <c r="R2937" s="60">
        <f t="shared" si="548"/>
        <v>0</v>
      </c>
      <c r="S2937" s="75" t="str">
        <f t="shared" si="545"/>
        <v>已清</v>
      </c>
      <c r="T2937" s="51" t="s">
        <v>59</v>
      </c>
      <c r="U2937" s="51"/>
      <c r="V2937" s="51"/>
    </row>
    <row r="2938" spans="1:22" ht="20">
      <c r="A2938" s="49"/>
      <c r="B2938" s="52"/>
      <c r="C2938" s="53"/>
      <c r="D2938" s="54"/>
      <c r="E2938" s="54"/>
      <c r="F2938" s="55"/>
      <c r="G2938" s="56"/>
      <c r="H2938" s="57"/>
      <c r="I2938" s="58"/>
      <c r="J2938" s="59">
        <f t="shared" si="546"/>
        <v>0</v>
      </c>
      <c r="K2938" s="60">
        <f t="shared" si="547"/>
        <v>0</v>
      </c>
      <c r="L2938" s="61"/>
      <c r="M2938" s="59">
        <f t="shared" si="549"/>
        <v>0</v>
      </c>
      <c r="N2938" s="60">
        <f t="shared" si="550"/>
        <v>0</v>
      </c>
      <c r="O2938" s="81" t="e">
        <f t="shared" si="551"/>
        <v>#DIV/0!</v>
      </c>
      <c r="P2938" s="61"/>
      <c r="Q2938" s="60">
        <f t="shared" ref="Q2938:Q3001" si="552">L2938*H2938-P2938</f>
        <v>0</v>
      </c>
      <c r="R2938" s="60">
        <f t="shared" si="548"/>
        <v>0</v>
      </c>
      <c r="S2938" s="75" t="str">
        <f t="shared" si="545"/>
        <v>已清</v>
      </c>
      <c r="T2938" s="51" t="s">
        <v>59</v>
      </c>
      <c r="U2938" s="51"/>
      <c r="V2938" s="51"/>
    </row>
    <row r="2939" spans="1:22" ht="20">
      <c r="A2939" s="49"/>
      <c r="B2939" s="52"/>
      <c r="C2939" s="53"/>
      <c r="D2939" s="54"/>
      <c r="E2939" s="54"/>
      <c r="F2939" s="55"/>
      <c r="G2939" s="56"/>
      <c r="H2939" s="57"/>
      <c r="I2939" s="58"/>
      <c r="J2939" s="59">
        <f t="shared" si="546"/>
        <v>0</v>
      </c>
      <c r="K2939" s="60">
        <f t="shared" si="547"/>
        <v>0</v>
      </c>
      <c r="L2939" s="61"/>
      <c r="M2939" s="59">
        <f t="shared" si="549"/>
        <v>0</v>
      </c>
      <c r="N2939" s="60">
        <f t="shared" si="550"/>
        <v>0</v>
      </c>
      <c r="O2939" s="81" t="e">
        <f t="shared" si="551"/>
        <v>#DIV/0!</v>
      </c>
      <c r="P2939" s="61"/>
      <c r="Q2939" s="60">
        <f t="shared" si="552"/>
        <v>0</v>
      </c>
      <c r="R2939" s="60">
        <f t="shared" si="548"/>
        <v>0</v>
      </c>
      <c r="S2939" s="75" t="str">
        <f t="shared" si="545"/>
        <v>已清</v>
      </c>
      <c r="T2939" s="51" t="s">
        <v>59</v>
      </c>
      <c r="U2939" s="51"/>
      <c r="V2939" s="51"/>
    </row>
    <row r="2940" spans="1:22" ht="20">
      <c r="A2940" s="49"/>
      <c r="B2940" s="52"/>
      <c r="C2940" s="53"/>
      <c r="D2940" s="54"/>
      <c r="E2940" s="54"/>
      <c r="F2940" s="55"/>
      <c r="G2940" s="56"/>
      <c r="H2940" s="57"/>
      <c r="I2940" s="58"/>
      <c r="J2940" s="59">
        <f t="shared" si="546"/>
        <v>0</v>
      </c>
      <c r="K2940" s="60">
        <f t="shared" si="547"/>
        <v>0</v>
      </c>
      <c r="L2940" s="61"/>
      <c r="M2940" s="59">
        <f t="shared" si="549"/>
        <v>0</v>
      </c>
      <c r="N2940" s="60">
        <f t="shared" si="550"/>
        <v>0</v>
      </c>
      <c r="O2940" s="81" t="e">
        <f t="shared" si="551"/>
        <v>#DIV/0!</v>
      </c>
      <c r="P2940" s="61"/>
      <c r="Q2940" s="60">
        <f t="shared" si="552"/>
        <v>0</v>
      </c>
      <c r="R2940" s="60">
        <f t="shared" si="548"/>
        <v>0</v>
      </c>
      <c r="S2940" s="75" t="str">
        <f t="shared" si="545"/>
        <v>已清</v>
      </c>
      <c r="T2940" s="51" t="s">
        <v>59</v>
      </c>
      <c r="U2940" s="51"/>
      <c r="V2940" s="51"/>
    </row>
    <row r="2941" spans="1:22" ht="20">
      <c r="A2941" s="49"/>
      <c r="B2941" s="52"/>
      <c r="C2941" s="53"/>
      <c r="D2941" s="54"/>
      <c r="E2941" s="54"/>
      <c r="F2941" s="55"/>
      <c r="G2941" s="56"/>
      <c r="H2941" s="57"/>
      <c r="I2941" s="58"/>
      <c r="J2941" s="59">
        <f t="shared" si="546"/>
        <v>0</v>
      </c>
      <c r="K2941" s="60">
        <f t="shared" si="547"/>
        <v>0</v>
      </c>
      <c r="L2941" s="61"/>
      <c r="M2941" s="59">
        <f t="shared" si="549"/>
        <v>0</v>
      </c>
      <c r="N2941" s="60">
        <f t="shared" si="550"/>
        <v>0</v>
      </c>
      <c r="O2941" s="81" t="e">
        <f t="shared" si="551"/>
        <v>#DIV/0!</v>
      </c>
      <c r="P2941" s="61"/>
      <c r="Q2941" s="60">
        <f t="shared" si="552"/>
        <v>0</v>
      </c>
      <c r="R2941" s="60">
        <f t="shared" si="548"/>
        <v>0</v>
      </c>
      <c r="S2941" s="75" t="str">
        <f t="shared" si="545"/>
        <v>已清</v>
      </c>
      <c r="T2941" s="51" t="s">
        <v>59</v>
      </c>
      <c r="U2941" s="51"/>
      <c r="V2941" s="51"/>
    </row>
    <row r="2942" spans="1:22" ht="20">
      <c r="A2942" s="49"/>
      <c r="B2942" s="52"/>
      <c r="C2942" s="53"/>
      <c r="D2942" s="54"/>
      <c r="E2942" s="54"/>
      <c r="F2942" s="55"/>
      <c r="G2942" s="56"/>
      <c r="H2942" s="57"/>
      <c r="I2942" s="58"/>
      <c r="J2942" s="59">
        <f t="shared" si="546"/>
        <v>0</v>
      </c>
      <c r="K2942" s="60">
        <f t="shared" si="547"/>
        <v>0</v>
      </c>
      <c r="L2942" s="61"/>
      <c r="M2942" s="59">
        <f t="shared" si="549"/>
        <v>0</v>
      </c>
      <c r="N2942" s="60">
        <f t="shared" si="550"/>
        <v>0</v>
      </c>
      <c r="O2942" s="81" t="e">
        <f t="shared" si="551"/>
        <v>#DIV/0!</v>
      </c>
      <c r="P2942" s="61"/>
      <c r="Q2942" s="60">
        <f t="shared" si="552"/>
        <v>0</v>
      </c>
      <c r="R2942" s="60">
        <f t="shared" si="548"/>
        <v>0</v>
      </c>
      <c r="S2942" s="75" t="str">
        <f t="shared" si="545"/>
        <v>已清</v>
      </c>
      <c r="T2942" s="51" t="s">
        <v>59</v>
      </c>
      <c r="U2942" s="51"/>
      <c r="V2942" s="51"/>
    </row>
    <row r="2943" spans="1:22" ht="20">
      <c r="A2943" s="49"/>
      <c r="B2943" s="52"/>
      <c r="C2943" s="53"/>
      <c r="D2943" s="54"/>
      <c r="E2943" s="54"/>
      <c r="F2943" s="55"/>
      <c r="G2943" s="56"/>
      <c r="H2943" s="57"/>
      <c r="I2943" s="58"/>
      <c r="J2943" s="59">
        <f t="shared" si="546"/>
        <v>0</v>
      </c>
      <c r="K2943" s="60">
        <f t="shared" si="547"/>
        <v>0</v>
      </c>
      <c r="L2943" s="61"/>
      <c r="M2943" s="59">
        <f t="shared" si="549"/>
        <v>0</v>
      </c>
      <c r="N2943" s="60">
        <f t="shared" si="550"/>
        <v>0</v>
      </c>
      <c r="O2943" s="81" t="e">
        <f t="shared" si="551"/>
        <v>#DIV/0!</v>
      </c>
      <c r="P2943" s="61"/>
      <c r="Q2943" s="60">
        <f t="shared" si="552"/>
        <v>0</v>
      </c>
      <c r="R2943" s="60">
        <f t="shared" si="548"/>
        <v>0</v>
      </c>
      <c r="S2943" s="75" t="str">
        <f t="shared" si="545"/>
        <v>已清</v>
      </c>
      <c r="T2943" s="51" t="s">
        <v>59</v>
      </c>
      <c r="U2943" s="51"/>
      <c r="V2943" s="51"/>
    </row>
    <row r="2944" spans="1:22" ht="20">
      <c r="A2944" s="49"/>
      <c r="B2944" s="52"/>
      <c r="C2944" s="53"/>
      <c r="D2944" s="54"/>
      <c r="E2944" s="54"/>
      <c r="F2944" s="55"/>
      <c r="G2944" s="56"/>
      <c r="H2944" s="57"/>
      <c r="I2944" s="58"/>
      <c r="J2944" s="59">
        <f t="shared" si="546"/>
        <v>0</v>
      </c>
      <c r="K2944" s="60">
        <f t="shared" si="547"/>
        <v>0</v>
      </c>
      <c r="L2944" s="61"/>
      <c r="M2944" s="59">
        <f t="shared" si="549"/>
        <v>0</v>
      </c>
      <c r="N2944" s="60">
        <f t="shared" si="550"/>
        <v>0</v>
      </c>
      <c r="O2944" s="81" t="e">
        <f t="shared" si="551"/>
        <v>#DIV/0!</v>
      </c>
      <c r="P2944" s="61"/>
      <c r="Q2944" s="60">
        <f t="shared" si="552"/>
        <v>0</v>
      </c>
      <c r="R2944" s="60">
        <f t="shared" si="548"/>
        <v>0</v>
      </c>
      <c r="S2944" s="75" t="str">
        <f t="shared" si="545"/>
        <v>已清</v>
      </c>
      <c r="T2944" s="51" t="s">
        <v>59</v>
      </c>
      <c r="U2944" s="51"/>
      <c r="V2944" s="51"/>
    </row>
    <row r="2945" spans="1:22" ht="20">
      <c r="A2945" s="49"/>
      <c r="B2945" s="52"/>
      <c r="C2945" s="53"/>
      <c r="D2945" s="54"/>
      <c r="E2945" s="54"/>
      <c r="F2945" s="55"/>
      <c r="G2945" s="56"/>
      <c r="H2945" s="57"/>
      <c r="I2945" s="58"/>
      <c r="J2945" s="59">
        <f t="shared" si="546"/>
        <v>0</v>
      </c>
      <c r="K2945" s="60">
        <f t="shared" si="547"/>
        <v>0</v>
      </c>
      <c r="L2945" s="61"/>
      <c r="M2945" s="59">
        <f t="shared" si="549"/>
        <v>0</v>
      </c>
      <c r="N2945" s="60">
        <f t="shared" si="550"/>
        <v>0</v>
      </c>
      <c r="O2945" s="81" t="e">
        <f t="shared" si="551"/>
        <v>#DIV/0!</v>
      </c>
      <c r="P2945" s="61"/>
      <c r="Q2945" s="60">
        <f t="shared" si="552"/>
        <v>0</v>
      </c>
      <c r="R2945" s="60">
        <f t="shared" si="548"/>
        <v>0</v>
      </c>
      <c r="S2945" s="75" t="str">
        <f t="shared" si="545"/>
        <v>已清</v>
      </c>
      <c r="T2945" s="51" t="s">
        <v>59</v>
      </c>
      <c r="U2945" s="51"/>
      <c r="V2945" s="51"/>
    </row>
    <row r="2946" spans="1:22" ht="20">
      <c r="A2946" s="49"/>
      <c r="B2946" s="52"/>
      <c r="C2946" s="53"/>
      <c r="D2946" s="54"/>
      <c r="E2946" s="54"/>
      <c r="F2946" s="55"/>
      <c r="G2946" s="56"/>
      <c r="H2946" s="57"/>
      <c r="I2946" s="58"/>
      <c r="J2946" s="59">
        <f t="shared" si="546"/>
        <v>0</v>
      </c>
      <c r="K2946" s="60">
        <f t="shared" si="547"/>
        <v>0</v>
      </c>
      <c r="L2946" s="61"/>
      <c r="M2946" s="59">
        <f t="shared" si="549"/>
        <v>0</v>
      </c>
      <c r="N2946" s="60">
        <f t="shared" si="550"/>
        <v>0</v>
      </c>
      <c r="O2946" s="81" t="e">
        <f t="shared" si="551"/>
        <v>#DIV/0!</v>
      </c>
      <c r="P2946" s="61"/>
      <c r="Q2946" s="60">
        <f t="shared" si="552"/>
        <v>0</v>
      </c>
      <c r="R2946" s="60">
        <f t="shared" si="548"/>
        <v>0</v>
      </c>
      <c r="S2946" s="75" t="str">
        <f t="shared" ref="S2946:S3009" si="553">IF(Q2946&lt;&gt;0,"未清","已清")</f>
        <v>已清</v>
      </c>
      <c r="T2946" s="51" t="s">
        <v>59</v>
      </c>
      <c r="U2946" s="51"/>
      <c r="V2946" s="51"/>
    </row>
    <row r="2947" spans="1:22" ht="20">
      <c r="A2947" s="49"/>
      <c r="B2947" s="52"/>
      <c r="C2947" s="53"/>
      <c r="D2947" s="54"/>
      <c r="E2947" s="54"/>
      <c r="F2947" s="55"/>
      <c r="G2947" s="56"/>
      <c r="H2947" s="57"/>
      <c r="I2947" s="58"/>
      <c r="J2947" s="59">
        <f t="shared" si="546"/>
        <v>0</v>
      </c>
      <c r="K2947" s="60">
        <f t="shared" si="547"/>
        <v>0</v>
      </c>
      <c r="L2947" s="61"/>
      <c r="M2947" s="59">
        <f t="shared" si="549"/>
        <v>0</v>
      </c>
      <c r="N2947" s="60">
        <f t="shared" si="550"/>
        <v>0</v>
      </c>
      <c r="O2947" s="81" t="e">
        <f t="shared" si="551"/>
        <v>#DIV/0!</v>
      </c>
      <c r="P2947" s="61"/>
      <c r="Q2947" s="60">
        <f t="shared" si="552"/>
        <v>0</v>
      </c>
      <c r="R2947" s="60">
        <f t="shared" si="548"/>
        <v>0</v>
      </c>
      <c r="S2947" s="75" t="str">
        <f t="shared" si="553"/>
        <v>已清</v>
      </c>
      <c r="T2947" s="51" t="s">
        <v>59</v>
      </c>
      <c r="U2947" s="51"/>
      <c r="V2947" s="51"/>
    </row>
    <row r="2948" spans="1:22" ht="20">
      <c r="A2948" s="49"/>
      <c r="B2948" s="52"/>
      <c r="C2948" s="53"/>
      <c r="D2948" s="54"/>
      <c r="E2948" s="54"/>
      <c r="F2948" s="55"/>
      <c r="G2948" s="56"/>
      <c r="H2948" s="57"/>
      <c r="I2948" s="58"/>
      <c r="J2948" s="59">
        <f t="shared" si="546"/>
        <v>0</v>
      </c>
      <c r="K2948" s="60">
        <f t="shared" si="547"/>
        <v>0</v>
      </c>
      <c r="L2948" s="61"/>
      <c r="M2948" s="59">
        <f t="shared" si="549"/>
        <v>0</v>
      </c>
      <c r="N2948" s="60">
        <f t="shared" si="550"/>
        <v>0</v>
      </c>
      <c r="O2948" s="81" t="e">
        <f t="shared" si="551"/>
        <v>#DIV/0!</v>
      </c>
      <c r="P2948" s="61"/>
      <c r="Q2948" s="60">
        <f t="shared" si="552"/>
        <v>0</v>
      </c>
      <c r="R2948" s="60">
        <f t="shared" si="548"/>
        <v>0</v>
      </c>
      <c r="S2948" s="75" t="str">
        <f t="shared" si="553"/>
        <v>已清</v>
      </c>
      <c r="T2948" s="51" t="s">
        <v>59</v>
      </c>
      <c r="U2948" s="51"/>
      <c r="V2948" s="51"/>
    </row>
    <row r="2949" spans="1:22" ht="20">
      <c r="A2949" s="49"/>
      <c r="B2949" s="52"/>
      <c r="C2949" s="53"/>
      <c r="D2949" s="54"/>
      <c r="E2949" s="54"/>
      <c r="F2949" s="55"/>
      <c r="G2949" s="56"/>
      <c r="H2949" s="57"/>
      <c r="I2949" s="58"/>
      <c r="J2949" s="59">
        <f t="shared" ref="J2949:J3012" si="554">G2949*I2949</f>
        <v>0</v>
      </c>
      <c r="K2949" s="60">
        <f t="shared" si="547"/>
        <v>0</v>
      </c>
      <c r="L2949" s="61"/>
      <c r="M2949" s="59">
        <f t="shared" si="549"/>
        <v>0</v>
      </c>
      <c r="N2949" s="60">
        <f t="shared" si="550"/>
        <v>0</v>
      </c>
      <c r="O2949" s="81" t="e">
        <f t="shared" si="551"/>
        <v>#DIV/0!</v>
      </c>
      <c r="P2949" s="61"/>
      <c r="Q2949" s="60">
        <f t="shared" si="552"/>
        <v>0</v>
      </c>
      <c r="R2949" s="60">
        <f t="shared" si="548"/>
        <v>0</v>
      </c>
      <c r="S2949" s="75" t="str">
        <f t="shared" si="553"/>
        <v>已清</v>
      </c>
      <c r="T2949" s="51" t="s">
        <v>59</v>
      </c>
      <c r="U2949" s="51"/>
      <c r="V2949" s="51"/>
    </row>
    <row r="2950" spans="1:22" ht="20">
      <c r="A2950" s="49"/>
      <c r="B2950" s="52"/>
      <c r="C2950" s="53"/>
      <c r="D2950" s="54"/>
      <c r="E2950" s="54"/>
      <c r="F2950" s="55"/>
      <c r="G2950" s="56"/>
      <c r="H2950" s="57"/>
      <c r="I2950" s="58"/>
      <c r="J2950" s="59">
        <f t="shared" si="554"/>
        <v>0</v>
      </c>
      <c r="K2950" s="60">
        <f t="shared" si="547"/>
        <v>0</v>
      </c>
      <c r="L2950" s="61"/>
      <c r="M2950" s="59">
        <f t="shared" si="549"/>
        <v>0</v>
      </c>
      <c r="N2950" s="60">
        <f t="shared" si="550"/>
        <v>0</v>
      </c>
      <c r="O2950" s="81" t="e">
        <f t="shared" si="551"/>
        <v>#DIV/0!</v>
      </c>
      <c r="P2950" s="61"/>
      <c r="Q2950" s="60">
        <f t="shared" si="552"/>
        <v>0</v>
      </c>
      <c r="R2950" s="60">
        <f t="shared" si="548"/>
        <v>0</v>
      </c>
      <c r="S2950" s="75" t="str">
        <f t="shared" si="553"/>
        <v>已清</v>
      </c>
      <c r="T2950" s="51" t="s">
        <v>59</v>
      </c>
      <c r="U2950" s="51"/>
      <c r="V2950" s="51"/>
    </row>
    <row r="2951" spans="1:22" ht="20">
      <c r="A2951" s="49"/>
      <c r="B2951" s="52"/>
      <c r="C2951" s="53"/>
      <c r="D2951" s="54"/>
      <c r="E2951" s="54"/>
      <c r="F2951" s="55"/>
      <c r="G2951" s="56"/>
      <c r="H2951" s="57"/>
      <c r="I2951" s="58"/>
      <c r="J2951" s="59">
        <f t="shared" si="554"/>
        <v>0</v>
      </c>
      <c r="K2951" s="60">
        <f t="shared" si="547"/>
        <v>0</v>
      </c>
      <c r="L2951" s="61"/>
      <c r="M2951" s="59">
        <f t="shared" si="549"/>
        <v>0</v>
      </c>
      <c r="N2951" s="60">
        <f t="shared" si="550"/>
        <v>0</v>
      </c>
      <c r="O2951" s="81" t="e">
        <f t="shared" si="551"/>
        <v>#DIV/0!</v>
      </c>
      <c r="P2951" s="61"/>
      <c r="Q2951" s="60">
        <f t="shared" si="552"/>
        <v>0</v>
      </c>
      <c r="R2951" s="60">
        <f t="shared" si="548"/>
        <v>0</v>
      </c>
      <c r="S2951" s="75" t="str">
        <f t="shared" si="553"/>
        <v>已清</v>
      </c>
      <c r="T2951" s="51" t="s">
        <v>59</v>
      </c>
      <c r="U2951" s="51"/>
      <c r="V2951" s="51"/>
    </row>
    <row r="2952" spans="1:22" ht="20">
      <c r="A2952" s="49"/>
      <c r="B2952" s="52"/>
      <c r="C2952" s="53"/>
      <c r="D2952" s="54"/>
      <c r="E2952" s="54"/>
      <c r="F2952" s="55"/>
      <c r="G2952" s="56"/>
      <c r="H2952" s="57"/>
      <c r="I2952" s="58"/>
      <c r="J2952" s="59">
        <f t="shared" si="554"/>
        <v>0</v>
      </c>
      <c r="K2952" s="60">
        <f t="shared" si="547"/>
        <v>0</v>
      </c>
      <c r="L2952" s="61"/>
      <c r="M2952" s="59">
        <f t="shared" si="549"/>
        <v>0</v>
      </c>
      <c r="N2952" s="60">
        <f t="shared" si="550"/>
        <v>0</v>
      </c>
      <c r="O2952" s="81" t="e">
        <f t="shared" si="551"/>
        <v>#DIV/0!</v>
      </c>
      <c r="P2952" s="61"/>
      <c r="Q2952" s="60">
        <f t="shared" si="552"/>
        <v>0</v>
      </c>
      <c r="R2952" s="60">
        <f t="shared" si="548"/>
        <v>0</v>
      </c>
      <c r="S2952" s="75" t="str">
        <f t="shared" si="553"/>
        <v>已清</v>
      </c>
      <c r="T2952" s="51" t="s">
        <v>59</v>
      </c>
      <c r="U2952" s="51"/>
      <c r="V2952" s="51"/>
    </row>
    <row r="2953" spans="1:22" ht="20">
      <c r="A2953" s="49"/>
      <c r="B2953" s="52"/>
      <c r="C2953" s="53"/>
      <c r="D2953" s="54"/>
      <c r="E2953" s="54"/>
      <c r="F2953" s="55"/>
      <c r="G2953" s="56"/>
      <c r="H2953" s="57"/>
      <c r="I2953" s="58"/>
      <c r="J2953" s="59">
        <f t="shared" si="554"/>
        <v>0</v>
      </c>
      <c r="K2953" s="60">
        <f t="shared" si="547"/>
        <v>0</v>
      </c>
      <c r="L2953" s="61"/>
      <c r="M2953" s="59">
        <f t="shared" si="549"/>
        <v>0</v>
      </c>
      <c r="N2953" s="60">
        <f t="shared" si="550"/>
        <v>0</v>
      </c>
      <c r="O2953" s="81" t="e">
        <f t="shared" si="551"/>
        <v>#DIV/0!</v>
      </c>
      <c r="P2953" s="61"/>
      <c r="Q2953" s="60">
        <f t="shared" si="552"/>
        <v>0</v>
      </c>
      <c r="R2953" s="60">
        <f t="shared" si="548"/>
        <v>0</v>
      </c>
      <c r="S2953" s="75" t="str">
        <f t="shared" si="553"/>
        <v>已清</v>
      </c>
      <c r="T2953" s="51" t="s">
        <v>59</v>
      </c>
      <c r="U2953" s="51"/>
      <c r="V2953" s="51"/>
    </row>
    <row r="2954" spans="1:22" ht="20">
      <c r="A2954" s="49"/>
      <c r="B2954" s="52"/>
      <c r="C2954" s="53"/>
      <c r="D2954" s="54"/>
      <c r="E2954" s="54"/>
      <c r="F2954" s="55"/>
      <c r="G2954" s="56"/>
      <c r="H2954" s="57"/>
      <c r="I2954" s="58"/>
      <c r="J2954" s="59">
        <f t="shared" si="554"/>
        <v>0</v>
      </c>
      <c r="K2954" s="60">
        <f t="shared" si="547"/>
        <v>0</v>
      </c>
      <c r="L2954" s="61"/>
      <c r="M2954" s="59">
        <f t="shared" si="549"/>
        <v>0</v>
      </c>
      <c r="N2954" s="60">
        <f t="shared" si="550"/>
        <v>0</v>
      </c>
      <c r="O2954" s="81" t="e">
        <f t="shared" si="551"/>
        <v>#DIV/0!</v>
      </c>
      <c r="P2954" s="61"/>
      <c r="Q2954" s="60">
        <f t="shared" si="552"/>
        <v>0</v>
      </c>
      <c r="R2954" s="60">
        <f t="shared" si="548"/>
        <v>0</v>
      </c>
      <c r="S2954" s="75" t="str">
        <f t="shared" si="553"/>
        <v>已清</v>
      </c>
      <c r="T2954" s="51" t="s">
        <v>59</v>
      </c>
      <c r="U2954" s="51"/>
      <c r="V2954" s="51"/>
    </row>
    <row r="2955" spans="1:22" ht="20">
      <c r="A2955" s="49"/>
      <c r="B2955" s="52"/>
      <c r="C2955" s="53"/>
      <c r="D2955" s="54"/>
      <c r="E2955" s="54"/>
      <c r="F2955" s="55"/>
      <c r="G2955" s="56"/>
      <c r="H2955" s="57"/>
      <c r="I2955" s="58"/>
      <c r="J2955" s="59">
        <f t="shared" si="554"/>
        <v>0</v>
      </c>
      <c r="K2955" s="60">
        <f t="shared" si="547"/>
        <v>0</v>
      </c>
      <c r="L2955" s="61"/>
      <c r="M2955" s="59">
        <f t="shared" si="549"/>
        <v>0</v>
      </c>
      <c r="N2955" s="60">
        <f t="shared" si="550"/>
        <v>0</v>
      </c>
      <c r="O2955" s="81" t="e">
        <f t="shared" si="551"/>
        <v>#DIV/0!</v>
      </c>
      <c r="P2955" s="61"/>
      <c r="Q2955" s="60">
        <f t="shared" si="552"/>
        <v>0</v>
      </c>
      <c r="R2955" s="60">
        <f t="shared" si="548"/>
        <v>0</v>
      </c>
      <c r="S2955" s="75" t="str">
        <f t="shared" si="553"/>
        <v>已清</v>
      </c>
      <c r="T2955" s="51" t="s">
        <v>59</v>
      </c>
      <c r="U2955" s="51"/>
      <c r="V2955" s="51"/>
    </row>
    <row r="2956" spans="1:22" ht="20">
      <c r="A2956" s="49"/>
      <c r="B2956" s="52"/>
      <c r="C2956" s="53"/>
      <c r="D2956" s="54"/>
      <c r="E2956" s="54"/>
      <c r="F2956" s="55"/>
      <c r="G2956" s="56"/>
      <c r="H2956" s="57"/>
      <c r="I2956" s="58"/>
      <c r="J2956" s="59">
        <f t="shared" si="554"/>
        <v>0</v>
      </c>
      <c r="K2956" s="60">
        <f t="shared" si="547"/>
        <v>0</v>
      </c>
      <c r="L2956" s="61"/>
      <c r="M2956" s="59">
        <f t="shared" si="549"/>
        <v>0</v>
      </c>
      <c r="N2956" s="60">
        <f t="shared" si="550"/>
        <v>0</v>
      </c>
      <c r="O2956" s="81" t="e">
        <f t="shared" si="551"/>
        <v>#DIV/0!</v>
      </c>
      <c r="P2956" s="61"/>
      <c r="Q2956" s="60">
        <f t="shared" si="552"/>
        <v>0</v>
      </c>
      <c r="R2956" s="60">
        <f t="shared" si="548"/>
        <v>0</v>
      </c>
      <c r="S2956" s="75" t="str">
        <f t="shared" si="553"/>
        <v>已清</v>
      </c>
      <c r="T2956" s="51" t="s">
        <v>59</v>
      </c>
      <c r="U2956" s="51"/>
      <c r="V2956" s="51"/>
    </row>
    <row r="2957" spans="1:22" ht="20">
      <c r="A2957" s="49"/>
      <c r="B2957" s="52"/>
      <c r="C2957" s="53"/>
      <c r="D2957" s="54"/>
      <c r="E2957" s="54"/>
      <c r="F2957" s="55"/>
      <c r="G2957" s="56"/>
      <c r="H2957" s="57"/>
      <c r="I2957" s="58"/>
      <c r="J2957" s="59">
        <f t="shared" si="554"/>
        <v>0</v>
      </c>
      <c r="K2957" s="60">
        <f t="shared" si="547"/>
        <v>0</v>
      </c>
      <c r="L2957" s="61"/>
      <c r="M2957" s="59">
        <f t="shared" si="549"/>
        <v>0</v>
      </c>
      <c r="N2957" s="60">
        <f t="shared" si="550"/>
        <v>0</v>
      </c>
      <c r="O2957" s="81" t="e">
        <f t="shared" si="551"/>
        <v>#DIV/0!</v>
      </c>
      <c r="P2957" s="61"/>
      <c r="Q2957" s="60">
        <f t="shared" si="552"/>
        <v>0</v>
      </c>
      <c r="R2957" s="60">
        <f t="shared" si="548"/>
        <v>0</v>
      </c>
      <c r="S2957" s="75" t="str">
        <f t="shared" si="553"/>
        <v>已清</v>
      </c>
      <c r="T2957" s="51" t="s">
        <v>59</v>
      </c>
      <c r="U2957" s="51"/>
      <c r="V2957" s="51"/>
    </row>
    <row r="2958" spans="1:22" ht="20">
      <c r="A2958" s="49"/>
      <c r="B2958" s="52"/>
      <c r="C2958" s="53"/>
      <c r="D2958" s="54"/>
      <c r="E2958" s="54"/>
      <c r="F2958" s="55"/>
      <c r="G2958" s="56"/>
      <c r="H2958" s="57"/>
      <c r="I2958" s="58"/>
      <c r="J2958" s="59">
        <f t="shared" si="554"/>
        <v>0</v>
      </c>
      <c r="K2958" s="60">
        <f t="shared" si="547"/>
        <v>0</v>
      </c>
      <c r="L2958" s="61"/>
      <c r="M2958" s="59">
        <f t="shared" si="549"/>
        <v>0</v>
      </c>
      <c r="N2958" s="60">
        <f t="shared" si="550"/>
        <v>0</v>
      </c>
      <c r="O2958" s="81" t="e">
        <f t="shared" si="551"/>
        <v>#DIV/0!</v>
      </c>
      <c r="P2958" s="61"/>
      <c r="Q2958" s="60">
        <f t="shared" si="552"/>
        <v>0</v>
      </c>
      <c r="R2958" s="60">
        <f t="shared" si="548"/>
        <v>0</v>
      </c>
      <c r="S2958" s="75" t="str">
        <f t="shared" si="553"/>
        <v>已清</v>
      </c>
      <c r="T2958" s="51" t="s">
        <v>59</v>
      </c>
      <c r="U2958" s="51"/>
      <c r="V2958" s="51"/>
    </row>
    <row r="2959" spans="1:22" ht="20">
      <c r="A2959" s="49"/>
      <c r="B2959" s="52"/>
      <c r="C2959" s="53"/>
      <c r="D2959" s="54"/>
      <c r="E2959" s="54"/>
      <c r="F2959" s="55"/>
      <c r="G2959" s="56"/>
      <c r="H2959" s="57"/>
      <c r="I2959" s="58"/>
      <c r="J2959" s="59">
        <f t="shared" si="554"/>
        <v>0</v>
      </c>
      <c r="K2959" s="60">
        <f t="shared" si="547"/>
        <v>0</v>
      </c>
      <c r="L2959" s="61"/>
      <c r="M2959" s="59">
        <f t="shared" si="549"/>
        <v>0</v>
      </c>
      <c r="N2959" s="60">
        <f t="shared" si="550"/>
        <v>0</v>
      </c>
      <c r="O2959" s="81" t="e">
        <f t="shared" si="551"/>
        <v>#DIV/0!</v>
      </c>
      <c r="P2959" s="61"/>
      <c r="Q2959" s="60">
        <f t="shared" si="552"/>
        <v>0</v>
      </c>
      <c r="R2959" s="60">
        <f t="shared" si="548"/>
        <v>0</v>
      </c>
      <c r="S2959" s="75" t="str">
        <f t="shared" si="553"/>
        <v>已清</v>
      </c>
      <c r="T2959" s="51" t="s">
        <v>59</v>
      </c>
      <c r="U2959" s="51"/>
      <c r="V2959" s="51"/>
    </row>
    <row r="2960" spans="1:22" ht="20">
      <c r="A2960" s="49"/>
      <c r="B2960" s="52"/>
      <c r="C2960" s="53"/>
      <c r="D2960" s="54"/>
      <c r="E2960" s="54"/>
      <c r="F2960" s="55"/>
      <c r="G2960" s="56"/>
      <c r="H2960" s="57"/>
      <c r="I2960" s="58"/>
      <c r="J2960" s="59">
        <f t="shared" si="554"/>
        <v>0</v>
      </c>
      <c r="K2960" s="60">
        <f t="shared" si="547"/>
        <v>0</v>
      </c>
      <c r="L2960" s="61"/>
      <c r="M2960" s="59">
        <f t="shared" si="549"/>
        <v>0</v>
      </c>
      <c r="N2960" s="60">
        <f t="shared" si="550"/>
        <v>0</v>
      </c>
      <c r="O2960" s="81" t="e">
        <f t="shared" si="551"/>
        <v>#DIV/0!</v>
      </c>
      <c r="P2960" s="61"/>
      <c r="Q2960" s="60">
        <f t="shared" si="552"/>
        <v>0</v>
      </c>
      <c r="R2960" s="60">
        <f t="shared" si="548"/>
        <v>0</v>
      </c>
      <c r="S2960" s="75" t="str">
        <f t="shared" si="553"/>
        <v>已清</v>
      </c>
      <c r="T2960" s="51" t="s">
        <v>59</v>
      </c>
      <c r="U2960" s="51"/>
      <c r="V2960" s="51"/>
    </row>
    <row r="2961" spans="1:22" ht="20">
      <c r="A2961" s="49"/>
      <c r="B2961" s="52"/>
      <c r="C2961" s="53"/>
      <c r="D2961" s="54"/>
      <c r="E2961" s="54"/>
      <c r="F2961" s="55"/>
      <c r="G2961" s="56"/>
      <c r="H2961" s="57"/>
      <c r="I2961" s="58"/>
      <c r="J2961" s="59">
        <f t="shared" si="554"/>
        <v>0</v>
      </c>
      <c r="K2961" s="60">
        <f t="shared" si="547"/>
        <v>0</v>
      </c>
      <c r="L2961" s="61"/>
      <c r="M2961" s="59">
        <f t="shared" si="549"/>
        <v>0</v>
      </c>
      <c r="N2961" s="60">
        <f t="shared" si="550"/>
        <v>0</v>
      </c>
      <c r="O2961" s="81" t="e">
        <f t="shared" si="551"/>
        <v>#DIV/0!</v>
      </c>
      <c r="P2961" s="61"/>
      <c r="Q2961" s="60">
        <f t="shared" si="552"/>
        <v>0</v>
      </c>
      <c r="R2961" s="60">
        <f t="shared" si="548"/>
        <v>0</v>
      </c>
      <c r="S2961" s="75" t="str">
        <f t="shared" si="553"/>
        <v>已清</v>
      </c>
      <c r="T2961" s="51" t="s">
        <v>59</v>
      </c>
      <c r="U2961" s="51"/>
      <c r="V2961" s="51"/>
    </row>
    <row r="2962" spans="1:22" ht="20">
      <c r="A2962" s="49"/>
      <c r="B2962" s="52"/>
      <c r="C2962" s="53"/>
      <c r="D2962" s="54"/>
      <c r="E2962" s="54"/>
      <c r="F2962" s="55"/>
      <c r="G2962" s="56"/>
      <c r="H2962" s="57"/>
      <c r="I2962" s="58"/>
      <c r="J2962" s="59">
        <f t="shared" si="554"/>
        <v>0</v>
      </c>
      <c r="K2962" s="60">
        <f t="shared" si="547"/>
        <v>0</v>
      </c>
      <c r="L2962" s="61"/>
      <c r="M2962" s="59">
        <f t="shared" si="549"/>
        <v>0</v>
      </c>
      <c r="N2962" s="60">
        <f t="shared" si="550"/>
        <v>0</v>
      </c>
      <c r="O2962" s="81" t="e">
        <f t="shared" si="551"/>
        <v>#DIV/0!</v>
      </c>
      <c r="P2962" s="61"/>
      <c r="Q2962" s="60">
        <f t="shared" si="552"/>
        <v>0</v>
      </c>
      <c r="R2962" s="60">
        <f t="shared" si="548"/>
        <v>0</v>
      </c>
      <c r="S2962" s="75" t="str">
        <f t="shared" si="553"/>
        <v>已清</v>
      </c>
      <c r="T2962" s="51" t="s">
        <v>59</v>
      </c>
      <c r="U2962" s="51"/>
      <c r="V2962" s="51"/>
    </row>
    <row r="2963" spans="1:22" ht="20">
      <c r="A2963" s="49"/>
      <c r="B2963" s="52"/>
      <c r="C2963" s="53"/>
      <c r="D2963" s="54"/>
      <c r="E2963" s="54"/>
      <c r="F2963" s="55"/>
      <c r="G2963" s="56"/>
      <c r="H2963" s="57"/>
      <c r="I2963" s="58"/>
      <c r="J2963" s="59">
        <f t="shared" si="554"/>
        <v>0</v>
      </c>
      <c r="K2963" s="60">
        <f t="shared" si="547"/>
        <v>0</v>
      </c>
      <c r="L2963" s="61"/>
      <c r="M2963" s="59">
        <f t="shared" si="549"/>
        <v>0</v>
      </c>
      <c r="N2963" s="60">
        <f t="shared" si="550"/>
        <v>0</v>
      </c>
      <c r="O2963" s="81" t="e">
        <f t="shared" si="551"/>
        <v>#DIV/0!</v>
      </c>
      <c r="P2963" s="61"/>
      <c r="Q2963" s="60">
        <f t="shared" si="552"/>
        <v>0</v>
      </c>
      <c r="R2963" s="60">
        <f t="shared" si="548"/>
        <v>0</v>
      </c>
      <c r="S2963" s="75" t="str">
        <f t="shared" si="553"/>
        <v>已清</v>
      </c>
      <c r="T2963" s="51" t="s">
        <v>59</v>
      </c>
      <c r="U2963" s="51"/>
      <c r="V2963" s="51"/>
    </row>
    <row r="2964" spans="1:22" ht="20">
      <c r="A2964" s="49"/>
      <c r="B2964" s="52"/>
      <c r="C2964" s="53"/>
      <c r="D2964" s="54"/>
      <c r="E2964" s="54"/>
      <c r="F2964" s="55"/>
      <c r="G2964" s="56"/>
      <c r="H2964" s="57"/>
      <c r="I2964" s="58"/>
      <c r="J2964" s="59">
        <f t="shared" si="554"/>
        <v>0</v>
      </c>
      <c r="K2964" s="60">
        <f t="shared" si="547"/>
        <v>0</v>
      </c>
      <c r="L2964" s="61"/>
      <c r="M2964" s="59">
        <f t="shared" si="549"/>
        <v>0</v>
      </c>
      <c r="N2964" s="60">
        <f t="shared" si="550"/>
        <v>0</v>
      </c>
      <c r="O2964" s="81" t="e">
        <f t="shared" si="551"/>
        <v>#DIV/0!</v>
      </c>
      <c r="P2964" s="61"/>
      <c r="Q2964" s="60">
        <f t="shared" si="552"/>
        <v>0</v>
      </c>
      <c r="R2964" s="60">
        <f t="shared" si="548"/>
        <v>0</v>
      </c>
      <c r="S2964" s="75" t="str">
        <f t="shared" si="553"/>
        <v>已清</v>
      </c>
      <c r="T2964" s="51" t="s">
        <v>59</v>
      </c>
      <c r="U2964" s="51"/>
      <c r="V2964" s="51"/>
    </row>
    <row r="2965" spans="1:22" ht="20">
      <c r="A2965" s="49"/>
      <c r="B2965" s="52"/>
      <c r="C2965" s="53"/>
      <c r="D2965" s="54"/>
      <c r="E2965" s="54"/>
      <c r="F2965" s="55"/>
      <c r="G2965" s="56"/>
      <c r="H2965" s="57"/>
      <c r="I2965" s="58"/>
      <c r="J2965" s="59">
        <f t="shared" si="554"/>
        <v>0</v>
      </c>
      <c r="K2965" s="60">
        <f t="shared" si="547"/>
        <v>0</v>
      </c>
      <c r="L2965" s="61"/>
      <c r="M2965" s="59">
        <f t="shared" si="549"/>
        <v>0</v>
      </c>
      <c r="N2965" s="60">
        <f t="shared" si="550"/>
        <v>0</v>
      </c>
      <c r="O2965" s="81" t="e">
        <f t="shared" si="551"/>
        <v>#DIV/0!</v>
      </c>
      <c r="P2965" s="61"/>
      <c r="Q2965" s="60">
        <f t="shared" si="552"/>
        <v>0</v>
      </c>
      <c r="R2965" s="60">
        <f t="shared" si="548"/>
        <v>0</v>
      </c>
      <c r="S2965" s="75" t="str">
        <f t="shared" si="553"/>
        <v>已清</v>
      </c>
      <c r="T2965" s="51" t="s">
        <v>59</v>
      </c>
      <c r="U2965" s="51"/>
      <c r="V2965" s="51"/>
    </row>
    <row r="2966" spans="1:22" ht="20">
      <c r="A2966" s="49"/>
      <c r="B2966" s="52"/>
      <c r="C2966" s="53"/>
      <c r="D2966" s="54"/>
      <c r="E2966" s="54"/>
      <c r="F2966" s="55"/>
      <c r="G2966" s="56"/>
      <c r="H2966" s="57"/>
      <c r="I2966" s="58"/>
      <c r="J2966" s="59">
        <f t="shared" si="554"/>
        <v>0</v>
      </c>
      <c r="K2966" s="60">
        <f t="shared" si="547"/>
        <v>0</v>
      </c>
      <c r="L2966" s="61"/>
      <c r="M2966" s="59">
        <f t="shared" si="549"/>
        <v>0</v>
      </c>
      <c r="N2966" s="60">
        <f t="shared" si="550"/>
        <v>0</v>
      </c>
      <c r="O2966" s="81" t="e">
        <f t="shared" si="551"/>
        <v>#DIV/0!</v>
      </c>
      <c r="P2966" s="61"/>
      <c r="Q2966" s="60">
        <f t="shared" si="552"/>
        <v>0</v>
      </c>
      <c r="R2966" s="60">
        <f t="shared" si="548"/>
        <v>0</v>
      </c>
      <c r="S2966" s="75" t="str">
        <f t="shared" si="553"/>
        <v>已清</v>
      </c>
      <c r="T2966" s="51" t="s">
        <v>59</v>
      </c>
      <c r="U2966" s="51"/>
      <c r="V2966" s="51"/>
    </row>
    <row r="2967" spans="1:22" ht="20">
      <c r="A2967" s="49"/>
      <c r="B2967" s="52"/>
      <c r="C2967" s="53"/>
      <c r="D2967" s="54"/>
      <c r="E2967" s="54"/>
      <c r="F2967" s="55"/>
      <c r="G2967" s="56"/>
      <c r="H2967" s="57"/>
      <c r="I2967" s="58"/>
      <c r="J2967" s="59">
        <f t="shared" si="554"/>
        <v>0</v>
      </c>
      <c r="K2967" s="60">
        <f t="shared" ref="K2967:K3030" si="555">J2967*H2967</f>
        <v>0</v>
      </c>
      <c r="L2967" s="61"/>
      <c r="M2967" s="59">
        <f t="shared" si="549"/>
        <v>0</v>
      </c>
      <c r="N2967" s="60">
        <f t="shared" si="550"/>
        <v>0</v>
      </c>
      <c r="O2967" s="81" t="e">
        <f t="shared" si="551"/>
        <v>#DIV/0!</v>
      </c>
      <c r="P2967" s="61"/>
      <c r="Q2967" s="60">
        <f t="shared" si="552"/>
        <v>0</v>
      </c>
      <c r="R2967" s="60">
        <f t="shared" si="548"/>
        <v>0</v>
      </c>
      <c r="S2967" s="75" t="str">
        <f t="shared" si="553"/>
        <v>已清</v>
      </c>
      <c r="T2967" s="51" t="s">
        <v>59</v>
      </c>
      <c r="U2967" s="51"/>
      <c r="V2967" s="51"/>
    </row>
    <row r="2968" spans="1:22" ht="20">
      <c r="A2968" s="49"/>
      <c r="B2968" s="52"/>
      <c r="C2968" s="53"/>
      <c r="D2968" s="54"/>
      <c r="E2968" s="54"/>
      <c r="F2968" s="55"/>
      <c r="G2968" s="56"/>
      <c r="H2968" s="57"/>
      <c r="I2968" s="58"/>
      <c r="J2968" s="59">
        <f t="shared" si="554"/>
        <v>0</v>
      </c>
      <c r="K2968" s="60">
        <f t="shared" si="555"/>
        <v>0</v>
      </c>
      <c r="L2968" s="61"/>
      <c r="M2968" s="59">
        <f t="shared" si="549"/>
        <v>0</v>
      </c>
      <c r="N2968" s="60">
        <f t="shared" si="550"/>
        <v>0</v>
      </c>
      <c r="O2968" s="81" t="e">
        <f t="shared" si="551"/>
        <v>#DIV/0!</v>
      </c>
      <c r="P2968" s="61"/>
      <c r="Q2968" s="60">
        <f t="shared" si="552"/>
        <v>0</v>
      </c>
      <c r="R2968" s="60">
        <f t="shared" si="548"/>
        <v>0</v>
      </c>
      <c r="S2968" s="75" t="str">
        <f t="shared" si="553"/>
        <v>已清</v>
      </c>
      <c r="T2968" s="51" t="s">
        <v>59</v>
      </c>
      <c r="U2968" s="51"/>
      <c r="V2968" s="51"/>
    </row>
    <row r="2969" spans="1:22" ht="20">
      <c r="A2969" s="49"/>
      <c r="B2969" s="52"/>
      <c r="C2969" s="53"/>
      <c r="D2969" s="54"/>
      <c r="E2969" s="54"/>
      <c r="F2969" s="55"/>
      <c r="G2969" s="56"/>
      <c r="H2969" s="57"/>
      <c r="I2969" s="58"/>
      <c r="J2969" s="59">
        <f t="shared" si="554"/>
        <v>0</v>
      </c>
      <c r="K2969" s="60">
        <f t="shared" si="555"/>
        <v>0</v>
      </c>
      <c r="L2969" s="61"/>
      <c r="M2969" s="59">
        <f t="shared" si="549"/>
        <v>0</v>
      </c>
      <c r="N2969" s="60">
        <f t="shared" si="550"/>
        <v>0</v>
      </c>
      <c r="O2969" s="81" t="e">
        <f t="shared" si="551"/>
        <v>#DIV/0!</v>
      </c>
      <c r="P2969" s="61"/>
      <c r="Q2969" s="60">
        <f t="shared" si="552"/>
        <v>0</v>
      </c>
      <c r="R2969" s="60">
        <f t="shared" si="548"/>
        <v>0</v>
      </c>
      <c r="S2969" s="75" t="str">
        <f t="shared" si="553"/>
        <v>已清</v>
      </c>
      <c r="T2969" s="51" t="s">
        <v>59</v>
      </c>
      <c r="U2969" s="51"/>
      <c r="V2969" s="51"/>
    </row>
    <row r="2970" spans="1:22" ht="20">
      <c r="A2970" s="49"/>
      <c r="B2970" s="52"/>
      <c r="C2970" s="53"/>
      <c r="D2970" s="54"/>
      <c r="E2970" s="54"/>
      <c r="F2970" s="55"/>
      <c r="G2970" s="56"/>
      <c r="H2970" s="57"/>
      <c r="I2970" s="58"/>
      <c r="J2970" s="59">
        <f t="shared" si="554"/>
        <v>0</v>
      </c>
      <c r="K2970" s="60">
        <f t="shared" si="555"/>
        <v>0</v>
      </c>
      <c r="L2970" s="61"/>
      <c r="M2970" s="59">
        <f t="shared" si="549"/>
        <v>0</v>
      </c>
      <c r="N2970" s="60">
        <f t="shared" si="550"/>
        <v>0</v>
      </c>
      <c r="O2970" s="81" t="e">
        <f t="shared" si="551"/>
        <v>#DIV/0!</v>
      </c>
      <c r="P2970" s="61"/>
      <c r="Q2970" s="60">
        <f t="shared" si="552"/>
        <v>0</v>
      </c>
      <c r="R2970" s="60">
        <f t="shared" si="548"/>
        <v>0</v>
      </c>
      <c r="S2970" s="75" t="str">
        <f t="shared" si="553"/>
        <v>已清</v>
      </c>
      <c r="T2970" s="51" t="s">
        <v>59</v>
      </c>
      <c r="U2970" s="51"/>
      <c r="V2970" s="51"/>
    </row>
    <row r="2971" spans="1:22" ht="20">
      <c r="A2971" s="49"/>
      <c r="B2971" s="52"/>
      <c r="C2971" s="53"/>
      <c r="D2971" s="54"/>
      <c r="E2971" s="54"/>
      <c r="F2971" s="55"/>
      <c r="G2971" s="56"/>
      <c r="H2971" s="57"/>
      <c r="I2971" s="58"/>
      <c r="J2971" s="59">
        <f t="shared" si="554"/>
        <v>0</v>
      </c>
      <c r="K2971" s="60">
        <f t="shared" si="555"/>
        <v>0</v>
      </c>
      <c r="L2971" s="61"/>
      <c r="M2971" s="59">
        <f t="shared" si="549"/>
        <v>0</v>
      </c>
      <c r="N2971" s="60">
        <f t="shared" si="550"/>
        <v>0</v>
      </c>
      <c r="O2971" s="81" t="e">
        <f t="shared" si="551"/>
        <v>#DIV/0!</v>
      </c>
      <c r="P2971" s="61"/>
      <c r="Q2971" s="60">
        <f t="shared" si="552"/>
        <v>0</v>
      </c>
      <c r="R2971" s="60">
        <f t="shared" si="548"/>
        <v>0</v>
      </c>
      <c r="S2971" s="75" t="str">
        <f t="shared" si="553"/>
        <v>已清</v>
      </c>
      <c r="T2971" s="51" t="s">
        <v>59</v>
      </c>
      <c r="U2971" s="51"/>
      <c r="V2971" s="51"/>
    </row>
    <row r="2972" spans="1:22" ht="20">
      <c r="A2972" s="49"/>
      <c r="B2972" s="52"/>
      <c r="C2972" s="53"/>
      <c r="D2972" s="54"/>
      <c r="E2972" s="54"/>
      <c r="F2972" s="55"/>
      <c r="G2972" s="56"/>
      <c r="H2972" s="57"/>
      <c r="I2972" s="58"/>
      <c r="J2972" s="59">
        <f t="shared" si="554"/>
        <v>0</v>
      </c>
      <c r="K2972" s="60">
        <f t="shared" si="555"/>
        <v>0</v>
      </c>
      <c r="L2972" s="61"/>
      <c r="M2972" s="59">
        <f t="shared" si="549"/>
        <v>0</v>
      </c>
      <c r="N2972" s="60">
        <f t="shared" si="550"/>
        <v>0</v>
      </c>
      <c r="O2972" s="81" t="e">
        <f t="shared" si="551"/>
        <v>#DIV/0!</v>
      </c>
      <c r="P2972" s="61"/>
      <c r="Q2972" s="60">
        <f t="shared" si="552"/>
        <v>0</v>
      </c>
      <c r="R2972" s="60">
        <f t="shared" si="548"/>
        <v>0</v>
      </c>
      <c r="S2972" s="75" t="str">
        <f t="shared" si="553"/>
        <v>已清</v>
      </c>
      <c r="T2972" s="51" t="s">
        <v>59</v>
      </c>
      <c r="U2972" s="51"/>
      <c r="V2972" s="51"/>
    </row>
    <row r="2973" spans="1:22" ht="20">
      <c r="A2973" s="49"/>
      <c r="B2973" s="52"/>
      <c r="C2973" s="53"/>
      <c r="D2973" s="54"/>
      <c r="E2973" s="54"/>
      <c r="F2973" s="55"/>
      <c r="G2973" s="56"/>
      <c r="H2973" s="57"/>
      <c r="I2973" s="58"/>
      <c r="J2973" s="59">
        <f t="shared" si="554"/>
        <v>0</v>
      </c>
      <c r="K2973" s="60">
        <f t="shared" si="555"/>
        <v>0</v>
      </c>
      <c r="L2973" s="61"/>
      <c r="M2973" s="59">
        <f t="shared" si="549"/>
        <v>0</v>
      </c>
      <c r="N2973" s="60">
        <f t="shared" si="550"/>
        <v>0</v>
      </c>
      <c r="O2973" s="81" t="e">
        <f t="shared" si="551"/>
        <v>#DIV/0!</v>
      </c>
      <c r="P2973" s="61"/>
      <c r="Q2973" s="60">
        <f t="shared" si="552"/>
        <v>0</v>
      </c>
      <c r="R2973" s="60">
        <f t="shared" si="548"/>
        <v>0</v>
      </c>
      <c r="S2973" s="75" t="str">
        <f t="shared" si="553"/>
        <v>已清</v>
      </c>
      <c r="T2973" s="51" t="s">
        <v>59</v>
      </c>
      <c r="U2973" s="51"/>
      <c r="V2973" s="51"/>
    </row>
    <row r="2974" spans="1:22" ht="20">
      <c r="A2974" s="49"/>
      <c r="B2974" s="52"/>
      <c r="C2974" s="53"/>
      <c r="D2974" s="54"/>
      <c r="E2974" s="54"/>
      <c r="F2974" s="55"/>
      <c r="G2974" s="56"/>
      <c r="H2974" s="57"/>
      <c r="I2974" s="58"/>
      <c r="J2974" s="59">
        <f t="shared" si="554"/>
        <v>0</v>
      </c>
      <c r="K2974" s="60">
        <f t="shared" si="555"/>
        <v>0</v>
      </c>
      <c r="L2974" s="61"/>
      <c r="M2974" s="59">
        <f t="shared" si="549"/>
        <v>0</v>
      </c>
      <c r="N2974" s="60">
        <f t="shared" si="550"/>
        <v>0</v>
      </c>
      <c r="O2974" s="81" t="e">
        <f t="shared" si="551"/>
        <v>#DIV/0!</v>
      </c>
      <c r="P2974" s="61"/>
      <c r="Q2974" s="60">
        <f t="shared" si="552"/>
        <v>0</v>
      </c>
      <c r="R2974" s="60">
        <f t="shared" si="548"/>
        <v>0</v>
      </c>
      <c r="S2974" s="75" t="str">
        <f t="shared" si="553"/>
        <v>已清</v>
      </c>
      <c r="T2974" s="51" t="s">
        <v>59</v>
      </c>
      <c r="U2974" s="51"/>
      <c r="V2974" s="51"/>
    </row>
    <row r="2975" spans="1:22" ht="20">
      <c r="A2975" s="49"/>
      <c r="B2975" s="52"/>
      <c r="C2975" s="53"/>
      <c r="D2975" s="54"/>
      <c r="E2975" s="54"/>
      <c r="F2975" s="55"/>
      <c r="G2975" s="56"/>
      <c r="H2975" s="57"/>
      <c r="I2975" s="58"/>
      <c r="J2975" s="59">
        <f t="shared" si="554"/>
        <v>0</v>
      </c>
      <c r="K2975" s="60">
        <f t="shared" si="555"/>
        <v>0</v>
      </c>
      <c r="L2975" s="61"/>
      <c r="M2975" s="59">
        <f t="shared" si="549"/>
        <v>0</v>
      </c>
      <c r="N2975" s="60">
        <f t="shared" si="550"/>
        <v>0</v>
      </c>
      <c r="O2975" s="81" t="e">
        <f t="shared" si="551"/>
        <v>#DIV/0!</v>
      </c>
      <c r="P2975" s="61"/>
      <c r="Q2975" s="60">
        <f t="shared" si="552"/>
        <v>0</v>
      </c>
      <c r="R2975" s="60">
        <f t="shared" si="548"/>
        <v>0</v>
      </c>
      <c r="S2975" s="75" t="str">
        <f t="shared" si="553"/>
        <v>已清</v>
      </c>
      <c r="T2975" s="51" t="s">
        <v>59</v>
      </c>
      <c r="U2975" s="51"/>
      <c r="V2975" s="51"/>
    </row>
    <row r="2976" spans="1:22" ht="20">
      <c r="A2976" s="49"/>
      <c r="B2976" s="52"/>
      <c r="C2976" s="53"/>
      <c r="D2976" s="54"/>
      <c r="E2976" s="54"/>
      <c r="F2976" s="55"/>
      <c r="G2976" s="56"/>
      <c r="H2976" s="57"/>
      <c r="I2976" s="58"/>
      <c r="J2976" s="59">
        <f t="shared" si="554"/>
        <v>0</v>
      </c>
      <c r="K2976" s="60">
        <f t="shared" si="555"/>
        <v>0</v>
      </c>
      <c r="L2976" s="61"/>
      <c r="M2976" s="59">
        <f t="shared" si="549"/>
        <v>0</v>
      </c>
      <c r="N2976" s="60">
        <f t="shared" si="550"/>
        <v>0</v>
      </c>
      <c r="O2976" s="81" t="e">
        <f t="shared" si="551"/>
        <v>#DIV/0!</v>
      </c>
      <c r="P2976" s="61"/>
      <c r="Q2976" s="60">
        <f t="shared" si="552"/>
        <v>0</v>
      </c>
      <c r="R2976" s="60">
        <f t="shared" si="548"/>
        <v>0</v>
      </c>
      <c r="S2976" s="75" t="str">
        <f t="shared" si="553"/>
        <v>已清</v>
      </c>
      <c r="T2976" s="51" t="s">
        <v>59</v>
      </c>
      <c r="U2976" s="51"/>
      <c r="V2976" s="51"/>
    </row>
    <row r="2977" spans="1:22" ht="20">
      <c r="A2977" s="49"/>
      <c r="B2977" s="52"/>
      <c r="C2977" s="53"/>
      <c r="D2977" s="54"/>
      <c r="E2977" s="54"/>
      <c r="F2977" s="55"/>
      <c r="G2977" s="56"/>
      <c r="H2977" s="57"/>
      <c r="I2977" s="58"/>
      <c r="J2977" s="59">
        <f t="shared" si="554"/>
        <v>0</v>
      </c>
      <c r="K2977" s="60">
        <f t="shared" si="555"/>
        <v>0</v>
      </c>
      <c r="L2977" s="61"/>
      <c r="M2977" s="59">
        <f t="shared" si="549"/>
        <v>0</v>
      </c>
      <c r="N2977" s="60">
        <f t="shared" si="550"/>
        <v>0</v>
      </c>
      <c r="O2977" s="81" t="e">
        <f t="shared" si="551"/>
        <v>#DIV/0!</v>
      </c>
      <c r="P2977" s="61"/>
      <c r="Q2977" s="60">
        <f t="shared" si="552"/>
        <v>0</v>
      </c>
      <c r="R2977" s="60">
        <f t="shared" si="548"/>
        <v>0</v>
      </c>
      <c r="S2977" s="75" t="str">
        <f t="shared" si="553"/>
        <v>已清</v>
      </c>
      <c r="T2977" s="51" t="s">
        <v>59</v>
      </c>
      <c r="U2977" s="51"/>
      <c r="V2977" s="51"/>
    </row>
    <row r="2978" spans="1:22" ht="20">
      <c r="A2978" s="49"/>
      <c r="B2978" s="52"/>
      <c r="C2978" s="53"/>
      <c r="D2978" s="54"/>
      <c r="E2978" s="54"/>
      <c r="F2978" s="55"/>
      <c r="G2978" s="56"/>
      <c r="H2978" s="57"/>
      <c r="I2978" s="58"/>
      <c r="J2978" s="59">
        <f t="shared" si="554"/>
        <v>0</v>
      </c>
      <c r="K2978" s="60">
        <f t="shared" si="555"/>
        <v>0</v>
      </c>
      <c r="L2978" s="61"/>
      <c r="M2978" s="59">
        <f t="shared" si="549"/>
        <v>0</v>
      </c>
      <c r="N2978" s="60">
        <f t="shared" si="550"/>
        <v>0</v>
      </c>
      <c r="O2978" s="81" t="e">
        <f t="shared" si="551"/>
        <v>#DIV/0!</v>
      </c>
      <c r="P2978" s="61"/>
      <c r="Q2978" s="60">
        <f t="shared" si="552"/>
        <v>0</v>
      </c>
      <c r="R2978" s="60">
        <f t="shared" si="548"/>
        <v>0</v>
      </c>
      <c r="S2978" s="75" t="str">
        <f t="shared" si="553"/>
        <v>已清</v>
      </c>
      <c r="T2978" s="51" t="s">
        <v>59</v>
      </c>
      <c r="U2978" s="51"/>
      <c r="V2978" s="51"/>
    </row>
    <row r="2979" spans="1:22" ht="20">
      <c r="A2979" s="49"/>
      <c r="B2979" s="52"/>
      <c r="C2979" s="53"/>
      <c r="D2979" s="54"/>
      <c r="E2979" s="54"/>
      <c r="F2979" s="55"/>
      <c r="G2979" s="56"/>
      <c r="H2979" s="57"/>
      <c r="I2979" s="58"/>
      <c r="J2979" s="59">
        <f t="shared" si="554"/>
        <v>0</v>
      </c>
      <c r="K2979" s="60">
        <f t="shared" si="555"/>
        <v>0</v>
      </c>
      <c r="L2979" s="61"/>
      <c r="M2979" s="59">
        <f t="shared" si="549"/>
        <v>0</v>
      </c>
      <c r="N2979" s="60">
        <f t="shared" si="550"/>
        <v>0</v>
      </c>
      <c r="O2979" s="81" t="e">
        <f t="shared" si="551"/>
        <v>#DIV/0!</v>
      </c>
      <c r="P2979" s="61"/>
      <c r="Q2979" s="60">
        <f t="shared" si="552"/>
        <v>0</v>
      </c>
      <c r="R2979" s="60">
        <f t="shared" si="548"/>
        <v>0</v>
      </c>
      <c r="S2979" s="75" t="str">
        <f t="shared" si="553"/>
        <v>已清</v>
      </c>
      <c r="T2979" s="51" t="s">
        <v>59</v>
      </c>
      <c r="U2979" s="51"/>
      <c r="V2979" s="51"/>
    </row>
    <row r="2980" spans="1:22" ht="20">
      <c r="A2980" s="49"/>
      <c r="B2980" s="52"/>
      <c r="C2980" s="53"/>
      <c r="D2980" s="54"/>
      <c r="E2980" s="54"/>
      <c r="F2980" s="55"/>
      <c r="G2980" s="56"/>
      <c r="H2980" s="57"/>
      <c r="I2980" s="58"/>
      <c r="J2980" s="59">
        <f t="shared" si="554"/>
        <v>0</v>
      </c>
      <c r="K2980" s="60">
        <f t="shared" si="555"/>
        <v>0</v>
      </c>
      <c r="L2980" s="61"/>
      <c r="M2980" s="59">
        <f t="shared" si="549"/>
        <v>0</v>
      </c>
      <c r="N2980" s="60">
        <f t="shared" si="550"/>
        <v>0</v>
      </c>
      <c r="O2980" s="81" t="e">
        <f t="shared" si="551"/>
        <v>#DIV/0!</v>
      </c>
      <c r="P2980" s="61"/>
      <c r="Q2980" s="60">
        <f t="shared" si="552"/>
        <v>0</v>
      </c>
      <c r="R2980" s="60">
        <f t="shared" si="548"/>
        <v>0</v>
      </c>
      <c r="S2980" s="75" t="str">
        <f t="shared" si="553"/>
        <v>已清</v>
      </c>
      <c r="T2980" s="51" t="s">
        <v>59</v>
      </c>
      <c r="U2980" s="51"/>
      <c r="V2980" s="51"/>
    </row>
    <row r="2981" spans="1:22" ht="20">
      <c r="A2981" s="49"/>
      <c r="B2981" s="52"/>
      <c r="C2981" s="53"/>
      <c r="D2981" s="54"/>
      <c r="E2981" s="54"/>
      <c r="F2981" s="55"/>
      <c r="G2981" s="56"/>
      <c r="H2981" s="57"/>
      <c r="I2981" s="58"/>
      <c r="J2981" s="59">
        <f t="shared" si="554"/>
        <v>0</v>
      </c>
      <c r="K2981" s="60">
        <f t="shared" si="555"/>
        <v>0</v>
      </c>
      <c r="L2981" s="61"/>
      <c r="M2981" s="59">
        <f t="shared" si="549"/>
        <v>0</v>
      </c>
      <c r="N2981" s="60">
        <f t="shared" si="550"/>
        <v>0</v>
      </c>
      <c r="O2981" s="81" t="e">
        <f t="shared" si="551"/>
        <v>#DIV/0!</v>
      </c>
      <c r="P2981" s="61"/>
      <c r="Q2981" s="60">
        <f t="shared" si="552"/>
        <v>0</v>
      </c>
      <c r="R2981" s="60">
        <f t="shared" si="548"/>
        <v>0</v>
      </c>
      <c r="S2981" s="75" t="str">
        <f t="shared" si="553"/>
        <v>已清</v>
      </c>
      <c r="T2981" s="51" t="s">
        <v>59</v>
      </c>
      <c r="U2981" s="51"/>
      <c r="V2981" s="51"/>
    </row>
    <row r="2982" spans="1:22" ht="20">
      <c r="A2982" s="49"/>
      <c r="B2982" s="52"/>
      <c r="C2982" s="53"/>
      <c r="D2982" s="54"/>
      <c r="E2982" s="54"/>
      <c r="F2982" s="55"/>
      <c r="G2982" s="56"/>
      <c r="H2982" s="57"/>
      <c r="I2982" s="58"/>
      <c r="J2982" s="59">
        <f t="shared" si="554"/>
        <v>0</v>
      </c>
      <c r="K2982" s="60">
        <f t="shared" si="555"/>
        <v>0</v>
      </c>
      <c r="L2982" s="61"/>
      <c r="M2982" s="59">
        <f t="shared" si="549"/>
        <v>0</v>
      </c>
      <c r="N2982" s="60">
        <f t="shared" si="550"/>
        <v>0</v>
      </c>
      <c r="O2982" s="81" t="e">
        <f t="shared" si="551"/>
        <v>#DIV/0!</v>
      </c>
      <c r="P2982" s="61"/>
      <c r="Q2982" s="60">
        <f t="shared" si="552"/>
        <v>0</v>
      </c>
      <c r="R2982" s="60">
        <f t="shared" si="548"/>
        <v>0</v>
      </c>
      <c r="S2982" s="75" t="str">
        <f t="shared" si="553"/>
        <v>已清</v>
      </c>
      <c r="T2982" s="51" t="s">
        <v>59</v>
      </c>
      <c r="U2982" s="51"/>
      <c r="V2982" s="51"/>
    </row>
    <row r="2983" spans="1:22" ht="20">
      <c r="A2983" s="49"/>
      <c r="B2983" s="52"/>
      <c r="C2983" s="53"/>
      <c r="D2983" s="54"/>
      <c r="E2983" s="54"/>
      <c r="F2983" s="55"/>
      <c r="G2983" s="56"/>
      <c r="H2983" s="57"/>
      <c r="I2983" s="58"/>
      <c r="J2983" s="59">
        <f t="shared" si="554"/>
        <v>0</v>
      </c>
      <c r="K2983" s="60">
        <f t="shared" si="555"/>
        <v>0</v>
      </c>
      <c r="L2983" s="61"/>
      <c r="M2983" s="59">
        <f t="shared" si="549"/>
        <v>0</v>
      </c>
      <c r="N2983" s="60">
        <f t="shared" si="550"/>
        <v>0</v>
      </c>
      <c r="O2983" s="81" t="e">
        <f t="shared" si="551"/>
        <v>#DIV/0!</v>
      </c>
      <c r="P2983" s="61"/>
      <c r="Q2983" s="60">
        <f t="shared" si="552"/>
        <v>0</v>
      </c>
      <c r="R2983" s="60">
        <f t="shared" si="548"/>
        <v>0</v>
      </c>
      <c r="S2983" s="75" t="str">
        <f t="shared" si="553"/>
        <v>已清</v>
      </c>
      <c r="T2983" s="51" t="s">
        <v>59</v>
      </c>
      <c r="U2983" s="51"/>
      <c r="V2983" s="51"/>
    </row>
    <row r="2984" spans="1:22" ht="20">
      <c r="A2984" s="49"/>
      <c r="B2984" s="52"/>
      <c r="C2984" s="53"/>
      <c r="D2984" s="54"/>
      <c r="E2984" s="54"/>
      <c r="F2984" s="55"/>
      <c r="G2984" s="56"/>
      <c r="H2984" s="57"/>
      <c r="I2984" s="58"/>
      <c r="J2984" s="59">
        <f t="shared" si="554"/>
        <v>0</v>
      </c>
      <c r="K2984" s="60">
        <f t="shared" si="555"/>
        <v>0</v>
      </c>
      <c r="L2984" s="61"/>
      <c r="M2984" s="59">
        <f t="shared" si="549"/>
        <v>0</v>
      </c>
      <c r="N2984" s="60">
        <f t="shared" si="550"/>
        <v>0</v>
      </c>
      <c r="O2984" s="81" t="e">
        <f t="shared" si="551"/>
        <v>#DIV/0!</v>
      </c>
      <c r="P2984" s="61"/>
      <c r="Q2984" s="60">
        <f t="shared" si="552"/>
        <v>0</v>
      </c>
      <c r="R2984" s="60">
        <f t="shared" si="548"/>
        <v>0</v>
      </c>
      <c r="S2984" s="75" t="str">
        <f t="shared" si="553"/>
        <v>已清</v>
      </c>
      <c r="T2984" s="51" t="s">
        <v>59</v>
      </c>
      <c r="U2984" s="51"/>
      <c r="V2984" s="51"/>
    </row>
    <row r="2985" spans="1:22" ht="20">
      <c r="A2985" s="49"/>
      <c r="B2985" s="52"/>
      <c r="C2985" s="53"/>
      <c r="D2985" s="54"/>
      <c r="E2985" s="54"/>
      <c r="F2985" s="55"/>
      <c r="G2985" s="56"/>
      <c r="H2985" s="57"/>
      <c r="I2985" s="58"/>
      <c r="J2985" s="59">
        <f t="shared" si="554"/>
        <v>0</v>
      </c>
      <c r="K2985" s="60">
        <f t="shared" si="555"/>
        <v>0</v>
      </c>
      <c r="L2985" s="61"/>
      <c r="M2985" s="59">
        <f t="shared" si="549"/>
        <v>0</v>
      </c>
      <c r="N2985" s="60">
        <f t="shared" si="550"/>
        <v>0</v>
      </c>
      <c r="O2985" s="81" t="e">
        <f t="shared" si="551"/>
        <v>#DIV/0!</v>
      </c>
      <c r="P2985" s="61"/>
      <c r="Q2985" s="60">
        <f t="shared" si="552"/>
        <v>0</v>
      </c>
      <c r="R2985" s="60">
        <f t="shared" ref="R2985:R3048" si="556">N2985/2</f>
        <v>0</v>
      </c>
      <c r="S2985" s="75" t="str">
        <f t="shared" si="553"/>
        <v>已清</v>
      </c>
      <c r="T2985" s="51" t="s">
        <v>59</v>
      </c>
      <c r="U2985" s="51"/>
      <c r="V2985" s="51"/>
    </row>
    <row r="2986" spans="1:22" ht="20">
      <c r="A2986" s="49"/>
      <c r="B2986" s="52"/>
      <c r="C2986" s="53"/>
      <c r="D2986" s="54"/>
      <c r="E2986" s="54"/>
      <c r="F2986" s="55"/>
      <c r="G2986" s="56"/>
      <c r="H2986" s="57"/>
      <c r="I2986" s="58"/>
      <c r="J2986" s="59">
        <f t="shared" si="554"/>
        <v>0</v>
      </c>
      <c r="K2986" s="60">
        <f t="shared" si="555"/>
        <v>0</v>
      </c>
      <c r="L2986" s="61"/>
      <c r="M2986" s="59">
        <f t="shared" si="549"/>
        <v>0</v>
      </c>
      <c r="N2986" s="60">
        <f t="shared" si="550"/>
        <v>0</v>
      </c>
      <c r="O2986" s="81" t="e">
        <f t="shared" si="551"/>
        <v>#DIV/0!</v>
      </c>
      <c r="P2986" s="61"/>
      <c r="Q2986" s="60">
        <f t="shared" si="552"/>
        <v>0</v>
      </c>
      <c r="R2986" s="60">
        <f t="shared" si="556"/>
        <v>0</v>
      </c>
      <c r="S2986" s="75" t="str">
        <f t="shared" si="553"/>
        <v>已清</v>
      </c>
      <c r="T2986" s="51" t="s">
        <v>59</v>
      </c>
      <c r="U2986" s="51"/>
      <c r="V2986" s="51"/>
    </row>
    <row r="2987" spans="1:22" ht="20">
      <c r="A2987" s="49"/>
      <c r="B2987" s="52"/>
      <c r="C2987" s="53"/>
      <c r="D2987" s="54"/>
      <c r="E2987" s="54"/>
      <c r="F2987" s="55"/>
      <c r="G2987" s="56"/>
      <c r="H2987" s="57"/>
      <c r="I2987" s="58"/>
      <c r="J2987" s="59">
        <f t="shared" si="554"/>
        <v>0</v>
      </c>
      <c r="K2987" s="60">
        <f t="shared" si="555"/>
        <v>0</v>
      </c>
      <c r="L2987" s="61"/>
      <c r="M2987" s="59">
        <f t="shared" si="549"/>
        <v>0</v>
      </c>
      <c r="N2987" s="60">
        <f t="shared" si="550"/>
        <v>0</v>
      </c>
      <c r="O2987" s="81" t="e">
        <f t="shared" si="551"/>
        <v>#DIV/0!</v>
      </c>
      <c r="P2987" s="61"/>
      <c r="Q2987" s="60">
        <f t="shared" si="552"/>
        <v>0</v>
      </c>
      <c r="R2987" s="60">
        <f t="shared" si="556"/>
        <v>0</v>
      </c>
      <c r="S2987" s="75" t="str">
        <f t="shared" si="553"/>
        <v>已清</v>
      </c>
      <c r="T2987" s="51" t="s">
        <v>59</v>
      </c>
      <c r="U2987" s="51"/>
      <c r="V2987" s="51"/>
    </row>
    <row r="2988" spans="1:22" ht="20">
      <c r="A2988" s="49"/>
      <c r="B2988" s="52"/>
      <c r="C2988" s="53"/>
      <c r="D2988" s="54"/>
      <c r="E2988" s="54"/>
      <c r="F2988" s="55"/>
      <c r="G2988" s="56"/>
      <c r="H2988" s="57"/>
      <c r="I2988" s="58"/>
      <c r="J2988" s="59">
        <f t="shared" si="554"/>
        <v>0</v>
      </c>
      <c r="K2988" s="60">
        <f t="shared" si="555"/>
        <v>0</v>
      </c>
      <c r="L2988" s="61"/>
      <c r="M2988" s="59">
        <f t="shared" si="549"/>
        <v>0</v>
      </c>
      <c r="N2988" s="60">
        <f t="shared" si="550"/>
        <v>0</v>
      </c>
      <c r="O2988" s="81" t="e">
        <f t="shared" si="551"/>
        <v>#DIV/0!</v>
      </c>
      <c r="P2988" s="61"/>
      <c r="Q2988" s="60">
        <f t="shared" si="552"/>
        <v>0</v>
      </c>
      <c r="R2988" s="60">
        <f t="shared" si="556"/>
        <v>0</v>
      </c>
      <c r="S2988" s="75" t="str">
        <f t="shared" si="553"/>
        <v>已清</v>
      </c>
      <c r="T2988" s="51" t="s">
        <v>59</v>
      </c>
      <c r="U2988" s="51"/>
      <c r="V2988" s="51"/>
    </row>
    <row r="2989" spans="1:22" ht="20">
      <c r="A2989" s="49"/>
      <c r="B2989" s="52"/>
      <c r="C2989" s="53"/>
      <c r="D2989" s="54"/>
      <c r="E2989" s="54"/>
      <c r="F2989" s="55"/>
      <c r="G2989" s="56"/>
      <c r="H2989" s="57"/>
      <c r="I2989" s="58"/>
      <c r="J2989" s="59">
        <f t="shared" si="554"/>
        <v>0</v>
      </c>
      <c r="K2989" s="60">
        <f t="shared" si="555"/>
        <v>0</v>
      </c>
      <c r="L2989" s="61"/>
      <c r="M2989" s="59">
        <f t="shared" si="549"/>
        <v>0</v>
      </c>
      <c r="N2989" s="60">
        <f t="shared" si="550"/>
        <v>0</v>
      </c>
      <c r="O2989" s="81" t="e">
        <f t="shared" si="551"/>
        <v>#DIV/0!</v>
      </c>
      <c r="P2989" s="61"/>
      <c r="Q2989" s="60">
        <f t="shared" si="552"/>
        <v>0</v>
      </c>
      <c r="R2989" s="60">
        <f t="shared" si="556"/>
        <v>0</v>
      </c>
      <c r="S2989" s="75" t="str">
        <f t="shared" si="553"/>
        <v>已清</v>
      </c>
      <c r="T2989" s="51" t="s">
        <v>59</v>
      </c>
      <c r="U2989" s="51"/>
      <c r="V2989" s="51"/>
    </row>
    <row r="2990" spans="1:22" ht="20">
      <c r="A2990" s="49"/>
      <c r="B2990" s="52"/>
      <c r="C2990" s="53"/>
      <c r="D2990" s="54"/>
      <c r="E2990" s="54"/>
      <c r="F2990" s="55"/>
      <c r="G2990" s="56"/>
      <c r="H2990" s="57"/>
      <c r="I2990" s="58"/>
      <c r="J2990" s="59">
        <f t="shared" si="554"/>
        <v>0</v>
      </c>
      <c r="K2990" s="60">
        <f t="shared" si="555"/>
        <v>0</v>
      </c>
      <c r="L2990" s="61"/>
      <c r="M2990" s="59">
        <f t="shared" si="549"/>
        <v>0</v>
      </c>
      <c r="N2990" s="60">
        <f t="shared" si="550"/>
        <v>0</v>
      </c>
      <c r="O2990" s="81" t="e">
        <f t="shared" si="551"/>
        <v>#DIV/0!</v>
      </c>
      <c r="P2990" s="61"/>
      <c r="Q2990" s="60">
        <f t="shared" si="552"/>
        <v>0</v>
      </c>
      <c r="R2990" s="60">
        <f t="shared" si="556"/>
        <v>0</v>
      </c>
      <c r="S2990" s="75" t="str">
        <f t="shared" si="553"/>
        <v>已清</v>
      </c>
      <c r="T2990" s="51" t="s">
        <v>59</v>
      </c>
      <c r="U2990" s="51"/>
      <c r="V2990" s="51"/>
    </row>
    <row r="2991" spans="1:22" ht="20">
      <c r="A2991" s="49"/>
      <c r="B2991" s="52"/>
      <c r="C2991" s="53"/>
      <c r="D2991" s="54"/>
      <c r="E2991" s="54"/>
      <c r="F2991" s="55"/>
      <c r="G2991" s="56"/>
      <c r="H2991" s="57"/>
      <c r="I2991" s="58"/>
      <c r="J2991" s="59">
        <f t="shared" si="554"/>
        <v>0</v>
      </c>
      <c r="K2991" s="60">
        <f t="shared" si="555"/>
        <v>0</v>
      </c>
      <c r="L2991" s="61"/>
      <c r="M2991" s="59">
        <f t="shared" si="549"/>
        <v>0</v>
      </c>
      <c r="N2991" s="60">
        <f t="shared" si="550"/>
        <v>0</v>
      </c>
      <c r="O2991" s="81" t="e">
        <f t="shared" si="551"/>
        <v>#DIV/0!</v>
      </c>
      <c r="P2991" s="61"/>
      <c r="Q2991" s="60">
        <f t="shared" si="552"/>
        <v>0</v>
      </c>
      <c r="R2991" s="60">
        <f t="shared" si="556"/>
        <v>0</v>
      </c>
      <c r="S2991" s="75" t="str">
        <f t="shared" si="553"/>
        <v>已清</v>
      </c>
      <c r="T2991" s="51" t="s">
        <v>59</v>
      </c>
      <c r="U2991" s="51"/>
      <c r="V2991" s="51"/>
    </row>
    <row r="2992" spans="1:22" ht="20">
      <c r="A2992" s="49"/>
      <c r="B2992" s="52"/>
      <c r="C2992" s="53"/>
      <c r="D2992" s="54"/>
      <c r="E2992" s="54"/>
      <c r="F2992" s="55"/>
      <c r="G2992" s="56"/>
      <c r="H2992" s="57"/>
      <c r="I2992" s="58"/>
      <c r="J2992" s="59">
        <f t="shared" si="554"/>
        <v>0</v>
      </c>
      <c r="K2992" s="60">
        <f t="shared" si="555"/>
        <v>0</v>
      </c>
      <c r="L2992" s="61"/>
      <c r="M2992" s="59">
        <f t="shared" si="549"/>
        <v>0</v>
      </c>
      <c r="N2992" s="60">
        <f t="shared" si="550"/>
        <v>0</v>
      </c>
      <c r="O2992" s="81" t="e">
        <f t="shared" si="551"/>
        <v>#DIV/0!</v>
      </c>
      <c r="P2992" s="61"/>
      <c r="Q2992" s="60">
        <f t="shared" si="552"/>
        <v>0</v>
      </c>
      <c r="R2992" s="60">
        <f t="shared" si="556"/>
        <v>0</v>
      </c>
      <c r="S2992" s="75" t="str">
        <f t="shared" si="553"/>
        <v>已清</v>
      </c>
      <c r="T2992" s="51" t="s">
        <v>59</v>
      </c>
      <c r="U2992" s="51"/>
      <c r="V2992" s="51"/>
    </row>
    <row r="2993" spans="1:22" ht="20">
      <c r="A2993" s="49"/>
      <c r="B2993" s="52"/>
      <c r="C2993" s="53"/>
      <c r="D2993" s="54"/>
      <c r="E2993" s="54"/>
      <c r="F2993" s="55"/>
      <c r="G2993" s="56"/>
      <c r="H2993" s="57"/>
      <c r="I2993" s="58"/>
      <c r="J2993" s="59">
        <f t="shared" si="554"/>
        <v>0</v>
      </c>
      <c r="K2993" s="60">
        <f t="shared" si="555"/>
        <v>0</v>
      </c>
      <c r="L2993" s="61"/>
      <c r="M2993" s="59">
        <f t="shared" si="549"/>
        <v>0</v>
      </c>
      <c r="N2993" s="60">
        <f t="shared" si="550"/>
        <v>0</v>
      </c>
      <c r="O2993" s="81" t="e">
        <f t="shared" si="551"/>
        <v>#DIV/0!</v>
      </c>
      <c r="P2993" s="61"/>
      <c r="Q2993" s="60">
        <f t="shared" si="552"/>
        <v>0</v>
      </c>
      <c r="R2993" s="60">
        <f t="shared" si="556"/>
        <v>0</v>
      </c>
      <c r="S2993" s="75" t="str">
        <f t="shared" si="553"/>
        <v>已清</v>
      </c>
      <c r="T2993" s="51" t="s">
        <v>59</v>
      </c>
      <c r="U2993" s="51"/>
      <c r="V2993" s="51"/>
    </row>
    <row r="2994" spans="1:22" ht="20">
      <c r="A2994" s="49"/>
      <c r="B2994" s="52"/>
      <c r="C2994" s="53"/>
      <c r="D2994" s="54"/>
      <c r="E2994" s="54"/>
      <c r="F2994" s="55"/>
      <c r="G2994" s="56"/>
      <c r="H2994" s="57"/>
      <c r="I2994" s="58"/>
      <c r="J2994" s="59">
        <f t="shared" si="554"/>
        <v>0</v>
      </c>
      <c r="K2994" s="60">
        <f t="shared" si="555"/>
        <v>0</v>
      </c>
      <c r="L2994" s="61"/>
      <c r="M2994" s="59">
        <f t="shared" si="549"/>
        <v>0</v>
      </c>
      <c r="N2994" s="60">
        <f t="shared" si="550"/>
        <v>0</v>
      </c>
      <c r="O2994" s="81" t="e">
        <f t="shared" si="551"/>
        <v>#DIV/0!</v>
      </c>
      <c r="P2994" s="61"/>
      <c r="Q2994" s="60">
        <f t="shared" si="552"/>
        <v>0</v>
      </c>
      <c r="R2994" s="60">
        <f t="shared" si="556"/>
        <v>0</v>
      </c>
      <c r="S2994" s="75" t="str">
        <f t="shared" si="553"/>
        <v>已清</v>
      </c>
      <c r="T2994" s="51" t="s">
        <v>59</v>
      </c>
      <c r="U2994" s="51"/>
      <c r="V2994" s="51"/>
    </row>
    <row r="2995" spans="1:22" ht="20">
      <c r="A2995" s="49"/>
      <c r="B2995" s="52"/>
      <c r="C2995" s="53"/>
      <c r="D2995" s="54"/>
      <c r="E2995" s="54"/>
      <c r="F2995" s="55"/>
      <c r="G2995" s="56"/>
      <c r="H2995" s="57"/>
      <c r="I2995" s="58"/>
      <c r="J2995" s="59">
        <f t="shared" si="554"/>
        <v>0</v>
      </c>
      <c r="K2995" s="60">
        <f t="shared" si="555"/>
        <v>0</v>
      </c>
      <c r="L2995" s="61"/>
      <c r="M2995" s="59">
        <f t="shared" si="549"/>
        <v>0</v>
      </c>
      <c r="N2995" s="60">
        <f t="shared" si="550"/>
        <v>0</v>
      </c>
      <c r="O2995" s="81" t="e">
        <f t="shared" si="551"/>
        <v>#DIV/0!</v>
      </c>
      <c r="P2995" s="61"/>
      <c r="Q2995" s="60">
        <f t="shared" si="552"/>
        <v>0</v>
      </c>
      <c r="R2995" s="60">
        <f t="shared" si="556"/>
        <v>0</v>
      </c>
      <c r="S2995" s="75" t="str">
        <f t="shared" si="553"/>
        <v>已清</v>
      </c>
      <c r="T2995" s="51" t="s">
        <v>59</v>
      </c>
      <c r="U2995" s="51"/>
      <c r="V2995" s="51"/>
    </row>
    <row r="2996" spans="1:22" ht="20">
      <c r="A2996" s="49"/>
      <c r="B2996" s="52"/>
      <c r="C2996" s="53"/>
      <c r="D2996" s="54"/>
      <c r="E2996" s="54"/>
      <c r="F2996" s="55"/>
      <c r="G2996" s="56"/>
      <c r="H2996" s="57"/>
      <c r="I2996" s="58"/>
      <c r="J2996" s="59">
        <f t="shared" si="554"/>
        <v>0</v>
      </c>
      <c r="K2996" s="60">
        <f t="shared" si="555"/>
        <v>0</v>
      </c>
      <c r="L2996" s="61"/>
      <c r="M2996" s="59">
        <f t="shared" si="549"/>
        <v>0</v>
      </c>
      <c r="N2996" s="60">
        <f t="shared" si="550"/>
        <v>0</v>
      </c>
      <c r="O2996" s="81" t="e">
        <f t="shared" si="551"/>
        <v>#DIV/0!</v>
      </c>
      <c r="P2996" s="61"/>
      <c r="Q2996" s="60">
        <f t="shared" si="552"/>
        <v>0</v>
      </c>
      <c r="R2996" s="60">
        <f t="shared" si="556"/>
        <v>0</v>
      </c>
      <c r="S2996" s="75" t="str">
        <f t="shared" si="553"/>
        <v>已清</v>
      </c>
      <c r="T2996" s="51" t="s">
        <v>59</v>
      </c>
      <c r="U2996" s="51"/>
      <c r="V2996" s="51"/>
    </row>
    <row r="2997" spans="1:22" ht="20">
      <c r="A2997" s="49"/>
      <c r="B2997" s="52"/>
      <c r="C2997" s="53"/>
      <c r="D2997" s="54"/>
      <c r="E2997" s="54"/>
      <c r="F2997" s="55"/>
      <c r="G2997" s="56"/>
      <c r="H2997" s="57"/>
      <c r="I2997" s="58"/>
      <c r="J2997" s="59">
        <f t="shared" si="554"/>
        <v>0</v>
      </c>
      <c r="K2997" s="60">
        <f t="shared" si="555"/>
        <v>0</v>
      </c>
      <c r="L2997" s="61"/>
      <c r="M2997" s="59">
        <f t="shared" si="549"/>
        <v>0</v>
      </c>
      <c r="N2997" s="60">
        <f t="shared" si="550"/>
        <v>0</v>
      </c>
      <c r="O2997" s="81" t="e">
        <f t="shared" si="551"/>
        <v>#DIV/0!</v>
      </c>
      <c r="P2997" s="61"/>
      <c r="Q2997" s="60">
        <f t="shared" si="552"/>
        <v>0</v>
      </c>
      <c r="R2997" s="60">
        <f t="shared" si="556"/>
        <v>0</v>
      </c>
      <c r="S2997" s="75" t="str">
        <f t="shared" si="553"/>
        <v>已清</v>
      </c>
      <c r="T2997" s="51" t="s">
        <v>59</v>
      </c>
      <c r="U2997" s="51"/>
      <c r="V2997" s="51"/>
    </row>
    <row r="2998" spans="1:22" ht="20">
      <c r="A2998" s="49"/>
      <c r="B2998" s="52"/>
      <c r="C2998" s="53"/>
      <c r="D2998" s="54"/>
      <c r="E2998" s="54"/>
      <c r="F2998" s="55"/>
      <c r="G2998" s="56"/>
      <c r="H2998" s="57"/>
      <c r="I2998" s="58"/>
      <c r="J2998" s="59">
        <f t="shared" si="554"/>
        <v>0</v>
      </c>
      <c r="K2998" s="60">
        <f t="shared" si="555"/>
        <v>0</v>
      </c>
      <c r="L2998" s="61"/>
      <c r="M2998" s="59">
        <f t="shared" si="549"/>
        <v>0</v>
      </c>
      <c r="N2998" s="60">
        <f t="shared" si="550"/>
        <v>0</v>
      </c>
      <c r="O2998" s="81" t="e">
        <f t="shared" si="551"/>
        <v>#DIV/0!</v>
      </c>
      <c r="P2998" s="61"/>
      <c r="Q2998" s="60">
        <f t="shared" si="552"/>
        <v>0</v>
      </c>
      <c r="R2998" s="60">
        <f t="shared" si="556"/>
        <v>0</v>
      </c>
      <c r="S2998" s="75" t="str">
        <f t="shared" si="553"/>
        <v>已清</v>
      </c>
      <c r="T2998" s="51" t="s">
        <v>59</v>
      </c>
      <c r="U2998" s="51"/>
      <c r="V2998" s="51"/>
    </row>
    <row r="2999" spans="1:22" ht="20">
      <c r="A2999" s="49"/>
      <c r="B2999" s="52"/>
      <c r="C2999" s="53"/>
      <c r="D2999" s="54"/>
      <c r="E2999" s="54"/>
      <c r="F2999" s="55"/>
      <c r="G2999" s="56"/>
      <c r="H2999" s="57"/>
      <c r="I2999" s="58"/>
      <c r="J2999" s="59">
        <f t="shared" si="554"/>
        <v>0</v>
      </c>
      <c r="K2999" s="60">
        <f t="shared" si="555"/>
        <v>0</v>
      </c>
      <c r="L2999" s="61"/>
      <c r="M2999" s="59">
        <f t="shared" si="549"/>
        <v>0</v>
      </c>
      <c r="N2999" s="60">
        <f t="shared" si="550"/>
        <v>0</v>
      </c>
      <c r="O2999" s="81" t="e">
        <f t="shared" si="551"/>
        <v>#DIV/0!</v>
      </c>
      <c r="P2999" s="61"/>
      <c r="Q2999" s="60">
        <f t="shared" si="552"/>
        <v>0</v>
      </c>
      <c r="R2999" s="60">
        <f t="shared" si="556"/>
        <v>0</v>
      </c>
      <c r="S2999" s="75" t="str">
        <f t="shared" si="553"/>
        <v>已清</v>
      </c>
      <c r="T2999" s="51" t="s">
        <v>59</v>
      </c>
      <c r="U2999" s="51"/>
      <c r="V2999" s="51"/>
    </row>
    <row r="3000" spans="1:22" ht="20">
      <c r="A3000" s="49"/>
      <c r="B3000" s="52"/>
      <c r="C3000" s="53"/>
      <c r="D3000" s="54"/>
      <c r="E3000" s="54"/>
      <c r="F3000" s="55"/>
      <c r="G3000" s="56"/>
      <c r="H3000" s="57"/>
      <c r="I3000" s="58"/>
      <c r="J3000" s="59">
        <f t="shared" si="554"/>
        <v>0</v>
      </c>
      <c r="K3000" s="60">
        <f t="shared" si="555"/>
        <v>0</v>
      </c>
      <c r="L3000" s="61"/>
      <c r="M3000" s="59">
        <f t="shared" ref="M3000:M3063" si="557">L3000*H3000</f>
        <v>0</v>
      </c>
      <c r="N3000" s="60">
        <f t="shared" ref="N3000:N3063" si="558">(L3000-J3000)*H3000</f>
        <v>0</v>
      </c>
      <c r="O3000" s="81" t="e">
        <f t="shared" ref="O3000:O3063" si="559">(L3000-J3000)/J3000</f>
        <v>#DIV/0!</v>
      </c>
      <c r="P3000" s="61"/>
      <c r="Q3000" s="60">
        <f t="shared" si="552"/>
        <v>0</v>
      </c>
      <c r="R3000" s="60">
        <f t="shared" si="556"/>
        <v>0</v>
      </c>
      <c r="S3000" s="75" t="str">
        <f t="shared" si="553"/>
        <v>已清</v>
      </c>
      <c r="T3000" s="51" t="s">
        <v>59</v>
      </c>
      <c r="U3000" s="51"/>
      <c r="V3000" s="51"/>
    </row>
    <row r="3001" spans="1:22" ht="20">
      <c r="A3001" s="49"/>
      <c r="B3001" s="52"/>
      <c r="C3001" s="53"/>
      <c r="D3001" s="54"/>
      <c r="E3001" s="54"/>
      <c r="F3001" s="55"/>
      <c r="G3001" s="56"/>
      <c r="H3001" s="57"/>
      <c r="I3001" s="58"/>
      <c r="J3001" s="59">
        <f t="shared" si="554"/>
        <v>0</v>
      </c>
      <c r="K3001" s="60">
        <f t="shared" si="555"/>
        <v>0</v>
      </c>
      <c r="L3001" s="61"/>
      <c r="M3001" s="59">
        <f t="shared" si="557"/>
        <v>0</v>
      </c>
      <c r="N3001" s="60">
        <f t="shared" si="558"/>
        <v>0</v>
      </c>
      <c r="O3001" s="81" t="e">
        <f t="shared" si="559"/>
        <v>#DIV/0!</v>
      </c>
      <c r="P3001" s="61"/>
      <c r="Q3001" s="60">
        <f t="shared" si="552"/>
        <v>0</v>
      </c>
      <c r="R3001" s="60">
        <f t="shared" si="556"/>
        <v>0</v>
      </c>
      <c r="S3001" s="75" t="str">
        <f t="shared" si="553"/>
        <v>已清</v>
      </c>
      <c r="T3001" s="51" t="s">
        <v>59</v>
      </c>
      <c r="U3001" s="51"/>
      <c r="V3001" s="51"/>
    </row>
    <row r="3002" spans="1:22" ht="20">
      <c r="A3002" s="49"/>
      <c r="B3002" s="52"/>
      <c r="C3002" s="53"/>
      <c r="D3002" s="54"/>
      <c r="E3002" s="54"/>
      <c r="F3002" s="55"/>
      <c r="G3002" s="56"/>
      <c r="H3002" s="57"/>
      <c r="I3002" s="58"/>
      <c r="J3002" s="59">
        <f t="shared" si="554"/>
        <v>0</v>
      </c>
      <c r="K3002" s="60">
        <f t="shared" si="555"/>
        <v>0</v>
      </c>
      <c r="L3002" s="61"/>
      <c r="M3002" s="59">
        <f t="shared" si="557"/>
        <v>0</v>
      </c>
      <c r="N3002" s="60">
        <f t="shared" si="558"/>
        <v>0</v>
      </c>
      <c r="O3002" s="81" t="e">
        <f t="shared" si="559"/>
        <v>#DIV/0!</v>
      </c>
      <c r="P3002" s="61"/>
      <c r="Q3002" s="60">
        <f t="shared" ref="Q3002:Q3065" si="560">L3002*H3002-P3002</f>
        <v>0</v>
      </c>
      <c r="R3002" s="60">
        <f t="shared" si="556"/>
        <v>0</v>
      </c>
      <c r="S3002" s="75" t="str">
        <f t="shared" si="553"/>
        <v>已清</v>
      </c>
      <c r="T3002" s="51" t="s">
        <v>59</v>
      </c>
      <c r="U3002" s="51"/>
      <c r="V3002" s="51"/>
    </row>
    <row r="3003" spans="1:22" ht="20">
      <c r="A3003" s="49"/>
      <c r="B3003" s="52"/>
      <c r="C3003" s="53"/>
      <c r="D3003" s="54"/>
      <c r="E3003" s="54"/>
      <c r="F3003" s="55"/>
      <c r="G3003" s="56"/>
      <c r="H3003" s="57"/>
      <c r="I3003" s="58"/>
      <c r="J3003" s="59">
        <f t="shared" si="554"/>
        <v>0</v>
      </c>
      <c r="K3003" s="60">
        <f t="shared" si="555"/>
        <v>0</v>
      </c>
      <c r="L3003" s="61"/>
      <c r="M3003" s="59">
        <f t="shared" si="557"/>
        <v>0</v>
      </c>
      <c r="N3003" s="60">
        <f t="shared" si="558"/>
        <v>0</v>
      </c>
      <c r="O3003" s="81" t="e">
        <f t="shared" si="559"/>
        <v>#DIV/0!</v>
      </c>
      <c r="P3003" s="61"/>
      <c r="Q3003" s="60">
        <f t="shared" si="560"/>
        <v>0</v>
      </c>
      <c r="R3003" s="60">
        <f t="shared" si="556"/>
        <v>0</v>
      </c>
      <c r="S3003" s="75" t="str">
        <f t="shared" si="553"/>
        <v>已清</v>
      </c>
      <c r="T3003" s="51" t="s">
        <v>59</v>
      </c>
      <c r="U3003" s="51"/>
      <c r="V3003" s="51"/>
    </row>
    <row r="3004" spans="1:22" ht="20">
      <c r="A3004" s="49"/>
      <c r="B3004" s="52"/>
      <c r="C3004" s="53"/>
      <c r="D3004" s="54"/>
      <c r="E3004" s="54"/>
      <c r="F3004" s="55"/>
      <c r="G3004" s="56"/>
      <c r="H3004" s="57"/>
      <c r="I3004" s="58"/>
      <c r="J3004" s="59">
        <f t="shared" si="554"/>
        <v>0</v>
      </c>
      <c r="K3004" s="60">
        <f t="shared" si="555"/>
        <v>0</v>
      </c>
      <c r="L3004" s="61"/>
      <c r="M3004" s="59">
        <f t="shared" si="557"/>
        <v>0</v>
      </c>
      <c r="N3004" s="60">
        <f t="shared" si="558"/>
        <v>0</v>
      </c>
      <c r="O3004" s="81" t="e">
        <f t="shared" si="559"/>
        <v>#DIV/0!</v>
      </c>
      <c r="P3004" s="61"/>
      <c r="Q3004" s="60">
        <f t="shared" si="560"/>
        <v>0</v>
      </c>
      <c r="R3004" s="60">
        <f t="shared" si="556"/>
        <v>0</v>
      </c>
      <c r="S3004" s="75" t="str">
        <f t="shared" si="553"/>
        <v>已清</v>
      </c>
      <c r="T3004" s="51" t="s">
        <v>59</v>
      </c>
      <c r="U3004" s="51"/>
      <c r="V3004" s="51"/>
    </row>
    <row r="3005" spans="1:22" ht="20">
      <c r="A3005" s="49"/>
      <c r="B3005" s="52"/>
      <c r="C3005" s="53"/>
      <c r="D3005" s="54"/>
      <c r="E3005" s="54"/>
      <c r="F3005" s="55"/>
      <c r="G3005" s="56"/>
      <c r="H3005" s="57"/>
      <c r="I3005" s="58"/>
      <c r="J3005" s="59">
        <f t="shared" si="554"/>
        <v>0</v>
      </c>
      <c r="K3005" s="60">
        <f t="shared" si="555"/>
        <v>0</v>
      </c>
      <c r="L3005" s="61"/>
      <c r="M3005" s="59">
        <f t="shared" si="557"/>
        <v>0</v>
      </c>
      <c r="N3005" s="60">
        <f t="shared" si="558"/>
        <v>0</v>
      </c>
      <c r="O3005" s="81" t="e">
        <f t="shared" si="559"/>
        <v>#DIV/0!</v>
      </c>
      <c r="P3005" s="61"/>
      <c r="Q3005" s="60">
        <f t="shared" si="560"/>
        <v>0</v>
      </c>
      <c r="R3005" s="60">
        <f t="shared" si="556"/>
        <v>0</v>
      </c>
      <c r="S3005" s="75" t="str">
        <f t="shared" si="553"/>
        <v>已清</v>
      </c>
      <c r="T3005" s="51" t="s">
        <v>59</v>
      </c>
      <c r="U3005" s="51"/>
      <c r="V3005" s="51"/>
    </row>
    <row r="3006" spans="1:22" ht="20">
      <c r="A3006" s="49"/>
      <c r="B3006" s="52"/>
      <c r="C3006" s="53"/>
      <c r="D3006" s="54"/>
      <c r="E3006" s="54"/>
      <c r="F3006" s="55"/>
      <c r="G3006" s="56"/>
      <c r="H3006" s="57"/>
      <c r="I3006" s="58"/>
      <c r="J3006" s="59">
        <f t="shared" si="554"/>
        <v>0</v>
      </c>
      <c r="K3006" s="60">
        <f t="shared" si="555"/>
        <v>0</v>
      </c>
      <c r="L3006" s="61"/>
      <c r="M3006" s="59">
        <f t="shared" si="557"/>
        <v>0</v>
      </c>
      <c r="N3006" s="60">
        <f t="shared" si="558"/>
        <v>0</v>
      </c>
      <c r="O3006" s="81" t="e">
        <f t="shared" si="559"/>
        <v>#DIV/0!</v>
      </c>
      <c r="P3006" s="61"/>
      <c r="Q3006" s="60">
        <f t="shared" si="560"/>
        <v>0</v>
      </c>
      <c r="R3006" s="60">
        <f t="shared" si="556"/>
        <v>0</v>
      </c>
      <c r="S3006" s="75" t="str">
        <f t="shared" si="553"/>
        <v>已清</v>
      </c>
      <c r="T3006" s="51" t="s">
        <v>59</v>
      </c>
      <c r="U3006" s="51"/>
      <c r="V3006" s="51"/>
    </row>
    <row r="3007" spans="1:22" ht="20">
      <c r="A3007" s="49"/>
      <c r="B3007" s="52"/>
      <c r="C3007" s="53"/>
      <c r="D3007" s="54"/>
      <c r="E3007" s="54"/>
      <c r="F3007" s="55"/>
      <c r="G3007" s="56"/>
      <c r="H3007" s="57"/>
      <c r="I3007" s="58"/>
      <c r="J3007" s="59">
        <f t="shared" si="554"/>
        <v>0</v>
      </c>
      <c r="K3007" s="60">
        <f t="shared" si="555"/>
        <v>0</v>
      </c>
      <c r="L3007" s="61"/>
      <c r="M3007" s="59">
        <f t="shared" si="557"/>
        <v>0</v>
      </c>
      <c r="N3007" s="60">
        <f t="shared" si="558"/>
        <v>0</v>
      </c>
      <c r="O3007" s="81" t="e">
        <f t="shared" si="559"/>
        <v>#DIV/0!</v>
      </c>
      <c r="P3007" s="61"/>
      <c r="Q3007" s="60">
        <f t="shared" si="560"/>
        <v>0</v>
      </c>
      <c r="R3007" s="60">
        <f t="shared" si="556"/>
        <v>0</v>
      </c>
      <c r="S3007" s="75" t="str">
        <f t="shared" si="553"/>
        <v>已清</v>
      </c>
      <c r="T3007" s="51" t="s">
        <v>59</v>
      </c>
      <c r="U3007" s="51"/>
      <c r="V3007" s="51"/>
    </row>
    <row r="3008" spans="1:22" ht="20">
      <c r="A3008" s="49"/>
      <c r="B3008" s="52"/>
      <c r="C3008" s="53"/>
      <c r="D3008" s="54"/>
      <c r="E3008" s="54"/>
      <c r="F3008" s="55"/>
      <c r="G3008" s="56"/>
      <c r="H3008" s="57"/>
      <c r="I3008" s="58"/>
      <c r="J3008" s="59">
        <f t="shared" si="554"/>
        <v>0</v>
      </c>
      <c r="K3008" s="60">
        <f t="shared" si="555"/>
        <v>0</v>
      </c>
      <c r="L3008" s="61"/>
      <c r="M3008" s="59">
        <f t="shared" si="557"/>
        <v>0</v>
      </c>
      <c r="N3008" s="60">
        <f t="shared" si="558"/>
        <v>0</v>
      </c>
      <c r="O3008" s="81" t="e">
        <f t="shared" si="559"/>
        <v>#DIV/0!</v>
      </c>
      <c r="P3008" s="61"/>
      <c r="Q3008" s="60">
        <f t="shared" si="560"/>
        <v>0</v>
      </c>
      <c r="R3008" s="60">
        <f t="shared" si="556"/>
        <v>0</v>
      </c>
      <c r="S3008" s="75" t="str">
        <f t="shared" si="553"/>
        <v>已清</v>
      </c>
      <c r="T3008" s="51" t="s">
        <v>59</v>
      </c>
      <c r="U3008" s="51"/>
      <c r="V3008" s="51"/>
    </row>
    <row r="3009" spans="1:22" ht="20">
      <c r="A3009" s="49"/>
      <c r="B3009" s="52"/>
      <c r="C3009" s="53"/>
      <c r="D3009" s="54"/>
      <c r="E3009" s="54"/>
      <c r="F3009" s="55"/>
      <c r="G3009" s="56"/>
      <c r="H3009" s="57"/>
      <c r="I3009" s="58"/>
      <c r="J3009" s="59">
        <f t="shared" si="554"/>
        <v>0</v>
      </c>
      <c r="K3009" s="60">
        <f t="shared" si="555"/>
        <v>0</v>
      </c>
      <c r="L3009" s="61"/>
      <c r="M3009" s="59">
        <f t="shared" si="557"/>
        <v>0</v>
      </c>
      <c r="N3009" s="60">
        <f t="shared" si="558"/>
        <v>0</v>
      </c>
      <c r="O3009" s="81" t="e">
        <f t="shared" si="559"/>
        <v>#DIV/0!</v>
      </c>
      <c r="P3009" s="61"/>
      <c r="Q3009" s="60">
        <f t="shared" si="560"/>
        <v>0</v>
      </c>
      <c r="R3009" s="60">
        <f t="shared" si="556"/>
        <v>0</v>
      </c>
      <c r="S3009" s="75" t="str">
        <f t="shared" si="553"/>
        <v>已清</v>
      </c>
      <c r="T3009" s="51" t="s">
        <v>59</v>
      </c>
      <c r="U3009" s="51"/>
      <c r="V3009" s="51"/>
    </row>
    <row r="3010" spans="1:22" ht="20">
      <c r="A3010" s="49"/>
      <c r="B3010" s="52"/>
      <c r="C3010" s="53"/>
      <c r="D3010" s="54"/>
      <c r="E3010" s="54"/>
      <c r="F3010" s="55"/>
      <c r="G3010" s="56"/>
      <c r="H3010" s="57"/>
      <c r="I3010" s="58"/>
      <c r="J3010" s="59">
        <f t="shared" si="554"/>
        <v>0</v>
      </c>
      <c r="K3010" s="60">
        <f t="shared" si="555"/>
        <v>0</v>
      </c>
      <c r="L3010" s="61"/>
      <c r="M3010" s="59">
        <f t="shared" si="557"/>
        <v>0</v>
      </c>
      <c r="N3010" s="60">
        <f t="shared" si="558"/>
        <v>0</v>
      </c>
      <c r="O3010" s="81" t="e">
        <f t="shared" si="559"/>
        <v>#DIV/0!</v>
      </c>
      <c r="P3010" s="61"/>
      <c r="Q3010" s="60">
        <f t="shared" si="560"/>
        <v>0</v>
      </c>
      <c r="R3010" s="60">
        <f t="shared" si="556"/>
        <v>0</v>
      </c>
      <c r="S3010" s="75" t="str">
        <f t="shared" ref="S3010:S3073" si="561">IF(Q3010&lt;&gt;0,"未清","已清")</f>
        <v>已清</v>
      </c>
      <c r="T3010" s="51" t="s">
        <v>59</v>
      </c>
      <c r="U3010" s="51"/>
      <c r="V3010" s="51"/>
    </row>
    <row r="3011" spans="1:22" ht="20">
      <c r="A3011" s="49"/>
      <c r="B3011" s="52"/>
      <c r="C3011" s="53"/>
      <c r="D3011" s="54"/>
      <c r="E3011" s="54"/>
      <c r="F3011" s="55"/>
      <c r="G3011" s="56"/>
      <c r="H3011" s="57"/>
      <c r="I3011" s="58"/>
      <c r="J3011" s="59">
        <f t="shared" si="554"/>
        <v>0</v>
      </c>
      <c r="K3011" s="60">
        <f t="shared" si="555"/>
        <v>0</v>
      </c>
      <c r="L3011" s="61"/>
      <c r="M3011" s="59">
        <f t="shared" si="557"/>
        <v>0</v>
      </c>
      <c r="N3011" s="60">
        <f t="shared" si="558"/>
        <v>0</v>
      </c>
      <c r="O3011" s="81" t="e">
        <f t="shared" si="559"/>
        <v>#DIV/0!</v>
      </c>
      <c r="P3011" s="61"/>
      <c r="Q3011" s="60">
        <f t="shared" si="560"/>
        <v>0</v>
      </c>
      <c r="R3011" s="60">
        <f t="shared" si="556"/>
        <v>0</v>
      </c>
      <c r="S3011" s="75" t="str">
        <f t="shared" si="561"/>
        <v>已清</v>
      </c>
      <c r="T3011" s="51" t="s">
        <v>59</v>
      </c>
      <c r="U3011" s="51"/>
      <c r="V3011" s="51"/>
    </row>
    <row r="3012" spans="1:22" ht="20">
      <c r="A3012" s="49"/>
      <c r="B3012" s="52"/>
      <c r="C3012" s="53"/>
      <c r="D3012" s="54"/>
      <c r="E3012" s="54"/>
      <c r="F3012" s="55"/>
      <c r="G3012" s="56"/>
      <c r="H3012" s="57"/>
      <c r="I3012" s="58"/>
      <c r="J3012" s="59">
        <f t="shared" si="554"/>
        <v>0</v>
      </c>
      <c r="K3012" s="60">
        <f t="shared" si="555"/>
        <v>0</v>
      </c>
      <c r="L3012" s="61"/>
      <c r="M3012" s="59">
        <f t="shared" si="557"/>
        <v>0</v>
      </c>
      <c r="N3012" s="60">
        <f t="shared" si="558"/>
        <v>0</v>
      </c>
      <c r="O3012" s="81" t="e">
        <f t="shared" si="559"/>
        <v>#DIV/0!</v>
      </c>
      <c r="P3012" s="61"/>
      <c r="Q3012" s="60">
        <f t="shared" si="560"/>
        <v>0</v>
      </c>
      <c r="R3012" s="60">
        <f t="shared" si="556"/>
        <v>0</v>
      </c>
      <c r="S3012" s="75" t="str">
        <f t="shared" si="561"/>
        <v>已清</v>
      </c>
      <c r="T3012" s="51" t="s">
        <v>59</v>
      </c>
      <c r="U3012" s="51"/>
      <c r="V3012" s="51"/>
    </row>
    <row r="3013" spans="1:22" ht="20">
      <c r="A3013" s="49"/>
      <c r="B3013" s="52"/>
      <c r="C3013" s="53"/>
      <c r="D3013" s="54"/>
      <c r="E3013" s="54"/>
      <c r="F3013" s="55"/>
      <c r="G3013" s="56"/>
      <c r="H3013" s="57"/>
      <c r="I3013" s="58"/>
      <c r="J3013" s="59">
        <f t="shared" ref="J3013:J3076" si="562">G3013*I3013</f>
        <v>0</v>
      </c>
      <c r="K3013" s="60">
        <f t="shared" si="555"/>
        <v>0</v>
      </c>
      <c r="L3013" s="61"/>
      <c r="M3013" s="59">
        <f t="shared" si="557"/>
        <v>0</v>
      </c>
      <c r="N3013" s="60">
        <f t="shared" si="558"/>
        <v>0</v>
      </c>
      <c r="O3013" s="81" t="e">
        <f t="shared" si="559"/>
        <v>#DIV/0!</v>
      </c>
      <c r="P3013" s="61"/>
      <c r="Q3013" s="60">
        <f t="shared" si="560"/>
        <v>0</v>
      </c>
      <c r="R3013" s="60">
        <f t="shared" si="556"/>
        <v>0</v>
      </c>
      <c r="S3013" s="75" t="str">
        <f t="shared" si="561"/>
        <v>已清</v>
      </c>
      <c r="T3013" s="51" t="s">
        <v>59</v>
      </c>
      <c r="U3013" s="51"/>
      <c r="V3013" s="51"/>
    </row>
    <row r="3014" spans="1:22" ht="20">
      <c r="A3014" s="49"/>
      <c r="B3014" s="52"/>
      <c r="C3014" s="53"/>
      <c r="D3014" s="54"/>
      <c r="E3014" s="54"/>
      <c r="F3014" s="55"/>
      <c r="G3014" s="56"/>
      <c r="H3014" s="57"/>
      <c r="I3014" s="58"/>
      <c r="J3014" s="59">
        <f t="shared" si="562"/>
        <v>0</v>
      </c>
      <c r="K3014" s="60">
        <f t="shared" si="555"/>
        <v>0</v>
      </c>
      <c r="L3014" s="61"/>
      <c r="M3014" s="59">
        <f t="shared" si="557"/>
        <v>0</v>
      </c>
      <c r="N3014" s="60">
        <f t="shared" si="558"/>
        <v>0</v>
      </c>
      <c r="O3014" s="81" t="e">
        <f t="shared" si="559"/>
        <v>#DIV/0!</v>
      </c>
      <c r="P3014" s="61"/>
      <c r="Q3014" s="60">
        <f t="shared" si="560"/>
        <v>0</v>
      </c>
      <c r="R3014" s="60">
        <f t="shared" si="556"/>
        <v>0</v>
      </c>
      <c r="S3014" s="75" t="str">
        <f t="shared" si="561"/>
        <v>已清</v>
      </c>
      <c r="T3014" s="51" t="s">
        <v>59</v>
      </c>
      <c r="U3014" s="51"/>
      <c r="V3014" s="51"/>
    </row>
    <row r="3015" spans="1:22" ht="20">
      <c r="A3015" s="49"/>
      <c r="B3015" s="52"/>
      <c r="C3015" s="53"/>
      <c r="D3015" s="54"/>
      <c r="E3015" s="54"/>
      <c r="F3015" s="55"/>
      <c r="G3015" s="56"/>
      <c r="H3015" s="57"/>
      <c r="I3015" s="58"/>
      <c r="J3015" s="59">
        <f t="shared" si="562"/>
        <v>0</v>
      </c>
      <c r="K3015" s="60">
        <f t="shared" si="555"/>
        <v>0</v>
      </c>
      <c r="L3015" s="61"/>
      <c r="M3015" s="59">
        <f t="shared" si="557"/>
        <v>0</v>
      </c>
      <c r="N3015" s="60">
        <f t="shared" si="558"/>
        <v>0</v>
      </c>
      <c r="O3015" s="81" t="e">
        <f t="shared" si="559"/>
        <v>#DIV/0!</v>
      </c>
      <c r="P3015" s="61"/>
      <c r="Q3015" s="60">
        <f t="shared" si="560"/>
        <v>0</v>
      </c>
      <c r="R3015" s="60">
        <f t="shared" si="556"/>
        <v>0</v>
      </c>
      <c r="S3015" s="75" t="str">
        <f t="shared" si="561"/>
        <v>已清</v>
      </c>
      <c r="T3015" s="51" t="s">
        <v>59</v>
      </c>
      <c r="U3015" s="51"/>
      <c r="V3015" s="51"/>
    </row>
    <row r="3016" spans="1:22" ht="20">
      <c r="A3016" s="49"/>
      <c r="B3016" s="52"/>
      <c r="C3016" s="53"/>
      <c r="D3016" s="54"/>
      <c r="E3016" s="54"/>
      <c r="F3016" s="55"/>
      <c r="G3016" s="56"/>
      <c r="H3016" s="57"/>
      <c r="I3016" s="58"/>
      <c r="J3016" s="59">
        <f t="shared" si="562"/>
        <v>0</v>
      </c>
      <c r="K3016" s="60">
        <f t="shared" si="555"/>
        <v>0</v>
      </c>
      <c r="L3016" s="61"/>
      <c r="M3016" s="59">
        <f t="shared" si="557"/>
        <v>0</v>
      </c>
      <c r="N3016" s="60">
        <f t="shared" si="558"/>
        <v>0</v>
      </c>
      <c r="O3016" s="81" t="e">
        <f t="shared" si="559"/>
        <v>#DIV/0!</v>
      </c>
      <c r="P3016" s="61"/>
      <c r="Q3016" s="60">
        <f t="shared" si="560"/>
        <v>0</v>
      </c>
      <c r="R3016" s="60">
        <f t="shared" si="556"/>
        <v>0</v>
      </c>
      <c r="S3016" s="75" t="str">
        <f t="shared" si="561"/>
        <v>已清</v>
      </c>
      <c r="T3016" s="51" t="s">
        <v>59</v>
      </c>
      <c r="U3016" s="51"/>
      <c r="V3016" s="51"/>
    </row>
    <row r="3017" spans="1:22" ht="20">
      <c r="A3017" s="49"/>
      <c r="B3017" s="52"/>
      <c r="C3017" s="53"/>
      <c r="D3017" s="54"/>
      <c r="E3017" s="54"/>
      <c r="F3017" s="55"/>
      <c r="G3017" s="56"/>
      <c r="H3017" s="57"/>
      <c r="I3017" s="58"/>
      <c r="J3017" s="59">
        <f t="shared" si="562"/>
        <v>0</v>
      </c>
      <c r="K3017" s="60">
        <f t="shared" si="555"/>
        <v>0</v>
      </c>
      <c r="L3017" s="61"/>
      <c r="M3017" s="59">
        <f t="shared" si="557"/>
        <v>0</v>
      </c>
      <c r="N3017" s="60">
        <f t="shared" si="558"/>
        <v>0</v>
      </c>
      <c r="O3017" s="81" t="e">
        <f t="shared" si="559"/>
        <v>#DIV/0!</v>
      </c>
      <c r="P3017" s="61"/>
      <c r="Q3017" s="60">
        <f t="shared" si="560"/>
        <v>0</v>
      </c>
      <c r="R3017" s="60">
        <f t="shared" si="556"/>
        <v>0</v>
      </c>
      <c r="S3017" s="75" t="str">
        <f t="shared" si="561"/>
        <v>已清</v>
      </c>
      <c r="T3017" s="51" t="s">
        <v>59</v>
      </c>
      <c r="U3017" s="51"/>
      <c r="V3017" s="51"/>
    </row>
    <row r="3018" spans="1:22" ht="20">
      <c r="A3018" s="49"/>
      <c r="B3018" s="52"/>
      <c r="C3018" s="53"/>
      <c r="D3018" s="54"/>
      <c r="E3018" s="54"/>
      <c r="F3018" s="55"/>
      <c r="G3018" s="56"/>
      <c r="H3018" s="57"/>
      <c r="I3018" s="58"/>
      <c r="J3018" s="59">
        <f t="shared" si="562"/>
        <v>0</v>
      </c>
      <c r="K3018" s="60">
        <f t="shared" si="555"/>
        <v>0</v>
      </c>
      <c r="L3018" s="61"/>
      <c r="M3018" s="59">
        <f t="shared" si="557"/>
        <v>0</v>
      </c>
      <c r="N3018" s="60">
        <f t="shared" si="558"/>
        <v>0</v>
      </c>
      <c r="O3018" s="81" t="e">
        <f t="shared" si="559"/>
        <v>#DIV/0!</v>
      </c>
      <c r="P3018" s="61"/>
      <c r="Q3018" s="60">
        <f t="shared" si="560"/>
        <v>0</v>
      </c>
      <c r="R3018" s="60">
        <f t="shared" si="556"/>
        <v>0</v>
      </c>
      <c r="S3018" s="75" t="str">
        <f t="shared" si="561"/>
        <v>已清</v>
      </c>
      <c r="T3018" s="51" t="s">
        <v>59</v>
      </c>
      <c r="U3018" s="51"/>
      <c r="V3018" s="51"/>
    </row>
    <row r="3019" spans="1:22" ht="20">
      <c r="A3019" s="49"/>
      <c r="B3019" s="52"/>
      <c r="C3019" s="53"/>
      <c r="D3019" s="54"/>
      <c r="E3019" s="54"/>
      <c r="F3019" s="55"/>
      <c r="G3019" s="56"/>
      <c r="H3019" s="57"/>
      <c r="I3019" s="58"/>
      <c r="J3019" s="59">
        <f t="shared" si="562"/>
        <v>0</v>
      </c>
      <c r="K3019" s="60">
        <f t="shared" si="555"/>
        <v>0</v>
      </c>
      <c r="L3019" s="61"/>
      <c r="M3019" s="59">
        <f t="shared" si="557"/>
        <v>0</v>
      </c>
      <c r="N3019" s="60">
        <f t="shared" si="558"/>
        <v>0</v>
      </c>
      <c r="O3019" s="81" t="e">
        <f t="shared" si="559"/>
        <v>#DIV/0!</v>
      </c>
      <c r="P3019" s="61"/>
      <c r="Q3019" s="60">
        <f t="shared" si="560"/>
        <v>0</v>
      </c>
      <c r="R3019" s="60">
        <f t="shared" si="556"/>
        <v>0</v>
      </c>
      <c r="S3019" s="75" t="str">
        <f t="shared" si="561"/>
        <v>已清</v>
      </c>
      <c r="T3019" s="51" t="s">
        <v>59</v>
      </c>
      <c r="U3019" s="51"/>
      <c r="V3019" s="51"/>
    </row>
    <row r="3020" spans="1:22" ht="20">
      <c r="A3020" s="49"/>
      <c r="B3020" s="52"/>
      <c r="C3020" s="53"/>
      <c r="D3020" s="54"/>
      <c r="E3020" s="54"/>
      <c r="F3020" s="55"/>
      <c r="G3020" s="56"/>
      <c r="H3020" s="57"/>
      <c r="I3020" s="58"/>
      <c r="J3020" s="59">
        <f t="shared" si="562"/>
        <v>0</v>
      </c>
      <c r="K3020" s="60">
        <f t="shared" si="555"/>
        <v>0</v>
      </c>
      <c r="L3020" s="61"/>
      <c r="M3020" s="59">
        <f t="shared" si="557"/>
        <v>0</v>
      </c>
      <c r="N3020" s="60">
        <f t="shared" si="558"/>
        <v>0</v>
      </c>
      <c r="O3020" s="81" t="e">
        <f t="shared" si="559"/>
        <v>#DIV/0!</v>
      </c>
      <c r="P3020" s="61"/>
      <c r="Q3020" s="60">
        <f t="shared" si="560"/>
        <v>0</v>
      </c>
      <c r="R3020" s="60">
        <f t="shared" si="556"/>
        <v>0</v>
      </c>
      <c r="S3020" s="75" t="str">
        <f t="shared" si="561"/>
        <v>已清</v>
      </c>
      <c r="T3020" s="51" t="s">
        <v>59</v>
      </c>
      <c r="U3020" s="51"/>
      <c r="V3020" s="51"/>
    </row>
    <row r="3021" spans="1:22" ht="20">
      <c r="A3021" s="49"/>
      <c r="B3021" s="52"/>
      <c r="C3021" s="53"/>
      <c r="D3021" s="54"/>
      <c r="E3021" s="54"/>
      <c r="F3021" s="55"/>
      <c r="G3021" s="56"/>
      <c r="H3021" s="57"/>
      <c r="I3021" s="58"/>
      <c r="J3021" s="59">
        <f t="shared" si="562"/>
        <v>0</v>
      </c>
      <c r="K3021" s="60">
        <f t="shared" si="555"/>
        <v>0</v>
      </c>
      <c r="L3021" s="61"/>
      <c r="M3021" s="59">
        <f t="shared" si="557"/>
        <v>0</v>
      </c>
      <c r="N3021" s="60">
        <f t="shared" si="558"/>
        <v>0</v>
      </c>
      <c r="O3021" s="81" t="e">
        <f t="shared" si="559"/>
        <v>#DIV/0!</v>
      </c>
      <c r="P3021" s="61"/>
      <c r="Q3021" s="60">
        <f t="shared" si="560"/>
        <v>0</v>
      </c>
      <c r="R3021" s="60">
        <f t="shared" si="556"/>
        <v>0</v>
      </c>
      <c r="S3021" s="75" t="str">
        <f t="shared" si="561"/>
        <v>已清</v>
      </c>
      <c r="T3021" s="51" t="s">
        <v>59</v>
      </c>
      <c r="U3021" s="51"/>
      <c r="V3021" s="51"/>
    </row>
    <row r="3022" spans="1:22" ht="20">
      <c r="A3022" s="49"/>
      <c r="B3022" s="52"/>
      <c r="C3022" s="53"/>
      <c r="D3022" s="54"/>
      <c r="E3022" s="54"/>
      <c r="F3022" s="55"/>
      <c r="G3022" s="56"/>
      <c r="H3022" s="57"/>
      <c r="I3022" s="58"/>
      <c r="J3022" s="59">
        <f t="shared" si="562"/>
        <v>0</v>
      </c>
      <c r="K3022" s="60">
        <f t="shared" si="555"/>
        <v>0</v>
      </c>
      <c r="L3022" s="61"/>
      <c r="M3022" s="59">
        <f t="shared" si="557"/>
        <v>0</v>
      </c>
      <c r="N3022" s="60">
        <f t="shared" si="558"/>
        <v>0</v>
      </c>
      <c r="O3022" s="81" t="e">
        <f t="shared" si="559"/>
        <v>#DIV/0!</v>
      </c>
      <c r="P3022" s="61"/>
      <c r="Q3022" s="60">
        <f t="shared" si="560"/>
        <v>0</v>
      </c>
      <c r="R3022" s="60">
        <f t="shared" si="556"/>
        <v>0</v>
      </c>
      <c r="S3022" s="75" t="str">
        <f t="shared" si="561"/>
        <v>已清</v>
      </c>
      <c r="T3022" s="51" t="s">
        <v>59</v>
      </c>
      <c r="U3022" s="51"/>
      <c r="V3022" s="51"/>
    </row>
    <row r="3023" spans="1:22" ht="20">
      <c r="A3023" s="49"/>
      <c r="B3023" s="52"/>
      <c r="C3023" s="53"/>
      <c r="D3023" s="54"/>
      <c r="E3023" s="54"/>
      <c r="F3023" s="55"/>
      <c r="G3023" s="56"/>
      <c r="H3023" s="57"/>
      <c r="I3023" s="58"/>
      <c r="J3023" s="59">
        <f t="shared" si="562"/>
        <v>0</v>
      </c>
      <c r="K3023" s="60">
        <f t="shared" si="555"/>
        <v>0</v>
      </c>
      <c r="L3023" s="61"/>
      <c r="M3023" s="59">
        <f t="shared" si="557"/>
        <v>0</v>
      </c>
      <c r="N3023" s="60">
        <f t="shared" si="558"/>
        <v>0</v>
      </c>
      <c r="O3023" s="81" t="e">
        <f t="shared" si="559"/>
        <v>#DIV/0!</v>
      </c>
      <c r="P3023" s="61"/>
      <c r="Q3023" s="60">
        <f t="shared" si="560"/>
        <v>0</v>
      </c>
      <c r="R3023" s="60">
        <f t="shared" si="556"/>
        <v>0</v>
      </c>
      <c r="S3023" s="75" t="str">
        <f t="shared" si="561"/>
        <v>已清</v>
      </c>
      <c r="T3023" s="51" t="s">
        <v>59</v>
      </c>
      <c r="U3023" s="51"/>
      <c r="V3023" s="51"/>
    </row>
    <row r="3024" spans="1:22" ht="20">
      <c r="A3024" s="49"/>
      <c r="B3024" s="52"/>
      <c r="C3024" s="53"/>
      <c r="D3024" s="54"/>
      <c r="E3024" s="54"/>
      <c r="F3024" s="55"/>
      <c r="G3024" s="56"/>
      <c r="H3024" s="57"/>
      <c r="I3024" s="58"/>
      <c r="J3024" s="59">
        <f t="shared" si="562"/>
        <v>0</v>
      </c>
      <c r="K3024" s="60">
        <f t="shared" si="555"/>
        <v>0</v>
      </c>
      <c r="L3024" s="61"/>
      <c r="M3024" s="59">
        <f t="shared" si="557"/>
        <v>0</v>
      </c>
      <c r="N3024" s="60">
        <f t="shared" si="558"/>
        <v>0</v>
      </c>
      <c r="O3024" s="81" t="e">
        <f t="shared" si="559"/>
        <v>#DIV/0!</v>
      </c>
      <c r="P3024" s="61"/>
      <c r="Q3024" s="60">
        <f t="shared" si="560"/>
        <v>0</v>
      </c>
      <c r="R3024" s="60">
        <f t="shared" si="556"/>
        <v>0</v>
      </c>
      <c r="S3024" s="75" t="str">
        <f t="shared" si="561"/>
        <v>已清</v>
      </c>
      <c r="T3024" s="51" t="s">
        <v>59</v>
      </c>
      <c r="U3024" s="51"/>
      <c r="V3024" s="51"/>
    </row>
    <row r="3025" spans="1:22" ht="20">
      <c r="A3025" s="49"/>
      <c r="B3025" s="52"/>
      <c r="C3025" s="53"/>
      <c r="D3025" s="54"/>
      <c r="E3025" s="54"/>
      <c r="F3025" s="55"/>
      <c r="G3025" s="56"/>
      <c r="H3025" s="57"/>
      <c r="I3025" s="58"/>
      <c r="J3025" s="59">
        <f t="shared" si="562"/>
        <v>0</v>
      </c>
      <c r="K3025" s="60">
        <f t="shared" si="555"/>
        <v>0</v>
      </c>
      <c r="L3025" s="61"/>
      <c r="M3025" s="59">
        <f t="shared" si="557"/>
        <v>0</v>
      </c>
      <c r="N3025" s="60">
        <f t="shared" si="558"/>
        <v>0</v>
      </c>
      <c r="O3025" s="81" t="e">
        <f t="shared" si="559"/>
        <v>#DIV/0!</v>
      </c>
      <c r="P3025" s="61"/>
      <c r="Q3025" s="60">
        <f t="shared" si="560"/>
        <v>0</v>
      </c>
      <c r="R3025" s="60">
        <f t="shared" si="556"/>
        <v>0</v>
      </c>
      <c r="S3025" s="75" t="str">
        <f t="shared" si="561"/>
        <v>已清</v>
      </c>
      <c r="T3025" s="51" t="s">
        <v>59</v>
      </c>
      <c r="U3025" s="51"/>
      <c r="V3025" s="51"/>
    </row>
    <row r="3026" spans="1:22" ht="20">
      <c r="A3026" s="49"/>
      <c r="B3026" s="52"/>
      <c r="C3026" s="53"/>
      <c r="D3026" s="54"/>
      <c r="E3026" s="54"/>
      <c r="F3026" s="55"/>
      <c r="G3026" s="56"/>
      <c r="H3026" s="57"/>
      <c r="I3026" s="58"/>
      <c r="J3026" s="59">
        <f t="shared" si="562"/>
        <v>0</v>
      </c>
      <c r="K3026" s="60">
        <f t="shared" si="555"/>
        <v>0</v>
      </c>
      <c r="L3026" s="61"/>
      <c r="M3026" s="59">
        <f t="shared" si="557"/>
        <v>0</v>
      </c>
      <c r="N3026" s="60">
        <f t="shared" si="558"/>
        <v>0</v>
      </c>
      <c r="O3026" s="81" t="e">
        <f t="shared" si="559"/>
        <v>#DIV/0!</v>
      </c>
      <c r="P3026" s="61"/>
      <c r="Q3026" s="60">
        <f t="shared" si="560"/>
        <v>0</v>
      </c>
      <c r="R3026" s="60">
        <f t="shared" si="556"/>
        <v>0</v>
      </c>
      <c r="S3026" s="75" t="str">
        <f t="shared" si="561"/>
        <v>已清</v>
      </c>
      <c r="T3026" s="51" t="s">
        <v>59</v>
      </c>
      <c r="U3026" s="51"/>
      <c r="V3026" s="51"/>
    </row>
    <row r="3027" spans="1:22" ht="20">
      <c r="A3027" s="49"/>
      <c r="B3027" s="52"/>
      <c r="C3027" s="53"/>
      <c r="D3027" s="54"/>
      <c r="E3027" s="54"/>
      <c r="F3027" s="55"/>
      <c r="G3027" s="56"/>
      <c r="H3027" s="57"/>
      <c r="I3027" s="58"/>
      <c r="J3027" s="59">
        <f t="shared" si="562"/>
        <v>0</v>
      </c>
      <c r="K3027" s="60">
        <f t="shared" si="555"/>
        <v>0</v>
      </c>
      <c r="L3027" s="61"/>
      <c r="M3027" s="59">
        <f t="shared" si="557"/>
        <v>0</v>
      </c>
      <c r="N3027" s="60">
        <f t="shared" si="558"/>
        <v>0</v>
      </c>
      <c r="O3027" s="81" t="e">
        <f t="shared" si="559"/>
        <v>#DIV/0!</v>
      </c>
      <c r="P3027" s="61"/>
      <c r="Q3027" s="60">
        <f t="shared" si="560"/>
        <v>0</v>
      </c>
      <c r="R3027" s="60">
        <f t="shared" si="556"/>
        <v>0</v>
      </c>
      <c r="S3027" s="75" t="str">
        <f t="shared" si="561"/>
        <v>已清</v>
      </c>
      <c r="T3027" s="51" t="s">
        <v>59</v>
      </c>
      <c r="U3027" s="51"/>
      <c r="V3027" s="51"/>
    </row>
    <row r="3028" spans="1:22" ht="20">
      <c r="A3028" s="49"/>
      <c r="B3028" s="52"/>
      <c r="C3028" s="53"/>
      <c r="D3028" s="54"/>
      <c r="E3028" s="54"/>
      <c r="F3028" s="55"/>
      <c r="G3028" s="56"/>
      <c r="H3028" s="57"/>
      <c r="I3028" s="58"/>
      <c r="J3028" s="59">
        <f t="shared" si="562"/>
        <v>0</v>
      </c>
      <c r="K3028" s="60">
        <f t="shared" si="555"/>
        <v>0</v>
      </c>
      <c r="L3028" s="61"/>
      <c r="M3028" s="59">
        <f t="shared" si="557"/>
        <v>0</v>
      </c>
      <c r="N3028" s="60">
        <f t="shared" si="558"/>
        <v>0</v>
      </c>
      <c r="O3028" s="81" t="e">
        <f t="shared" si="559"/>
        <v>#DIV/0!</v>
      </c>
      <c r="P3028" s="61"/>
      <c r="Q3028" s="60">
        <f t="shared" si="560"/>
        <v>0</v>
      </c>
      <c r="R3028" s="60">
        <f t="shared" si="556"/>
        <v>0</v>
      </c>
      <c r="S3028" s="75" t="str">
        <f t="shared" si="561"/>
        <v>已清</v>
      </c>
      <c r="T3028" s="51" t="s">
        <v>59</v>
      </c>
      <c r="U3028" s="51"/>
      <c r="V3028" s="51"/>
    </row>
    <row r="3029" spans="1:22" ht="20">
      <c r="A3029" s="49"/>
      <c r="B3029" s="52"/>
      <c r="C3029" s="53"/>
      <c r="D3029" s="54"/>
      <c r="E3029" s="54"/>
      <c r="F3029" s="55"/>
      <c r="G3029" s="56"/>
      <c r="H3029" s="57"/>
      <c r="I3029" s="58"/>
      <c r="J3029" s="59">
        <f t="shared" si="562"/>
        <v>0</v>
      </c>
      <c r="K3029" s="60">
        <f t="shared" si="555"/>
        <v>0</v>
      </c>
      <c r="L3029" s="61"/>
      <c r="M3029" s="59">
        <f t="shared" si="557"/>
        <v>0</v>
      </c>
      <c r="N3029" s="60">
        <f t="shared" si="558"/>
        <v>0</v>
      </c>
      <c r="O3029" s="81" t="e">
        <f t="shared" si="559"/>
        <v>#DIV/0!</v>
      </c>
      <c r="P3029" s="61"/>
      <c r="Q3029" s="60">
        <f t="shared" si="560"/>
        <v>0</v>
      </c>
      <c r="R3029" s="60">
        <f t="shared" si="556"/>
        <v>0</v>
      </c>
      <c r="S3029" s="75" t="str">
        <f t="shared" si="561"/>
        <v>已清</v>
      </c>
      <c r="T3029" s="51" t="s">
        <v>59</v>
      </c>
      <c r="U3029" s="51"/>
      <c r="V3029" s="51"/>
    </row>
    <row r="3030" spans="1:22" ht="20">
      <c r="A3030" s="49"/>
      <c r="B3030" s="52"/>
      <c r="C3030" s="53"/>
      <c r="D3030" s="54"/>
      <c r="E3030" s="54"/>
      <c r="F3030" s="55"/>
      <c r="G3030" s="56"/>
      <c r="H3030" s="57"/>
      <c r="I3030" s="58"/>
      <c r="J3030" s="59">
        <f t="shared" si="562"/>
        <v>0</v>
      </c>
      <c r="K3030" s="60">
        <f t="shared" si="555"/>
        <v>0</v>
      </c>
      <c r="L3030" s="61"/>
      <c r="M3030" s="59">
        <f t="shared" si="557"/>
        <v>0</v>
      </c>
      <c r="N3030" s="60">
        <f t="shared" si="558"/>
        <v>0</v>
      </c>
      <c r="O3030" s="81" t="e">
        <f t="shared" si="559"/>
        <v>#DIV/0!</v>
      </c>
      <c r="P3030" s="61"/>
      <c r="Q3030" s="60">
        <f t="shared" si="560"/>
        <v>0</v>
      </c>
      <c r="R3030" s="60">
        <f t="shared" si="556"/>
        <v>0</v>
      </c>
      <c r="S3030" s="75" t="str">
        <f t="shared" si="561"/>
        <v>已清</v>
      </c>
      <c r="T3030" s="51" t="s">
        <v>59</v>
      </c>
      <c r="U3030" s="51"/>
      <c r="V3030" s="51"/>
    </row>
    <row r="3031" spans="1:22" ht="20">
      <c r="A3031" s="49"/>
      <c r="B3031" s="52"/>
      <c r="C3031" s="53"/>
      <c r="D3031" s="54"/>
      <c r="E3031" s="54"/>
      <c r="F3031" s="55"/>
      <c r="G3031" s="56"/>
      <c r="H3031" s="57"/>
      <c r="I3031" s="58"/>
      <c r="J3031" s="59">
        <f t="shared" si="562"/>
        <v>0</v>
      </c>
      <c r="K3031" s="60">
        <f t="shared" ref="K3031:K3094" si="563">J3031*H3031</f>
        <v>0</v>
      </c>
      <c r="L3031" s="61"/>
      <c r="M3031" s="59">
        <f t="shared" si="557"/>
        <v>0</v>
      </c>
      <c r="N3031" s="60">
        <f t="shared" si="558"/>
        <v>0</v>
      </c>
      <c r="O3031" s="81" t="e">
        <f t="shared" si="559"/>
        <v>#DIV/0!</v>
      </c>
      <c r="P3031" s="61"/>
      <c r="Q3031" s="60">
        <f t="shared" si="560"/>
        <v>0</v>
      </c>
      <c r="R3031" s="60">
        <f t="shared" si="556"/>
        <v>0</v>
      </c>
      <c r="S3031" s="75" t="str">
        <f t="shared" si="561"/>
        <v>已清</v>
      </c>
      <c r="T3031" s="51" t="s">
        <v>59</v>
      </c>
      <c r="U3031" s="51"/>
      <c r="V3031" s="51"/>
    </row>
    <row r="3032" spans="1:22" ht="20">
      <c r="A3032" s="49"/>
      <c r="B3032" s="52"/>
      <c r="C3032" s="53"/>
      <c r="D3032" s="54"/>
      <c r="E3032" s="54"/>
      <c r="F3032" s="55"/>
      <c r="G3032" s="56"/>
      <c r="H3032" s="57"/>
      <c r="I3032" s="58"/>
      <c r="J3032" s="59">
        <f t="shared" si="562"/>
        <v>0</v>
      </c>
      <c r="K3032" s="60">
        <f t="shared" si="563"/>
        <v>0</v>
      </c>
      <c r="L3032" s="61"/>
      <c r="M3032" s="59">
        <f t="shared" si="557"/>
        <v>0</v>
      </c>
      <c r="N3032" s="60">
        <f t="shared" si="558"/>
        <v>0</v>
      </c>
      <c r="O3032" s="81" t="e">
        <f t="shared" si="559"/>
        <v>#DIV/0!</v>
      </c>
      <c r="P3032" s="61"/>
      <c r="Q3032" s="60">
        <f t="shared" si="560"/>
        <v>0</v>
      </c>
      <c r="R3032" s="60">
        <f t="shared" si="556"/>
        <v>0</v>
      </c>
      <c r="S3032" s="75" t="str">
        <f t="shared" si="561"/>
        <v>已清</v>
      </c>
      <c r="T3032" s="51" t="s">
        <v>59</v>
      </c>
      <c r="U3032" s="51"/>
      <c r="V3032" s="51"/>
    </row>
    <row r="3033" spans="1:22" ht="20">
      <c r="A3033" s="49"/>
      <c r="B3033" s="52"/>
      <c r="C3033" s="53"/>
      <c r="D3033" s="54"/>
      <c r="E3033" s="54"/>
      <c r="F3033" s="55"/>
      <c r="G3033" s="56"/>
      <c r="H3033" s="57"/>
      <c r="I3033" s="58"/>
      <c r="J3033" s="59">
        <f t="shared" si="562"/>
        <v>0</v>
      </c>
      <c r="K3033" s="60">
        <f t="shared" si="563"/>
        <v>0</v>
      </c>
      <c r="L3033" s="61"/>
      <c r="M3033" s="59">
        <f t="shared" si="557"/>
        <v>0</v>
      </c>
      <c r="N3033" s="60">
        <f t="shared" si="558"/>
        <v>0</v>
      </c>
      <c r="O3033" s="81" t="e">
        <f t="shared" si="559"/>
        <v>#DIV/0!</v>
      </c>
      <c r="P3033" s="61"/>
      <c r="Q3033" s="60">
        <f t="shared" si="560"/>
        <v>0</v>
      </c>
      <c r="R3033" s="60">
        <f t="shared" si="556"/>
        <v>0</v>
      </c>
      <c r="S3033" s="75" t="str">
        <f t="shared" si="561"/>
        <v>已清</v>
      </c>
      <c r="T3033" s="51" t="s">
        <v>59</v>
      </c>
      <c r="U3033" s="51"/>
      <c r="V3033" s="51"/>
    </row>
    <row r="3034" spans="1:22" ht="20">
      <c r="A3034" s="49"/>
      <c r="B3034" s="52"/>
      <c r="C3034" s="53"/>
      <c r="D3034" s="54"/>
      <c r="E3034" s="54"/>
      <c r="F3034" s="55"/>
      <c r="G3034" s="56"/>
      <c r="H3034" s="57"/>
      <c r="I3034" s="58"/>
      <c r="J3034" s="59">
        <f t="shared" si="562"/>
        <v>0</v>
      </c>
      <c r="K3034" s="60">
        <f t="shared" si="563"/>
        <v>0</v>
      </c>
      <c r="L3034" s="61"/>
      <c r="M3034" s="59">
        <f t="shared" si="557"/>
        <v>0</v>
      </c>
      <c r="N3034" s="60">
        <f t="shared" si="558"/>
        <v>0</v>
      </c>
      <c r="O3034" s="81" t="e">
        <f t="shared" si="559"/>
        <v>#DIV/0!</v>
      </c>
      <c r="P3034" s="61"/>
      <c r="Q3034" s="60">
        <f t="shared" si="560"/>
        <v>0</v>
      </c>
      <c r="R3034" s="60">
        <f t="shared" si="556"/>
        <v>0</v>
      </c>
      <c r="S3034" s="75" t="str">
        <f t="shared" si="561"/>
        <v>已清</v>
      </c>
      <c r="T3034" s="51" t="s">
        <v>59</v>
      </c>
      <c r="U3034" s="51"/>
      <c r="V3034" s="51"/>
    </row>
    <row r="3035" spans="1:22" ht="20">
      <c r="A3035" s="49"/>
      <c r="B3035" s="52"/>
      <c r="C3035" s="53"/>
      <c r="D3035" s="54"/>
      <c r="E3035" s="54"/>
      <c r="F3035" s="55"/>
      <c r="G3035" s="56"/>
      <c r="H3035" s="57"/>
      <c r="I3035" s="58"/>
      <c r="J3035" s="59">
        <f t="shared" si="562"/>
        <v>0</v>
      </c>
      <c r="K3035" s="60">
        <f t="shared" si="563"/>
        <v>0</v>
      </c>
      <c r="L3035" s="61"/>
      <c r="M3035" s="59">
        <f t="shared" si="557"/>
        <v>0</v>
      </c>
      <c r="N3035" s="60">
        <f t="shared" si="558"/>
        <v>0</v>
      </c>
      <c r="O3035" s="81" t="e">
        <f t="shared" si="559"/>
        <v>#DIV/0!</v>
      </c>
      <c r="P3035" s="61"/>
      <c r="Q3035" s="60">
        <f t="shared" si="560"/>
        <v>0</v>
      </c>
      <c r="R3035" s="60">
        <f t="shared" si="556"/>
        <v>0</v>
      </c>
      <c r="S3035" s="75" t="str">
        <f t="shared" si="561"/>
        <v>已清</v>
      </c>
      <c r="T3035" s="51" t="s">
        <v>59</v>
      </c>
      <c r="U3035" s="51"/>
      <c r="V3035" s="51"/>
    </row>
    <row r="3036" spans="1:22" ht="20">
      <c r="A3036" s="49"/>
      <c r="B3036" s="52"/>
      <c r="C3036" s="53"/>
      <c r="D3036" s="54"/>
      <c r="E3036" s="54"/>
      <c r="F3036" s="55"/>
      <c r="G3036" s="56"/>
      <c r="H3036" s="57"/>
      <c r="I3036" s="58"/>
      <c r="J3036" s="59">
        <f t="shared" si="562"/>
        <v>0</v>
      </c>
      <c r="K3036" s="60">
        <f t="shared" si="563"/>
        <v>0</v>
      </c>
      <c r="L3036" s="61"/>
      <c r="M3036" s="59">
        <f t="shared" si="557"/>
        <v>0</v>
      </c>
      <c r="N3036" s="60">
        <f t="shared" si="558"/>
        <v>0</v>
      </c>
      <c r="O3036" s="81" t="e">
        <f t="shared" si="559"/>
        <v>#DIV/0!</v>
      </c>
      <c r="P3036" s="61"/>
      <c r="Q3036" s="60">
        <f t="shared" si="560"/>
        <v>0</v>
      </c>
      <c r="R3036" s="60">
        <f t="shared" si="556"/>
        <v>0</v>
      </c>
      <c r="S3036" s="75" t="str">
        <f t="shared" si="561"/>
        <v>已清</v>
      </c>
      <c r="T3036" s="51" t="s">
        <v>59</v>
      </c>
      <c r="U3036" s="51"/>
      <c r="V3036" s="51"/>
    </row>
    <row r="3037" spans="1:22" ht="20">
      <c r="A3037" s="49"/>
      <c r="B3037" s="52"/>
      <c r="C3037" s="53"/>
      <c r="D3037" s="54"/>
      <c r="E3037" s="54"/>
      <c r="F3037" s="55"/>
      <c r="G3037" s="56"/>
      <c r="H3037" s="57"/>
      <c r="I3037" s="58"/>
      <c r="J3037" s="59">
        <f t="shared" si="562"/>
        <v>0</v>
      </c>
      <c r="K3037" s="60">
        <f t="shared" si="563"/>
        <v>0</v>
      </c>
      <c r="L3037" s="61"/>
      <c r="M3037" s="59">
        <f t="shared" si="557"/>
        <v>0</v>
      </c>
      <c r="N3037" s="60">
        <f t="shared" si="558"/>
        <v>0</v>
      </c>
      <c r="O3037" s="81" t="e">
        <f t="shared" si="559"/>
        <v>#DIV/0!</v>
      </c>
      <c r="P3037" s="61"/>
      <c r="Q3037" s="60">
        <f t="shared" si="560"/>
        <v>0</v>
      </c>
      <c r="R3037" s="60">
        <f t="shared" si="556"/>
        <v>0</v>
      </c>
      <c r="S3037" s="75" t="str">
        <f t="shared" si="561"/>
        <v>已清</v>
      </c>
      <c r="T3037" s="51" t="s">
        <v>59</v>
      </c>
      <c r="U3037" s="51"/>
      <c r="V3037" s="51"/>
    </row>
    <row r="3038" spans="1:22" ht="20">
      <c r="A3038" s="49"/>
      <c r="B3038" s="52"/>
      <c r="C3038" s="53"/>
      <c r="D3038" s="54"/>
      <c r="E3038" s="54"/>
      <c r="F3038" s="55"/>
      <c r="G3038" s="56"/>
      <c r="H3038" s="57"/>
      <c r="I3038" s="58"/>
      <c r="J3038" s="59">
        <f t="shared" si="562"/>
        <v>0</v>
      </c>
      <c r="K3038" s="60">
        <f t="shared" si="563"/>
        <v>0</v>
      </c>
      <c r="L3038" s="61"/>
      <c r="M3038" s="59">
        <f t="shared" si="557"/>
        <v>0</v>
      </c>
      <c r="N3038" s="60">
        <f t="shared" si="558"/>
        <v>0</v>
      </c>
      <c r="O3038" s="81" t="e">
        <f t="shared" si="559"/>
        <v>#DIV/0!</v>
      </c>
      <c r="P3038" s="61"/>
      <c r="Q3038" s="60">
        <f t="shared" si="560"/>
        <v>0</v>
      </c>
      <c r="R3038" s="60">
        <f t="shared" si="556"/>
        <v>0</v>
      </c>
      <c r="S3038" s="75" t="str">
        <f t="shared" si="561"/>
        <v>已清</v>
      </c>
      <c r="T3038" s="51" t="s">
        <v>59</v>
      </c>
      <c r="U3038" s="51"/>
      <c r="V3038" s="51"/>
    </row>
    <row r="3039" spans="1:22" ht="20">
      <c r="A3039" s="49"/>
      <c r="B3039" s="52"/>
      <c r="C3039" s="53"/>
      <c r="D3039" s="54"/>
      <c r="E3039" s="54"/>
      <c r="F3039" s="55"/>
      <c r="G3039" s="56"/>
      <c r="H3039" s="57"/>
      <c r="I3039" s="58"/>
      <c r="J3039" s="59">
        <f t="shared" si="562"/>
        <v>0</v>
      </c>
      <c r="K3039" s="60">
        <f t="shared" si="563"/>
        <v>0</v>
      </c>
      <c r="L3039" s="61"/>
      <c r="M3039" s="59">
        <f t="shared" si="557"/>
        <v>0</v>
      </c>
      <c r="N3039" s="60">
        <f t="shared" si="558"/>
        <v>0</v>
      </c>
      <c r="O3039" s="81" t="e">
        <f t="shared" si="559"/>
        <v>#DIV/0!</v>
      </c>
      <c r="P3039" s="61"/>
      <c r="Q3039" s="60">
        <f t="shared" si="560"/>
        <v>0</v>
      </c>
      <c r="R3039" s="60">
        <f t="shared" si="556"/>
        <v>0</v>
      </c>
      <c r="S3039" s="75" t="str">
        <f t="shared" si="561"/>
        <v>已清</v>
      </c>
      <c r="T3039" s="51" t="s">
        <v>59</v>
      </c>
      <c r="U3039" s="51"/>
      <c r="V3039" s="51"/>
    </row>
    <row r="3040" spans="1:22" ht="20">
      <c r="A3040" s="49"/>
      <c r="B3040" s="52"/>
      <c r="C3040" s="53"/>
      <c r="D3040" s="54"/>
      <c r="E3040" s="54"/>
      <c r="F3040" s="55"/>
      <c r="G3040" s="56"/>
      <c r="H3040" s="57"/>
      <c r="I3040" s="58"/>
      <c r="J3040" s="59">
        <f t="shared" si="562"/>
        <v>0</v>
      </c>
      <c r="K3040" s="60">
        <f t="shared" si="563"/>
        <v>0</v>
      </c>
      <c r="L3040" s="61"/>
      <c r="M3040" s="59">
        <f t="shared" si="557"/>
        <v>0</v>
      </c>
      <c r="N3040" s="60">
        <f t="shared" si="558"/>
        <v>0</v>
      </c>
      <c r="O3040" s="81" t="e">
        <f t="shared" si="559"/>
        <v>#DIV/0!</v>
      </c>
      <c r="P3040" s="61"/>
      <c r="Q3040" s="60">
        <f t="shared" si="560"/>
        <v>0</v>
      </c>
      <c r="R3040" s="60">
        <f t="shared" si="556"/>
        <v>0</v>
      </c>
      <c r="S3040" s="75" t="str">
        <f t="shared" si="561"/>
        <v>已清</v>
      </c>
      <c r="T3040" s="51" t="s">
        <v>59</v>
      </c>
      <c r="U3040" s="51"/>
      <c r="V3040" s="51"/>
    </row>
    <row r="3041" spans="1:22" ht="20">
      <c r="A3041" s="49"/>
      <c r="B3041" s="52"/>
      <c r="C3041" s="53"/>
      <c r="D3041" s="54"/>
      <c r="E3041" s="54"/>
      <c r="F3041" s="55"/>
      <c r="G3041" s="56"/>
      <c r="H3041" s="57"/>
      <c r="I3041" s="58"/>
      <c r="J3041" s="59">
        <f t="shared" si="562"/>
        <v>0</v>
      </c>
      <c r="K3041" s="60">
        <f t="shared" si="563"/>
        <v>0</v>
      </c>
      <c r="L3041" s="61"/>
      <c r="M3041" s="59">
        <f t="shared" si="557"/>
        <v>0</v>
      </c>
      <c r="N3041" s="60">
        <f t="shared" si="558"/>
        <v>0</v>
      </c>
      <c r="O3041" s="81" t="e">
        <f t="shared" si="559"/>
        <v>#DIV/0!</v>
      </c>
      <c r="P3041" s="61"/>
      <c r="Q3041" s="60">
        <f t="shared" si="560"/>
        <v>0</v>
      </c>
      <c r="R3041" s="60">
        <f t="shared" si="556"/>
        <v>0</v>
      </c>
      <c r="S3041" s="75" t="str">
        <f t="shared" si="561"/>
        <v>已清</v>
      </c>
      <c r="T3041" s="51" t="s">
        <v>59</v>
      </c>
      <c r="U3041" s="51"/>
      <c r="V3041" s="51"/>
    </row>
    <row r="3042" spans="1:22" ht="20">
      <c r="A3042" s="49"/>
      <c r="B3042" s="52"/>
      <c r="C3042" s="53"/>
      <c r="D3042" s="54"/>
      <c r="E3042" s="54"/>
      <c r="F3042" s="55"/>
      <c r="G3042" s="56"/>
      <c r="H3042" s="57"/>
      <c r="I3042" s="58"/>
      <c r="J3042" s="59">
        <f t="shared" si="562"/>
        <v>0</v>
      </c>
      <c r="K3042" s="60">
        <f t="shared" si="563"/>
        <v>0</v>
      </c>
      <c r="L3042" s="61"/>
      <c r="M3042" s="59">
        <f t="shared" si="557"/>
        <v>0</v>
      </c>
      <c r="N3042" s="60">
        <f t="shared" si="558"/>
        <v>0</v>
      </c>
      <c r="O3042" s="81" t="e">
        <f t="shared" si="559"/>
        <v>#DIV/0!</v>
      </c>
      <c r="P3042" s="61"/>
      <c r="Q3042" s="60">
        <f t="shared" si="560"/>
        <v>0</v>
      </c>
      <c r="R3042" s="60">
        <f t="shared" si="556"/>
        <v>0</v>
      </c>
      <c r="S3042" s="75" t="str">
        <f t="shared" si="561"/>
        <v>已清</v>
      </c>
      <c r="T3042" s="51" t="s">
        <v>59</v>
      </c>
      <c r="U3042" s="51"/>
      <c r="V3042" s="51"/>
    </row>
    <row r="3043" spans="1:22" ht="20">
      <c r="A3043" s="49"/>
      <c r="B3043" s="52"/>
      <c r="C3043" s="53"/>
      <c r="D3043" s="54"/>
      <c r="E3043" s="54"/>
      <c r="F3043" s="55"/>
      <c r="G3043" s="56"/>
      <c r="H3043" s="57"/>
      <c r="I3043" s="58"/>
      <c r="J3043" s="59">
        <f t="shared" si="562"/>
        <v>0</v>
      </c>
      <c r="K3043" s="60">
        <f t="shared" si="563"/>
        <v>0</v>
      </c>
      <c r="L3043" s="61"/>
      <c r="M3043" s="59">
        <f t="shared" si="557"/>
        <v>0</v>
      </c>
      <c r="N3043" s="60">
        <f t="shared" si="558"/>
        <v>0</v>
      </c>
      <c r="O3043" s="81" t="e">
        <f t="shared" si="559"/>
        <v>#DIV/0!</v>
      </c>
      <c r="P3043" s="61"/>
      <c r="Q3043" s="60">
        <f t="shared" si="560"/>
        <v>0</v>
      </c>
      <c r="R3043" s="60">
        <f t="shared" si="556"/>
        <v>0</v>
      </c>
      <c r="S3043" s="75" t="str">
        <f t="shared" si="561"/>
        <v>已清</v>
      </c>
      <c r="T3043" s="51" t="s">
        <v>59</v>
      </c>
      <c r="U3043" s="51"/>
      <c r="V3043" s="51"/>
    </row>
    <row r="3044" spans="1:22" ht="20">
      <c r="A3044" s="49"/>
      <c r="B3044" s="52"/>
      <c r="C3044" s="53"/>
      <c r="D3044" s="54"/>
      <c r="E3044" s="54"/>
      <c r="F3044" s="55"/>
      <c r="G3044" s="56"/>
      <c r="H3044" s="57"/>
      <c r="I3044" s="58"/>
      <c r="J3044" s="59">
        <f t="shared" si="562"/>
        <v>0</v>
      </c>
      <c r="K3044" s="60">
        <f t="shared" si="563"/>
        <v>0</v>
      </c>
      <c r="L3044" s="61"/>
      <c r="M3044" s="59">
        <f t="shared" si="557"/>
        <v>0</v>
      </c>
      <c r="N3044" s="60">
        <f t="shared" si="558"/>
        <v>0</v>
      </c>
      <c r="O3044" s="81" t="e">
        <f t="shared" si="559"/>
        <v>#DIV/0!</v>
      </c>
      <c r="P3044" s="61"/>
      <c r="Q3044" s="60">
        <f t="shared" si="560"/>
        <v>0</v>
      </c>
      <c r="R3044" s="60">
        <f t="shared" si="556"/>
        <v>0</v>
      </c>
      <c r="S3044" s="75" t="str">
        <f t="shared" si="561"/>
        <v>已清</v>
      </c>
      <c r="T3044" s="51" t="s">
        <v>59</v>
      </c>
      <c r="U3044" s="51"/>
      <c r="V3044" s="51"/>
    </row>
    <row r="3045" spans="1:22" ht="20">
      <c r="A3045" s="49"/>
      <c r="B3045" s="52"/>
      <c r="C3045" s="53"/>
      <c r="D3045" s="54"/>
      <c r="E3045" s="54"/>
      <c r="F3045" s="55"/>
      <c r="G3045" s="56"/>
      <c r="H3045" s="57"/>
      <c r="I3045" s="58"/>
      <c r="J3045" s="59">
        <f t="shared" si="562"/>
        <v>0</v>
      </c>
      <c r="K3045" s="60">
        <f t="shared" si="563"/>
        <v>0</v>
      </c>
      <c r="L3045" s="61"/>
      <c r="M3045" s="59">
        <f t="shared" si="557"/>
        <v>0</v>
      </c>
      <c r="N3045" s="60">
        <f t="shared" si="558"/>
        <v>0</v>
      </c>
      <c r="O3045" s="81" t="e">
        <f t="shared" si="559"/>
        <v>#DIV/0!</v>
      </c>
      <c r="P3045" s="61"/>
      <c r="Q3045" s="60">
        <f t="shared" si="560"/>
        <v>0</v>
      </c>
      <c r="R3045" s="60">
        <f t="shared" si="556"/>
        <v>0</v>
      </c>
      <c r="S3045" s="75" t="str">
        <f t="shared" si="561"/>
        <v>已清</v>
      </c>
      <c r="T3045" s="51" t="s">
        <v>59</v>
      </c>
      <c r="U3045" s="51"/>
      <c r="V3045" s="51"/>
    </row>
    <row r="3046" spans="1:22" ht="20">
      <c r="A3046" s="49"/>
      <c r="B3046" s="52"/>
      <c r="C3046" s="53"/>
      <c r="D3046" s="54"/>
      <c r="E3046" s="54"/>
      <c r="F3046" s="55"/>
      <c r="G3046" s="56"/>
      <c r="H3046" s="57"/>
      <c r="I3046" s="58"/>
      <c r="J3046" s="59">
        <f t="shared" si="562"/>
        <v>0</v>
      </c>
      <c r="K3046" s="60">
        <f t="shared" si="563"/>
        <v>0</v>
      </c>
      <c r="L3046" s="61"/>
      <c r="M3046" s="59">
        <f t="shared" si="557"/>
        <v>0</v>
      </c>
      <c r="N3046" s="60">
        <f t="shared" si="558"/>
        <v>0</v>
      </c>
      <c r="O3046" s="81" t="e">
        <f t="shared" si="559"/>
        <v>#DIV/0!</v>
      </c>
      <c r="P3046" s="61"/>
      <c r="Q3046" s="60">
        <f t="shared" si="560"/>
        <v>0</v>
      </c>
      <c r="R3046" s="60">
        <f t="shared" si="556"/>
        <v>0</v>
      </c>
      <c r="S3046" s="75" t="str">
        <f t="shared" si="561"/>
        <v>已清</v>
      </c>
      <c r="T3046" s="51" t="s">
        <v>59</v>
      </c>
      <c r="U3046" s="51"/>
      <c r="V3046" s="51"/>
    </row>
    <row r="3047" spans="1:22" ht="20">
      <c r="A3047" s="49"/>
      <c r="B3047" s="52"/>
      <c r="C3047" s="53"/>
      <c r="D3047" s="54"/>
      <c r="E3047" s="54"/>
      <c r="F3047" s="55"/>
      <c r="G3047" s="56"/>
      <c r="H3047" s="57"/>
      <c r="I3047" s="58"/>
      <c r="J3047" s="59">
        <f t="shared" si="562"/>
        <v>0</v>
      </c>
      <c r="K3047" s="60">
        <f t="shared" si="563"/>
        <v>0</v>
      </c>
      <c r="L3047" s="61"/>
      <c r="M3047" s="59">
        <f t="shared" si="557"/>
        <v>0</v>
      </c>
      <c r="N3047" s="60">
        <f t="shared" si="558"/>
        <v>0</v>
      </c>
      <c r="O3047" s="81" t="e">
        <f t="shared" si="559"/>
        <v>#DIV/0!</v>
      </c>
      <c r="P3047" s="61"/>
      <c r="Q3047" s="60">
        <f t="shared" si="560"/>
        <v>0</v>
      </c>
      <c r="R3047" s="60">
        <f t="shared" si="556"/>
        <v>0</v>
      </c>
      <c r="S3047" s="75" t="str">
        <f t="shared" si="561"/>
        <v>已清</v>
      </c>
      <c r="T3047" s="51" t="s">
        <v>59</v>
      </c>
      <c r="U3047" s="51"/>
      <c r="V3047" s="51"/>
    </row>
    <row r="3048" spans="1:22" ht="20">
      <c r="A3048" s="49"/>
      <c r="B3048" s="52"/>
      <c r="C3048" s="53"/>
      <c r="D3048" s="54"/>
      <c r="E3048" s="54"/>
      <c r="F3048" s="55"/>
      <c r="G3048" s="56"/>
      <c r="H3048" s="57"/>
      <c r="I3048" s="58"/>
      <c r="J3048" s="59">
        <f t="shared" si="562"/>
        <v>0</v>
      </c>
      <c r="K3048" s="60">
        <f t="shared" si="563"/>
        <v>0</v>
      </c>
      <c r="L3048" s="61"/>
      <c r="M3048" s="59">
        <f t="shared" si="557"/>
        <v>0</v>
      </c>
      <c r="N3048" s="60">
        <f t="shared" si="558"/>
        <v>0</v>
      </c>
      <c r="O3048" s="81" t="e">
        <f t="shared" si="559"/>
        <v>#DIV/0!</v>
      </c>
      <c r="P3048" s="61"/>
      <c r="Q3048" s="60">
        <f t="shared" si="560"/>
        <v>0</v>
      </c>
      <c r="R3048" s="60">
        <f t="shared" si="556"/>
        <v>0</v>
      </c>
      <c r="S3048" s="75" t="str">
        <f t="shared" si="561"/>
        <v>已清</v>
      </c>
      <c r="T3048" s="51" t="s">
        <v>59</v>
      </c>
      <c r="U3048" s="51"/>
      <c r="V3048" s="51"/>
    </row>
    <row r="3049" spans="1:22" ht="20">
      <c r="A3049" s="49"/>
      <c r="B3049" s="52"/>
      <c r="C3049" s="53"/>
      <c r="D3049" s="54"/>
      <c r="E3049" s="54"/>
      <c r="F3049" s="55"/>
      <c r="G3049" s="56"/>
      <c r="H3049" s="57"/>
      <c r="I3049" s="58"/>
      <c r="J3049" s="59">
        <f t="shared" si="562"/>
        <v>0</v>
      </c>
      <c r="K3049" s="60">
        <f t="shared" si="563"/>
        <v>0</v>
      </c>
      <c r="L3049" s="61"/>
      <c r="M3049" s="59">
        <f t="shared" si="557"/>
        <v>0</v>
      </c>
      <c r="N3049" s="60">
        <f t="shared" si="558"/>
        <v>0</v>
      </c>
      <c r="O3049" s="81" t="e">
        <f t="shared" si="559"/>
        <v>#DIV/0!</v>
      </c>
      <c r="P3049" s="61"/>
      <c r="Q3049" s="60">
        <f t="shared" si="560"/>
        <v>0</v>
      </c>
      <c r="R3049" s="60">
        <f t="shared" ref="R3049:R3112" si="564">N3049/2</f>
        <v>0</v>
      </c>
      <c r="S3049" s="75" t="str">
        <f t="shared" si="561"/>
        <v>已清</v>
      </c>
      <c r="T3049" s="51" t="s">
        <v>59</v>
      </c>
      <c r="U3049" s="51"/>
      <c r="V3049" s="51"/>
    </row>
    <row r="3050" spans="1:22" ht="20">
      <c r="A3050" s="49"/>
      <c r="B3050" s="52"/>
      <c r="C3050" s="53"/>
      <c r="D3050" s="54"/>
      <c r="E3050" s="54"/>
      <c r="F3050" s="55"/>
      <c r="G3050" s="56"/>
      <c r="H3050" s="57"/>
      <c r="I3050" s="58"/>
      <c r="J3050" s="59">
        <f t="shared" si="562"/>
        <v>0</v>
      </c>
      <c r="K3050" s="60">
        <f t="shared" si="563"/>
        <v>0</v>
      </c>
      <c r="L3050" s="61"/>
      <c r="M3050" s="59">
        <f t="shared" si="557"/>
        <v>0</v>
      </c>
      <c r="N3050" s="60">
        <f t="shared" si="558"/>
        <v>0</v>
      </c>
      <c r="O3050" s="81" t="e">
        <f t="shared" si="559"/>
        <v>#DIV/0!</v>
      </c>
      <c r="P3050" s="61"/>
      <c r="Q3050" s="60">
        <f t="shared" si="560"/>
        <v>0</v>
      </c>
      <c r="R3050" s="60">
        <f t="shared" si="564"/>
        <v>0</v>
      </c>
      <c r="S3050" s="75" t="str">
        <f t="shared" si="561"/>
        <v>已清</v>
      </c>
      <c r="T3050" s="51" t="s">
        <v>59</v>
      </c>
      <c r="U3050" s="51"/>
      <c r="V3050" s="51"/>
    </row>
    <row r="3051" spans="1:22" ht="20">
      <c r="A3051" s="49"/>
      <c r="B3051" s="52"/>
      <c r="C3051" s="53"/>
      <c r="D3051" s="54"/>
      <c r="E3051" s="54"/>
      <c r="F3051" s="55"/>
      <c r="G3051" s="56"/>
      <c r="H3051" s="57"/>
      <c r="I3051" s="58"/>
      <c r="J3051" s="59">
        <f t="shared" si="562"/>
        <v>0</v>
      </c>
      <c r="K3051" s="60">
        <f t="shared" si="563"/>
        <v>0</v>
      </c>
      <c r="L3051" s="61"/>
      <c r="M3051" s="59">
        <f t="shared" si="557"/>
        <v>0</v>
      </c>
      <c r="N3051" s="60">
        <f t="shared" si="558"/>
        <v>0</v>
      </c>
      <c r="O3051" s="81" t="e">
        <f t="shared" si="559"/>
        <v>#DIV/0!</v>
      </c>
      <c r="P3051" s="61"/>
      <c r="Q3051" s="60">
        <f t="shared" si="560"/>
        <v>0</v>
      </c>
      <c r="R3051" s="60">
        <f t="shared" si="564"/>
        <v>0</v>
      </c>
      <c r="S3051" s="75" t="str">
        <f t="shared" si="561"/>
        <v>已清</v>
      </c>
      <c r="T3051" s="51" t="s">
        <v>59</v>
      </c>
      <c r="U3051" s="51"/>
      <c r="V3051" s="51"/>
    </row>
    <row r="3052" spans="1:22" ht="20">
      <c r="A3052" s="49"/>
      <c r="B3052" s="52"/>
      <c r="C3052" s="53"/>
      <c r="D3052" s="54"/>
      <c r="E3052" s="54"/>
      <c r="F3052" s="55"/>
      <c r="G3052" s="56"/>
      <c r="H3052" s="57"/>
      <c r="I3052" s="58"/>
      <c r="J3052" s="59">
        <f t="shared" si="562"/>
        <v>0</v>
      </c>
      <c r="K3052" s="60">
        <f t="shared" si="563"/>
        <v>0</v>
      </c>
      <c r="L3052" s="61"/>
      <c r="M3052" s="59">
        <f t="shared" si="557"/>
        <v>0</v>
      </c>
      <c r="N3052" s="60">
        <f t="shared" si="558"/>
        <v>0</v>
      </c>
      <c r="O3052" s="81" t="e">
        <f t="shared" si="559"/>
        <v>#DIV/0!</v>
      </c>
      <c r="P3052" s="61"/>
      <c r="Q3052" s="60">
        <f t="shared" si="560"/>
        <v>0</v>
      </c>
      <c r="R3052" s="60">
        <f t="shared" si="564"/>
        <v>0</v>
      </c>
      <c r="S3052" s="75" t="str">
        <f t="shared" si="561"/>
        <v>已清</v>
      </c>
      <c r="T3052" s="51" t="s">
        <v>59</v>
      </c>
      <c r="U3052" s="51"/>
      <c r="V3052" s="51"/>
    </row>
    <row r="3053" spans="1:22" ht="20">
      <c r="A3053" s="49"/>
      <c r="B3053" s="52"/>
      <c r="C3053" s="53"/>
      <c r="D3053" s="54"/>
      <c r="E3053" s="54"/>
      <c r="F3053" s="55"/>
      <c r="G3053" s="56"/>
      <c r="H3053" s="57"/>
      <c r="I3053" s="58"/>
      <c r="J3053" s="59">
        <f t="shared" si="562"/>
        <v>0</v>
      </c>
      <c r="K3053" s="60">
        <f t="shared" si="563"/>
        <v>0</v>
      </c>
      <c r="L3053" s="61"/>
      <c r="M3053" s="59">
        <f t="shared" si="557"/>
        <v>0</v>
      </c>
      <c r="N3053" s="60">
        <f t="shared" si="558"/>
        <v>0</v>
      </c>
      <c r="O3053" s="81" t="e">
        <f t="shared" si="559"/>
        <v>#DIV/0!</v>
      </c>
      <c r="P3053" s="61"/>
      <c r="Q3053" s="60">
        <f t="shared" si="560"/>
        <v>0</v>
      </c>
      <c r="R3053" s="60">
        <f t="shared" si="564"/>
        <v>0</v>
      </c>
      <c r="S3053" s="75" t="str">
        <f t="shared" si="561"/>
        <v>已清</v>
      </c>
      <c r="T3053" s="51" t="s">
        <v>59</v>
      </c>
      <c r="U3053" s="51"/>
      <c r="V3053" s="51"/>
    </row>
    <row r="3054" spans="1:22" ht="20">
      <c r="A3054" s="49"/>
      <c r="B3054" s="52"/>
      <c r="C3054" s="53"/>
      <c r="D3054" s="54"/>
      <c r="E3054" s="54"/>
      <c r="F3054" s="55"/>
      <c r="G3054" s="56"/>
      <c r="H3054" s="57"/>
      <c r="I3054" s="58"/>
      <c r="J3054" s="59">
        <f t="shared" si="562"/>
        <v>0</v>
      </c>
      <c r="K3054" s="60">
        <f t="shared" si="563"/>
        <v>0</v>
      </c>
      <c r="L3054" s="61"/>
      <c r="M3054" s="59">
        <f t="shared" si="557"/>
        <v>0</v>
      </c>
      <c r="N3054" s="60">
        <f t="shared" si="558"/>
        <v>0</v>
      </c>
      <c r="O3054" s="81" t="e">
        <f t="shared" si="559"/>
        <v>#DIV/0!</v>
      </c>
      <c r="P3054" s="61"/>
      <c r="Q3054" s="60">
        <f t="shared" si="560"/>
        <v>0</v>
      </c>
      <c r="R3054" s="60">
        <f t="shared" si="564"/>
        <v>0</v>
      </c>
      <c r="S3054" s="75" t="str">
        <f t="shared" si="561"/>
        <v>已清</v>
      </c>
      <c r="T3054" s="51" t="s">
        <v>59</v>
      </c>
      <c r="U3054" s="51"/>
      <c r="V3054" s="51"/>
    </row>
    <row r="3055" spans="1:22" ht="20">
      <c r="A3055" s="49"/>
      <c r="B3055" s="52"/>
      <c r="C3055" s="53"/>
      <c r="D3055" s="54"/>
      <c r="E3055" s="54"/>
      <c r="F3055" s="55"/>
      <c r="G3055" s="56"/>
      <c r="H3055" s="57"/>
      <c r="I3055" s="58"/>
      <c r="J3055" s="59">
        <f t="shared" si="562"/>
        <v>0</v>
      </c>
      <c r="K3055" s="60">
        <f t="shared" si="563"/>
        <v>0</v>
      </c>
      <c r="L3055" s="61"/>
      <c r="M3055" s="59">
        <f t="shared" si="557"/>
        <v>0</v>
      </c>
      <c r="N3055" s="60">
        <f t="shared" si="558"/>
        <v>0</v>
      </c>
      <c r="O3055" s="81" t="e">
        <f t="shared" si="559"/>
        <v>#DIV/0!</v>
      </c>
      <c r="P3055" s="61"/>
      <c r="Q3055" s="60">
        <f t="shared" si="560"/>
        <v>0</v>
      </c>
      <c r="R3055" s="60">
        <f t="shared" si="564"/>
        <v>0</v>
      </c>
      <c r="S3055" s="75" t="str">
        <f t="shared" si="561"/>
        <v>已清</v>
      </c>
      <c r="T3055" s="51" t="s">
        <v>59</v>
      </c>
      <c r="U3055" s="51"/>
      <c r="V3055" s="51"/>
    </row>
    <row r="3056" spans="1:22" ht="20">
      <c r="A3056" s="49"/>
      <c r="B3056" s="52"/>
      <c r="C3056" s="53"/>
      <c r="D3056" s="54"/>
      <c r="E3056" s="54"/>
      <c r="F3056" s="55"/>
      <c r="G3056" s="56"/>
      <c r="H3056" s="57"/>
      <c r="I3056" s="58"/>
      <c r="J3056" s="59">
        <f t="shared" si="562"/>
        <v>0</v>
      </c>
      <c r="K3056" s="60">
        <f t="shared" si="563"/>
        <v>0</v>
      </c>
      <c r="L3056" s="61"/>
      <c r="M3056" s="59">
        <f t="shared" si="557"/>
        <v>0</v>
      </c>
      <c r="N3056" s="60">
        <f t="shared" si="558"/>
        <v>0</v>
      </c>
      <c r="O3056" s="81" t="e">
        <f t="shared" si="559"/>
        <v>#DIV/0!</v>
      </c>
      <c r="P3056" s="61"/>
      <c r="Q3056" s="60">
        <f t="shared" si="560"/>
        <v>0</v>
      </c>
      <c r="R3056" s="60">
        <f t="shared" si="564"/>
        <v>0</v>
      </c>
      <c r="S3056" s="75" t="str">
        <f t="shared" si="561"/>
        <v>已清</v>
      </c>
      <c r="T3056" s="51" t="s">
        <v>59</v>
      </c>
      <c r="U3056" s="51"/>
      <c r="V3056" s="51"/>
    </row>
    <row r="3057" spans="1:22" ht="20">
      <c r="A3057" s="49"/>
      <c r="B3057" s="52"/>
      <c r="C3057" s="53"/>
      <c r="D3057" s="54"/>
      <c r="E3057" s="54"/>
      <c r="F3057" s="55"/>
      <c r="G3057" s="56"/>
      <c r="H3057" s="57"/>
      <c r="I3057" s="58"/>
      <c r="J3057" s="59">
        <f t="shared" si="562"/>
        <v>0</v>
      </c>
      <c r="K3057" s="60">
        <f t="shared" si="563"/>
        <v>0</v>
      </c>
      <c r="L3057" s="61"/>
      <c r="M3057" s="59">
        <f t="shared" si="557"/>
        <v>0</v>
      </c>
      <c r="N3057" s="60">
        <f t="shared" si="558"/>
        <v>0</v>
      </c>
      <c r="O3057" s="81" t="e">
        <f t="shared" si="559"/>
        <v>#DIV/0!</v>
      </c>
      <c r="P3057" s="61"/>
      <c r="Q3057" s="60">
        <f t="shared" si="560"/>
        <v>0</v>
      </c>
      <c r="R3057" s="60">
        <f t="shared" si="564"/>
        <v>0</v>
      </c>
      <c r="S3057" s="75" t="str">
        <f t="shared" si="561"/>
        <v>已清</v>
      </c>
      <c r="T3057" s="51" t="s">
        <v>59</v>
      </c>
      <c r="U3057" s="51"/>
      <c r="V3057" s="51"/>
    </row>
    <row r="3058" spans="1:22" ht="20">
      <c r="A3058" s="49"/>
      <c r="B3058" s="52"/>
      <c r="C3058" s="53"/>
      <c r="D3058" s="54"/>
      <c r="E3058" s="54"/>
      <c r="F3058" s="55"/>
      <c r="G3058" s="56"/>
      <c r="H3058" s="57"/>
      <c r="I3058" s="58"/>
      <c r="J3058" s="59">
        <f t="shared" si="562"/>
        <v>0</v>
      </c>
      <c r="K3058" s="60">
        <f t="shared" si="563"/>
        <v>0</v>
      </c>
      <c r="L3058" s="61"/>
      <c r="M3058" s="59">
        <f t="shared" si="557"/>
        <v>0</v>
      </c>
      <c r="N3058" s="60">
        <f t="shared" si="558"/>
        <v>0</v>
      </c>
      <c r="O3058" s="81" t="e">
        <f t="shared" si="559"/>
        <v>#DIV/0!</v>
      </c>
      <c r="P3058" s="61"/>
      <c r="Q3058" s="60">
        <f t="shared" si="560"/>
        <v>0</v>
      </c>
      <c r="R3058" s="60">
        <f t="shared" si="564"/>
        <v>0</v>
      </c>
      <c r="S3058" s="75" t="str">
        <f t="shared" si="561"/>
        <v>已清</v>
      </c>
      <c r="T3058" s="51" t="s">
        <v>59</v>
      </c>
      <c r="U3058" s="51"/>
      <c r="V3058" s="51"/>
    </row>
    <row r="3059" spans="1:22" ht="20">
      <c r="A3059" s="49"/>
      <c r="B3059" s="52"/>
      <c r="C3059" s="53"/>
      <c r="D3059" s="54"/>
      <c r="E3059" s="54"/>
      <c r="F3059" s="55"/>
      <c r="G3059" s="56"/>
      <c r="H3059" s="57"/>
      <c r="I3059" s="58"/>
      <c r="J3059" s="59">
        <f t="shared" si="562"/>
        <v>0</v>
      </c>
      <c r="K3059" s="60">
        <f t="shared" si="563"/>
        <v>0</v>
      </c>
      <c r="L3059" s="61"/>
      <c r="M3059" s="59">
        <f t="shared" si="557"/>
        <v>0</v>
      </c>
      <c r="N3059" s="60">
        <f t="shared" si="558"/>
        <v>0</v>
      </c>
      <c r="O3059" s="81" t="e">
        <f t="shared" si="559"/>
        <v>#DIV/0!</v>
      </c>
      <c r="P3059" s="61"/>
      <c r="Q3059" s="60">
        <f t="shared" si="560"/>
        <v>0</v>
      </c>
      <c r="R3059" s="60">
        <f t="shared" si="564"/>
        <v>0</v>
      </c>
      <c r="S3059" s="75" t="str">
        <f t="shared" si="561"/>
        <v>已清</v>
      </c>
      <c r="T3059" s="51" t="s">
        <v>59</v>
      </c>
      <c r="U3059" s="51"/>
      <c r="V3059" s="51"/>
    </row>
    <row r="3060" spans="1:22" ht="20">
      <c r="A3060" s="49"/>
      <c r="B3060" s="52"/>
      <c r="C3060" s="53"/>
      <c r="D3060" s="54"/>
      <c r="E3060" s="54"/>
      <c r="F3060" s="55"/>
      <c r="G3060" s="56"/>
      <c r="H3060" s="57"/>
      <c r="I3060" s="58"/>
      <c r="J3060" s="59">
        <f t="shared" si="562"/>
        <v>0</v>
      </c>
      <c r="K3060" s="60">
        <f t="shared" si="563"/>
        <v>0</v>
      </c>
      <c r="L3060" s="61"/>
      <c r="M3060" s="59">
        <f t="shared" si="557"/>
        <v>0</v>
      </c>
      <c r="N3060" s="60">
        <f t="shared" si="558"/>
        <v>0</v>
      </c>
      <c r="O3060" s="81" t="e">
        <f t="shared" si="559"/>
        <v>#DIV/0!</v>
      </c>
      <c r="P3060" s="61"/>
      <c r="Q3060" s="60">
        <f t="shared" si="560"/>
        <v>0</v>
      </c>
      <c r="R3060" s="60">
        <f t="shared" si="564"/>
        <v>0</v>
      </c>
      <c r="S3060" s="75" t="str">
        <f t="shared" si="561"/>
        <v>已清</v>
      </c>
      <c r="T3060" s="51" t="s">
        <v>59</v>
      </c>
      <c r="U3060" s="51"/>
      <c r="V3060" s="51"/>
    </row>
    <row r="3061" spans="1:22" ht="20">
      <c r="A3061" s="49"/>
      <c r="B3061" s="52"/>
      <c r="C3061" s="53"/>
      <c r="D3061" s="54"/>
      <c r="E3061" s="54"/>
      <c r="F3061" s="55"/>
      <c r="G3061" s="56"/>
      <c r="H3061" s="57"/>
      <c r="I3061" s="58"/>
      <c r="J3061" s="59">
        <f t="shared" si="562"/>
        <v>0</v>
      </c>
      <c r="K3061" s="60">
        <f t="shared" si="563"/>
        <v>0</v>
      </c>
      <c r="L3061" s="61"/>
      <c r="M3061" s="59">
        <f t="shared" si="557"/>
        <v>0</v>
      </c>
      <c r="N3061" s="60">
        <f t="shared" si="558"/>
        <v>0</v>
      </c>
      <c r="O3061" s="81" t="e">
        <f t="shared" si="559"/>
        <v>#DIV/0!</v>
      </c>
      <c r="P3061" s="61"/>
      <c r="Q3061" s="60">
        <f t="shared" si="560"/>
        <v>0</v>
      </c>
      <c r="R3061" s="60">
        <f t="shared" si="564"/>
        <v>0</v>
      </c>
      <c r="S3061" s="75" t="str">
        <f t="shared" si="561"/>
        <v>已清</v>
      </c>
      <c r="T3061" s="51" t="s">
        <v>59</v>
      </c>
      <c r="U3061" s="51"/>
      <c r="V3061" s="51"/>
    </row>
    <row r="3062" spans="1:22" ht="20">
      <c r="A3062" s="49"/>
      <c r="B3062" s="52"/>
      <c r="C3062" s="53"/>
      <c r="D3062" s="54"/>
      <c r="E3062" s="54"/>
      <c r="F3062" s="55"/>
      <c r="G3062" s="56"/>
      <c r="H3062" s="57"/>
      <c r="I3062" s="58"/>
      <c r="J3062" s="59">
        <f t="shared" si="562"/>
        <v>0</v>
      </c>
      <c r="K3062" s="60">
        <f t="shared" si="563"/>
        <v>0</v>
      </c>
      <c r="L3062" s="61"/>
      <c r="M3062" s="59">
        <f t="shared" si="557"/>
        <v>0</v>
      </c>
      <c r="N3062" s="60">
        <f t="shared" si="558"/>
        <v>0</v>
      </c>
      <c r="O3062" s="81" t="e">
        <f t="shared" si="559"/>
        <v>#DIV/0!</v>
      </c>
      <c r="P3062" s="61"/>
      <c r="Q3062" s="60">
        <f t="shared" si="560"/>
        <v>0</v>
      </c>
      <c r="R3062" s="60">
        <f t="shared" si="564"/>
        <v>0</v>
      </c>
      <c r="S3062" s="75" t="str">
        <f t="shared" si="561"/>
        <v>已清</v>
      </c>
      <c r="T3062" s="51" t="s">
        <v>59</v>
      </c>
      <c r="U3062" s="51"/>
      <c r="V3062" s="51"/>
    </row>
    <row r="3063" spans="1:22" ht="20">
      <c r="A3063" s="49"/>
      <c r="B3063" s="52"/>
      <c r="C3063" s="53"/>
      <c r="D3063" s="54"/>
      <c r="E3063" s="54"/>
      <c r="F3063" s="55"/>
      <c r="G3063" s="56"/>
      <c r="H3063" s="57"/>
      <c r="I3063" s="58"/>
      <c r="J3063" s="59">
        <f t="shared" si="562"/>
        <v>0</v>
      </c>
      <c r="K3063" s="60">
        <f t="shared" si="563"/>
        <v>0</v>
      </c>
      <c r="L3063" s="61"/>
      <c r="M3063" s="59">
        <f t="shared" si="557"/>
        <v>0</v>
      </c>
      <c r="N3063" s="60">
        <f t="shared" si="558"/>
        <v>0</v>
      </c>
      <c r="O3063" s="81" t="e">
        <f t="shared" si="559"/>
        <v>#DIV/0!</v>
      </c>
      <c r="P3063" s="61"/>
      <c r="Q3063" s="60">
        <f t="shared" si="560"/>
        <v>0</v>
      </c>
      <c r="R3063" s="60">
        <f t="shared" si="564"/>
        <v>0</v>
      </c>
      <c r="S3063" s="75" t="str">
        <f t="shared" si="561"/>
        <v>已清</v>
      </c>
      <c r="T3063" s="51" t="s">
        <v>59</v>
      </c>
      <c r="U3063" s="51"/>
      <c r="V3063" s="51"/>
    </row>
    <row r="3064" spans="1:22" ht="20">
      <c r="A3064" s="49"/>
      <c r="B3064" s="52"/>
      <c r="C3064" s="53"/>
      <c r="D3064" s="54"/>
      <c r="E3064" s="54"/>
      <c r="F3064" s="55"/>
      <c r="G3064" s="56"/>
      <c r="H3064" s="57"/>
      <c r="I3064" s="58"/>
      <c r="J3064" s="59">
        <f t="shared" si="562"/>
        <v>0</v>
      </c>
      <c r="K3064" s="60">
        <f t="shared" si="563"/>
        <v>0</v>
      </c>
      <c r="L3064" s="61"/>
      <c r="M3064" s="59">
        <f t="shared" ref="M3064:M3127" si="565">L3064*H3064</f>
        <v>0</v>
      </c>
      <c r="N3064" s="60">
        <f t="shared" ref="N3064:N3127" si="566">(L3064-J3064)*H3064</f>
        <v>0</v>
      </c>
      <c r="O3064" s="81" t="e">
        <f t="shared" ref="O3064:O3127" si="567">(L3064-J3064)/J3064</f>
        <v>#DIV/0!</v>
      </c>
      <c r="P3064" s="61"/>
      <c r="Q3064" s="60">
        <f t="shared" si="560"/>
        <v>0</v>
      </c>
      <c r="R3064" s="60">
        <f t="shared" si="564"/>
        <v>0</v>
      </c>
      <c r="S3064" s="75" t="str">
        <f t="shared" si="561"/>
        <v>已清</v>
      </c>
      <c r="T3064" s="51" t="s">
        <v>59</v>
      </c>
      <c r="U3064" s="51"/>
      <c r="V3064" s="51"/>
    </row>
    <row r="3065" spans="1:22" ht="20">
      <c r="A3065" s="49"/>
      <c r="B3065" s="52"/>
      <c r="C3065" s="53"/>
      <c r="D3065" s="54"/>
      <c r="E3065" s="54"/>
      <c r="F3065" s="55"/>
      <c r="G3065" s="56"/>
      <c r="H3065" s="57"/>
      <c r="I3065" s="58"/>
      <c r="J3065" s="59">
        <f t="shared" si="562"/>
        <v>0</v>
      </c>
      <c r="K3065" s="60">
        <f t="shared" si="563"/>
        <v>0</v>
      </c>
      <c r="L3065" s="61"/>
      <c r="M3065" s="59">
        <f t="shared" si="565"/>
        <v>0</v>
      </c>
      <c r="N3065" s="60">
        <f t="shared" si="566"/>
        <v>0</v>
      </c>
      <c r="O3065" s="81" t="e">
        <f t="shared" si="567"/>
        <v>#DIV/0!</v>
      </c>
      <c r="P3065" s="61"/>
      <c r="Q3065" s="60">
        <f t="shared" si="560"/>
        <v>0</v>
      </c>
      <c r="R3065" s="60">
        <f t="shared" si="564"/>
        <v>0</v>
      </c>
      <c r="S3065" s="75" t="str">
        <f t="shared" si="561"/>
        <v>已清</v>
      </c>
      <c r="T3065" s="51" t="s">
        <v>59</v>
      </c>
      <c r="U3065" s="51"/>
      <c r="V3065" s="51"/>
    </row>
    <row r="3066" spans="1:22" ht="20">
      <c r="A3066" s="49"/>
      <c r="B3066" s="52"/>
      <c r="C3066" s="53"/>
      <c r="D3066" s="54"/>
      <c r="E3066" s="54"/>
      <c r="F3066" s="55"/>
      <c r="G3066" s="56"/>
      <c r="H3066" s="57"/>
      <c r="I3066" s="58"/>
      <c r="J3066" s="59">
        <f t="shared" si="562"/>
        <v>0</v>
      </c>
      <c r="K3066" s="60">
        <f t="shared" si="563"/>
        <v>0</v>
      </c>
      <c r="L3066" s="61"/>
      <c r="M3066" s="59">
        <f t="shared" si="565"/>
        <v>0</v>
      </c>
      <c r="N3066" s="60">
        <f t="shared" si="566"/>
        <v>0</v>
      </c>
      <c r="O3066" s="81" t="e">
        <f t="shared" si="567"/>
        <v>#DIV/0!</v>
      </c>
      <c r="P3066" s="61"/>
      <c r="Q3066" s="60">
        <f t="shared" ref="Q3066:Q3129" si="568">L3066*H3066-P3066</f>
        <v>0</v>
      </c>
      <c r="R3066" s="60">
        <f t="shared" si="564"/>
        <v>0</v>
      </c>
      <c r="S3066" s="75" t="str">
        <f t="shared" si="561"/>
        <v>已清</v>
      </c>
      <c r="T3066" s="51" t="s">
        <v>59</v>
      </c>
      <c r="U3066" s="51"/>
      <c r="V3066" s="51"/>
    </row>
    <row r="3067" spans="1:22" ht="20">
      <c r="A3067" s="49"/>
      <c r="B3067" s="52"/>
      <c r="C3067" s="53"/>
      <c r="D3067" s="54"/>
      <c r="E3067" s="54"/>
      <c r="F3067" s="55"/>
      <c r="G3067" s="56"/>
      <c r="H3067" s="57"/>
      <c r="I3067" s="58"/>
      <c r="J3067" s="59">
        <f t="shared" si="562"/>
        <v>0</v>
      </c>
      <c r="K3067" s="60">
        <f t="shared" si="563"/>
        <v>0</v>
      </c>
      <c r="L3067" s="61"/>
      <c r="M3067" s="59">
        <f t="shared" si="565"/>
        <v>0</v>
      </c>
      <c r="N3067" s="60">
        <f t="shared" si="566"/>
        <v>0</v>
      </c>
      <c r="O3067" s="81" t="e">
        <f t="shared" si="567"/>
        <v>#DIV/0!</v>
      </c>
      <c r="P3067" s="61"/>
      <c r="Q3067" s="60">
        <f t="shared" si="568"/>
        <v>0</v>
      </c>
      <c r="R3067" s="60">
        <f t="shared" si="564"/>
        <v>0</v>
      </c>
      <c r="S3067" s="75" t="str">
        <f t="shared" si="561"/>
        <v>已清</v>
      </c>
      <c r="T3067" s="51" t="s">
        <v>59</v>
      </c>
      <c r="U3067" s="51"/>
      <c r="V3067" s="51"/>
    </row>
    <row r="3068" spans="1:22" ht="20">
      <c r="A3068" s="49"/>
      <c r="B3068" s="52"/>
      <c r="C3068" s="53"/>
      <c r="D3068" s="54"/>
      <c r="E3068" s="54"/>
      <c r="F3068" s="55"/>
      <c r="G3068" s="56"/>
      <c r="H3068" s="57"/>
      <c r="I3068" s="58"/>
      <c r="J3068" s="59">
        <f t="shared" si="562"/>
        <v>0</v>
      </c>
      <c r="K3068" s="60">
        <f t="shared" si="563"/>
        <v>0</v>
      </c>
      <c r="L3068" s="61"/>
      <c r="M3068" s="59">
        <f t="shared" si="565"/>
        <v>0</v>
      </c>
      <c r="N3068" s="60">
        <f t="shared" si="566"/>
        <v>0</v>
      </c>
      <c r="O3068" s="81" t="e">
        <f t="shared" si="567"/>
        <v>#DIV/0!</v>
      </c>
      <c r="P3068" s="61"/>
      <c r="Q3068" s="60">
        <f t="shared" si="568"/>
        <v>0</v>
      </c>
      <c r="R3068" s="60">
        <f t="shared" si="564"/>
        <v>0</v>
      </c>
      <c r="S3068" s="75" t="str">
        <f t="shared" si="561"/>
        <v>已清</v>
      </c>
      <c r="T3068" s="51" t="s">
        <v>59</v>
      </c>
      <c r="U3068" s="51"/>
      <c r="V3068" s="51"/>
    </row>
    <row r="3069" spans="1:22" ht="20">
      <c r="A3069" s="49"/>
      <c r="B3069" s="52"/>
      <c r="C3069" s="53"/>
      <c r="D3069" s="54"/>
      <c r="E3069" s="54"/>
      <c r="F3069" s="55"/>
      <c r="G3069" s="56"/>
      <c r="H3069" s="57"/>
      <c r="I3069" s="58"/>
      <c r="J3069" s="59">
        <f t="shared" si="562"/>
        <v>0</v>
      </c>
      <c r="K3069" s="60">
        <f t="shared" si="563"/>
        <v>0</v>
      </c>
      <c r="L3069" s="61"/>
      <c r="M3069" s="59">
        <f t="shared" si="565"/>
        <v>0</v>
      </c>
      <c r="N3069" s="60">
        <f t="shared" si="566"/>
        <v>0</v>
      </c>
      <c r="O3069" s="81" t="e">
        <f t="shared" si="567"/>
        <v>#DIV/0!</v>
      </c>
      <c r="P3069" s="61"/>
      <c r="Q3069" s="60">
        <f t="shared" si="568"/>
        <v>0</v>
      </c>
      <c r="R3069" s="60">
        <f t="shared" si="564"/>
        <v>0</v>
      </c>
      <c r="S3069" s="75" t="str">
        <f t="shared" si="561"/>
        <v>已清</v>
      </c>
      <c r="T3069" s="51" t="s">
        <v>59</v>
      </c>
      <c r="U3069" s="51"/>
      <c r="V3069" s="51"/>
    </row>
    <row r="3070" spans="1:22" ht="20">
      <c r="A3070" s="49"/>
      <c r="B3070" s="52"/>
      <c r="C3070" s="53"/>
      <c r="D3070" s="54"/>
      <c r="E3070" s="54"/>
      <c r="F3070" s="55"/>
      <c r="G3070" s="56"/>
      <c r="H3070" s="57"/>
      <c r="I3070" s="58"/>
      <c r="J3070" s="59">
        <f t="shared" si="562"/>
        <v>0</v>
      </c>
      <c r="K3070" s="60">
        <f t="shared" si="563"/>
        <v>0</v>
      </c>
      <c r="L3070" s="61"/>
      <c r="M3070" s="59">
        <f t="shared" si="565"/>
        <v>0</v>
      </c>
      <c r="N3070" s="60">
        <f t="shared" si="566"/>
        <v>0</v>
      </c>
      <c r="O3070" s="81" t="e">
        <f t="shared" si="567"/>
        <v>#DIV/0!</v>
      </c>
      <c r="P3070" s="61"/>
      <c r="Q3070" s="60">
        <f t="shared" si="568"/>
        <v>0</v>
      </c>
      <c r="R3070" s="60">
        <f t="shared" si="564"/>
        <v>0</v>
      </c>
      <c r="S3070" s="75" t="str">
        <f t="shared" si="561"/>
        <v>已清</v>
      </c>
      <c r="T3070" s="51" t="s">
        <v>59</v>
      </c>
      <c r="U3070" s="51"/>
      <c r="V3070" s="51"/>
    </row>
    <row r="3071" spans="1:22" ht="20">
      <c r="A3071" s="49"/>
      <c r="B3071" s="52"/>
      <c r="C3071" s="53"/>
      <c r="D3071" s="54"/>
      <c r="E3071" s="54"/>
      <c r="F3071" s="55"/>
      <c r="G3071" s="56"/>
      <c r="H3071" s="57"/>
      <c r="I3071" s="58"/>
      <c r="J3071" s="59">
        <f t="shared" si="562"/>
        <v>0</v>
      </c>
      <c r="K3071" s="60">
        <f t="shared" si="563"/>
        <v>0</v>
      </c>
      <c r="L3071" s="61"/>
      <c r="M3071" s="59">
        <f t="shared" si="565"/>
        <v>0</v>
      </c>
      <c r="N3071" s="60">
        <f t="shared" si="566"/>
        <v>0</v>
      </c>
      <c r="O3071" s="81" t="e">
        <f t="shared" si="567"/>
        <v>#DIV/0!</v>
      </c>
      <c r="P3071" s="61"/>
      <c r="Q3071" s="60">
        <f t="shared" si="568"/>
        <v>0</v>
      </c>
      <c r="R3071" s="60">
        <f t="shared" si="564"/>
        <v>0</v>
      </c>
      <c r="S3071" s="75" t="str">
        <f t="shared" si="561"/>
        <v>已清</v>
      </c>
      <c r="T3071" s="51" t="s">
        <v>59</v>
      </c>
      <c r="U3071" s="51"/>
      <c r="V3071" s="51"/>
    </row>
    <row r="3072" spans="1:22" ht="20">
      <c r="A3072" s="49"/>
      <c r="B3072" s="52"/>
      <c r="C3072" s="53"/>
      <c r="D3072" s="54"/>
      <c r="E3072" s="54"/>
      <c r="F3072" s="55"/>
      <c r="G3072" s="56"/>
      <c r="H3072" s="57"/>
      <c r="I3072" s="58"/>
      <c r="J3072" s="59">
        <f t="shared" si="562"/>
        <v>0</v>
      </c>
      <c r="K3072" s="60">
        <f t="shared" si="563"/>
        <v>0</v>
      </c>
      <c r="L3072" s="61"/>
      <c r="M3072" s="59">
        <f t="shared" si="565"/>
        <v>0</v>
      </c>
      <c r="N3072" s="60">
        <f t="shared" si="566"/>
        <v>0</v>
      </c>
      <c r="O3072" s="81" t="e">
        <f t="shared" si="567"/>
        <v>#DIV/0!</v>
      </c>
      <c r="P3072" s="61"/>
      <c r="Q3072" s="60">
        <f t="shared" si="568"/>
        <v>0</v>
      </c>
      <c r="R3072" s="60">
        <f t="shared" si="564"/>
        <v>0</v>
      </c>
      <c r="S3072" s="75" t="str">
        <f t="shared" si="561"/>
        <v>已清</v>
      </c>
      <c r="T3072" s="51" t="s">
        <v>59</v>
      </c>
      <c r="U3072" s="51"/>
      <c r="V3072" s="51"/>
    </row>
    <row r="3073" spans="1:22" ht="20">
      <c r="A3073" s="49"/>
      <c r="B3073" s="52"/>
      <c r="C3073" s="53"/>
      <c r="D3073" s="54"/>
      <c r="E3073" s="54"/>
      <c r="F3073" s="55"/>
      <c r="G3073" s="56"/>
      <c r="H3073" s="57"/>
      <c r="I3073" s="58"/>
      <c r="J3073" s="59">
        <f t="shared" si="562"/>
        <v>0</v>
      </c>
      <c r="K3073" s="60">
        <f t="shared" si="563"/>
        <v>0</v>
      </c>
      <c r="L3073" s="61"/>
      <c r="M3073" s="59">
        <f t="shared" si="565"/>
        <v>0</v>
      </c>
      <c r="N3073" s="60">
        <f t="shared" si="566"/>
        <v>0</v>
      </c>
      <c r="O3073" s="81" t="e">
        <f t="shared" si="567"/>
        <v>#DIV/0!</v>
      </c>
      <c r="P3073" s="61"/>
      <c r="Q3073" s="60">
        <f t="shared" si="568"/>
        <v>0</v>
      </c>
      <c r="R3073" s="60">
        <f t="shared" si="564"/>
        <v>0</v>
      </c>
      <c r="S3073" s="75" t="str">
        <f t="shared" si="561"/>
        <v>已清</v>
      </c>
      <c r="T3073" s="51" t="s">
        <v>59</v>
      </c>
      <c r="U3073" s="51"/>
      <c r="V3073" s="51"/>
    </row>
    <row r="3074" spans="1:22" ht="20">
      <c r="A3074" s="49"/>
      <c r="B3074" s="52"/>
      <c r="C3074" s="53"/>
      <c r="D3074" s="54"/>
      <c r="E3074" s="54"/>
      <c r="F3074" s="55"/>
      <c r="G3074" s="56"/>
      <c r="H3074" s="57"/>
      <c r="I3074" s="58"/>
      <c r="J3074" s="59">
        <f t="shared" si="562"/>
        <v>0</v>
      </c>
      <c r="K3074" s="60">
        <f t="shared" si="563"/>
        <v>0</v>
      </c>
      <c r="L3074" s="61"/>
      <c r="M3074" s="59">
        <f t="shared" si="565"/>
        <v>0</v>
      </c>
      <c r="N3074" s="60">
        <f t="shared" si="566"/>
        <v>0</v>
      </c>
      <c r="O3074" s="81" t="e">
        <f t="shared" si="567"/>
        <v>#DIV/0!</v>
      </c>
      <c r="P3074" s="61"/>
      <c r="Q3074" s="60">
        <f t="shared" si="568"/>
        <v>0</v>
      </c>
      <c r="R3074" s="60">
        <f t="shared" si="564"/>
        <v>0</v>
      </c>
      <c r="S3074" s="75" t="str">
        <f t="shared" ref="S3074:S3137" si="569">IF(Q3074&lt;&gt;0,"未清","已清")</f>
        <v>已清</v>
      </c>
      <c r="T3074" s="51" t="s">
        <v>59</v>
      </c>
      <c r="U3074" s="51"/>
      <c r="V3074" s="51"/>
    </row>
    <row r="3075" spans="1:22" ht="20">
      <c r="A3075" s="49"/>
      <c r="B3075" s="52"/>
      <c r="C3075" s="53"/>
      <c r="D3075" s="54"/>
      <c r="E3075" s="54"/>
      <c r="F3075" s="55"/>
      <c r="G3075" s="56"/>
      <c r="H3075" s="57"/>
      <c r="I3075" s="58"/>
      <c r="J3075" s="59">
        <f t="shared" si="562"/>
        <v>0</v>
      </c>
      <c r="K3075" s="60">
        <f t="shared" si="563"/>
        <v>0</v>
      </c>
      <c r="L3075" s="61"/>
      <c r="M3075" s="59">
        <f t="shared" si="565"/>
        <v>0</v>
      </c>
      <c r="N3075" s="60">
        <f t="shared" si="566"/>
        <v>0</v>
      </c>
      <c r="O3075" s="81" t="e">
        <f t="shared" si="567"/>
        <v>#DIV/0!</v>
      </c>
      <c r="P3075" s="61"/>
      <c r="Q3075" s="60">
        <f t="shared" si="568"/>
        <v>0</v>
      </c>
      <c r="R3075" s="60">
        <f t="shared" si="564"/>
        <v>0</v>
      </c>
      <c r="S3075" s="75" t="str">
        <f t="shared" si="569"/>
        <v>已清</v>
      </c>
      <c r="T3075" s="51" t="s">
        <v>59</v>
      </c>
      <c r="U3075" s="51"/>
      <c r="V3075" s="51"/>
    </row>
    <row r="3076" spans="1:22" ht="20">
      <c r="A3076" s="49"/>
      <c r="B3076" s="52"/>
      <c r="C3076" s="53"/>
      <c r="D3076" s="54"/>
      <c r="E3076" s="54"/>
      <c r="F3076" s="55"/>
      <c r="G3076" s="56"/>
      <c r="H3076" s="57"/>
      <c r="I3076" s="58"/>
      <c r="J3076" s="59">
        <f t="shared" si="562"/>
        <v>0</v>
      </c>
      <c r="K3076" s="60">
        <f t="shared" si="563"/>
        <v>0</v>
      </c>
      <c r="L3076" s="61"/>
      <c r="M3076" s="59">
        <f t="shared" si="565"/>
        <v>0</v>
      </c>
      <c r="N3076" s="60">
        <f t="shared" si="566"/>
        <v>0</v>
      </c>
      <c r="O3076" s="81" t="e">
        <f t="shared" si="567"/>
        <v>#DIV/0!</v>
      </c>
      <c r="P3076" s="61"/>
      <c r="Q3076" s="60">
        <f t="shared" si="568"/>
        <v>0</v>
      </c>
      <c r="R3076" s="60">
        <f t="shared" si="564"/>
        <v>0</v>
      </c>
      <c r="S3076" s="75" t="str">
        <f t="shared" si="569"/>
        <v>已清</v>
      </c>
      <c r="T3076" s="51" t="s">
        <v>59</v>
      </c>
      <c r="U3076" s="51"/>
      <c r="V3076" s="51"/>
    </row>
    <row r="3077" spans="1:22" ht="20">
      <c r="A3077" s="49"/>
      <c r="B3077" s="52"/>
      <c r="C3077" s="53"/>
      <c r="D3077" s="54"/>
      <c r="E3077" s="54"/>
      <c r="F3077" s="55"/>
      <c r="G3077" s="56"/>
      <c r="H3077" s="57"/>
      <c r="I3077" s="58"/>
      <c r="J3077" s="59">
        <f t="shared" ref="J3077:J3140" si="570">G3077*I3077</f>
        <v>0</v>
      </c>
      <c r="K3077" s="60">
        <f t="shared" si="563"/>
        <v>0</v>
      </c>
      <c r="L3077" s="61"/>
      <c r="M3077" s="59">
        <f t="shared" si="565"/>
        <v>0</v>
      </c>
      <c r="N3077" s="60">
        <f t="shared" si="566"/>
        <v>0</v>
      </c>
      <c r="O3077" s="81" t="e">
        <f t="shared" si="567"/>
        <v>#DIV/0!</v>
      </c>
      <c r="P3077" s="61"/>
      <c r="Q3077" s="60">
        <f t="shared" si="568"/>
        <v>0</v>
      </c>
      <c r="R3077" s="60">
        <f t="shared" si="564"/>
        <v>0</v>
      </c>
      <c r="S3077" s="75" t="str">
        <f t="shared" si="569"/>
        <v>已清</v>
      </c>
      <c r="T3077" s="51" t="s">
        <v>59</v>
      </c>
      <c r="U3077" s="51"/>
      <c r="V3077" s="51"/>
    </row>
    <row r="3078" spans="1:22" ht="20">
      <c r="A3078" s="49"/>
      <c r="B3078" s="52"/>
      <c r="C3078" s="53"/>
      <c r="D3078" s="54"/>
      <c r="E3078" s="54"/>
      <c r="F3078" s="55"/>
      <c r="G3078" s="56"/>
      <c r="H3078" s="57"/>
      <c r="I3078" s="58"/>
      <c r="J3078" s="59">
        <f t="shared" si="570"/>
        <v>0</v>
      </c>
      <c r="K3078" s="60">
        <f t="shared" si="563"/>
        <v>0</v>
      </c>
      <c r="L3078" s="61"/>
      <c r="M3078" s="59">
        <f t="shared" si="565"/>
        <v>0</v>
      </c>
      <c r="N3078" s="60">
        <f t="shared" si="566"/>
        <v>0</v>
      </c>
      <c r="O3078" s="81" t="e">
        <f t="shared" si="567"/>
        <v>#DIV/0!</v>
      </c>
      <c r="P3078" s="61"/>
      <c r="Q3078" s="60">
        <f t="shared" si="568"/>
        <v>0</v>
      </c>
      <c r="R3078" s="60">
        <f t="shared" si="564"/>
        <v>0</v>
      </c>
      <c r="S3078" s="75" t="str">
        <f t="shared" si="569"/>
        <v>已清</v>
      </c>
      <c r="T3078" s="51" t="s">
        <v>59</v>
      </c>
      <c r="U3078" s="51"/>
      <c r="V3078" s="51"/>
    </row>
    <row r="3079" spans="1:22" ht="20">
      <c r="A3079" s="49"/>
      <c r="B3079" s="52"/>
      <c r="C3079" s="53"/>
      <c r="D3079" s="54"/>
      <c r="E3079" s="54"/>
      <c r="F3079" s="55"/>
      <c r="G3079" s="56"/>
      <c r="H3079" s="57"/>
      <c r="I3079" s="58"/>
      <c r="J3079" s="59">
        <f t="shared" si="570"/>
        <v>0</v>
      </c>
      <c r="K3079" s="60">
        <f t="shared" si="563"/>
        <v>0</v>
      </c>
      <c r="L3079" s="61"/>
      <c r="M3079" s="59">
        <f t="shared" si="565"/>
        <v>0</v>
      </c>
      <c r="N3079" s="60">
        <f t="shared" si="566"/>
        <v>0</v>
      </c>
      <c r="O3079" s="81" t="e">
        <f t="shared" si="567"/>
        <v>#DIV/0!</v>
      </c>
      <c r="P3079" s="61"/>
      <c r="Q3079" s="60">
        <f t="shared" si="568"/>
        <v>0</v>
      </c>
      <c r="R3079" s="60">
        <f t="shared" si="564"/>
        <v>0</v>
      </c>
      <c r="S3079" s="75" t="str">
        <f t="shared" si="569"/>
        <v>已清</v>
      </c>
      <c r="T3079" s="51" t="s">
        <v>59</v>
      </c>
      <c r="U3079" s="51"/>
      <c r="V3079" s="51"/>
    </row>
    <row r="3080" spans="1:22" ht="20">
      <c r="A3080" s="49"/>
      <c r="B3080" s="52"/>
      <c r="C3080" s="53"/>
      <c r="D3080" s="54"/>
      <c r="E3080" s="54"/>
      <c r="F3080" s="55"/>
      <c r="G3080" s="56"/>
      <c r="H3080" s="57"/>
      <c r="I3080" s="58"/>
      <c r="J3080" s="59">
        <f t="shared" si="570"/>
        <v>0</v>
      </c>
      <c r="K3080" s="60">
        <f t="shared" si="563"/>
        <v>0</v>
      </c>
      <c r="L3080" s="61"/>
      <c r="M3080" s="59">
        <f t="shared" si="565"/>
        <v>0</v>
      </c>
      <c r="N3080" s="60">
        <f t="shared" si="566"/>
        <v>0</v>
      </c>
      <c r="O3080" s="81" t="e">
        <f t="shared" si="567"/>
        <v>#DIV/0!</v>
      </c>
      <c r="P3080" s="61"/>
      <c r="Q3080" s="60">
        <f t="shared" si="568"/>
        <v>0</v>
      </c>
      <c r="R3080" s="60">
        <f t="shared" si="564"/>
        <v>0</v>
      </c>
      <c r="S3080" s="75" t="str">
        <f t="shared" si="569"/>
        <v>已清</v>
      </c>
      <c r="T3080" s="51" t="s">
        <v>59</v>
      </c>
      <c r="U3080" s="51"/>
      <c r="V3080" s="51"/>
    </row>
    <row r="3081" spans="1:22" ht="20">
      <c r="A3081" s="49"/>
      <c r="B3081" s="52"/>
      <c r="C3081" s="53"/>
      <c r="D3081" s="54"/>
      <c r="E3081" s="54"/>
      <c r="F3081" s="55"/>
      <c r="G3081" s="56"/>
      <c r="H3081" s="57"/>
      <c r="I3081" s="58"/>
      <c r="J3081" s="59">
        <f t="shared" si="570"/>
        <v>0</v>
      </c>
      <c r="K3081" s="60">
        <f t="shared" si="563"/>
        <v>0</v>
      </c>
      <c r="L3081" s="61"/>
      <c r="M3081" s="59">
        <f t="shared" si="565"/>
        <v>0</v>
      </c>
      <c r="N3081" s="60">
        <f t="shared" si="566"/>
        <v>0</v>
      </c>
      <c r="O3081" s="81" t="e">
        <f t="shared" si="567"/>
        <v>#DIV/0!</v>
      </c>
      <c r="P3081" s="61"/>
      <c r="Q3081" s="60">
        <f t="shared" si="568"/>
        <v>0</v>
      </c>
      <c r="R3081" s="60">
        <f t="shared" si="564"/>
        <v>0</v>
      </c>
      <c r="S3081" s="75" t="str">
        <f t="shared" si="569"/>
        <v>已清</v>
      </c>
      <c r="T3081" s="51" t="s">
        <v>59</v>
      </c>
      <c r="U3081" s="51"/>
      <c r="V3081" s="51"/>
    </row>
    <row r="3082" spans="1:22" ht="20">
      <c r="A3082" s="49"/>
      <c r="B3082" s="52"/>
      <c r="C3082" s="53"/>
      <c r="D3082" s="54"/>
      <c r="E3082" s="54"/>
      <c r="F3082" s="55"/>
      <c r="G3082" s="56"/>
      <c r="H3082" s="57"/>
      <c r="I3082" s="58"/>
      <c r="J3082" s="59">
        <f t="shared" si="570"/>
        <v>0</v>
      </c>
      <c r="K3082" s="60">
        <f t="shared" si="563"/>
        <v>0</v>
      </c>
      <c r="L3082" s="61"/>
      <c r="M3082" s="59">
        <f t="shared" si="565"/>
        <v>0</v>
      </c>
      <c r="N3082" s="60">
        <f t="shared" si="566"/>
        <v>0</v>
      </c>
      <c r="O3082" s="81" t="e">
        <f t="shared" si="567"/>
        <v>#DIV/0!</v>
      </c>
      <c r="P3082" s="61"/>
      <c r="Q3082" s="60">
        <f t="shared" si="568"/>
        <v>0</v>
      </c>
      <c r="R3082" s="60">
        <f t="shared" si="564"/>
        <v>0</v>
      </c>
      <c r="S3082" s="75" t="str">
        <f t="shared" si="569"/>
        <v>已清</v>
      </c>
      <c r="T3082" s="51" t="s">
        <v>59</v>
      </c>
      <c r="U3082" s="51"/>
      <c r="V3082" s="51"/>
    </row>
    <row r="3083" spans="1:22" ht="20">
      <c r="A3083" s="49"/>
      <c r="B3083" s="52"/>
      <c r="C3083" s="53"/>
      <c r="D3083" s="54"/>
      <c r="E3083" s="54"/>
      <c r="F3083" s="55"/>
      <c r="G3083" s="56"/>
      <c r="H3083" s="57"/>
      <c r="I3083" s="58"/>
      <c r="J3083" s="59">
        <f t="shared" si="570"/>
        <v>0</v>
      </c>
      <c r="K3083" s="60">
        <f t="shared" si="563"/>
        <v>0</v>
      </c>
      <c r="L3083" s="61"/>
      <c r="M3083" s="59">
        <f t="shared" si="565"/>
        <v>0</v>
      </c>
      <c r="N3083" s="60">
        <f t="shared" si="566"/>
        <v>0</v>
      </c>
      <c r="O3083" s="81" t="e">
        <f t="shared" si="567"/>
        <v>#DIV/0!</v>
      </c>
      <c r="P3083" s="61"/>
      <c r="Q3083" s="60">
        <f t="shared" si="568"/>
        <v>0</v>
      </c>
      <c r="R3083" s="60">
        <f t="shared" si="564"/>
        <v>0</v>
      </c>
      <c r="S3083" s="75" t="str">
        <f t="shared" si="569"/>
        <v>已清</v>
      </c>
      <c r="T3083" s="51" t="s">
        <v>59</v>
      </c>
      <c r="U3083" s="51"/>
      <c r="V3083" s="51"/>
    </row>
    <row r="3084" spans="1:22" ht="20">
      <c r="A3084" s="49"/>
      <c r="B3084" s="52"/>
      <c r="C3084" s="53"/>
      <c r="D3084" s="54"/>
      <c r="E3084" s="54"/>
      <c r="F3084" s="55"/>
      <c r="G3084" s="56"/>
      <c r="H3084" s="57"/>
      <c r="I3084" s="58"/>
      <c r="J3084" s="59">
        <f t="shared" si="570"/>
        <v>0</v>
      </c>
      <c r="K3084" s="60">
        <f t="shared" si="563"/>
        <v>0</v>
      </c>
      <c r="L3084" s="61"/>
      <c r="M3084" s="59">
        <f t="shared" si="565"/>
        <v>0</v>
      </c>
      <c r="N3084" s="60">
        <f t="shared" si="566"/>
        <v>0</v>
      </c>
      <c r="O3084" s="81" t="e">
        <f t="shared" si="567"/>
        <v>#DIV/0!</v>
      </c>
      <c r="P3084" s="61"/>
      <c r="Q3084" s="60">
        <f t="shared" si="568"/>
        <v>0</v>
      </c>
      <c r="R3084" s="60">
        <f t="shared" si="564"/>
        <v>0</v>
      </c>
      <c r="S3084" s="75" t="str">
        <f t="shared" si="569"/>
        <v>已清</v>
      </c>
      <c r="T3084" s="51" t="s">
        <v>59</v>
      </c>
      <c r="U3084" s="51"/>
      <c r="V3084" s="51"/>
    </row>
    <row r="3085" spans="1:22" ht="20">
      <c r="A3085" s="49"/>
      <c r="B3085" s="52"/>
      <c r="C3085" s="53"/>
      <c r="D3085" s="54"/>
      <c r="E3085" s="54"/>
      <c r="F3085" s="55"/>
      <c r="G3085" s="56"/>
      <c r="H3085" s="57"/>
      <c r="I3085" s="58"/>
      <c r="J3085" s="59">
        <f t="shared" si="570"/>
        <v>0</v>
      </c>
      <c r="K3085" s="60">
        <f t="shared" si="563"/>
        <v>0</v>
      </c>
      <c r="L3085" s="61"/>
      <c r="M3085" s="59">
        <f t="shared" si="565"/>
        <v>0</v>
      </c>
      <c r="N3085" s="60">
        <f t="shared" si="566"/>
        <v>0</v>
      </c>
      <c r="O3085" s="81" t="e">
        <f t="shared" si="567"/>
        <v>#DIV/0!</v>
      </c>
      <c r="P3085" s="61"/>
      <c r="Q3085" s="60">
        <f t="shared" si="568"/>
        <v>0</v>
      </c>
      <c r="R3085" s="60">
        <f t="shared" si="564"/>
        <v>0</v>
      </c>
      <c r="S3085" s="75" t="str">
        <f t="shared" si="569"/>
        <v>已清</v>
      </c>
      <c r="T3085" s="51" t="s">
        <v>59</v>
      </c>
      <c r="U3085" s="51"/>
      <c r="V3085" s="51"/>
    </row>
    <row r="3086" spans="1:22" ht="20">
      <c r="A3086" s="49"/>
      <c r="B3086" s="52"/>
      <c r="C3086" s="53"/>
      <c r="D3086" s="54"/>
      <c r="E3086" s="54"/>
      <c r="F3086" s="55"/>
      <c r="G3086" s="56"/>
      <c r="H3086" s="57"/>
      <c r="I3086" s="58"/>
      <c r="J3086" s="59">
        <f t="shared" si="570"/>
        <v>0</v>
      </c>
      <c r="K3086" s="60">
        <f t="shared" si="563"/>
        <v>0</v>
      </c>
      <c r="L3086" s="61"/>
      <c r="M3086" s="59">
        <f t="shared" si="565"/>
        <v>0</v>
      </c>
      <c r="N3086" s="60">
        <f t="shared" si="566"/>
        <v>0</v>
      </c>
      <c r="O3086" s="81" t="e">
        <f t="shared" si="567"/>
        <v>#DIV/0!</v>
      </c>
      <c r="P3086" s="61"/>
      <c r="Q3086" s="60">
        <f t="shared" si="568"/>
        <v>0</v>
      </c>
      <c r="R3086" s="60">
        <f t="shared" si="564"/>
        <v>0</v>
      </c>
      <c r="S3086" s="75" t="str">
        <f t="shared" si="569"/>
        <v>已清</v>
      </c>
      <c r="T3086" s="51" t="s">
        <v>59</v>
      </c>
      <c r="U3086" s="51"/>
      <c r="V3086" s="51"/>
    </row>
    <row r="3087" spans="1:22" ht="20">
      <c r="A3087" s="49"/>
      <c r="B3087" s="52"/>
      <c r="C3087" s="53"/>
      <c r="D3087" s="54"/>
      <c r="E3087" s="54"/>
      <c r="F3087" s="55"/>
      <c r="G3087" s="56"/>
      <c r="H3087" s="57"/>
      <c r="I3087" s="58"/>
      <c r="J3087" s="59">
        <f t="shared" si="570"/>
        <v>0</v>
      </c>
      <c r="K3087" s="60">
        <f t="shared" si="563"/>
        <v>0</v>
      </c>
      <c r="L3087" s="61"/>
      <c r="M3087" s="59">
        <f t="shared" si="565"/>
        <v>0</v>
      </c>
      <c r="N3087" s="60">
        <f t="shared" si="566"/>
        <v>0</v>
      </c>
      <c r="O3087" s="81" t="e">
        <f t="shared" si="567"/>
        <v>#DIV/0!</v>
      </c>
      <c r="P3087" s="61"/>
      <c r="Q3087" s="60">
        <f t="shared" si="568"/>
        <v>0</v>
      </c>
      <c r="R3087" s="60">
        <f t="shared" si="564"/>
        <v>0</v>
      </c>
      <c r="S3087" s="75" t="str">
        <f t="shared" si="569"/>
        <v>已清</v>
      </c>
      <c r="T3087" s="51" t="s">
        <v>59</v>
      </c>
      <c r="U3087" s="51"/>
      <c r="V3087" s="51"/>
    </row>
    <row r="3088" spans="1:22" ht="20">
      <c r="A3088" s="49"/>
      <c r="B3088" s="52"/>
      <c r="C3088" s="53"/>
      <c r="D3088" s="54"/>
      <c r="E3088" s="54"/>
      <c r="F3088" s="55"/>
      <c r="G3088" s="56"/>
      <c r="H3088" s="57"/>
      <c r="I3088" s="58"/>
      <c r="J3088" s="59">
        <f t="shared" si="570"/>
        <v>0</v>
      </c>
      <c r="K3088" s="60">
        <f t="shared" si="563"/>
        <v>0</v>
      </c>
      <c r="L3088" s="61"/>
      <c r="M3088" s="59">
        <f t="shared" si="565"/>
        <v>0</v>
      </c>
      <c r="N3088" s="60">
        <f t="shared" si="566"/>
        <v>0</v>
      </c>
      <c r="O3088" s="81" t="e">
        <f t="shared" si="567"/>
        <v>#DIV/0!</v>
      </c>
      <c r="P3088" s="61"/>
      <c r="Q3088" s="60">
        <f t="shared" si="568"/>
        <v>0</v>
      </c>
      <c r="R3088" s="60">
        <f t="shared" si="564"/>
        <v>0</v>
      </c>
      <c r="S3088" s="75" t="str">
        <f t="shared" si="569"/>
        <v>已清</v>
      </c>
      <c r="T3088" s="51" t="s">
        <v>59</v>
      </c>
      <c r="U3088" s="51"/>
      <c r="V3088" s="51"/>
    </row>
    <row r="3089" spans="1:22" ht="20">
      <c r="A3089" s="49"/>
      <c r="B3089" s="52"/>
      <c r="C3089" s="53"/>
      <c r="D3089" s="54"/>
      <c r="E3089" s="54"/>
      <c r="F3089" s="55"/>
      <c r="G3089" s="56"/>
      <c r="H3089" s="57"/>
      <c r="I3089" s="58"/>
      <c r="J3089" s="59">
        <f t="shared" si="570"/>
        <v>0</v>
      </c>
      <c r="K3089" s="60">
        <f t="shared" si="563"/>
        <v>0</v>
      </c>
      <c r="L3089" s="61"/>
      <c r="M3089" s="59">
        <f t="shared" si="565"/>
        <v>0</v>
      </c>
      <c r="N3089" s="60">
        <f t="shared" si="566"/>
        <v>0</v>
      </c>
      <c r="O3089" s="81" t="e">
        <f t="shared" si="567"/>
        <v>#DIV/0!</v>
      </c>
      <c r="P3089" s="61"/>
      <c r="Q3089" s="60">
        <f t="shared" si="568"/>
        <v>0</v>
      </c>
      <c r="R3089" s="60">
        <f t="shared" si="564"/>
        <v>0</v>
      </c>
      <c r="S3089" s="75" t="str">
        <f t="shared" si="569"/>
        <v>已清</v>
      </c>
      <c r="T3089" s="51" t="s">
        <v>59</v>
      </c>
      <c r="U3089" s="51"/>
      <c r="V3089" s="51"/>
    </row>
    <row r="3090" spans="1:22" ht="20">
      <c r="A3090" s="49"/>
      <c r="B3090" s="52"/>
      <c r="C3090" s="53"/>
      <c r="D3090" s="54"/>
      <c r="E3090" s="54"/>
      <c r="F3090" s="55"/>
      <c r="G3090" s="56"/>
      <c r="H3090" s="57"/>
      <c r="I3090" s="58"/>
      <c r="J3090" s="59">
        <f t="shared" si="570"/>
        <v>0</v>
      </c>
      <c r="K3090" s="60">
        <f t="shared" si="563"/>
        <v>0</v>
      </c>
      <c r="L3090" s="61"/>
      <c r="M3090" s="59">
        <f t="shared" si="565"/>
        <v>0</v>
      </c>
      <c r="N3090" s="60">
        <f t="shared" si="566"/>
        <v>0</v>
      </c>
      <c r="O3090" s="81" t="e">
        <f t="shared" si="567"/>
        <v>#DIV/0!</v>
      </c>
      <c r="P3090" s="61"/>
      <c r="Q3090" s="60">
        <f t="shared" si="568"/>
        <v>0</v>
      </c>
      <c r="R3090" s="60">
        <f t="shared" si="564"/>
        <v>0</v>
      </c>
      <c r="S3090" s="75" t="str">
        <f t="shared" si="569"/>
        <v>已清</v>
      </c>
      <c r="T3090" s="51" t="s">
        <v>59</v>
      </c>
      <c r="U3090" s="51"/>
      <c r="V3090" s="51"/>
    </row>
    <row r="3091" spans="1:22" ht="20">
      <c r="A3091" s="49"/>
      <c r="B3091" s="52"/>
      <c r="C3091" s="53"/>
      <c r="D3091" s="54"/>
      <c r="E3091" s="54"/>
      <c r="F3091" s="55"/>
      <c r="G3091" s="56"/>
      <c r="H3091" s="57"/>
      <c r="I3091" s="58"/>
      <c r="J3091" s="59">
        <f t="shared" si="570"/>
        <v>0</v>
      </c>
      <c r="K3091" s="60">
        <f t="shared" si="563"/>
        <v>0</v>
      </c>
      <c r="L3091" s="61"/>
      <c r="M3091" s="59">
        <f t="shared" si="565"/>
        <v>0</v>
      </c>
      <c r="N3091" s="60">
        <f t="shared" si="566"/>
        <v>0</v>
      </c>
      <c r="O3091" s="81" t="e">
        <f t="shared" si="567"/>
        <v>#DIV/0!</v>
      </c>
      <c r="P3091" s="61"/>
      <c r="Q3091" s="60">
        <f t="shared" si="568"/>
        <v>0</v>
      </c>
      <c r="R3091" s="60">
        <f t="shared" si="564"/>
        <v>0</v>
      </c>
      <c r="S3091" s="75" t="str">
        <f t="shared" si="569"/>
        <v>已清</v>
      </c>
      <c r="T3091" s="51" t="s">
        <v>59</v>
      </c>
      <c r="U3091" s="51"/>
      <c r="V3091" s="51"/>
    </row>
    <row r="3092" spans="1:22" ht="20">
      <c r="A3092" s="49"/>
      <c r="B3092" s="52"/>
      <c r="C3092" s="53"/>
      <c r="D3092" s="54"/>
      <c r="E3092" s="54"/>
      <c r="F3092" s="55"/>
      <c r="G3092" s="56"/>
      <c r="H3092" s="57"/>
      <c r="I3092" s="58"/>
      <c r="J3092" s="59">
        <f t="shared" si="570"/>
        <v>0</v>
      </c>
      <c r="K3092" s="60">
        <f t="shared" si="563"/>
        <v>0</v>
      </c>
      <c r="L3092" s="61"/>
      <c r="M3092" s="59">
        <f t="shared" si="565"/>
        <v>0</v>
      </c>
      <c r="N3092" s="60">
        <f t="shared" si="566"/>
        <v>0</v>
      </c>
      <c r="O3092" s="81" t="e">
        <f t="shared" si="567"/>
        <v>#DIV/0!</v>
      </c>
      <c r="P3092" s="61"/>
      <c r="Q3092" s="60">
        <f t="shared" si="568"/>
        <v>0</v>
      </c>
      <c r="R3092" s="60">
        <f t="shared" si="564"/>
        <v>0</v>
      </c>
      <c r="S3092" s="75" t="str">
        <f t="shared" si="569"/>
        <v>已清</v>
      </c>
      <c r="T3092" s="51" t="s">
        <v>59</v>
      </c>
      <c r="U3092" s="51"/>
      <c r="V3092" s="51"/>
    </row>
    <row r="3093" spans="1:22" ht="20">
      <c r="A3093" s="49"/>
      <c r="B3093" s="52"/>
      <c r="C3093" s="53"/>
      <c r="D3093" s="54"/>
      <c r="E3093" s="54"/>
      <c r="F3093" s="55"/>
      <c r="G3093" s="56"/>
      <c r="H3093" s="57"/>
      <c r="I3093" s="58"/>
      <c r="J3093" s="59">
        <f t="shared" si="570"/>
        <v>0</v>
      </c>
      <c r="K3093" s="60">
        <f t="shared" si="563"/>
        <v>0</v>
      </c>
      <c r="L3093" s="61"/>
      <c r="M3093" s="59">
        <f t="shared" si="565"/>
        <v>0</v>
      </c>
      <c r="N3093" s="60">
        <f t="shared" si="566"/>
        <v>0</v>
      </c>
      <c r="O3093" s="81" t="e">
        <f t="shared" si="567"/>
        <v>#DIV/0!</v>
      </c>
      <c r="P3093" s="61"/>
      <c r="Q3093" s="60">
        <f t="shared" si="568"/>
        <v>0</v>
      </c>
      <c r="R3093" s="60">
        <f t="shared" si="564"/>
        <v>0</v>
      </c>
      <c r="S3093" s="75" t="str">
        <f t="shared" si="569"/>
        <v>已清</v>
      </c>
      <c r="T3093" s="51" t="s">
        <v>59</v>
      </c>
      <c r="U3093" s="51"/>
      <c r="V3093" s="51"/>
    </row>
    <row r="3094" spans="1:22" ht="20">
      <c r="A3094" s="49"/>
      <c r="B3094" s="52"/>
      <c r="C3094" s="53"/>
      <c r="D3094" s="54"/>
      <c r="E3094" s="54"/>
      <c r="F3094" s="55"/>
      <c r="G3094" s="56"/>
      <c r="H3094" s="57"/>
      <c r="I3094" s="58"/>
      <c r="J3094" s="59">
        <f t="shared" si="570"/>
        <v>0</v>
      </c>
      <c r="K3094" s="60">
        <f t="shared" si="563"/>
        <v>0</v>
      </c>
      <c r="L3094" s="61"/>
      <c r="M3094" s="59">
        <f t="shared" si="565"/>
        <v>0</v>
      </c>
      <c r="N3094" s="60">
        <f t="shared" si="566"/>
        <v>0</v>
      </c>
      <c r="O3094" s="81" t="e">
        <f t="shared" si="567"/>
        <v>#DIV/0!</v>
      </c>
      <c r="P3094" s="61"/>
      <c r="Q3094" s="60">
        <f t="shared" si="568"/>
        <v>0</v>
      </c>
      <c r="R3094" s="60">
        <f t="shared" si="564"/>
        <v>0</v>
      </c>
      <c r="S3094" s="75" t="str">
        <f t="shared" si="569"/>
        <v>已清</v>
      </c>
      <c r="T3094" s="51" t="s">
        <v>59</v>
      </c>
      <c r="U3094" s="51"/>
      <c r="V3094" s="51"/>
    </row>
    <row r="3095" spans="1:22" ht="20">
      <c r="A3095" s="49"/>
      <c r="B3095" s="52"/>
      <c r="C3095" s="53"/>
      <c r="D3095" s="54"/>
      <c r="E3095" s="54"/>
      <c r="F3095" s="55"/>
      <c r="G3095" s="56"/>
      <c r="H3095" s="57"/>
      <c r="I3095" s="58"/>
      <c r="J3095" s="59">
        <f t="shared" si="570"/>
        <v>0</v>
      </c>
      <c r="K3095" s="60">
        <f t="shared" ref="K3095:K3142" si="571">J3095*H3095</f>
        <v>0</v>
      </c>
      <c r="L3095" s="61"/>
      <c r="M3095" s="59">
        <f t="shared" si="565"/>
        <v>0</v>
      </c>
      <c r="N3095" s="60">
        <f t="shared" si="566"/>
        <v>0</v>
      </c>
      <c r="O3095" s="81" t="e">
        <f t="shared" si="567"/>
        <v>#DIV/0!</v>
      </c>
      <c r="P3095" s="61"/>
      <c r="Q3095" s="60">
        <f t="shared" si="568"/>
        <v>0</v>
      </c>
      <c r="R3095" s="60">
        <f t="shared" si="564"/>
        <v>0</v>
      </c>
      <c r="S3095" s="75" t="str">
        <f t="shared" si="569"/>
        <v>已清</v>
      </c>
      <c r="T3095" s="51" t="s">
        <v>59</v>
      </c>
      <c r="U3095" s="51"/>
      <c r="V3095" s="51"/>
    </row>
    <row r="3096" spans="1:22" ht="20">
      <c r="A3096" s="49"/>
      <c r="B3096" s="52"/>
      <c r="C3096" s="53"/>
      <c r="D3096" s="54"/>
      <c r="E3096" s="54"/>
      <c r="F3096" s="55"/>
      <c r="G3096" s="56"/>
      <c r="H3096" s="57"/>
      <c r="I3096" s="58"/>
      <c r="J3096" s="59">
        <f t="shared" si="570"/>
        <v>0</v>
      </c>
      <c r="K3096" s="60">
        <f t="shared" si="571"/>
        <v>0</v>
      </c>
      <c r="L3096" s="61"/>
      <c r="M3096" s="59">
        <f t="shared" si="565"/>
        <v>0</v>
      </c>
      <c r="N3096" s="60">
        <f t="shared" si="566"/>
        <v>0</v>
      </c>
      <c r="O3096" s="81" t="e">
        <f t="shared" si="567"/>
        <v>#DIV/0!</v>
      </c>
      <c r="P3096" s="61"/>
      <c r="Q3096" s="60">
        <f t="shared" si="568"/>
        <v>0</v>
      </c>
      <c r="R3096" s="60">
        <f t="shared" si="564"/>
        <v>0</v>
      </c>
      <c r="S3096" s="75" t="str">
        <f t="shared" si="569"/>
        <v>已清</v>
      </c>
      <c r="T3096" s="51" t="s">
        <v>59</v>
      </c>
      <c r="U3096" s="51"/>
      <c r="V3096" s="51"/>
    </row>
    <row r="3097" spans="1:22" ht="20">
      <c r="A3097" s="49"/>
      <c r="B3097" s="52"/>
      <c r="C3097" s="53"/>
      <c r="D3097" s="54"/>
      <c r="E3097" s="54"/>
      <c r="F3097" s="55"/>
      <c r="G3097" s="56"/>
      <c r="H3097" s="57"/>
      <c r="I3097" s="58"/>
      <c r="J3097" s="59">
        <f t="shared" si="570"/>
        <v>0</v>
      </c>
      <c r="K3097" s="60">
        <f t="shared" si="571"/>
        <v>0</v>
      </c>
      <c r="L3097" s="61"/>
      <c r="M3097" s="59">
        <f t="shared" si="565"/>
        <v>0</v>
      </c>
      <c r="N3097" s="60">
        <f t="shared" si="566"/>
        <v>0</v>
      </c>
      <c r="O3097" s="81" t="e">
        <f t="shared" si="567"/>
        <v>#DIV/0!</v>
      </c>
      <c r="P3097" s="61"/>
      <c r="Q3097" s="60">
        <f t="shared" si="568"/>
        <v>0</v>
      </c>
      <c r="R3097" s="60">
        <f t="shared" si="564"/>
        <v>0</v>
      </c>
      <c r="S3097" s="75" t="str">
        <f t="shared" si="569"/>
        <v>已清</v>
      </c>
      <c r="T3097" s="51" t="s">
        <v>59</v>
      </c>
      <c r="U3097" s="51"/>
      <c r="V3097" s="51"/>
    </row>
    <row r="3098" spans="1:22" ht="20">
      <c r="A3098" s="49"/>
      <c r="B3098" s="52"/>
      <c r="C3098" s="53"/>
      <c r="D3098" s="54"/>
      <c r="E3098" s="54"/>
      <c r="F3098" s="55"/>
      <c r="G3098" s="56"/>
      <c r="H3098" s="57"/>
      <c r="I3098" s="58"/>
      <c r="J3098" s="59">
        <f t="shared" si="570"/>
        <v>0</v>
      </c>
      <c r="K3098" s="60">
        <f t="shared" si="571"/>
        <v>0</v>
      </c>
      <c r="L3098" s="61"/>
      <c r="M3098" s="59">
        <f t="shared" si="565"/>
        <v>0</v>
      </c>
      <c r="N3098" s="60">
        <f t="shared" si="566"/>
        <v>0</v>
      </c>
      <c r="O3098" s="81" t="e">
        <f t="shared" si="567"/>
        <v>#DIV/0!</v>
      </c>
      <c r="P3098" s="61"/>
      <c r="Q3098" s="60">
        <f t="shared" si="568"/>
        <v>0</v>
      </c>
      <c r="R3098" s="60">
        <f t="shared" si="564"/>
        <v>0</v>
      </c>
      <c r="S3098" s="75" t="str">
        <f t="shared" si="569"/>
        <v>已清</v>
      </c>
      <c r="T3098" s="51" t="s">
        <v>59</v>
      </c>
      <c r="U3098" s="51"/>
      <c r="V3098" s="51"/>
    </row>
    <row r="3099" spans="1:22" ht="20">
      <c r="A3099" s="49"/>
      <c r="B3099" s="52"/>
      <c r="C3099" s="53"/>
      <c r="D3099" s="54"/>
      <c r="E3099" s="54"/>
      <c r="F3099" s="55"/>
      <c r="G3099" s="56"/>
      <c r="H3099" s="57"/>
      <c r="I3099" s="58"/>
      <c r="J3099" s="59">
        <f t="shared" si="570"/>
        <v>0</v>
      </c>
      <c r="K3099" s="60">
        <f t="shared" si="571"/>
        <v>0</v>
      </c>
      <c r="L3099" s="61"/>
      <c r="M3099" s="59">
        <f t="shared" si="565"/>
        <v>0</v>
      </c>
      <c r="N3099" s="60">
        <f t="shared" si="566"/>
        <v>0</v>
      </c>
      <c r="O3099" s="81" t="e">
        <f t="shared" si="567"/>
        <v>#DIV/0!</v>
      </c>
      <c r="P3099" s="61"/>
      <c r="Q3099" s="60">
        <f t="shared" si="568"/>
        <v>0</v>
      </c>
      <c r="R3099" s="60">
        <f t="shared" si="564"/>
        <v>0</v>
      </c>
      <c r="S3099" s="75" t="str">
        <f t="shared" si="569"/>
        <v>已清</v>
      </c>
      <c r="T3099" s="51" t="s">
        <v>59</v>
      </c>
      <c r="U3099" s="51"/>
      <c r="V3099" s="51"/>
    </row>
    <row r="3100" spans="1:22" ht="20">
      <c r="A3100" s="49"/>
      <c r="B3100" s="52"/>
      <c r="C3100" s="53"/>
      <c r="D3100" s="54"/>
      <c r="E3100" s="54"/>
      <c r="F3100" s="55"/>
      <c r="G3100" s="56"/>
      <c r="H3100" s="57"/>
      <c r="I3100" s="58"/>
      <c r="J3100" s="59">
        <f t="shared" si="570"/>
        <v>0</v>
      </c>
      <c r="K3100" s="60">
        <f t="shared" si="571"/>
        <v>0</v>
      </c>
      <c r="L3100" s="61"/>
      <c r="M3100" s="59">
        <f t="shared" si="565"/>
        <v>0</v>
      </c>
      <c r="N3100" s="60">
        <f t="shared" si="566"/>
        <v>0</v>
      </c>
      <c r="O3100" s="81" t="e">
        <f t="shared" si="567"/>
        <v>#DIV/0!</v>
      </c>
      <c r="P3100" s="61"/>
      <c r="Q3100" s="60">
        <f t="shared" si="568"/>
        <v>0</v>
      </c>
      <c r="R3100" s="60">
        <f t="shared" si="564"/>
        <v>0</v>
      </c>
      <c r="S3100" s="75" t="str">
        <f t="shared" si="569"/>
        <v>已清</v>
      </c>
      <c r="T3100" s="51" t="s">
        <v>59</v>
      </c>
      <c r="U3100" s="51"/>
      <c r="V3100" s="51"/>
    </row>
    <row r="3101" spans="1:22" ht="20">
      <c r="A3101" s="49"/>
      <c r="B3101" s="52"/>
      <c r="C3101" s="53"/>
      <c r="D3101" s="54"/>
      <c r="E3101" s="54"/>
      <c r="F3101" s="55"/>
      <c r="G3101" s="56"/>
      <c r="H3101" s="57"/>
      <c r="I3101" s="58"/>
      <c r="J3101" s="59">
        <f t="shared" si="570"/>
        <v>0</v>
      </c>
      <c r="K3101" s="60">
        <f t="shared" si="571"/>
        <v>0</v>
      </c>
      <c r="L3101" s="61"/>
      <c r="M3101" s="59">
        <f t="shared" si="565"/>
        <v>0</v>
      </c>
      <c r="N3101" s="60">
        <f t="shared" si="566"/>
        <v>0</v>
      </c>
      <c r="O3101" s="81" t="e">
        <f t="shared" si="567"/>
        <v>#DIV/0!</v>
      </c>
      <c r="P3101" s="61"/>
      <c r="Q3101" s="60">
        <f t="shared" si="568"/>
        <v>0</v>
      </c>
      <c r="R3101" s="60">
        <f t="shared" si="564"/>
        <v>0</v>
      </c>
      <c r="S3101" s="75" t="str">
        <f t="shared" si="569"/>
        <v>已清</v>
      </c>
      <c r="T3101" s="51" t="s">
        <v>59</v>
      </c>
      <c r="U3101" s="51"/>
      <c r="V3101" s="51"/>
    </row>
    <row r="3102" spans="1:22" ht="20">
      <c r="A3102" s="49"/>
      <c r="B3102" s="52"/>
      <c r="C3102" s="53"/>
      <c r="D3102" s="54"/>
      <c r="E3102" s="54"/>
      <c r="F3102" s="55"/>
      <c r="G3102" s="56"/>
      <c r="H3102" s="57"/>
      <c r="I3102" s="58"/>
      <c r="J3102" s="59">
        <f t="shared" si="570"/>
        <v>0</v>
      </c>
      <c r="K3102" s="60">
        <f t="shared" si="571"/>
        <v>0</v>
      </c>
      <c r="L3102" s="61"/>
      <c r="M3102" s="59">
        <f t="shared" si="565"/>
        <v>0</v>
      </c>
      <c r="N3102" s="60">
        <f t="shared" si="566"/>
        <v>0</v>
      </c>
      <c r="O3102" s="81" t="e">
        <f t="shared" si="567"/>
        <v>#DIV/0!</v>
      </c>
      <c r="P3102" s="61"/>
      <c r="Q3102" s="60">
        <f t="shared" si="568"/>
        <v>0</v>
      </c>
      <c r="R3102" s="60">
        <f t="shared" si="564"/>
        <v>0</v>
      </c>
      <c r="S3102" s="75" t="str">
        <f t="shared" si="569"/>
        <v>已清</v>
      </c>
      <c r="T3102" s="51" t="s">
        <v>59</v>
      </c>
      <c r="U3102" s="51"/>
      <c r="V3102" s="51"/>
    </row>
    <row r="3103" spans="1:22" ht="20">
      <c r="A3103" s="49"/>
      <c r="B3103" s="52"/>
      <c r="C3103" s="53"/>
      <c r="D3103" s="54"/>
      <c r="E3103" s="54"/>
      <c r="F3103" s="55"/>
      <c r="G3103" s="56"/>
      <c r="H3103" s="57"/>
      <c r="I3103" s="58"/>
      <c r="J3103" s="59">
        <f t="shared" si="570"/>
        <v>0</v>
      </c>
      <c r="K3103" s="60">
        <f t="shared" si="571"/>
        <v>0</v>
      </c>
      <c r="L3103" s="61"/>
      <c r="M3103" s="59">
        <f t="shared" si="565"/>
        <v>0</v>
      </c>
      <c r="N3103" s="60">
        <f t="shared" si="566"/>
        <v>0</v>
      </c>
      <c r="O3103" s="81" t="e">
        <f t="shared" si="567"/>
        <v>#DIV/0!</v>
      </c>
      <c r="P3103" s="61"/>
      <c r="Q3103" s="60">
        <f t="shared" si="568"/>
        <v>0</v>
      </c>
      <c r="R3103" s="60">
        <f t="shared" si="564"/>
        <v>0</v>
      </c>
      <c r="S3103" s="75" t="str">
        <f t="shared" si="569"/>
        <v>已清</v>
      </c>
      <c r="T3103" s="51" t="s">
        <v>59</v>
      </c>
      <c r="U3103" s="51"/>
      <c r="V3103" s="51"/>
    </row>
    <row r="3104" spans="1:22" ht="20">
      <c r="A3104" s="49"/>
      <c r="B3104" s="52"/>
      <c r="C3104" s="53"/>
      <c r="D3104" s="54"/>
      <c r="E3104" s="54"/>
      <c r="F3104" s="55"/>
      <c r="G3104" s="56"/>
      <c r="H3104" s="57"/>
      <c r="I3104" s="58"/>
      <c r="J3104" s="59">
        <f t="shared" si="570"/>
        <v>0</v>
      </c>
      <c r="K3104" s="60">
        <f t="shared" si="571"/>
        <v>0</v>
      </c>
      <c r="L3104" s="61"/>
      <c r="M3104" s="59">
        <f t="shared" si="565"/>
        <v>0</v>
      </c>
      <c r="N3104" s="60">
        <f t="shared" si="566"/>
        <v>0</v>
      </c>
      <c r="O3104" s="81" t="e">
        <f t="shared" si="567"/>
        <v>#DIV/0!</v>
      </c>
      <c r="P3104" s="61"/>
      <c r="Q3104" s="60">
        <f t="shared" si="568"/>
        <v>0</v>
      </c>
      <c r="R3104" s="60">
        <f t="shared" si="564"/>
        <v>0</v>
      </c>
      <c r="S3104" s="75" t="str">
        <f t="shared" si="569"/>
        <v>已清</v>
      </c>
      <c r="T3104" s="51" t="s">
        <v>59</v>
      </c>
      <c r="U3104" s="51"/>
      <c r="V3104" s="51"/>
    </row>
    <row r="3105" spans="1:22" ht="20">
      <c r="A3105" s="49"/>
      <c r="B3105" s="52"/>
      <c r="C3105" s="53"/>
      <c r="D3105" s="54"/>
      <c r="E3105" s="54"/>
      <c r="F3105" s="55"/>
      <c r="G3105" s="56"/>
      <c r="H3105" s="57"/>
      <c r="I3105" s="58"/>
      <c r="J3105" s="59">
        <f t="shared" si="570"/>
        <v>0</v>
      </c>
      <c r="K3105" s="60">
        <f t="shared" si="571"/>
        <v>0</v>
      </c>
      <c r="L3105" s="61"/>
      <c r="M3105" s="59">
        <f t="shared" si="565"/>
        <v>0</v>
      </c>
      <c r="N3105" s="60">
        <f t="shared" si="566"/>
        <v>0</v>
      </c>
      <c r="O3105" s="81" t="e">
        <f t="shared" si="567"/>
        <v>#DIV/0!</v>
      </c>
      <c r="P3105" s="61"/>
      <c r="Q3105" s="60">
        <f t="shared" si="568"/>
        <v>0</v>
      </c>
      <c r="R3105" s="60">
        <f t="shared" si="564"/>
        <v>0</v>
      </c>
      <c r="S3105" s="75" t="str">
        <f t="shared" si="569"/>
        <v>已清</v>
      </c>
      <c r="T3105" s="51" t="s">
        <v>59</v>
      </c>
      <c r="U3105" s="51"/>
      <c r="V3105" s="51"/>
    </row>
    <row r="3106" spans="1:22" ht="20">
      <c r="A3106" s="49"/>
      <c r="B3106" s="52"/>
      <c r="C3106" s="53"/>
      <c r="D3106" s="54"/>
      <c r="E3106" s="54"/>
      <c r="F3106" s="55"/>
      <c r="G3106" s="56"/>
      <c r="H3106" s="57"/>
      <c r="I3106" s="58"/>
      <c r="J3106" s="59">
        <f t="shared" si="570"/>
        <v>0</v>
      </c>
      <c r="K3106" s="60">
        <f t="shared" si="571"/>
        <v>0</v>
      </c>
      <c r="L3106" s="61"/>
      <c r="M3106" s="59">
        <f t="shared" si="565"/>
        <v>0</v>
      </c>
      <c r="N3106" s="60">
        <f t="shared" si="566"/>
        <v>0</v>
      </c>
      <c r="O3106" s="81" t="e">
        <f t="shared" si="567"/>
        <v>#DIV/0!</v>
      </c>
      <c r="P3106" s="61"/>
      <c r="Q3106" s="60">
        <f t="shared" si="568"/>
        <v>0</v>
      </c>
      <c r="R3106" s="60">
        <f t="shared" si="564"/>
        <v>0</v>
      </c>
      <c r="S3106" s="75" t="str">
        <f t="shared" si="569"/>
        <v>已清</v>
      </c>
      <c r="T3106" s="51" t="s">
        <v>59</v>
      </c>
      <c r="U3106" s="51"/>
      <c r="V3106" s="51"/>
    </row>
    <row r="3107" spans="1:22" ht="20">
      <c r="A3107" s="49"/>
      <c r="B3107" s="52"/>
      <c r="C3107" s="53"/>
      <c r="D3107" s="54"/>
      <c r="E3107" s="54"/>
      <c r="F3107" s="55"/>
      <c r="G3107" s="56"/>
      <c r="H3107" s="57"/>
      <c r="I3107" s="58"/>
      <c r="J3107" s="59">
        <f t="shared" si="570"/>
        <v>0</v>
      </c>
      <c r="K3107" s="60">
        <f t="shared" si="571"/>
        <v>0</v>
      </c>
      <c r="L3107" s="61"/>
      <c r="M3107" s="59">
        <f t="shared" si="565"/>
        <v>0</v>
      </c>
      <c r="N3107" s="60">
        <f t="shared" si="566"/>
        <v>0</v>
      </c>
      <c r="O3107" s="81" t="e">
        <f t="shared" si="567"/>
        <v>#DIV/0!</v>
      </c>
      <c r="P3107" s="61"/>
      <c r="Q3107" s="60">
        <f t="shared" si="568"/>
        <v>0</v>
      </c>
      <c r="R3107" s="60">
        <f t="shared" si="564"/>
        <v>0</v>
      </c>
      <c r="S3107" s="75" t="str">
        <f t="shared" si="569"/>
        <v>已清</v>
      </c>
      <c r="T3107" s="51" t="s">
        <v>59</v>
      </c>
      <c r="U3107" s="51"/>
      <c r="V3107" s="51"/>
    </row>
    <row r="3108" spans="1:22" ht="20">
      <c r="A3108" s="49"/>
      <c r="B3108" s="52"/>
      <c r="C3108" s="53"/>
      <c r="D3108" s="54"/>
      <c r="E3108" s="54"/>
      <c r="F3108" s="55"/>
      <c r="G3108" s="56"/>
      <c r="H3108" s="57"/>
      <c r="I3108" s="58"/>
      <c r="J3108" s="59">
        <f t="shared" si="570"/>
        <v>0</v>
      </c>
      <c r="K3108" s="60">
        <f t="shared" si="571"/>
        <v>0</v>
      </c>
      <c r="L3108" s="61"/>
      <c r="M3108" s="59">
        <f t="shared" si="565"/>
        <v>0</v>
      </c>
      <c r="N3108" s="60">
        <f t="shared" si="566"/>
        <v>0</v>
      </c>
      <c r="O3108" s="81" t="e">
        <f t="shared" si="567"/>
        <v>#DIV/0!</v>
      </c>
      <c r="P3108" s="61"/>
      <c r="Q3108" s="60">
        <f t="shared" si="568"/>
        <v>0</v>
      </c>
      <c r="R3108" s="60">
        <f t="shared" si="564"/>
        <v>0</v>
      </c>
      <c r="S3108" s="75" t="str">
        <f t="shared" si="569"/>
        <v>已清</v>
      </c>
      <c r="T3108" s="51" t="s">
        <v>59</v>
      </c>
      <c r="U3108" s="51"/>
      <c r="V3108" s="51"/>
    </row>
    <row r="3109" spans="1:22" ht="20">
      <c r="A3109" s="49"/>
      <c r="B3109" s="52"/>
      <c r="C3109" s="53"/>
      <c r="D3109" s="54"/>
      <c r="E3109" s="54"/>
      <c r="F3109" s="55"/>
      <c r="G3109" s="56"/>
      <c r="H3109" s="57"/>
      <c r="I3109" s="58"/>
      <c r="J3109" s="59">
        <f t="shared" si="570"/>
        <v>0</v>
      </c>
      <c r="K3109" s="60">
        <f t="shared" si="571"/>
        <v>0</v>
      </c>
      <c r="L3109" s="61"/>
      <c r="M3109" s="59">
        <f t="shared" si="565"/>
        <v>0</v>
      </c>
      <c r="N3109" s="60">
        <f t="shared" si="566"/>
        <v>0</v>
      </c>
      <c r="O3109" s="81" t="e">
        <f t="shared" si="567"/>
        <v>#DIV/0!</v>
      </c>
      <c r="P3109" s="61"/>
      <c r="Q3109" s="60">
        <f t="shared" si="568"/>
        <v>0</v>
      </c>
      <c r="R3109" s="60">
        <f t="shared" si="564"/>
        <v>0</v>
      </c>
      <c r="S3109" s="75" t="str">
        <f t="shared" si="569"/>
        <v>已清</v>
      </c>
      <c r="T3109" s="51" t="s">
        <v>59</v>
      </c>
      <c r="U3109" s="51"/>
      <c r="V3109" s="51"/>
    </row>
    <row r="3110" spans="1:22" ht="20">
      <c r="A3110" s="49"/>
      <c r="B3110" s="52"/>
      <c r="C3110" s="53"/>
      <c r="D3110" s="54"/>
      <c r="E3110" s="54"/>
      <c r="F3110" s="55"/>
      <c r="G3110" s="56"/>
      <c r="H3110" s="57"/>
      <c r="I3110" s="58"/>
      <c r="J3110" s="59">
        <f t="shared" si="570"/>
        <v>0</v>
      </c>
      <c r="K3110" s="60">
        <f t="shared" si="571"/>
        <v>0</v>
      </c>
      <c r="L3110" s="61"/>
      <c r="M3110" s="59">
        <f t="shared" si="565"/>
        <v>0</v>
      </c>
      <c r="N3110" s="60">
        <f t="shared" si="566"/>
        <v>0</v>
      </c>
      <c r="O3110" s="81" t="e">
        <f t="shared" si="567"/>
        <v>#DIV/0!</v>
      </c>
      <c r="P3110" s="61"/>
      <c r="Q3110" s="60">
        <f t="shared" si="568"/>
        <v>0</v>
      </c>
      <c r="R3110" s="60">
        <f t="shared" si="564"/>
        <v>0</v>
      </c>
      <c r="S3110" s="75" t="str">
        <f t="shared" si="569"/>
        <v>已清</v>
      </c>
      <c r="T3110" s="51" t="s">
        <v>59</v>
      </c>
      <c r="U3110" s="51"/>
      <c r="V3110" s="51"/>
    </row>
    <row r="3111" spans="1:22" ht="20">
      <c r="A3111" s="49"/>
      <c r="B3111" s="52"/>
      <c r="C3111" s="53"/>
      <c r="D3111" s="54"/>
      <c r="E3111" s="54"/>
      <c r="F3111" s="55"/>
      <c r="G3111" s="56"/>
      <c r="H3111" s="57"/>
      <c r="I3111" s="58"/>
      <c r="J3111" s="59">
        <f t="shared" si="570"/>
        <v>0</v>
      </c>
      <c r="K3111" s="60">
        <f t="shared" si="571"/>
        <v>0</v>
      </c>
      <c r="L3111" s="61"/>
      <c r="M3111" s="59">
        <f t="shared" si="565"/>
        <v>0</v>
      </c>
      <c r="N3111" s="60">
        <f t="shared" si="566"/>
        <v>0</v>
      </c>
      <c r="O3111" s="81" t="e">
        <f t="shared" si="567"/>
        <v>#DIV/0!</v>
      </c>
      <c r="P3111" s="61"/>
      <c r="Q3111" s="60">
        <f t="shared" si="568"/>
        <v>0</v>
      </c>
      <c r="R3111" s="60">
        <f t="shared" si="564"/>
        <v>0</v>
      </c>
      <c r="S3111" s="75" t="str">
        <f t="shared" si="569"/>
        <v>已清</v>
      </c>
      <c r="T3111" s="51" t="s">
        <v>59</v>
      </c>
      <c r="U3111" s="51"/>
      <c r="V3111" s="51"/>
    </row>
    <row r="3112" spans="1:22" ht="20">
      <c r="A3112" s="49"/>
      <c r="B3112" s="52"/>
      <c r="C3112" s="53"/>
      <c r="D3112" s="54"/>
      <c r="E3112" s="54"/>
      <c r="F3112" s="55"/>
      <c r="G3112" s="56"/>
      <c r="H3112" s="57"/>
      <c r="I3112" s="58"/>
      <c r="J3112" s="59">
        <f t="shared" si="570"/>
        <v>0</v>
      </c>
      <c r="K3112" s="60">
        <f t="shared" si="571"/>
        <v>0</v>
      </c>
      <c r="L3112" s="61"/>
      <c r="M3112" s="59">
        <f t="shared" si="565"/>
        <v>0</v>
      </c>
      <c r="N3112" s="60">
        <f t="shared" si="566"/>
        <v>0</v>
      </c>
      <c r="O3112" s="81" t="e">
        <f t="shared" si="567"/>
        <v>#DIV/0!</v>
      </c>
      <c r="P3112" s="61"/>
      <c r="Q3112" s="60">
        <f t="shared" si="568"/>
        <v>0</v>
      </c>
      <c r="R3112" s="60">
        <f t="shared" si="564"/>
        <v>0</v>
      </c>
      <c r="S3112" s="75" t="str">
        <f t="shared" si="569"/>
        <v>已清</v>
      </c>
      <c r="T3112" s="51" t="s">
        <v>59</v>
      </c>
      <c r="U3112" s="51"/>
      <c r="V3112" s="51"/>
    </row>
    <row r="3113" spans="1:22" ht="20">
      <c r="A3113" s="49"/>
      <c r="B3113" s="52"/>
      <c r="C3113" s="53"/>
      <c r="D3113" s="54"/>
      <c r="E3113" s="54"/>
      <c r="F3113" s="55"/>
      <c r="G3113" s="56"/>
      <c r="H3113" s="57"/>
      <c r="I3113" s="58"/>
      <c r="J3113" s="59">
        <f t="shared" si="570"/>
        <v>0</v>
      </c>
      <c r="K3113" s="60">
        <f t="shared" si="571"/>
        <v>0</v>
      </c>
      <c r="L3113" s="61"/>
      <c r="M3113" s="59">
        <f t="shared" si="565"/>
        <v>0</v>
      </c>
      <c r="N3113" s="60">
        <f t="shared" si="566"/>
        <v>0</v>
      </c>
      <c r="O3113" s="81" t="e">
        <f t="shared" si="567"/>
        <v>#DIV/0!</v>
      </c>
      <c r="P3113" s="61"/>
      <c r="Q3113" s="60">
        <f t="shared" si="568"/>
        <v>0</v>
      </c>
      <c r="R3113" s="60">
        <f t="shared" ref="R3113:R3142" si="572">N3113/2</f>
        <v>0</v>
      </c>
      <c r="S3113" s="75" t="str">
        <f t="shared" si="569"/>
        <v>已清</v>
      </c>
      <c r="T3113" s="51" t="s">
        <v>59</v>
      </c>
      <c r="U3113" s="51"/>
      <c r="V3113" s="51"/>
    </row>
    <row r="3114" spans="1:22" ht="20">
      <c r="A3114" s="49"/>
      <c r="B3114" s="52"/>
      <c r="C3114" s="53"/>
      <c r="D3114" s="54"/>
      <c r="E3114" s="54"/>
      <c r="F3114" s="55"/>
      <c r="G3114" s="56"/>
      <c r="H3114" s="57"/>
      <c r="I3114" s="58"/>
      <c r="J3114" s="59">
        <f t="shared" si="570"/>
        <v>0</v>
      </c>
      <c r="K3114" s="60">
        <f t="shared" si="571"/>
        <v>0</v>
      </c>
      <c r="L3114" s="61"/>
      <c r="M3114" s="59">
        <f t="shared" si="565"/>
        <v>0</v>
      </c>
      <c r="N3114" s="60">
        <f t="shared" si="566"/>
        <v>0</v>
      </c>
      <c r="O3114" s="81" t="e">
        <f t="shared" si="567"/>
        <v>#DIV/0!</v>
      </c>
      <c r="P3114" s="61"/>
      <c r="Q3114" s="60">
        <f t="shared" si="568"/>
        <v>0</v>
      </c>
      <c r="R3114" s="60">
        <f t="shared" si="572"/>
        <v>0</v>
      </c>
      <c r="S3114" s="75" t="str">
        <f t="shared" si="569"/>
        <v>已清</v>
      </c>
      <c r="T3114" s="51" t="s">
        <v>59</v>
      </c>
      <c r="U3114" s="51"/>
      <c r="V3114" s="51"/>
    </row>
    <row r="3115" spans="1:22" ht="20">
      <c r="A3115" s="49"/>
      <c r="B3115" s="52"/>
      <c r="C3115" s="53"/>
      <c r="D3115" s="54"/>
      <c r="E3115" s="54"/>
      <c r="F3115" s="55"/>
      <c r="G3115" s="56"/>
      <c r="H3115" s="57"/>
      <c r="I3115" s="58"/>
      <c r="J3115" s="59">
        <f t="shared" si="570"/>
        <v>0</v>
      </c>
      <c r="K3115" s="60">
        <f t="shared" si="571"/>
        <v>0</v>
      </c>
      <c r="L3115" s="61"/>
      <c r="M3115" s="59">
        <f t="shared" si="565"/>
        <v>0</v>
      </c>
      <c r="N3115" s="60">
        <f t="shared" si="566"/>
        <v>0</v>
      </c>
      <c r="O3115" s="81" t="e">
        <f t="shared" si="567"/>
        <v>#DIV/0!</v>
      </c>
      <c r="P3115" s="61"/>
      <c r="Q3115" s="60">
        <f t="shared" si="568"/>
        <v>0</v>
      </c>
      <c r="R3115" s="60">
        <f t="shared" si="572"/>
        <v>0</v>
      </c>
      <c r="S3115" s="75" t="str">
        <f t="shared" si="569"/>
        <v>已清</v>
      </c>
      <c r="T3115" s="51" t="s">
        <v>59</v>
      </c>
      <c r="U3115" s="51"/>
      <c r="V3115" s="51"/>
    </row>
    <row r="3116" spans="1:22" ht="20">
      <c r="A3116" s="49"/>
      <c r="B3116" s="52"/>
      <c r="C3116" s="53"/>
      <c r="D3116" s="54"/>
      <c r="E3116" s="54"/>
      <c r="F3116" s="55"/>
      <c r="G3116" s="56"/>
      <c r="H3116" s="57"/>
      <c r="I3116" s="58"/>
      <c r="J3116" s="59">
        <f t="shared" si="570"/>
        <v>0</v>
      </c>
      <c r="K3116" s="60">
        <f t="shared" si="571"/>
        <v>0</v>
      </c>
      <c r="L3116" s="61"/>
      <c r="M3116" s="59">
        <f t="shared" si="565"/>
        <v>0</v>
      </c>
      <c r="N3116" s="60">
        <f t="shared" si="566"/>
        <v>0</v>
      </c>
      <c r="O3116" s="81" t="e">
        <f t="shared" si="567"/>
        <v>#DIV/0!</v>
      </c>
      <c r="P3116" s="61"/>
      <c r="Q3116" s="60">
        <f t="shared" si="568"/>
        <v>0</v>
      </c>
      <c r="R3116" s="60">
        <f t="shared" si="572"/>
        <v>0</v>
      </c>
      <c r="S3116" s="75" t="str">
        <f t="shared" si="569"/>
        <v>已清</v>
      </c>
      <c r="T3116" s="51" t="s">
        <v>59</v>
      </c>
      <c r="U3116" s="51"/>
      <c r="V3116" s="51"/>
    </row>
    <row r="3117" spans="1:22" ht="20">
      <c r="A3117" s="49"/>
      <c r="B3117" s="52"/>
      <c r="C3117" s="53"/>
      <c r="D3117" s="54"/>
      <c r="E3117" s="54"/>
      <c r="F3117" s="55"/>
      <c r="G3117" s="56"/>
      <c r="H3117" s="57"/>
      <c r="I3117" s="58"/>
      <c r="J3117" s="59">
        <f t="shared" si="570"/>
        <v>0</v>
      </c>
      <c r="K3117" s="60">
        <f t="shared" si="571"/>
        <v>0</v>
      </c>
      <c r="L3117" s="61"/>
      <c r="M3117" s="59">
        <f t="shared" si="565"/>
        <v>0</v>
      </c>
      <c r="N3117" s="60">
        <f t="shared" si="566"/>
        <v>0</v>
      </c>
      <c r="O3117" s="81" t="e">
        <f t="shared" si="567"/>
        <v>#DIV/0!</v>
      </c>
      <c r="P3117" s="61"/>
      <c r="Q3117" s="60">
        <f t="shared" si="568"/>
        <v>0</v>
      </c>
      <c r="R3117" s="60">
        <f t="shared" si="572"/>
        <v>0</v>
      </c>
      <c r="S3117" s="75" t="str">
        <f t="shared" si="569"/>
        <v>已清</v>
      </c>
      <c r="T3117" s="51" t="s">
        <v>59</v>
      </c>
      <c r="U3117" s="51"/>
      <c r="V3117" s="51"/>
    </row>
    <row r="3118" spans="1:22" ht="20">
      <c r="A3118" s="49"/>
      <c r="B3118" s="52"/>
      <c r="C3118" s="53"/>
      <c r="D3118" s="54"/>
      <c r="E3118" s="54"/>
      <c r="F3118" s="55"/>
      <c r="G3118" s="56"/>
      <c r="H3118" s="57"/>
      <c r="I3118" s="58"/>
      <c r="J3118" s="59">
        <f t="shared" si="570"/>
        <v>0</v>
      </c>
      <c r="K3118" s="60">
        <f t="shared" si="571"/>
        <v>0</v>
      </c>
      <c r="L3118" s="61"/>
      <c r="M3118" s="59">
        <f t="shared" si="565"/>
        <v>0</v>
      </c>
      <c r="N3118" s="60">
        <f t="shared" si="566"/>
        <v>0</v>
      </c>
      <c r="O3118" s="81" t="e">
        <f t="shared" si="567"/>
        <v>#DIV/0!</v>
      </c>
      <c r="P3118" s="61"/>
      <c r="Q3118" s="60">
        <f t="shared" si="568"/>
        <v>0</v>
      </c>
      <c r="R3118" s="60">
        <f t="shared" si="572"/>
        <v>0</v>
      </c>
      <c r="S3118" s="75" t="str">
        <f t="shared" si="569"/>
        <v>已清</v>
      </c>
      <c r="T3118" s="51" t="s">
        <v>59</v>
      </c>
      <c r="U3118" s="51"/>
      <c r="V3118" s="51"/>
    </row>
    <row r="3119" spans="1:22" ht="20">
      <c r="A3119" s="49"/>
      <c r="B3119" s="52"/>
      <c r="C3119" s="53"/>
      <c r="D3119" s="54"/>
      <c r="E3119" s="54"/>
      <c r="F3119" s="55"/>
      <c r="G3119" s="56"/>
      <c r="H3119" s="57"/>
      <c r="I3119" s="58"/>
      <c r="J3119" s="59">
        <f t="shared" si="570"/>
        <v>0</v>
      </c>
      <c r="K3119" s="60">
        <f t="shared" si="571"/>
        <v>0</v>
      </c>
      <c r="L3119" s="61"/>
      <c r="M3119" s="59">
        <f t="shared" si="565"/>
        <v>0</v>
      </c>
      <c r="N3119" s="60">
        <f t="shared" si="566"/>
        <v>0</v>
      </c>
      <c r="O3119" s="81" t="e">
        <f t="shared" si="567"/>
        <v>#DIV/0!</v>
      </c>
      <c r="P3119" s="61"/>
      <c r="Q3119" s="60">
        <f t="shared" si="568"/>
        <v>0</v>
      </c>
      <c r="R3119" s="60">
        <f t="shared" si="572"/>
        <v>0</v>
      </c>
      <c r="S3119" s="75" t="str">
        <f t="shared" si="569"/>
        <v>已清</v>
      </c>
      <c r="T3119" s="51" t="s">
        <v>59</v>
      </c>
      <c r="U3119" s="51"/>
      <c r="V3119" s="51"/>
    </row>
    <row r="3120" spans="1:22" ht="20">
      <c r="A3120" s="49"/>
      <c r="B3120" s="52"/>
      <c r="C3120" s="53"/>
      <c r="D3120" s="54"/>
      <c r="E3120" s="54"/>
      <c r="F3120" s="55"/>
      <c r="G3120" s="56"/>
      <c r="H3120" s="57"/>
      <c r="I3120" s="58"/>
      <c r="J3120" s="59">
        <f t="shared" si="570"/>
        <v>0</v>
      </c>
      <c r="K3120" s="60">
        <f t="shared" si="571"/>
        <v>0</v>
      </c>
      <c r="L3120" s="61"/>
      <c r="M3120" s="59">
        <f t="shared" si="565"/>
        <v>0</v>
      </c>
      <c r="N3120" s="60">
        <f t="shared" si="566"/>
        <v>0</v>
      </c>
      <c r="O3120" s="81" t="e">
        <f t="shared" si="567"/>
        <v>#DIV/0!</v>
      </c>
      <c r="P3120" s="61"/>
      <c r="Q3120" s="60">
        <f t="shared" si="568"/>
        <v>0</v>
      </c>
      <c r="R3120" s="60">
        <f t="shared" si="572"/>
        <v>0</v>
      </c>
      <c r="S3120" s="75" t="str">
        <f t="shared" si="569"/>
        <v>已清</v>
      </c>
      <c r="T3120" s="51" t="s">
        <v>59</v>
      </c>
      <c r="U3120" s="51"/>
      <c r="V3120" s="51"/>
    </row>
    <row r="3121" spans="1:22" ht="20">
      <c r="A3121" s="49"/>
      <c r="B3121" s="52"/>
      <c r="C3121" s="53"/>
      <c r="D3121" s="54"/>
      <c r="E3121" s="54"/>
      <c r="F3121" s="55"/>
      <c r="G3121" s="56"/>
      <c r="H3121" s="57"/>
      <c r="I3121" s="58"/>
      <c r="J3121" s="59">
        <f t="shared" si="570"/>
        <v>0</v>
      </c>
      <c r="K3121" s="60">
        <f t="shared" si="571"/>
        <v>0</v>
      </c>
      <c r="L3121" s="61"/>
      <c r="M3121" s="59">
        <f t="shared" si="565"/>
        <v>0</v>
      </c>
      <c r="N3121" s="60">
        <f t="shared" si="566"/>
        <v>0</v>
      </c>
      <c r="O3121" s="81" t="e">
        <f t="shared" si="567"/>
        <v>#DIV/0!</v>
      </c>
      <c r="P3121" s="61"/>
      <c r="Q3121" s="60">
        <f t="shared" si="568"/>
        <v>0</v>
      </c>
      <c r="R3121" s="60">
        <f t="shared" si="572"/>
        <v>0</v>
      </c>
      <c r="S3121" s="75" t="str">
        <f t="shared" si="569"/>
        <v>已清</v>
      </c>
      <c r="T3121" s="51" t="s">
        <v>59</v>
      </c>
      <c r="U3121" s="51"/>
      <c r="V3121" s="51"/>
    </row>
    <row r="3122" spans="1:22" ht="20">
      <c r="A3122" s="49"/>
      <c r="B3122" s="52"/>
      <c r="C3122" s="53"/>
      <c r="D3122" s="54"/>
      <c r="E3122" s="54"/>
      <c r="F3122" s="55"/>
      <c r="G3122" s="56"/>
      <c r="H3122" s="57"/>
      <c r="I3122" s="58"/>
      <c r="J3122" s="59">
        <f t="shared" si="570"/>
        <v>0</v>
      </c>
      <c r="K3122" s="60">
        <f t="shared" si="571"/>
        <v>0</v>
      </c>
      <c r="L3122" s="61"/>
      <c r="M3122" s="59">
        <f t="shared" si="565"/>
        <v>0</v>
      </c>
      <c r="N3122" s="60">
        <f t="shared" si="566"/>
        <v>0</v>
      </c>
      <c r="O3122" s="81" t="e">
        <f t="shared" si="567"/>
        <v>#DIV/0!</v>
      </c>
      <c r="P3122" s="61"/>
      <c r="Q3122" s="60">
        <f t="shared" si="568"/>
        <v>0</v>
      </c>
      <c r="R3122" s="60">
        <f t="shared" si="572"/>
        <v>0</v>
      </c>
      <c r="S3122" s="75" t="str">
        <f t="shared" si="569"/>
        <v>已清</v>
      </c>
      <c r="T3122" s="51" t="s">
        <v>59</v>
      </c>
      <c r="U3122" s="51"/>
      <c r="V3122" s="51"/>
    </row>
    <row r="3123" spans="1:22" ht="20">
      <c r="A3123" s="49"/>
      <c r="B3123" s="52"/>
      <c r="C3123" s="53"/>
      <c r="D3123" s="54"/>
      <c r="E3123" s="54"/>
      <c r="F3123" s="55"/>
      <c r="G3123" s="56"/>
      <c r="H3123" s="57"/>
      <c r="I3123" s="58"/>
      <c r="J3123" s="59">
        <f t="shared" si="570"/>
        <v>0</v>
      </c>
      <c r="K3123" s="60">
        <f t="shared" si="571"/>
        <v>0</v>
      </c>
      <c r="L3123" s="61"/>
      <c r="M3123" s="59">
        <f t="shared" si="565"/>
        <v>0</v>
      </c>
      <c r="N3123" s="60">
        <f t="shared" si="566"/>
        <v>0</v>
      </c>
      <c r="O3123" s="81" t="e">
        <f t="shared" si="567"/>
        <v>#DIV/0!</v>
      </c>
      <c r="P3123" s="61"/>
      <c r="Q3123" s="60">
        <f t="shared" si="568"/>
        <v>0</v>
      </c>
      <c r="R3123" s="60">
        <f t="shared" si="572"/>
        <v>0</v>
      </c>
      <c r="S3123" s="75" t="str">
        <f t="shared" si="569"/>
        <v>已清</v>
      </c>
      <c r="T3123" s="51" t="s">
        <v>59</v>
      </c>
      <c r="U3123" s="51"/>
      <c r="V3123" s="51"/>
    </row>
    <row r="3124" spans="1:22" ht="20">
      <c r="A3124" s="49"/>
      <c r="B3124" s="52"/>
      <c r="C3124" s="53"/>
      <c r="D3124" s="54"/>
      <c r="E3124" s="54"/>
      <c r="F3124" s="55"/>
      <c r="G3124" s="56"/>
      <c r="H3124" s="57"/>
      <c r="I3124" s="58"/>
      <c r="J3124" s="59">
        <f t="shared" si="570"/>
        <v>0</v>
      </c>
      <c r="K3124" s="60">
        <f t="shared" si="571"/>
        <v>0</v>
      </c>
      <c r="L3124" s="61"/>
      <c r="M3124" s="59">
        <f t="shared" si="565"/>
        <v>0</v>
      </c>
      <c r="N3124" s="60">
        <f t="shared" si="566"/>
        <v>0</v>
      </c>
      <c r="O3124" s="81" t="e">
        <f t="shared" si="567"/>
        <v>#DIV/0!</v>
      </c>
      <c r="P3124" s="61"/>
      <c r="Q3124" s="60">
        <f t="shared" si="568"/>
        <v>0</v>
      </c>
      <c r="R3124" s="60">
        <f t="shared" si="572"/>
        <v>0</v>
      </c>
      <c r="S3124" s="75" t="str">
        <f t="shared" si="569"/>
        <v>已清</v>
      </c>
      <c r="T3124" s="51" t="s">
        <v>59</v>
      </c>
      <c r="U3124" s="51"/>
      <c r="V3124" s="51"/>
    </row>
    <row r="3125" spans="1:22" ht="20">
      <c r="A3125" s="49"/>
      <c r="B3125" s="52"/>
      <c r="C3125" s="53"/>
      <c r="D3125" s="54"/>
      <c r="E3125" s="54"/>
      <c r="F3125" s="55"/>
      <c r="G3125" s="56"/>
      <c r="H3125" s="57"/>
      <c r="I3125" s="58"/>
      <c r="J3125" s="59">
        <f t="shared" si="570"/>
        <v>0</v>
      </c>
      <c r="K3125" s="60">
        <f t="shared" si="571"/>
        <v>0</v>
      </c>
      <c r="L3125" s="61"/>
      <c r="M3125" s="59">
        <f t="shared" si="565"/>
        <v>0</v>
      </c>
      <c r="N3125" s="60">
        <f t="shared" si="566"/>
        <v>0</v>
      </c>
      <c r="O3125" s="81" t="e">
        <f t="shared" si="567"/>
        <v>#DIV/0!</v>
      </c>
      <c r="P3125" s="61"/>
      <c r="Q3125" s="60">
        <f t="shared" si="568"/>
        <v>0</v>
      </c>
      <c r="R3125" s="60">
        <f t="shared" si="572"/>
        <v>0</v>
      </c>
      <c r="S3125" s="75" t="str">
        <f t="shared" si="569"/>
        <v>已清</v>
      </c>
      <c r="T3125" s="51" t="s">
        <v>59</v>
      </c>
      <c r="U3125" s="51"/>
      <c r="V3125" s="51"/>
    </row>
    <row r="3126" spans="1:22" ht="20">
      <c r="A3126" s="49"/>
      <c r="B3126" s="52"/>
      <c r="C3126" s="53"/>
      <c r="D3126" s="54"/>
      <c r="E3126" s="54"/>
      <c r="F3126" s="55"/>
      <c r="G3126" s="56"/>
      <c r="H3126" s="57"/>
      <c r="I3126" s="58"/>
      <c r="J3126" s="59">
        <f t="shared" si="570"/>
        <v>0</v>
      </c>
      <c r="K3126" s="60">
        <f t="shared" si="571"/>
        <v>0</v>
      </c>
      <c r="L3126" s="61"/>
      <c r="M3126" s="59">
        <f t="shared" si="565"/>
        <v>0</v>
      </c>
      <c r="N3126" s="60">
        <f t="shared" si="566"/>
        <v>0</v>
      </c>
      <c r="O3126" s="81" t="e">
        <f t="shared" si="567"/>
        <v>#DIV/0!</v>
      </c>
      <c r="P3126" s="61"/>
      <c r="Q3126" s="60">
        <f t="shared" si="568"/>
        <v>0</v>
      </c>
      <c r="R3126" s="60">
        <f t="shared" si="572"/>
        <v>0</v>
      </c>
      <c r="S3126" s="75" t="str">
        <f t="shared" si="569"/>
        <v>已清</v>
      </c>
      <c r="T3126" s="51" t="s">
        <v>59</v>
      </c>
      <c r="U3126" s="51"/>
      <c r="V3126" s="51"/>
    </row>
    <row r="3127" spans="1:22" ht="20">
      <c r="A3127" s="49"/>
      <c r="B3127" s="52"/>
      <c r="C3127" s="53"/>
      <c r="D3127" s="54"/>
      <c r="E3127" s="54"/>
      <c r="F3127" s="55"/>
      <c r="G3127" s="56"/>
      <c r="H3127" s="57"/>
      <c r="I3127" s="58"/>
      <c r="J3127" s="59">
        <f t="shared" si="570"/>
        <v>0</v>
      </c>
      <c r="K3127" s="60">
        <f t="shared" si="571"/>
        <v>0</v>
      </c>
      <c r="L3127" s="61"/>
      <c r="M3127" s="59">
        <f t="shared" si="565"/>
        <v>0</v>
      </c>
      <c r="N3127" s="60">
        <f t="shared" si="566"/>
        <v>0</v>
      </c>
      <c r="O3127" s="81" t="e">
        <f t="shared" si="567"/>
        <v>#DIV/0!</v>
      </c>
      <c r="P3127" s="61"/>
      <c r="Q3127" s="60">
        <f t="shared" si="568"/>
        <v>0</v>
      </c>
      <c r="R3127" s="60">
        <f t="shared" si="572"/>
        <v>0</v>
      </c>
      <c r="S3127" s="75" t="str">
        <f t="shared" si="569"/>
        <v>已清</v>
      </c>
      <c r="T3127" s="51" t="s">
        <v>59</v>
      </c>
      <c r="U3127" s="51"/>
      <c r="V3127" s="51"/>
    </row>
    <row r="3128" spans="1:22" ht="20">
      <c r="A3128" s="49"/>
      <c r="B3128" s="52"/>
      <c r="C3128" s="53"/>
      <c r="D3128" s="54"/>
      <c r="E3128" s="54"/>
      <c r="F3128" s="55"/>
      <c r="G3128" s="56"/>
      <c r="H3128" s="57"/>
      <c r="I3128" s="58"/>
      <c r="J3128" s="59">
        <f t="shared" si="570"/>
        <v>0</v>
      </c>
      <c r="K3128" s="60">
        <f t="shared" si="571"/>
        <v>0</v>
      </c>
      <c r="L3128" s="61"/>
      <c r="M3128" s="59">
        <f t="shared" ref="M3128:M3142" si="573">L3128*H3128</f>
        <v>0</v>
      </c>
      <c r="N3128" s="60">
        <f t="shared" ref="N3128:N3142" si="574">(L3128-J3128)*H3128</f>
        <v>0</v>
      </c>
      <c r="O3128" s="81" t="e">
        <f t="shared" ref="O3128:O3142" si="575">(L3128-J3128)/J3128</f>
        <v>#DIV/0!</v>
      </c>
      <c r="P3128" s="61"/>
      <c r="Q3128" s="60">
        <f t="shared" si="568"/>
        <v>0</v>
      </c>
      <c r="R3128" s="60">
        <f t="shared" si="572"/>
        <v>0</v>
      </c>
      <c r="S3128" s="75" t="str">
        <f t="shared" si="569"/>
        <v>已清</v>
      </c>
      <c r="T3128" s="51" t="s">
        <v>59</v>
      </c>
      <c r="U3128" s="51"/>
      <c r="V3128" s="51"/>
    </row>
    <row r="3129" spans="1:22" ht="20">
      <c r="A3129" s="49"/>
      <c r="B3129" s="52"/>
      <c r="C3129" s="53"/>
      <c r="D3129" s="54"/>
      <c r="E3129" s="54"/>
      <c r="F3129" s="55"/>
      <c r="G3129" s="56"/>
      <c r="H3129" s="57"/>
      <c r="I3129" s="58"/>
      <c r="J3129" s="59">
        <f t="shared" si="570"/>
        <v>0</v>
      </c>
      <c r="K3129" s="60">
        <f t="shared" si="571"/>
        <v>0</v>
      </c>
      <c r="L3129" s="61"/>
      <c r="M3129" s="59">
        <f t="shared" si="573"/>
        <v>0</v>
      </c>
      <c r="N3129" s="60">
        <f t="shared" si="574"/>
        <v>0</v>
      </c>
      <c r="O3129" s="81" t="e">
        <f t="shared" si="575"/>
        <v>#DIV/0!</v>
      </c>
      <c r="P3129" s="61"/>
      <c r="Q3129" s="60">
        <f t="shared" si="568"/>
        <v>0</v>
      </c>
      <c r="R3129" s="60">
        <f t="shared" si="572"/>
        <v>0</v>
      </c>
      <c r="S3129" s="75" t="str">
        <f t="shared" si="569"/>
        <v>已清</v>
      </c>
      <c r="T3129" s="51" t="s">
        <v>59</v>
      </c>
      <c r="U3129" s="51"/>
      <c r="V3129" s="51"/>
    </row>
    <row r="3130" spans="1:22" ht="20">
      <c r="A3130" s="49"/>
      <c r="B3130" s="52"/>
      <c r="C3130" s="53"/>
      <c r="D3130" s="54"/>
      <c r="E3130" s="54"/>
      <c r="F3130" s="55"/>
      <c r="G3130" s="56"/>
      <c r="H3130" s="57"/>
      <c r="I3130" s="58"/>
      <c r="J3130" s="59">
        <f t="shared" si="570"/>
        <v>0</v>
      </c>
      <c r="K3130" s="60">
        <f t="shared" si="571"/>
        <v>0</v>
      </c>
      <c r="L3130" s="61"/>
      <c r="M3130" s="59">
        <f t="shared" si="573"/>
        <v>0</v>
      </c>
      <c r="N3130" s="60">
        <f t="shared" si="574"/>
        <v>0</v>
      </c>
      <c r="O3130" s="81" t="e">
        <f t="shared" si="575"/>
        <v>#DIV/0!</v>
      </c>
      <c r="P3130" s="61"/>
      <c r="Q3130" s="60">
        <f t="shared" ref="Q3130:Q3142" si="576">L3130*H3130-P3130</f>
        <v>0</v>
      </c>
      <c r="R3130" s="60">
        <f t="shared" si="572"/>
        <v>0</v>
      </c>
      <c r="S3130" s="75" t="str">
        <f t="shared" si="569"/>
        <v>已清</v>
      </c>
      <c r="T3130" s="51" t="s">
        <v>59</v>
      </c>
      <c r="U3130" s="51"/>
      <c r="V3130" s="51"/>
    </row>
    <row r="3131" spans="1:22" ht="20">
      <c r="A3131" s="49"/>
      <c r="B3131" s="52"/>
      <c r="C3131" s="53"/>
      <c r="D3131" s="54"/>
      <c r="E3131" s="54"/>
      <c r="F3131" s="55"/>
      <c r="G3131" s="56"/>
      <c r="H3131" s="57"/>
      <c r="I3131" s="58"/>
      <c r="J3131" s="59">
        <f t="shared" si="570"/>
        <v>0</v>
      </c>
      <c r="K3131" s="60">
        <f t="shared" si="571"/>
        <v>0</v>
      </c>
      <c r="L3131" s="61"/>
      <c r="M3131" s="59">
        <f t="shared" si="573"/>
        <v>0</v>
      </c>
      <c r="N3131" s="60">
        <f t="shared" si="574"/>
        <v>0</v>
      </c>
      <c r="O3131" s="81" t="e">
        <f t="shared" si="575"/>
        <v>#DIV/0!</v>
      </c>
      <c r="P3131" s="61"/>
      <c r="Q3131" s="60">
        <f t="shared" si="576"/>
        <v>0</v>
      </c>
      <c r="R3131" s="60">
        <f t="shared" si="572"/>
        <v>0</v>
      </c>
      <c r="S3131" s="75" t="str">
        <f t="shared" si="569"/>
        <v>已清</v>
      </c>
      <c r="T3131" s="51" t="s">
        <v>59</v>
      </c>
      <c r="U3131" s="51"/>
      <c r="V3131" s="51"/>
    </row>
    <row r="3132" spans="1:22" ht="20">
      <c r="A3132" s="49"/>
      <c r="B3132" s="52"/>
      <c r="C3132" s="53"/>
      <c r="D3132" s="54"/>
      <c r="E3132" s="54"/>
      <c r="F3132" s="55"/>
      <c r="G3132" s="56"/>
      <c r="H3132" s="57"/>
      <c r="I3132" s="58"/>
      <c r="J3132" s="59">
        <f t="shared" si="570"/>
        <v>0</v>
      </c>
      <c r="K3132" s="60">
        <f t="shared" si="571"/>
        <v>0</v>
      </c>
      <c r="L3132" s="61"/>
      <c r="M3132" s="59">
        <f t="shared" si="573"/>
        <v>0</v>
      </c>
      <c r="N3132" s="60">
        <f t="shared" si="574"/>
        <v>0</v>
      </c>
      <c r="O3132" s="81" t="e">
        <f t="shared" si="575"/>
        <v>#DIV/0!</v>
      </c>
      <c r="P3132" s="61"/>
      <c r="Q3132" s="60">
        <f t="shared" si="576"/>
        <v>0</v>
      </c>
      <c r="R3132" s="60">
        <f t="shared" si="572"/>
        <v>0</v>
      </c>
      <c r="S3132" s="75" t="str">
        <f t="shared" si="569"/>
        <v>已清</v>
      </c>
      <c r="T3132" s="51" t="s">
        <v>59</v>
      </c>
      <c r="U3132" s="51"/>
      <c r="V3132" s="51"/>
    </row>
    <row r="3133" spans="1:22" ht="20">
      <c r="A3133" s="49"/>
      <c r="B3133" s="52"/>
      <c r="C3133" s="53"/>
      <c r="D3133" s="54"/>
      <c r="E3133" s="54"/>
      <c r="F3133" s="55"/>
      <c r="G3133" s="56"/>
      <c r="H3133" s="57"/>
      <c r="I3133" s="58"/>
      <c r="J3133" s="59">
        <f t="shared" si="570"/>
        <v>0</v>
      </c>
      <c r="K3133" s="60">
        <f t="shared" si="571"/>
        <v>0</v>
      </c>
      <c r="L3133" s="61"/>
      <c r="M3133" s="59">
        <f t="shared" si="573"/>
        <v>0</v>
      </c>
      <c r="N3133" s="60">
        <f t="shared" si="574"/>
        <v>0</v>
      </c>
      <c r="O3133" s="81" t="e">
        <f t="shared" si="575"/>
        <v>#DIV/0!</v>
      </c>
      <c r="P3133" s="61"/>
      <c r="Q3133" s="60">
        <f t="shared" si="576"/>
        <v>0</v>
      </c>
      <c r="R3133" s="60">
        <f t="shared" si="572"/>
        <v>0</v>
      </c>
      <c r="S3133" s="75" t="str">
        <f t="shared" si="569"/>
        <v>已清</v>
      </c>
      <c r="T3133" s="51" t="s">
        <v>59</v>
      </c>
      <c r="U3133" s="51"/>
      <c r="V3133" s="51"/>
    </row>
    <row r="3134" spans="1:22" ht="20">
      <c r="A3134" s="49"/>
      <c r="B3134" s="52"/>
      <c r="C3134" s="53"/>
      <c r="D3134" s="54"/>
      <c r="E3134" s="54"/>
      <c r="F3134" s="55"/>
      <c r="G3134" s="56"/>
      <c r="H3134" s="57"/>
      <c r="I3134" s="58"/>
      <c r="J3134" s="59">
        <f t="shared" si="570"/>
        <v>0</v>
      </c>
      <c r="K3134" s="60">
        <f t="shared" si="571"/>
        <v>0</v>
      </c>
      <c r="L3134" s="61"/>
      <c r="M3134" s="59">
        <f t="shared" si="573"/>
        <v>0</v>
      </c>
      <c r="N3134" s="60">
        <f t="shared" si="574"/>
        <v>0</v>
      </c>
      <c r="O3134" s="81" t="e">
        <f t="shared" si="575"/>
        <v>#DIV/0!</v>
      </c>
      <c r="P3134" s="61"/>
      <c r="Q3134" s="60">
        <f t="shared" si="576"/>
        <v>0</v>
      </c>
      <c r="R3134" s="60">
        <f t="shared" si="572"/>
        <v>0</v>
      </c>
      <c r="S3134" s="75" t="str">
        <f t="shared" si="569"/>
        <v>已清</v>
      </c>
      <c r="T3134" s="51" t="s">
        <v>59</v>
      </c>
      <c r="U3134" s="51"/>
      <c r="V3134" s="51"/>
    </row>
    <row r="3135" spans="1:22" ht="20">
      <c r="A3135" s="49"/>
      <c r="B3135" s="52"/>
      <c r="C3135" s="53"/>
      <c r="D3135" s="54"/>
      <c r="E3135" s="54"/>
      <c r="F3135" s="55"/>
      <c r="G3135" s="56"/>
      <c r="H3135" s="57"/>
      <c r="I3135" s="58"/>
      <c r="J3135" s="59">
        <f t="shared" si="570"/>
        <v>0</v>
      </c>
      <c r="K3135" s="60">
        <f t="shared" si="571"/>
        <v>0</v>
      </c>
      <c r="L3135" s="61"/>
      <c r="M3135" s="59">
        <f t="shared" si="573"/>
        <v>0</v>
      </c>
      <c r="N3135" s="60">
        <f t="shared" si="574"/>
        <v>0</v>
      </c>
      <c r="O3135" s="81" t="e">
        <f t="shared" si="575"/>
        <v>#DIV/0!</v>
      </c>
      <c r="P3135" s="61"/>
      <c r="Q3135" s="60">
        <f t="shared" si="576"/>
        <v>0</v>
      </c>
      <c r="R3135" s="60">
        <f t="shared" si="572"/>
        <v>0</v>
      </c>
      <c r="S3135" s="75" t="str">
        <f t="shared" si="569"/>
        <v>已清</v>
      </c>
      <c r="T3135" s="51" t="s">
        <v>59</v>
      </c>
      <c r="U3135" s="51"/>
      <c r="V3135" s="51"/>
    </row>
    <row r="3136" spans="1:22" ht="20">
      <c r="A3136" s="49"/>
      <c r="B3136" s="52"/>
      <c r="C3136" s="53"/>
      <c r="D3136" s="54"/>
      <c r="E3136" s="54"/>
      <c r="F3136" s="55"/>
      <c r="G3136" s="56"/>
      <c r="H3136" s="57"/>
      <c r="I3136" s="58"/>
      <c r="J3136" s="59">
        <f t="shared" si="570"/>
        <v>0</v>
      </c>
      <c r="K3136" s="60">
        <f t="shared" si="571"/>
        <v>0</v>
      </c>
      <c r="L3136" s="61"/>
      <c r="M3136" s="59">
        <f t="shared" si="573"/>
        <v>0</v>
      </c>
      <c r="N3136" s="60">
        <f t="shared" si="574"/>
        <v>0</v>
      </c>
      <c r="O3136" s="81" t="e">
        <f t="shared" si="575"/>
        <v>#DIV/0!</v>
      </c>
      <c r="P3136" s="61"/>
      <c r="Q3136" s="60">
        <f t="shared" si="576"/>
        <v>0</v>
      </c>
      <c r="R3136" s="60">
        <f t="shared" si="572"/>
        <v>0</v>
      </c>
      <c r="S3136" s="75" t="str">
        <f t="shared" si="569"/>
        <v>已清</v>
      </c>
      <c r="T3136" s="51" t="s">
        <v>59</v>
      </c>
      <c r="U3136" s="51"/>
      <c r="V3136" s="51"/>
    </row>
    <row r="3137" spans="1:22" ht="20">
      <c r="A3137" s="49"/>
      <c r="B3137" s="52"/>
      <c r="C3137" s="53"/>
      <c r="D3137" s="54"/>
      <c r="E3137" s="54"/>
      <c r="F3137" s="55"/>
      <c r="G3137" s="56"/>
      <c r="H3137" s="57"/>
      <c r="I3137" s="58"/>
      <c r="J3137" s="59">
        <f t="shared" si="570"/>
        <v>0</v>
      </c>
      <c r="K3137" s="60">
        <f t="shared" si="571"/>
        <v>0</v>
      </c>
      <c r="L3137" s="61"/>
      <c r="M3137" s="59">
        <f t="shared" si="573"/>
        <v>0</v>
      </c>
      <c r="N3137" s="60">
        <f t="shared" si="574"/>
        <v>0</v>
      </c>
      <c r="O3137" s="81" t="e">
        <f t="shared" si="575"/>
        <v>#DIV/0!</v>
      </c>
      <c r="P3137" s="61"/>
      <c r="Q3137" s="60">
        <f t="shared" si="576"/>
        <v>0</v>
      </c>
      <c r="R3137" s="60">
        <f t="shared" si="572"/>
        <v>0</v>
      </c>
      <c r="S3137" s="75" t="str">
        <f t="shared" si="569"/>
        <v>已清</v>
      </c>
      <c r="T3137" s="51" t="s">
        <v>59</v>
      </c>
      <c r="U3137" s="51"/>
      <c r="V3137" s="51"/>
    </row>
    <row r="3138" spans="1:22" ht="20">
      <c r="A3138" s="49"/>
      <c r="B3138" s="52"/>
      <c r="C3138" s="53"/>
      <c r="D3138" s="54"/>
      <c r="E3138" s="54"/>
      <c r="F3138" s="55"/>
      <c r="G3138" s="56"/>
      <c r="H3138" s="57"/>
      <c r="I3138" s="58"/>
      <c r="J3138" s="59">
        <f t="shared" si="570"/>
        <v>0</v>
      </c>
      <c r="K3138" s="60">
        <f t="shared" si="571"/>
        <v>0</v>
      </c>
      <c r="L3138" s="61"/>
      <c r="M3138" s="59">
        <f t="shared" si="573"/>
        <v>0</v>
      </c>
      <c r="N3138" s="60">
        <f t="shared" si="574"/>
        <v>0</v>
      </c>
      <c r="O3138" s="81" t="e">
        <f t="shared" si="575"/>
        <v>#DIV/0!</v>
      </c>
      <c r="P3138" s="61"/>
      <c r="Q3138" s="60">
        <f t="shared" si="576"/>
        <v>0</v>
      </c>
      <c r="R3138" s="60">
        <f t="shared" si="572"/>
        <v>0</v>
      </c>
      <c r="S3138" s="75" t="str">
        <f t="shared" ref="S3138:S3201" si="577">IF(Q3138&lt;&gt;0,"未清","已清")</f>
        <v>已清</v>
      </c>
      <c r="T3138" s="51" t="s">
        <v>59</v>
      </c>
      <c r="U3138" s="51"/>
      <c r="V3138" s="51"/>
    </row>
    <row r="3139" spans="1:22" ht="20">
      <c r="A3139" s="49"/>
      <c r="B3139" s="52"/>
      <c r="C3139" s="53"/>
      <c r="D3139" s="54"/>
      <c r="E3139" s="54"/>
      <c r="F3139" s="55"/>
      <c r="G3139" s="56"/>
      <c r="H3139" s="57"/>
      <c r="I3139" s="58"/>
      <c r="J3139" s="59">
        <f t="shared" si="570"/>
        <v>0</v>
      </c>
      <c r="K3139" s="60">
        <f t="shared" si="571"/>
        <v>0</v>
      </c>
      <c r="L3139" s="61"/>
      <c r="M3139" s="59">
        <f t="shared" si="573"/>
        <v>0</v>
      </c>
      <c r="N3139" s="60">
        <f t="shared" si="574"/>
        <v>0</v>
      </c>
      <c r="O3139" s="81" t="e">
        <f t="shared" si="575"/>
        <v>#DIV/0!</v>
      </c>
      <c r="P3139" s="61"/>
      <c r="Q3139" s="60">
        <f t="shared" si="576"/>
        <v>0</v>
      </c>
      <c r="R3139" s="60">
        <f t="shared" si="572"/>
        <v>0</v>
      </c>
      <c r="S3139" s="75" t="str">
        <f t="shared" si="577"/>
        <v>已清</v>
      </c>
      <c r="T3139" s="51" t="s">
        <v>59</v>
      </c>
      <c r="U3139" s="51"/>
      <c r="V3139" s="51"/>
    </row>
    <row r="3140" spans="1:22" ht="20">
      <c r="A3140" s="49"/>
      <c r="B3140" s="52"/>
      <c r="C3140" s="53"/>
      <c r="D3140" s="54"/>
      <c r="E3140" s="54"/>
      <c r="F3140" s="55"/>
      <c r="G3140" s="56"/>
      <c r="H3140" s="57"/>
      <c r="I3140" s="58"/>
      <c r="J3140" s="59">
        <f t="shared" si="570"/>
        <v>0</v>
      </c>
      <c r="K3140" s="60">
        <f t="shared" si="571"/>
        <v>0</v>
      </c>
      <c r="L3140" s="61"/>
      <c r="M3140" s="59">
        <f t="shared" si="573"/>
        <v>0</v>
      </c>
      <c r="N3140" s="60">
        <f t="shared" si="574"/>
        <v>0</v>
      </c>
      <c r="O3140" s="81" t="e">
        <f t="shared" si="575"/>
        <v>#DIV/0!</v>
      </c>
      <c r="P3140" s="61"/>
      <c r="Q3140" s="60">
        <f t="shared" si="576"/>
        <v>0</v>
      </c>
      <c r="R3140" s="60">
        <f t="shared" si="572"/>
        <v>0</v>
      </c>
      <c r="S3140" s="75" t="str">
        <f t="shared" si="577"/>
        <v>已清</v>
      </c>
      <c r="T3140" s="51" t="s">
        <v>59</v>
      </c>
      <c r="U3140" s="51"/>
      <c r="V3140" s="51"/>
    </row>
    <row r="3141" spans="1:22" ht="20">
      <c r="A3141" s="49"/>
      <c r="B3141" s="52"/>
      <c r="C3141" s="53"/>
      <c r="D3141" s="54"/>
      <c r="E3141" s="54"/>
      <c r="F3141" s="55"/>
      <c r="G3141" s="56"/>
      <c r="H3141" s="57"/>
      <c r="I3141" s="58"/>
      <c r="J3141" s="59">
        <f t="shared" ref="J3141:J3142" si="578">G3141*I3141</f>
        <v>0</v>
      </c>
      <c r="K3141" s="60">
        <f t="shared" si="571"/>
        <v>0</v>
      </c>
      <c r="L3141" s="61"/>
      <c r="M3141" s="59">
        <f t="shared" si="573"/>
        <v>0</v>
      </c>
      <c r="N3141" s="60">
        <f t="shared" si="574"/>
        <v>0</v>
      </c>
      <c r="O3141" s="81" t="e">
        <f t="shared" si="575"/>
        <v>#DIV/0!</v>
      </c>
      <c r="P3141" s="61"/>
      <c r="Q3141" s="60">
        <f t="shared" si="576"/>
        <v>0</v>
      </c>
      <c r="R3141" s="60">
        <f t="shared" si="572"/>
        <v>0</v>
      </c>
      <c r="S3141" s="75" t="str">
        <f t="shared" si="577"/>
        <v>已清</v>
      </c>
      <c r="T3141" s="51" t="s">
        <v>59</v>
      </c>
      <c r="U3141" s="51"/>
      <c r="V3141" s="51"/>
    </row>
    <row r="3142" spans="1:22" ht="20">
      <c r="A3142" s="49"/>
      <c r="B3142" s="52"/>
      <c r="C3142" s="53"/>
      <c r="D3142" s="54"/>
      <c r="E3142" s="54"/>
      <c r="F3142" s="55"/>
      <c r="G3142" s="56"/>
      <c r="H3142" s="57"/>
      <c r="I3142" s="58"/>
      <c r="J3142" s="59">
        <f t="shared" si="578"/>
        <v>0</v>
      </c>
      <c r="K3142" s="60">
        <f t="shared" si="571"/>
        <v>0</v>
      </c>
      <c r="L3142" s="61"/>
      <c r="M3142" s="59">
        <f t="shared" si="573"/>
        <v>0</v>
      </c>
      <c r="N3142" s="60">
        <f t="shared" si="574"/>
        <v>0</v>
      </c>
      <c r="O3142" s="81" t="e">
        <f t="shared" si="575"/>
        <v>#DIV/0!</v>
      </c>
      <c r="P3142" s="61"/>
      <c r="Q3142" s="60">
        <f t="shared" si="576"/>
        <v>0</v>
      </c>
      <c r="R3142" s="60">
        <f t="shared" si="572"/>
        <v>0</v>
      </c>
      <c r="S3142" s="75" t="str">
        <f t="shared" si="577"/>
        <v>已清</v>
      </c>
      <c r="T3142" s="51" t="s">
        <v>59</v>
      </c>
      <c r="U3142" s="51"/>
      <c r="V3142" s="51"/>
    </row>
    <row r="3143" spans="1:22" ht="20">
      <c r="A3143" s="49"/>
      <c r="B3143" s="52"/>
      <c r="C3143" s="53"/>
      <c r="D3143" s="54"/>
      <c r="E3143" s="54"/>
      <c r="F3143" s="55"/>
      <c r="G3143" s="56"/>
      <c r="H3143" s="57"/>
      <c r="I3143" s="58"/>
      <c r="J3143" s="61"/>
      <c r="K3143" s="60"/>
      <c r="L3143" s="61"/>
      <c r="M3143" s="61"/>
      <c r="N3143" s="60"/>
      <c r="O3143" s="62"/>
      <c r="P3143" s="61"/>
      <c r="Q3143" s="60"/>
      <c r="R3143" s="60"/>
      <c r="S3143" s="75" t="str">
        <f t="shared" si="577"/>
        <v>已清</v>
      </c>
      <c r="T3143" s="84"/>
      <c r="U3143" s="82"/>
      <c r="V3143" s="82"/>
    </row>
    <row r="3144" spans="1:22" ht="20">
      <c r="A3144" s="49"/>
      <c r="B3144" s="52"/>
      <c r="C3144" s="53"/>
      <c r="D3144" s="54"/>
      <c r="E3144" s="54"/>
      <c r="F3144" s="55"/>
      <c r="G3144" s="56"/>
      <c r="H3144" s="57"/>
      <c r="I3144" s="58"/>
      <c r="J3144" s="61"/>
      <c r="K3144" s="60"/>
      <c r="L3144" s="61"/>
      <c r="M3144" s="61"/>
      <c r="N3144" s="60"/>
      <c r="O3144" s="62"/>
      <c r="P3144" s="61"/>
      <c r="Q3144" s="60"/>
      <c r="R3144" s="60"/>
      <c r="S3144" s="75" t="str">
        <f t="shared" si="577"/>
        <v>已清</v>
      </c>
      <c r="T3144" s="84"/>
      <c r="U3144" s="82"/>
      <c r="V3144" s="82"/>
    </row>
    <row r="3145" spans="1:22" ht="20">
      <c r="A3145" s="49"/>
      <c r="B3145" s="52"/>
      <c r="C3145" s="53"/>
      <c r="D3145" s="54"/>
      <c r="E3145" s="54"/>
      <c r="F3145" s="55"/>
      <c r="G3145" s="56"/>
      <c r="H3145" s="57"/>
      <c r="I3145" s="58"/>
      <c r="J3145" s="61"/>
      <c r="K3145" s="60"/>
      <c r="L3145" s="61"/>
      <c r="M3145" s="61"/>
      <c r="N3145" s="60"/>
      <c r="O3145" s="62"/>
      <c r="P3145" s="61"/>
      <c r="Q3145" s="60"/>
      <c r="R3145" s="60"/>
      <c r="S3145" s="75" t="str">
        <f t="shared" si="577"/>
        <v>已清</v>
      </c>
      <c r="T3145" s="84"/>
      <c r="U3145" s="82"/>
      <c r="V3145" s="82"/>
    </row>
    <row r="3146" spans="1:22" ht="20">
      <c r="A3146" s="49"/>
      <c r="B3146" s="52"/>
      <c r="C3146" s="53"/>
      <c r="D3146" s="54"/>
      <c r="E3146" s="54"/>
      <c r="F3146" s="55"/>
      <c r="G3146" s="56"/>
      <c r="H3146" s="57"/>
      <c r="I3146" s="58"/>
      <c r="J3146" s="61"/>
      <c r="K3146" s="60"/>
      <c r="L3146" s="61"/>
      <c r="M3146" s="61"/>
      <c r="N3146" s="60"/>
      <c r="O3146" s="62"/>
      <c r="P3146" s="61"/>
      <c r="Q3146" s="60"/>
      <c r="R3146" s="60"/>
      <c r="S3146" s="75" t="str">
        <f t="shared" si="577"/>
        <v>已清</v>
      </c>
      <c r="T3146" s="84"/>
      <c r="U3146" s="82"/>
      <c r="V3146" s="82"/>
    </row>
    <row r="3147" spans="1:22" ht="20">
      <c r="A3147" s="49"/>
      <c r="B3147" s="52"/>
      <c r="C3147" s="53"/>
      <c r="D3147" s="54"/>
      <c r="E3147" s="54"/>
      <c r="F3147" s="55"/>
      <c r="G3147" s="56"/>
      <c r="H3147" s="57"/>
      <c r="I3147" s="58"/>
      <c r="J3147" s="61"/>
      <c r="K3147" s="60"/>
      <c r="L3147" s="61"/>
      <c r="M3147" s="61"/>
      <c r="N3147" s="60"/>
      <c r="O3147" s="62"/>
      <c r="P3147" s="61"/>
      <c r="Q3147" s="60"/>
      <c r="R3147" s="60"/>
      <c r="S3147" s="75" t="str">
        <f t="shared" si="577"/>
        <v>已清</v>
      </c>
      <c r="T3147" s="84"/>
      <c r="U3147" s="82"/>
      <c r="V3147" s="82"/>
    </row>
    <row r="3148" spans="1:22" ht="20">
      <c r="A3148" s="49"/>
      <c r="B3148" s="52"/>
      <c r="C3148" s="53"/>
      <c r="D3148" s="54"/>
      <c r="E3148" s="54"/>
      <c r="F3148" s="55"/>
      <c r="G3148" s="56"/>
      <c r="H3148" s="57"/>
      <c r="I3148" s="58"/>
      <c r="J3148" s="61"/>
      <c r="K3148" s="60"/>
      <c r="L3148" s="61"/>
      <c r="M3148" s="61"/>
      <c r="N3148" s="60"/>
      <c r="O3148" s="62"/>
      <c r="P3148" s="61"/>
      <c r="Q3148" s="60"/>
      <c r="R3148" s="60"/>
      <c r="S3148" s="75" t="str">
        <f t="shared" si="577"/>
        <v>已清</v>
      </c>
      <c r="T3148" s="84"/>
      <c r="U3148" s="82"/>
      <c r="V3148" s="82"/>
    </row>
    <row r="3149" spans="1:22" ht="20">
      <c r="A3149" s="49"/>
      <c r="B3149" s="52"/>
      <c r="C3149" s="53"/>
      <c r="D3149" s="54"/>
      <c r="E3149" s="54"/>
      <c r="F3149" s="55"/>
      <c r="G3149" s="56"/>
      <c r="H3149" s="57"/>
      <c r="I3149" s="58"/>
      <c r="J3149" s="61"/>
      <c r="K3149" s="60"/>
      <c r="L3149" s="61"/>
      <c r="M3149" s="61"/>
      <c r="N3149" s="60"/>
      <c r="O3149" s="62"/>
      <c r="P3149" s="61"/>
      <c r="Q3149" s="60"/>
      <c r="R3149" s="60"/>
      <c r="S3149" s="75" t="str">
        <f t="shared" si="577"/>
        <v>已清</v>
      </c>
      <c r="T3149" s="84"/>
      <c r="U3149" s="82"/>
      <c r="V3149" s="82"/>
    </row>
    <row r="3150" spans="1:22" ht="20">
      <c r="A3150" s="49"/>
      <c r="B3150" s="52"/>
      <c r="C3150" s="53"/>
      <c r="D3150" s="54"/>
      <c r="E3150" s="54"/>
      <c r="F3150" s="55"/>
      <c r="G3150" s="56"/>
      <c r="H3150" s="57"/>
      <c r="I3150" s="58"/>
      <c r="J3150" s="61"/>
      <c r="K3150" s="60"/>
      <c r="L3150" s="61"/>
      <c r="M3150" s="61"/>
      <c r="N3150" s="60"/>
      <c r="O3150" s="62"/>
      <c r="P3150" s="61"/>
      <c r="Q3150" s="60"/>
      <c r="R3150" s="60"/>
      <c r="S3150" s="75" t="str">
        <f t="shared" si="577"/>
        <v>已清</v>
      </c>
      <c r="T3150" s="84"/>
      <c r="U3150" s="82"/>
      <c r="V3150" s="82"/>
    </row>
    <row r="3151" spans="1:22" ht="20">
      <c r="A3151" s="49"/>
      <c r="B3151" s="52"/>
      <c r="C3151" s="53"/>
      <c r="D3151" s="54"/>
      <c r="E3151" s="54"/>
      <c r="F3151" s="55"/>
      <c r="G3151" s="56"/>
      <c r="H3151" s="57"/>
      <c r="I3151" s="58"/>
      <c r="J3151" s="61"/>
      <c r="K3151" s="60"/>
      <c r="L3151" s="61"/>
      <c r="M3151" s="61"/>
      <c r="N3151" s="60"/>
      <c r="O3151" s="62"/>
      <c r="P3151" s="61"/>
      <c r="Q3151" s="60"/>
      <c r="R3151" s="60"/>
      <c r="S3151" s="75" t="str">
        <f t="shared" si="577"/>
        <v>已清</v>
      </c>
      <c r="T3151" s="84"/>
      <c r="U3151" s="82"/>
      <c r="V3151" s="82"/>
    </row>
    <row r="3152" spans="1:22" ht="20">
      <c r="A3152" s="49"/>
      <c r="B3152" s="52"/>
      <c r="C3152" s="53"/>
      <c r="D3152" s="54"/>
      <c r="E3152" s="54"/>
      <c r="F3152" s="55"/>
      <c r="G3152" s="56"/>
      <c r="H3152" s="57"/>
      <c r="I3152" s="58"/>
      <c r="J3152" s="61"/>
      <c r="K3152" s="60"/>
      <c r="L3152" s="61"/>
      <c r="M3152" s="61"/>
      <c r="N3152" s="60"/>
      <c r="O3152" s="62"/>
      <c r="P3152" s="61"/>
      <c r="Q3152" s="60"/>
      <c r="R3152" s="60"/>
      <c r="S3152" s="75" t="str">
        <f t="shared" si="577"/>
        <v>已清</v>
      </c>
      <c r="T3152" s="84"/>
      <c r="U3152" s="82"/>
      <c r="V3152" s="82"/>
    </row>
    <row r="3153" spans="1:22" ht="20">
      <c r="A3153" s="49"/>
      <c r="B3153" s="52"/>
      <c r="C3153" s="53"/>
      <c r="D3153" s="54"/>
      <c r="E3153" s="54"/>
      <c r="F3153" s="55"/>
      <c r="G3153" s="56"/>
      <c r="H3153" s="57"/>
      <c r="I3153" s="58"/>
      <c r="J3153" s="61"/>
      <c r="K3153" s="60"/>
      <c r="L3153" s="61"/>
      <c r="M3153" s="61"/>
      <c r="N3153" s="60"/>
      <c r="O3153" s="62"/>
      <c r="P3153" s="61"/>
      <c r="Q3153" s="60"/>
      <c r="R3153" s="60"/>
      <c r="S3153" s="75" t="str">
        <f t="shared" si="577"/>
        <v>已清</v>
      </c>
      <c r="T3153" s="84"/>
      <c r="U3153" s="82"/>
      <c r="V3153" s="82"/>
    </row>
    <row r="3154" spans="1:22" ht="20">
      <c r="A3154" s="49"/>
      <c r="B3154" s="52"/>
      <c r="C3154" s="53"/>
      <c r="D3154" s="54"/>
      <c r="E3154" s="54"/>
      <c r="F3154" s="55"/>
      <c r="G3154" s="56"/>
      <c r="H3154" s="57"/>
      <c r="I3154" s="58"/>
      <c r="J3154" s="61"/>
      <c r="K3154" s="60"/>
      <c r="L3154" s="61"/>
      <c r="M3154" s="61"/>
      <c r="N3154" s="60"/>
      <c r="O3154" s="62"/>
      <c r="P3154" s="61"/>
      <c r="Q3154" s="60"/>
      <c r="R3154" s="60"/>
      <c r="S3154" s="75" t="str">
        <f t="shared" si="577"/>
        <v>已清</v>
      </c>
      <c r="T3154" s="84"/>
      <c r="U3154" s="82"/>
      <c r="V3154" s="82"/>
    </row>
    <row r="3155" spans="1:22" ht="20">
      <c r="A3155" s="49"/>
      <c r="B3155" s="52"/>
      <c r="C3155" s="53"/>
      <c r="D3155" s="54"/>
      <c r="E3155" s="54"/>
      <c r="F3155" s="55"/>
      <c r="G3155" s="56"/>
      <c r="H3155" s="57"/>
      <c r="I3155" s="58"/>
      <c r="J3155" s="61"/>
      <c r="K3155" s="60"/>
      <c r="L3155" s="61"/>
      <c r="M3155" s="61"/>
      <c r="N3155" s="60"/>
      <c r="O3155" s="62"/>
      <c r="P3155" s="61"/>
      <c r="Q3155" s="60"/>
      <c r="R3155" s="60"/>
      <c r="S3155" s="75" t="str">
        <f t="shared" si="577"/>
        <v>已清</v>
      </c>
      <c r="T3155" s="84"/>
      <c r="U3155" s="82"/>
      <c r="V3155" s="82"/>
    </row>
    <row r="3156" spans="1:22" ht="20">
      <c r="A3156" s="49"/>
      <c r="B3156" s="52"/>
      <c r="C3156" s="53"/>
      <c r="D3156" s="54"/>
      <c r="E3156" s="54"/>
      <c r="F3156" s="55"/>
      <c r="G3156" s="56"/>
      <c r="H3156" s="57"/>
      <c r="I3156" s="58"/>
      <c r="J3156" s="61"/>
      <c r="K3156" s="60"/>
      <c r="L3156" s="61"/>
      <c r="M3156" s="61"/>
      <c r="N3156" s="60"/>
      <c r="O3156" s="62"/>
      <c r="P3156" s="61"/>
      <c r="Q3156" s="60"/>
      <c r="R3156" s="60"/>
      <c r="S3156" s="75" t="str">
        <f t="shared" si="577"/>
        <v>已清</v>
      </c>
      <c r="T3156" s="84"/>
      <c r="U3156" s="82"/>
      <c r="V3156" s="82"/>
    </row>
    <row r="3157" spans="1:22" ht="20">
      <c r="A3157" s="49"/>
      <c r="B3157" s="52"/>
      <c r="C3157" s="53"/>
      <c r="D3157" s="54"/>
      <c r="E3157" s="54"/>
      <c r="F3157" s="55"/>
      <c r="G3157" s="56"/>
      <c r="H3157" s="57"/>
      <c r="I3157" s="58"/>
      <c r="J3157" s="61"/>
      <c r="K3157" s="60"/>
      <c r="L3157" s="61"/>
      <c r="M3157" s="61"/>
      <c r="N3157" s="60"/>
      <c r="O3157" s="62"/>
      <c r="P3157" s="61"/>
      <c r="Q3157" s="60"/>
      <c r="R3157" s="60"/>
      <c r="S3157" s="75" t="str">
        <f t="shared" si="577"/>
        <v>已清</v>
      </c>
      <c r="T3157" s="84"/>
      <c r="U3157" s="82"/>
      <c r="V3157" s="82"/>
    </row>
    <row r="3158" spans="1:22" ht="20">
      <c r="A3158" s="49"/>
      <c r="B3158" s="52"/>
      <c r="C3158" s="53"/>
      <c r="D3158" s="54"/>
      <c r="E3158" s="54"/>
      <c r="F3158" s="55"/>
      <c r="G3158" s="56"/>
      <c r="H3158" s="57"/>
      <c r="I3158" s="58"/>
      <c r="J3158" s="61"/>
      <c r="K3158" s="60"/>
      <c r="L3158" s="61"/>
      <c r="M3158" s="61"/>
      <c r="N3158" s="60"/>
      <c r="O3158" s="62"/>
      <c r="P3158" s="61"/>
      <c r="Q3158" s="60"/>
      <c r="R3158" s="60"/>
      <c r="S3158" s="75" t="str">
        <f t="shared" si="577"/>
        <v>已清</v>
      </c>
      <c r="T3158" s="84"/>
      <c r="U3158" s="82"/>
      <c r="V3158" s="82"/>
    </row>
    <row r="3159" spans="1:22" ht="20">
      <c r="A3159" s="49"/>
      <c r="B3159" s="52"/>
      <c r="C3159" s="53"/>
      <c r="D3159" s="54"/>
      <c r="E3159" s="54"/>
      <c r="F3159" s="55"/>
      <c r="G3159" s="56"/>
      <c r="H3159" s="57"/>
      <c r="I3159" s="58"/>
      <c r="J3159" s="61"/>
      <c r="K3159" s="60"/>
      <c r="L3159" s="61"/>
      <c r="M3159" s="61"/>
      <c r="N3159" s="60"/>
      <c r="O3159" s="62"/>
      <c r="P3159" s="61"/>
      <c r="Q3159" s="60"/>
      <c r="R3159" s="60"/>
      <c r="S3159" s="75" t="str">
        <f t="shared" si="577"/>
        <v>已清</v>
      </c>
      <c r="T3159" s="84"/>
      <c r="U3159" s="82"/>
      <c r="V3159" s="82"/>
    </row>
    <row r="3160" spans="1:22" ht="20">
      <c r="A3160" s="49"/>
      <c r="B3160" s="52"/>
      <c r="C3160" s="53"/>
      <c r="D3160" s="54"/>
      <c r="E3160" s="54"/>
      <c r="F3160" s="55"/>
      <c r="G3160" s="56"/>
      <c r="H3160" s="57"/>
      <c r="I3160" s="58"/>
      <c r="J3160" s="61"/>
      <c r="K3160" s="60"/>
      <c r="L3160" s="61"/>
      <c r="M3160" s="61"/>
      <c r="N3160" s="60"/>
      <c r="O3160" s="62"/>
      <c r="P3160" s="61"/>
      <c r="Q3160" s="60"/>
      <c r="R3160" s="60"/>
      <c r="S3160" s="75" t="str">
        <f t="shared" si="577"/>
        <v>已清</v>
      </c>
      <c r="T3160" s="84"/>
      <c r="U3160" s="82"/>
      <c r="V3160" s="82"/>
    </row>
    <row r="3161" spans="1:22" ht="20">
      <c r="A3161" s="49"/>
      <c r="B3161" s="52"/>
      <c r="C3161" s="53"/>
      <c r="D3161" s="54"/>
      <c r="E3161" s="54"/>
      <c r="F3161" s="55"/>
      <c r="G3161" s="56"/>
      <c r="H3161" s="57"/>
      <c r="I3161" s="58"/>
      <c r="J3161" s="61"/>
      <c r="K3161" s="60"/>
      <c r="L3161" s="61"/>
      <c r="M3161" s="61"/>
      <c r="N3161" s="60"/>
      <c r="O3161" s="62"/>
      <c r="P3161" s="61"/>
      <c r="Q3161" s="60"/>
      <c r="R3161" s="60"/>
      <c r="S3161" s="75" t="str">
        <f t="shared" si="577"/>
        <v>已清</v>
      </c>
      <c r="T3161" s="84"/>
      <c r="U3161" s="82"/>
      <c r="V3161" s="82"/>
    </row>
    <row r="3162" spans="1:22" ht="20">
      <c r="A3162" s="49"/>
      <c r="B3162" s="52"/>
      <c r="C3162" s="53"/>
      <c r="D3162" s="54"/>
      <c r="E3162" s="54"/>
      <c r="F3162" s="55"/>
      <c r="G3162" s="56"/>
      <c r="H3162" s="57"/>
      <c r="I3162" s="58"/>
      <c r="J3162" s="61"/>
      <c r="K3162" s="60"/>
      <c r="L3162" s="61"/>
      <c r="M3162" s="61"/>
      <c r="N3162" s="60"/>
      <c r="O3162" s="62"/>
      <c r="P3162" s="61"/>
      <c r="Q3162" s="60"/>
      <c r="R3162" s="60"/>
      <c r="S3162" s="75" t="str">
        <f t="shared" si="577"/>
        <v>已清</v>
      </c>
      <c r="T3162" s="84"/>
      <c r="U3162" s="82"/>
      <c r="V3162" s="82"/>
    </row>
    <row r="3163" spans="1:22" ht="20">
      <c r="A3163" s="49"/>
      <c r="B3163" s="52"/>
      <c r="C3163" s="53"/>
      <c r="D3163" s="54"/>
      <c r="E3163" s="54"/>
      <c r="F3163" s="55"/>
      <c r="G3163" s="56"/>
      <c r="H3163" s="57"/>
      <c r="I3163" s="58"/>
      <c r="J3163" s="61"/>
      <c r="K3163" s="60"/>
      <c r="L3163" s="61"/>
      <c r="M3163" s="61"/>
      <c r="N3163" s="60"/>
      <c r="O3163" s="62"/>
      <c r="P3163" s="61"/>
      <c r="Q3163" s="60"/>
      <c r="R3163" s="60"/>
      <c r="S3163" s="75" t="str">
        <f t="shared" si="577"/>
        <v>已清</v>
      </c>
      <c r="T3163" s="84"/>
      <c r="U3163" s="82"/>
      <c r="V3163" s="82"/>
    </row>
    <row r="3164" spans="1:22" ht="20">
      <c r="A3164" s="49"/>
      <c r="B3164" s="52"/>
      <c r="C3164" s="53"/>
      <c r="D3164" s="54"/>
      <c r="E3164" s="54"/>
      <c r="F3164" s="55"/>
      <c r="G3164" s="56"/>
      <c r="H3164" s="57"/>
      <c r="I3164" s="58"/>
      <c r="J3164" s="61"/>
      <c r="K3164" s="60"/>
      <c r="L3164" s="61"/>
      <c r="M3164" s="61"/>
      <c r="N3164" s="60"/>
      <c r="O3164" s="62"/>
      <c r="P3164" s="61"/>
      <c r="Q3164" s="60"/>
      <c r="R3164" s="60"/>
      <c r="S3164" s="75" t="str">
        <f t="shared" si="577"/>
        <v>已清</v>
      </c>
      <c r="T3164" s="84"/>
      <c r="U3164" s="82"/>
      <c r="V3164" s="82"/>
    </row>
    <row r="3165" spans="1:22" ht="20">
      <c r="A3165" s="49"/>
      <c r="B3165" s="52"/>
      <c r="C3165" s="53"/>
      <c r="D3165" s="54"/>
      <c r="E3165" s="54"/>
      <c r="F3165" s="55"/>
      <c r="G3165" s="56"/>
      <c r="H3165" s="57"/>
      <c r="I3165" s="58"/>
      <c r="J3165" s="61"/>
      <c r="K3165" s="60"/>
      <c r="L3165" s="61"/>
      <c r="M3165" s="61"/>
      <c r="N3165" s="60"/>
      <c r="O3165" s="62"/>
      <c r="P3165" s="61"/>
      <c r="Q3165" s="60"/>
      <c r="R3165" s="60"/>
      <c r="S3165" s="75" t="str">
        <f t="shared" si="577"/>
        <v>已清</v>
      </c>
      <c r="T3165" s="84"/>
      <c r="U3165" s="82"/>
      <c r="V3165" s="82"/>
    </row>
    <row r="3166" spans="1:22" ht="20">
      <c r="A3166" s="49"/>
      <c r="B3166" s="52"/>
      <c r="C3166" s="53"/>
      <c r="D3166" s="54"/>
      <c r="E3166" s="54"/>
      <c r="F3166" s="55"/>
      <c r="G3166" s="56"/>
      <c r="H3166" s="57"/>
      <c r="I3166" s="58"/>
      <c r="J3166" s="61"/>
      <c r="K3166" s="60"/>
      <c r="L3166" s="61"/>
      <c r="M3166" s="61"/>
      <c r="N3166" s="60"/>
      <c r="O3166" s="62"/>
      <c r="P3166" s="61"/>
      <c r="Q3166" s="60"/>
      <c r="R3166" s="60"/>
      <c r="S3166" s="75" t="str">
        <f t="shared" si="577"/>
        <v>已清</v>
      </c>
      <c r="T3166" s="84"/>
      <c r="U3166" s="82"/>
      <c r="V3166" s="82"/>
    </row>
    <row r="3167" spans="1:22" ht="20">
      <c r="A3167" s="49"/>
      <c r="B3167" s="52"/>
      <c r="C3167" s="53"/>
      <c r="D3167" s="54"/>
      <c r="E3167" s="54"/>
      <c r="F3167" s="55"/>
      <c r="G3167" s="56"/>
      <c r="H3167" s="57"/>
      <c r="I3167" s="58"/>
      <c r="J3167" s="61"/>
      <c r="K3167" s="60"/>
      <c r="L3167" s="61"/>
      <c r="M3167" s="61"/>
      <c r="N3167" s="60"/>
      <c r="O3167" s="62"/>
      <c r="P3167" s="61"/>
      <c r="Q3167" s="60"/>
      <c r="R3167" s="60"/>
      <c r="S3167" s="75" t="str">
        <f t="shared" si="577"/>
        <v>已清</v>
      </c>
      <c r="T3167" s="84"/>
      <c r="U3167" s="82"/>
      <c r="V3167" s="82"/>
    </row>
    <row r="3168" spans="1:22" ht="20">
      <c r="A3168" s="49"/>
      <c r="B3168" s="52"/>
      <c r="C3168" s="53"/>
      <c r="D3168" s="54"/>
      <c r="E3168" s="54"/>
      <c r="F3168" s="55"/>
      <c r="G3168" s="56"/>
      <c r="H3168" s="57"/>
      <c r="I3168" s="58"/>
      <c r="J3168" s="61"/>
      <c r="K3168" s="60"/>
      <c r="L3168" s="61"/>
      <c r="M3168" s="61"/>
      <c r="N3168" s="60"/>
      <c r="O3168" s="62"/>
      <c r="P3168" s="61"/>
      <c r="Q3168" s="60"/>
      <c r="R3168" s="60"/>
      <c r="S3168" s="75" t="str">
        <f t="shared" si="577"/>
        <v>已清</v>
      </c>
      <c r="T3168" s="84"/>
      <c r="U3168" s="82"/>
      <c r="V3168" s="82"/>
    </row>
    <row r="3169" spans="1:22" ht="20">
      <c r="A3169" s="49"/>
      <c r="B3169" s="52"/>
      <c r="C3169" s="53"/>
      <c r="D3169" s="54"/>
      <c r="E3169" s="54"/>
      <c r="F3169" s="55"/>
      <c r="G3169" s="56"/>
      <c r="H3169" s="57"/>
      <c r="I3169" s="58"/>
      <c r="J3169" s="61"/>
      <c r="K3169" s="60"/>
      <c r="L3169" s="61"/>
      <c r="M3169" s="61"/>
      <c r="N3169" s="60"/>
      <c r="O3169" s="62"/>
      <c r="P3169" s="61"/>
      <c r="Q3169" s="60"/>
      <c r="R3169" s="60"/>
      <c r="S3169" s="75" t="str">
        <f t="shared" si="577"/>
        <v>已清</v>
      </c>
      <c r="T3169" s="84"/>
      <c r="U3169" s="82"/>
      <c r="V3169" s="82"/>
    </row>
    <row r="3170" spans="1:22" ht="20">
      <c r="A3170" s="49"/>
      <c r="B3170" s="52"/>
      <c r="C3170" s="53"/>
      <c r="D3170" s="54"/>
      <c r="E3170" s="54"/>
      <c r="F3170" s="55"/>
      <c r="G3170" s="56"/>
      <c r="H3170" s="57"/>
      <c r="I3170" s="58"/>
      <c r="J3170" s="61"/>
      <c r="K3170" s="60"/>
      <c r="L3170" s="61"/>
      <c r="M3170" s="61"/>
      <c r="N3170" s="60"/>
      <c r="O3170" s="62"/>
      <c r="P3170" s="61"/>
      <c r="Q3170" s="60"/>
      <c r="R3170" s="60"/>
      <c r="S3170" s="75" t="str">
        <f t="shared" si="577"/>
        <v>已清</v>
      </c>
      <c r="T3170" s="84"/>
      <c r="U3170" s="82"/>
      <c r="V3170" s="82"/>
    </row>
    <row r="3171" spans="1:22" ht="20">
      <c r="A3171" s="49"/>
      <c r="B3171" s="52"/>
      <c r="C3171" s="53"/>
      <c r="D3171" s="54"/>
      <c r="E3171" s="54"/>
      <c r="F3171" s="55"/>
      <c r="G3171" s="56"/>
      <c r="H3171" s="57"/>
      <c r="I3171" s="58"/>
      <c r="J3171" s="61"/>
      <c r="K3171" s="60"/>
      <c r="L3171" s="61"/>
      <c r="M3171" s="61"/>
      <c r="N3171" s="60"/>
      <c r="O3171" s="62"/>
      <c r="P3171" s="61"/>
      <c r="Q3171" s="60"/>
      <c r="R3171" s="60"/>
      <c r="S3171" s="75" t="str">
        <f t="shared" si="577"/>
        <v>已清</v>
      </c>
      <c r="T3171" s="84"/>
      <c r="U3171" s="82"/>
      <c r="V3171" s="82"/>
    </row>
    <row r="3172" spans="1:22" ht="20">
      <c r="A3172" s="49"/>
      <c r="B3172" s="52"/>
      <c r="C3172" s="53"/>
      <c r="D3172" s="54"/>
      <c r="E3172" s="54"/>
      <c r="F3172" s="55"/>
      <c r="G3172" s="56"/>
      <c r="H3172" s="57"/>
      <c r="I3172" s="58"/>
      <c r="J3172" s="61"/>
      <c r="K3172" s="60"/>
      <c r="L3172" s="61"/>
      <c r="M3172" s="61"/>
      <c r="N3172" s="60"/>
      <c r="O3172" s="62"/>
      <c r="P3172" s="61"/>
      <c r="Q3172" s="60"/>
      <c r="R3172" s="60"/>
      <c r="S3172" s="75" t="str">
        <f t="shared" si="577"/>
        <v>已清</v>
      </c>
      <c r="T3172" s="84"/>
      <c r="U3172" s="82"/>
      <c r="V3172" s="82"/>
    </row>
    <row r="3173" spans="1:22" ht="20">
      <c r="A3173" s="49"/>
      <c r="B3173" s="52"/>
      <c r="C3173" s="53"/>
      <c r="D3173" s="54"/>
      <c r="E3173" s="54"/>
      <c r="F3173" s="55"/>
      <c r="G3173" s="56"/>
      <c r="H3173" s="57"/>
      <c r="I3173" s="58"/>
      <c r="J3173" s="61"/>
      <c r="K3173" s="60"/>
      <c r="L3173" s="61"/>
      <c r="M3173" s="61"/>
      <c r="N3173" s="60"/>
      <c r="O3173" s="62"/>
      <c r="P3173" s="61"/>
      <c r="Q3173" s="60"/>
      <c r="R3173" s="60"/>
      <c r="S3173" s="75" t="str">
        <f t="shared" si="577"/>
        <v>已清</v>
      </c>
      <c r="T3173" s="84"/>
      <c r="U3173" s="82"/>
      <c r="V3173" s="82"/>
    </row>
    <row r="3174" spans="1:22" ht="20">
      <c r="A3174" s="49"/>
      <c r="B3174" s="52"/>
      <c r="C3174" s="53"/>
      <c r="D3174" s="54"/>
      <c r="E3174" s="54"/>
      <c r="F3174" s="55"/>
      <c r="G3174" s="56"/>
      <c r="H3174" s="57"/>
      <c r="I3174" s="58"/>
      <c r="J3174" s="61"/>
      <c r="K3174" s="60"/>
      <c r="L3174" s="61"/>
      <c r="M3174" s="61"/>
      <c r="N3174" s="60"/>
      <c r="O3174" s="62"/>
      <c r="P3174" s="61"/>
      <c r="Q3174" s="60"/>
      <c r="R3174" s="60"/>
      <c r="S3174" s="75" t="str">
        <f t="shared" si="577"/>
        <v>已清</v>
      </c>
      <c r="T3174" s="84"/>
      <c r="U3174" s="82"/>
      <c r="V3174" s="82"/>
    </row>
    <row r="3175" spans="1:22" ht="20">
      <c r="A3175" s="49"/>
      <c r="B3175" s="52"/>
      <c r="C3175" s="53"/>
      <c r="D3175" s="54"/>
      <c r="E3175" s="54"/>
      <c r="F3175" s="55"/>
      <c r="G3175" s="56"/>
      <c r="H3175" s="57"/>
      <c r="I3175" s="58"/>
      <c r="J3175" s="61"/>
      <c r="K3175" s="60"/>
      <c r="L3175" s="61"/>
      <c r="M3175" s="61"/>
      <c r="N3175" s="60"/>
      <c r="O3175" s="62"/>
      <c r="P3175" s="61"/>
      <c r="Q3175" s="60"/>
      <c r="R3175" s="60"/>
      <c r="S3175" s="75" t="str">
        <f t="shared" si="577"/>
        <v>已清</v>
      </c>
      <c r="T3175" s="84"/>
      <c r="U3175" s="82"/>
      <c r="V3175" s="82"/>
    </row>
    <row r="3176" spans="1:22" ht="20">
      <c r="A3176" s="49"/>
      <c r="B3176" s="52"/>
      <c r="C3176" s="53"/>
      <c r="D3176" s="54"/>
      <c r="E3176" s="54"/>
      <c r="F3176" s="55"/>
      <c r="G3176" s="56"/>
      <c r="H3176" s="57"/>
      <c r="I3176" s="58"/>
      <c r="J3176" s="61"/>
      <c r="K3176" s="60"/>
      <c r="L3176" s="61"/>
      <c r="M3176" s="61"/>
      <c r="N3176" s="60"/>
      <c r="O3176" s="62"/>
      <c r="P3176" s="61"/>
      <c r="Q3176" s="60"/>
      <c r="R3176" s="60"/>
      <c r="S3176" s="75" t="str">
        <f t="shared" si="577"/>
        <v>已清</v>
      </c>
      <c r="T3176" s="84"/>
      <c r="U3176" s="82"/>
      <c r="V3176" s="82"/>
    </row>
    <row r="3177" spans="1:22" ht="20">
      <c r="A3177" s="49"/>
      <c r="B3177" s="52"/>
      <c r="C3177" s="53"/>
      <c r="D3177" s="54"/>
      <c r="E3177" s="54"/>
      <c r="F3177" s="55"/>
      <c r="G3177" s="56"/>
      <c r="H3177" s="57"/>
      <c r="I3177" s="58"/>
      <c r="J3177" s="61"/>
      <c r="K3177" s="60"/>
      <c r="L3177" s="61"/>
      <c r="M3177" s="61"/>
      <c r="N3177" s="60"/>
      <c r="O3177" s="62"/>
      <c r="P3177" s="61"/>
      <c r="Q3177" s="60"/>
      <c r="R3177" s="60"/>
      <c r="S3177" s="75" t="str">
        <f t="shared" si="577"/>
        <v>已清</v>
      </c>
      <c r="T3177" s="84"/>
      <c r="U3177" s="82"/>
      <c r="V3177" s="82"/>
    </row>
    <row r="3178" spans="1:22" ht="20">
      <c r="A3178" s="49"/>
      <c r="B3178" s="52"/>
      <c r="C3178" s="53"/>
      <c r="D3178" s="54"/>
      <c r="E3178" s="54"/>
      <c r="F3178" s="55"/>
      <c r="G3178" s="56"/>
      <c r="H3178" s="57"/>
      <c r="I3178" s="58"/>
      <c r="J3178" s="61"/>
      <c r="K3178" s="60"/>
      <c r="L3178" s="61"/>
      <c r="M3178" s="61"/>
      <c r="N3178" s="60"/>
      <c r="O3178" s="62"/>
      <c r="P3178" s="61"/>
      <c r="Q3178" s="60"/>
      <c r="R3178" s="60"/>
      <c r="S3178" s="75" t="str">
        <f t="shared" si="577"/>
        <v>已清</v>
      </c>
      <c r="T3178" s="84"/>
      <c r="U3178" s="82"/>
      <c r="V3178" s="82"/>
    </row>
    <row r="3179" spans="1:22" ht="20">
      <c r="A3179" s="49"/>
      <c r="B3179" s="52"/>
      <c r="C3179" s="53"/>
      <c r="D3179" s="54"/>
      <c r="E3179" s="54"/>
      <c r="F3179" s="55"/>
      <c r="G3179" s="56"/>
      <c r="H3179" s="57"/>
      <c r="I3179" s="58"/>
      <c r="J3179" s="61"/>
      <c r="K3179" s="60"/>
      <c r="L3179" s="61"/>
      <c r="M3179" s="61"/>
      <c r="N3179" s="60"/>
      <c r="O3179" s="62"/>
      <c r="P3179" s="61"/>
      <c r="Q3179" s="60"/>
      <c r="R3179" s="60"/>
      <c r="S3179" s="75" t="str">
        <f t="shared" si="577"/>
        <v>已清</v>
      </c>
      <c r="T3179" s="84"/>
      <c r="U3179" s="82"/>
      <c r="V3179" s="82"/>
    </row>
    <row r="3180" spans="1:22" ht="20">
      <c r="A3180" s="49"/>
      <c r="B3180" s="52"/>
      <c r="C3180" s="53"/>
      <c r="D3180" s="54"/>
      <c r="E3180" s="54"/>
      <c r="F3180" s="55"/>
      <c r="G3180" s="56"/>
      <c r="H3180" s="57"/>
      <c r="I3180" s="58"/>
      <c r="J3180" s="61"/>
      <c r="K3180" s="60"/>
      <c r="L3180" s="61"/>
      <c r="M3180" s="61"/>
      <c r="N3180" s="60"/>
      <c r="O3180" s="62"/>
      <c r="P3180" s="61"/>
      <c r="Q3180" s="60"/>
      <c r="R3180" s="60"/>
      <c r="S3180" s="75" t="str">
        <f t="shared" si="577"/>
        <v>已清</v>
      </c>
      <c r="T3180" s="84"/>
      <c r="U3180" s="82"/>
      <c r="V3180" s="82"/>
    </row>
    <row r="3181" spans="1:22" ht="20">
      <c r="A3181" s="49"/>
      <c r="B3181" s="52"/>
      <c r="C3181" s="53"/>
      <c r="D3181" s="54"/>
      <c r="E3181" s="54"/>
      <c r="F3181" s="55"/>
      <c r="G3181" s="56"/>
      <c r="H3181" s="57"/>
      <c r="I3181" s="58"/>
      <c r="J3181" s="61"/>
      <c r="K3181" s="60"/>
      <c r="L3181" s="61"/>
      <c r="M3181" s="61"/>
      <c r="N3181" s="60"/>
      <c r="O3181" s="62"/>
      <c r="P3181" s="61"/>
      <c r="Q3181" s="60"/>
      <c r="R3181" s="60"/>
      <c r="S3181" s="75" t="str">
        <f t="shared" si="577"/>
        <v>已清</v>
      </c>
      <c r="T3181" s="84"/>
      <c r="U3181" s="82"/>
      <c r="V3181" s="82"/>
    </row>
    <row r="3182" spans="1:22" ht="20">
      <c r="A3182" s="49"/>
      <c r="B3182" s="52"/>
      <c r="C3182" s="53"/>
      <c r="D3182" s="54"/>
      <c r="E3182" s="54"/>
      <c r="F3182" s="55"/>
      <c r="G3182" s="56"/>
      <c r="H3182" s="57"/>
      <c r="I3182" s="58"/>
      <c r="J3182" s="61"/>
      <c r="K3182" s="60"/>
      <c r="L3182" s="61"/>
      <c r="M3182" s="61"/>
      <c r="N3182" s="60"/>
      <c r="O3182" s="62"/>
      <c r="P3182" s="61"/>
      <c r="Q3182" s="60"/>
      <c r="R3182" s="60"/>
      <c r="S3182" s="75" t="str">
        <f t="shared" si="577"/>
        <v>已清</v>
      </c>
      <c r="T3182" s="84"/>
      <c r="U3182" s="82"/>
      <c r="V3182" s="82"/>
    </row>
    <row r="3183" spans="1:22" ht="20">
      <c r="A3183" s="49"/>
      <c r="B3183" s="52"/>
      <c r="C3183" s="53"/>
      <c r="D3183" s="54"/>
      <c r="E3183" s="54"/>
      <c r="F3183" s="55"/>
      <c r="G3183" s="56"/>
      <c r="H3183" s="57"/>
      <c r="I3183" s="58"/>
      <c r="J3183" s="61"/>
      <c r="K3183" s="60"/>
      <c r="L3183" s="61"/>
      <c r="M3183" s="61"/>
      <c r="N3183" s="60"/>
      <c r="O3183" s="62"/>
      <c r="P3183" s="61"/>
      <c r="Q3183" s="60"/>
      <c r="R3183" s="60"/>
      <c r="S3183" s="75" t="str">
        <f t="shared" si="577"/>
        <v>已清</v>
      </c>
      <c r="T3183" s="84"/>
      <c r="U3183" s="82"/>
      <c r="V3183" s="82"/>
    </row>
    <row r="3184" spans="1:22" ht="20">
      <c r="A3184" s="49"/>
      <c r="B3184" s="52"/>
      <c r="C3184" s="53"/>
      <c r="D3184" s="54"/>
      <c r="E3184" s="54"/>
      <c r="F3184" s="55"/>
      <c r="G3184" s="56"/>
      <c r="H3184" s="57"/>
      <c r="I3184" s="58"/>
      <c r="J3184" s="61"/>
      <c r="K3184" s="60"/>
      <c r="L3184" s="61"/>
      <c r="M3184" s="61"/>
      <c r="N3184" s="60"/>
      <c r="O3184" s="62"/>
      <c r="P3184" s="61"/>
      <c r="Q3184" s="60"/>
      <c r="R3184" s="60"/>
      <c r="S3184" s="75" t="str">
        <f t="shared" si="577"/>
        <v>已清</v>
      </c>
      <c r="T3184" s="84"/>
      <c r="U3184" s="82"/>
      <c r="V3184" s="82"/>
    </row>
    <row r="3185" spans="1:22" ht="20">
      <c r="A3185" s="49"/>
      <c r="B3185" s="52"/>
      <c r="C3185" s="53"/>
      <c r="D3185" s="54"/>
      <c r="E3185" s="54"/>
      <c r="F3185" s="55"/>
      <c r="G3185" s="56"/>
      <c r="H3185" s="57"/>
      <c r="I3185" s="58"/>
      <c r="J3185" s="61"/>
      <c r="K3185" s="60"/>
      <c r="L3185" s="61"/>
      <c r="M3185" s="61"/>
      <c r="N3185" s="60"/>
      <c r="O3185" s="62"/>
      <c r="P3185" s="61"/>
      <c r="Q3185" s="60"/>
      <c r="R3185" s="60"/>
      <c r="S3185" s="75" t="str">
        <f t="shared" si="577"/>
        <v>已清</v>
      </c>
      <c r="T3185" s="84"/>
      <c r="U3185" s="82"/>
      <c r="V3185" s="82"/>
    </row>
    <row r="3186" spans="1:22" ht="20">
      <c r="A3186" s="49"/>
      <c r="B3186" s="52"/>
      <c r="C3186" s="53"/>
      <c r="D3186" s="54"/>
      <c r="E3186" s="54"/>
      <c r="F3186" s="55"/>
      <c r="G3186" s="56"/>
      <c r="H3186" s="57"/>
      <c r="I3186" s="58"/>
      <c r="J3186" s="61"/>
      <c r="K3186" s="60"/>
      <c r="L3186" s="61"/>
      <c r="M3186" s="61"/>
      <c r="N3186" s="60"/>
      <c r="O3186" s="62"/>
      <c r="P3186" s="61"/>
      <c r="Q3186" s="60"/>
      <c r="R3186" s="60"/>
      <c r="S3186" s="75" t="str">
        <f t="shared" si="577"/>
        <v>已清</v>
      </c>
      <c r="T3186" s="84"/>
      <c r="U3186" s="82"/>
      <c r="V3186" s="82"/>
    </row>
    <row r="3187" spans="1:22" ht="20">
      <c r="A3187" s="49"/>
      <c r="B3187" s="52"/>
      <c r="C3187" s="53"/>
      <c r="D3187" s="54"/>
      <c r="E3187" s="54"/>
      <c r="F3187" s="55"/>
      <c r="G3187" s="56"/>
      <c r="H3187" s="57"/>
      <c r="I3187" s="58"/>
      <c r="J3187" s="61"/>
      <c r="K3187" s="60"/>
      <c r="L3187" s="61"/>
      <c r="M3187" s="61"/>
      <c r="N3187" s="60"/>
      <c r="O3187" s="62"/>
      <c r="P3187" s="61"/>
      <c r="Q3187" s="60"/>
      <c r="R3187" s="60"/>
      <c r="S3187" s="75" t="str">
        <f t="shared" si="577"/>
        <v>已清</v>
      </c>
      <c r="T3187" s="84"/>
      <c r="U3187" s="82"/>
      <c r="V3187" s="82"/>
    </row>
    <row r="3188" spans="1:22" ht="20">
      <c r="A3188" s="49"/>
      <c r="B3188" s="52"/>
      <c r="C3188" s="53"/>
      <c r="D3188" s="54"/>
      <c r="E3188" s="54"/>
      <c r="F3188" s="55"/>
      <c r="G3188" s="56"/>
      <c r="H3188" s="57"/>
      <c r="I3188" s="58"/>
      <c r="J3188" s="61"/>
      <c r="K3188" s="60"/>
      <c r="L3188" s="61"/>
      <c r="M3188" s="61"/>
      <c r="N3188" s="60"/>
      <c r="O3188" s="62"/>
      <c r="P3188" s="61"/>
      <c r="Q3188" s="60"/>
      <c r="R3188" s="60"/>
      <c r="S3188" s="75" t="str">
        <f t="shared" si="577"/>
        <v>已清</v>
      </c>
      <c r="T3188" s="84"/>
      <c r="U3188" s="82"/>
      <c r="V3188" s="82"/>
    </row>
    <row r="3189" spans="1:22" ht="20">
      <c r="A3189" s="49"/>
      <c r="B3189" s="52"/>
      <c r="C3189" s="53"/>
      <c r="D3189" s="54"/>
      <c r="E3189" s="54"/>
      <c r="F3189" s="55"/>
      <c r="G3189" s="56"/>
      <c r="H3189" s="57"/>
      <c r="I3189" s="58"/>
      <c r="J3189" s="61"/>
      <c r="K3189" s="60"/>
      <c r="L3189" s="61"/>
      <c r="M3189" s="61"/>
      <c r="N3189" s="60"/>
      <c r="O3189" s="62"/>
      <c r="P3189" s="61"/>
      <c r="Q3189" s="60"/>
      <c r="R3189" s="60"/>
      <c r="S3189" s="75" t="str">
        <f t="shared" si="577"/>
        <v>已清</v>
      </c>
      <c r="T3189" s="84"/>
      <c r="U3189" s="82"/>
      <c r="V3189" s="82"/>
    </row>
    <row r="3190" spans="1:22" ht="20">
      <c r="A3190" s="49"/>
      <c r="B3190" s="52"/>
      <c r="C3190" s="53"/>
      <c r="D3190" s="54"/>
      <c r="E3190" s="54"/>
      <c r="F3190" s="55"/>
      <c r="G3190" s="56"/>
      <c r="H3190" s="57"/>
      <c r="I3190" s="58"/>
      <c r="J3190" s="61"/>
      <c r="K3190" s="60"/>
      <c r="L3190" s="61"/>
      <c r="M3190" s="61"/>
      <c r="N3190" s="60"/>
      <c r="O3190" s="62"/>
      <c r="P3190" s="61"/>
      <c r="Q3190" s="60"/>
      <c r="R3190" s="60"/>
      <c r="S3190" s="75" t="str">
        <f t="shared" si="577"/>
        <v>已清</v>
      </c>
      <c r="T3190" s="84"/>
      <c r="U3190" s="82"/>
      <c r="V3190" s="82"/>
    </row>
    <row r="3191" spans="1:22" ht="20">
      <c r="A3191" s="49"/>
      <c r="B3191" s="52"/>
      <c r="C3191" s="53"/>
      <c r="D3191" s="54"/>
      <c r="E3191" s="54"/>
      <c r="F3191" s="55"/>
      <c r="G3191" s="56"/>
      <c r="H3191" s="57"/>
      <c r="I3191" s="58"/>
      <c r="J3191" s="61"/>
      <c r="K3191" s="60"/>
      <c r="L3191" s="61"/>
      <c r="M3191" s="61"/>
      <c r="N3191" s="60"/>
      <c r="O3191" s="62"/>
      <c r="P3191" s="61"/>
      <c r="Q3191" s="60"/>
      <c r="R3191" s="60"/>
      <c r="S3191" s="75" t="str">
        <f t="shared" si="577"/>
        <v>已清</v>
      </c>
      <c r="T3191" s="84"/>
      <c r="U3191" s="82"/>
      <c r="V3191" s="82"/>
    </row>
    <row r="3192" spans="1:22" ht="20">
      <c r="A3192" s="49"/>
      <c r="B3192" s="52"/>
      <c r="C3192" s="53"/>
      <c r="D3192" s="54"/>
      <c r="E3192" s="54"/>
      <c r="F3192" s="55"/>
      <c r="G3192" s="56"/>
      <c r="H3192" s="57"/>
      <c r="I3192" s="58"/>
      <c r="J3192" s="61"/>
      <c r="K3192" s="60"/>
      <c r="L3192" s="61"/>
      <c r="M3192" s="61"/>
      <c r="N3192" s="60"/>
      <c r="O3192" s="62"/>
      <c r="P3192" s="61"/>
      <c r="Q3192" s="60"/>
      <c r="R3192" s="60"/>
      <c r="S3192" s="75" t="str">
        <f t="shared" si="577"/>
        <v>已清</v>
      </c>
      <c r="T3192" s="84"/>
      <c r="U3192" s="82"/>
      <c r="V3192" s="82"/>
    </row>
    <row r="3193" spans="1:22" ht="20">
      <c r="A3193" s="49"/>
      <c r="B3193" s="52"/>
      <c r="C3193" s="53"/>
      <c r="D3193" s="54"/>
      <c r="E3193" s="54"/>
      <c r="F3193" s="55"/>
      <c r="G3193" s="56"/>
      <c r="H3193" s="57"/>
      <c r="I3193" s="58"/>
      <c r="J3193" s="61"/>
      <c r="K3193" s="60"/>
      <c r="L3193" s="61"/>
      <c r="M3193" s="61"/>
      <c r="N3193" s="60"/>
      <c r="O3193" s="62"/>
      <c r="P3193" s="61"/>
      <c r="Q3193" s="60"/>
      <c r="R3193" s="60"/>
      <c r="S3193" s="75" t="str">
        <f t="shared" si="577"/>
        <v>已清</v>
      </c>
      <c r="T3193" s="84"/>
      <c r="U3193" s="82"/>
      <c r="V3193" s="82"/>
    </row>
    <row r="3194" spans="1:22" ht="20">
      <c r="A3194" s="49"/>
      <c r="B3194" s="52"/>
      <c r="C3194" s="53"/>
      <c r="D3194" s="54"/>
      <c r="E3194" s="54"/>
      <c r="F3194" s="55"/>
      <c r="G3194" s="56"/>
      <c r="H3194" s="57"/>
      <c r="I3194" s="58"/>
      <c r="J3194" s="61"/>
      <c r="K3194" s="60"/>
      <c r="L3194" s="61"/>
      <c r="M3194" s="61"/>
      <c r="N3194" s="60"/>
      <c r="O3194" s="62"/>
      <c r="P3194" s="61"/>
      <c r="Q3194" s="60"/>
      <c r="R3194" s="60"/>
      <c r="S3194" s="75" t="str">
        <f t="shared" si="577"/>
        <v>已清</v>
      </c>
      <c r="T3194" s="84"/>
      <c r="U3194" s="82"/>
      <c r="V3194" s="82"/>
    </row>
    <row r="3195" spans="1:22" ht="20">
      <c r="A3195" s="49"/>
      <c r="B3195" s="52"/>
      <c r="C3195" s="53"/>
      <c r="D3195" s="54"/>
      <c r="E3195" s="54"/>
      <c r="F3195" s="55"/>
      <c r="G3195" s="56"/>
      <c r="H3195" s="57"/>
      <c r="I3195" s="58"/>
      <c r="J3195" s="61"/>
      <c r="K3195" s="60"/>
      <c r="L3195" s="61"/>
      <c r="M3195" s="61"/>
      <c r="N3195" s="60"/>
      <c r="O3195" s="62"/>
      <c r="P3195" s="61"/>
      <c r="Q3195" s="60"/>
      <c r="R3195" s="60"/>
      <c r="S3195" s="75" t="str">
        <f t="shared" si="577"/>
        <v>已清</v>
      </c>
      <c r="T3195" s="84"/>
      <c r="U3195" s="82"/>
      <c r="V3195" s="82"/>
    </row>
    <row r="3196" spans="1:22" ht="20">
      <c r="A3196" s="49"/>
      <c r="B3196" s="52"/>
      <c r="C3196" s="53"/>
      <c r="D3196" s="54"/>
      <c r="E3196" s="54"/>
      <c r="F3196" s="55"/>
      <c r="G3196" s="56"/>
      <c r="H3196" s="57"/>
      <c r="I3196" s="58"/>
      <c r="J3196" s="61"/>
      <c r="K3196" s="60"/>
      <c r="L3196" s="61"/>
      <c r="M3196" s="61"/>
      <c r="N3196" s="60"/>
      <c r="O3196" s="62"/>
      <c r="P3196" s="61"/>
      <c r="Q3196" s="60"/>
      <c r="R3196" s="60"/>
      <c r="S3196" s="75" t="str">
        <f t="shared" si="577"/>
        <v>已清</v>
      </c>
      <c r="T3196" s="84"/>
      <c r="U3196" s="82"/>
      <c r="V3196" s="82"/>
    </row>
    <row r="3197" spans="1:22" ht="20">
      <c r="A3197" s="49"/>
      <c r="B3197" s="52"/>
      <c r="C3197" s="53"/>
      <c r="D3197" s="54"/>
      <c r="E3197" s="54"/>
      <c r="F3197" s="55"/>
      <c r="G3197" s="56"/>
      <c r="H3197" s="57"/>
      <c r="I3197" s="58"/>
      <c r="J3197" s="61"/>
      <c r="K3197" s="60"/>
      <c r="L3197" s="61"/>
      <c r="M3197" s="61"/>
      <c r="N3197" s="60"/>
      <c r="O3197" s="62"/>
      <c r="P3197" s="61"/>
      <c r="Q3197" s="60"/>
      <c r="R3197" s="60"/>
      <c r="S3197" s="75" t="str">
        <f t="shared" si="577"/>
        <v>已清</v>
      </c>
      <c r="T3197" s="84"/>
      <c r="U3197" s="82"/>
      <c r="V3197" s="82"/>
    </row>
    <row r="3198" spans="1:22" ht="20">
      <c r="A3198" s="49"/>
      <c r="B3198" s="52"/>
      <c r="C3198" s="53"/>
      <c r="D3198" s="54"/>
      <c r="E3198" s="54"/>
      <c r="F3198" s="55"/>
      <c r="G3198" s="56"/>
      <c r="H3198" s="57"/>
      <c r="I3198" s="58"/>
      <c r="J3198" s="61"/>
      <c r="K3198" s="60"/>
      <c r="L3198" s="61"/>
      <c r="M3198" s="61"/>
      <c r="N3198" s="60"/>
      <c r="O3198" s="62"/>
      <c r="P3198" s="61"/>
      <c r="Q3198" s="60"/>
      <c r="R3198" s="60"/>
      <c r="S3198" s="75" t="str">
        <f t="shared" si="577"/>
        <v>已清</v>
      </c>
      <c r="T3198" s="84"/>
      <c r="U3198" s="82"/>
      <c r="V3198" s="82"/>
    </row>
    <row r="3199" spans="1:22" ht="20">
      <c r="A3199" s="49"/>
      <c r="B3199" s="52"/>
      <c r="C3199" s="53"/>
      <c r="D3199" s="54"/>
      <c r="E3199" s="54"/>
      <c r="F3199" s="55"/>
      <c r="G3199" s="56"/>
      <c r="H3199" s="57"/>
      <c r="I3199" s="58"/>
      <c r="J3199" s="61"/>
      <c r="K3199" s="60"/>
      <c r="L3199" s="61"/>
      <c r="M3199" s="61"/>
      <c r="N3199" s="60"/>
      <c r="O3199" s="62"/>
      <c r="P3199" s="61"/>
      <c r="Q3199" s="60"/>
      <c r="R3199" s="60"/>
      <c r="S3199" s="75" t="str">
        <f t="shared" si="577"/>
        <v>已清</v>
      </c>
      <c r="T3199" s="84"/>
      <c r="U3199" s="82"/>
      <c r="V3199" s="82"/>
    </row>
    <row r="3200" spans="1:22" ht="20">
      <c r="A3200" s="49"/>
      <c r="B3200" s="52"/>
      <c r="C3200" s="53"/>
      <c r="D3200" s="54"/>
      <c r="E3200" s="54"/>
      <c r="F3200" s="55"/>
      <c r="G3200" s="56"/>
      <c r="H3200" s="57"/>
      <c r="I3200" s="58"/>
      <c r="J3200" s="61"/>
      <c r="K3200" s="60"/>
      <c r="L3200" s="61"/>
      <c r="M3200" s="61"/>
      <c r="N3200" s="60"/>
      <c r="O3200" s="62"/>
      <c r="P3200" s="61"/>
      <c r="Q3200" s="60"/>
      <c r="R3200" s="60"/>
      <c r="S3200" s="75" t="str">
        <f t="shared" si="577"/>
        <v>已清</v>
      </c>
      <c r="T3200" s="84"/>
      <c r="U3200" s="82"/>
      <c r="V3200" s="82"/>
    </row>
    <row r="3201" spans="1:22" ht="20">
      <c r="A3201" s="49"/>
      <c r="B3201" s="52"/>
      <c r="C3201" s="53"/>
      <c r="D3201" s="54"/>
      <c r="E3201" s="54"/>
      <c r="F3201" s="55"/>
      <c r="G3201" s="56"/>
      <c r="H3201" s="57"/>
      <c r="I3201" s="58"/>
      <c r="J3201" s="61"/>
      <c r="K3201" s="60"/>
      <c r="L3201" s="61"/>
      <c r="M3201" s="61"/>
      <c r="N3201" s="60"/>
      <c r="O3201" s="62"/>
      <c r="P3201" s="61"/>
      <c r="Q3201" s="60"/>
      <c r="R3201" s="60"/>
      <c r="S3201" s="75" t="str">
        <f t="shared" si="577"/>
        <v>已清</v>
      </c>
      <c r="T3201" s="84"/>
      <c r="U3201" s="82"/>
      <c r="V3201" s="82"/>
    </row>
    <row r="3202" spans="1:22" ht="20">
      <c r="A3202" s="49"/>
      <c r="B3202" s="52"/>
      <c r="C3202" s="53"/>
      <c r="D3202" s="54"/>
      <c r="E3202" s="54"/>
      <c r="F3202" s="55"/>
      <c r="G3202" s="56"/>
      <c r="H3202" s="57"/>
      <c r="I3202" s="58"/>
      <c r="J3202" s="61"/>
      <c r="K3202" s="60"/>
      <c r="L3202" s="61"/>
      <c r="M3202" s="61"/>
      <c r="N3202" s="60"/>
      <c r="O3202" s="62"/>
      <c r="P3202" s="61"/>
      <c r="Q3202" s="60"/>
      <c r="R3202" s="60"/>
      <c r="S3202" s="75" t="str">
        <f t="shared" ref="S3202:S3265" si="579">IF(Q3202&lt;&gt;0,"未清","已清")</f>
        <v>已清</v>
      </c>
      <c r="T3202" s="84"/>
      <c r="U3202" s="82"/>
      <c r="V3202" s="82"/>
    </row>
    <row r="3203" spans="1:22" ht="20">
      <c r="A3203" s="49"/>
      <c r="B3203" s="52"/>
      <c r="C3203" s="53"/>
      <c r="D3203" s="54"/>
      <c r="E3203" s="54"/>
      <c r="F3203" s="55"/>
      <c r="G3203" s="56"/>
      <c r="H3203" s="57"/>
      <c r="I3203" s="58"/>
      <c r="J3203" s="61"/>
      <c r="K3203" s="60"/>
      <c r="L3203" s="61"/>
      <c r="M3203" s="61"/>
      <c r="N3203" s="60"/>
      <c r="O3203" s="62"/>
      <c r="P3203" s="61"/>
      <c r="Q3203" s="60"/>
      <c r="R3203" s="60"/>
      <c r="S3203" s="75" t="str">
        <f t="shared" si="579"/>
        <v>已清</v>
      </c>
      <c r="T3203" s="84"/>
      <c r="U3203" s="82"/>
      <c r="V3203" s="82"/>
    </row>
    <row r="3204" spans="1:22" ht="20">
      <c r="A3204" s="49"/>
      <c r="B3204" s="52"/>
      <c r="C3204" s="53"/>
      <c r="D3204" s="54"/>
      <c r="E3204" s="54"/>
      <c r="F3204" s="55"/>
      <c r="G3204" s="56"/>
      <c r="H3204" s="57"/>
      <c r="I3204" s="58"/>
      <c r="J3204" s="61"/>
      <c r="K3204" s="60"/>
      <c r="L3204" s="61"/>
      <c r="M3204" s="61"/>
      <c r="N3204" s="60"/>
      <c r="O3204" s="62"/>
      <c r="P3204" s="61"/>
      <c r="Q3204" s="60"/>
      <c r="R3204" s="60"/>
      <c r="S3204" s="75" t="str">
        <f t="shared" si="579"/>
        <v>已清</v>
      </c>
      <c r="T3204" s="84"/>
      <c r="U3204" s="82"/>
      <c r="V3204" s="82"/>
    </row>
    <row r="3205" spans="1:22" ht="20">
      <c r="A3205" s="49"/>
      <c r="B3205" s="52"/>
      <c r="C3205" s="53"/>
      <c r="D3205" s="54"/>
      <c r="E3205" s="54"/>
      <c r="F3205" s="55"/>
      <c r="G3205" s="56"/>
      <c r="H3205" s="57"/>
      <c r="I3205" s="58"/>
      <c r="J3205" s="61"/>
      <c r="K3205" s="60"/>
      <c r="L3205" s="61"/>
      <c r="M3205" s="61"/>
      <c r="N3205" s="60"/>
      <c r="O3205" s="62"/>
      <c r="P3205" s="61"/>
      <c r="Q3205" s="60"/>
      <c r="R3205" s="60"/>
      <c r="S3205" s="75" t="str">
        <f t="shared" si="579"/>
        <v>已清</v>
      </c>
      <c r="T3205" s="84"/>
      <c r="U3205" s="82"/>
      <c r="V3205" s="82"/>
    </row>
    <row r="3206" spans="1:22" ht="20">
      <c r="A3206" s="49"/>
      <c r="B3206" s="52"/>
      <c r="C3206" s="53"/>
      <c r="D3206" s="54"/>
      <c r="E3206" s="54"/>
      <c r="F3206" s="55"/>
      <c r="G3206" s="56"/>
      <c r="H3206" s="57"/>
      <c r="I3206" s="58"/>
      <c r="J3206" s="61"/>
      <c r="K3206" s="60"/>
      <c r="L3206" s="61"/>
      <c r="M3206" s="61"/>
      <c r="N3206" s="60"/>
      <c r="O3206" s="62"/>
      <c r="P3206" s="61"/>
      <c r="Q3206" s="60"/>
      <c r="R3206" s="60"/>
      <c r="S3206" s="75" t="str">
        <f t="shared" si="579"/>
        <v>已清</v>
      </c>
      <c r="T3206" s="84"/>
      <c r="U3206" s="82"/>
      <c r="V3206" s="82"/>
    </row>
    <row r="3207" spans="1:22" ht="20">
      <c r="A3207" s="49"/>
      <c r="B3207" s="52"/>
      <c r="C3207" s="53"/>
      <c r="D3207" s="54"/>
      <c r="E3207" s="54"/>
      <c r="F3207" s="55"/>
      <c r="G3207" s="56"/>
      <c r="H3207" s="57"/>
      <c r="I3207" s="58"/>
      <c r="J3207" s="61"/>
      <c r="K3207" s="60"/>
      <c r="L3207" s="61"/>
      <c r="M3207" s="61"/>
      <c r="N3207" s="60"/>
      <c r="O3207" s="62"/>
      <c r="P3207" s="61"/>
      <c r="Q3207" s="60"/>
      <c r="R3207" s="60"/>
      <c r="S3207" s="75" t="str">
        <f t="shared" si="579"/>
        <v>已清</v>
      </c>
      <c r="T3207" s="84"/>
      <c r="U3207" s="82"/>
      <c r="V3207" s="82"/>
    </row>
    <row r="3208" spans="1:22" ht="20">
      <c r="A3208" s="49"/>
      <c r="B3208" s="52"/>
      <c r="C3208" s="53"/>
      <c r="D3208" s="54"/>
      <c r="E3208" s="54"/>
      <c r="F3208" s="55"/>
      <c r="G3208" s="56"/>
      <c r="H3208" s="57"/>
      <c r="I3208" s="58"/>
      <c r="J3208" s="61"/>
      <c r="K3208" s="60"/>
      <c r="L3208" s="61"/>
      <c r="M3208" s="61"/>
      <c r="N3208" s="60"/>
      <c r="O3208" s="62"/>
      <c r="P3208" s="61"/>
      <c r="Q3208" s="60"/>
      <c r="R3208" s="60"/>
      <c r="S3208" s="75" t="str">
        <f t="shared" si="579"/>
        <v>已清</v>
      </c>
      <c r="T3208" s="84"/>
      <c r="U3208" s="82"/>
      <c r="V3208" s="82"/>
    </row>
    <row r="3209" spans="1:22" ht="20">
      <c r="A3209" s="49"/>
      <c r="B3209" s="52"/>
      <c r="C3209" s="53"/>
      <c r="D3209" s="54"/>
      <c r="E3209" s="54"/>
      <c r="F3209" s="55"/>
      <c r="G3209" s="56"/>
      <c r="H3209" s="57"/>
      <c r="I3209" s="58"/>
      <c r="J3209" s="61"/>
      <c r="K3209" s="60"/>
      <c r="L3209" s="61"/>
      <c r="M3209" s="61"/>
      <c r="N3209" s="60"/>
      <c r="O3209" s="62"/>
      <c r="P3209" s="61"/>
      <c r="Q3209" s="60"/>
      <c r="R3209" s="60"/>
      <c r="S3209" s="75" t="str">
        <f t="shared" si="579"/>
        <v>已清</v>
      </c>
      <c r="T3209" s="84"/>
      <c r="U3209" s="82"/>
      <c r="V3209" s="82"/>
    </row>
    <row r="3210" spans="1:22" ht="20">
      <c r="A3210" s="49"/>
      <c r="B3210" s="52"/>
      <c r="C3210" s="53"/>
      <c r="D3210" s="54"/>
      <c r="E3210" s="54"/>
      <c r="F3210" s="55"/>
      <c r="G3210" s="56"/>
      <c r="H3210" s="57"/>
      <c r="I3210" s="58"/>
      <c r="J3210" s="61"/>
      <c r="K3210" s="60"/>
      <c r="L3210" s="61"/>
      <c r="M3210" s="61"/>
      <c r="N3210" s="60"/>
      <c r="O3210" s="62"/>
      <c r="P3210" s="61"/>
      <c r="Q3210" s="60"/>
      <c r="R3210" s="60"/>
      <c r="S3210" s="75" t="str">
        <f t="shared" si="579"/>
        <v>已清</v>
      </c>
      <c r="T3210" s="84"/>
      <c r="U3210" s="82"/>
      <c r="V3210" s="82"/>
    </row>
    <row r="3211" spans="1:22" ht="20">
      <c r="A3211" s="49"/>
      <c r="B3211" s="52"/>
      <c r="C3211" s="53"/>
      <c r="D3211" s="54"/>
      <c r="E3211" s="54"/>
      <c r="F3211" s="55"/>
      <c r="G3211" s="56"/>
      <c r="H3211" s="57"/>
      <c r="I3211" s="58"/>
      <c r="J3211" s="61"/>
      <c r="K3211" s="60"/>
      <c r="L3211" s="61"/>
      <c r="M3211" s="61"/>
      <c r="N3211" s="60"/>
      <c r="O3211" s="62"/>
      <c r="P3211" s="61"/>
      <c r="Q3211" s="60"/>
      <c r="R3211" s="60"/>
      <c r="S3211" s="75" t="str">
        <f t="shared" si="579"/>
        <v>已清</v>
      </c>
      <c r="T3211" s="84"/>
      <c r="U3211" s="82"/>
      <c r="V3211" s="82"/>
    </row>
    <row r="3212" spans="1:22" ht="20">
      <c r="A3212" s="49"/>
      <c r="B3212" s="52"/>
      <c r="C3212" s="53"/>
      <c r="D3212" s="54"/>
      <c r="E3212" s="54"/>
      <c r="F3212" s="55"/>
      <c r="G3212" s="56"/>
      <c r="H3212" s="57"/>
      <c r="I3212" s="58"/>
      <c r="J3212" s="61"/>
      <c r="K3212" s="60"/>
      <c r="L3212" s="61"/>
      <c r="M3212" s="61"/>
      <c r="N3212" s="60"/>
      <c r="O3212" s="62"/>
      <c r="P3212" s="61"/>
      <c r="Q3212" s="60"/>
      <c r="R3212" s="60"/>
      <c r="S3212" s="75" t="str">
        <f t="shared" si="579"/>
        <v>已清</v>
      </c>
      <c r="T3212" s="84"/>
      <c r="U3212" s="82"/>
      <c r="V3212" s="82"/>
    </row>
    <row r="3213" spans="1:22" ht="20">
      <c r="A3213" s="49"/>
      <c r="B3213" s="52"/>
      <c r="C3213" s="53"/>
      <c r="D3213" s="54"/>
      <c r="E3213" s="54"/>
      <c r="F3213" s="55"/>
      <c r="G3213" s="56"/>
      <c r="H3213" s="57"/>
      <c r="I3213" s="58"/>
      <c r="J3213" s="61"/>
      <c r="K3213" s="60"/>
      <c r="L3213" s="61"/>
      <c r="M3213" s="61"/>
      <c r="N3213" s="60"/>
      <c r="O3213" s="62"/>
      <c r="P3213" s="61"/>
      <c r="Q3213" s="60"/>
      <c r="R3213" s="60"/>
      <c r="S3213" s="75" t="str">
        <f t="shared" si="579"/>
        <v>已清</v>
      </c>
      <c r="T3213" s="84"/>
      <c r="U3213" s="82"/>
      <c r="V3213" s="82"/>
    </row>
    <row r="3214" spans="1:22" ht="20">
      <c r="A3214" s="49"/>
      <c r="B3214" s="52"/>
      <c r="C3214" s="53"/>
      <c r="D3214" s="54"/>
      <c r="E3214" s="54"/>
      <c r="F3214" s="55"/>
      <c r="G3214" s="56"/>
      <c r="H3214" s="57"/>
      <c r="I3214" s="58"/>
      <c r="J3214" s="61"/>
      <c r="K3214" s="60"/>
      <c r="L3214" s="61"/>
      <c r="M3214" s="61"/>
      <c r="N3214" s="60"/>
      <c r="O3214" s="62"/>
      <c r="P3214" s="61"/>
      <c r="Q3214" s="60"/>
      <c r="R3214" s="60"/>
      <c r="S3214" s="75" t="str">
        <f t="shared" si="579"/>
        <v>已清</v>
      </c>
      <c r="T3214" s="84"/>
      <c r="U3214" s="82"/>
      <c r="V3214" s="82"/>
    </row>
    <row r="3215" spans="1:22" ht="20">
      <c r="A3215" s="49"/>
      <c r="B3215" s="52"/>
      <c r="C3215" s="53"/>
      <c r="D3215" s="54"/>
      <c r="E3215" s="54"/>
      <c r="F3215" s="55"/>
      <c r="G3215" s="56"/>
      <c r="H3215" s="57"/>
      <c r="I3215" s="58"/>
      <c r="J3215" s="61"/>
      <c r="K3215" s="60"/>
      <c r="L3215" s="61"/>
      <c r="M3215" s="61"/>
      <c r="N3215" s="60"/>
      <c r="O3215" s="62"/>
      <c r="P3215" s="61"/>
      <c r="Q3215" s="60"/>
      <c r="R3215" s="60"/>
      <c r="S3215" s="75" t="str">
        <f t="shared" si="579"/>
        <v>已清</v>
      </c>
      <c r="T3215" s="84"/>
      <c r="U3215" s="82"/>
      <c r="V3215" s="82"/>
    </row>
    <row r="3216" spans="1:22" ht="20">
      <c r="A3216" s="49"/>
      <c r="B3216" s="52"/>
      <c r="C3216" s="53"/>
      <c r="D3216" s="54"/>
      <c r="E3216" s="54"/>
      <c r="F3216" s="55"/>
      <c r="G3216" s="56"/>
      <c r="H3216" s="57"/>
      <c r="I3216" s="58"/>
      <c r="J3216" s="61"/>
      <c r="K3216" s="60"/>
      <c r="L3216" s="61"/>
      <c r="M3216" s="61"/>
      <c r="N3216" s="60"/>
      <c r="O3216" s="62"/>
      <c r="P3216" s="61"/>
      <c r="Q3216" s="60"/>
      <c r="R3216" s="60"/>
      <c r="S3216" s="75" t="str">
        <f t="shared" si="579"/>
        <v>已清</v>
      </c>
      <c r="T3216" s="84"/>
      <c r="U3216" s="82"/>
      <c r="V3216" s="82"/>
    </row>
    <row r="3217" spans="1:22" ht="20">
      <c r="A3217" s="49"/>
      <c r="B3217" s="52"/>
      <c r="C3217" s="53"/>
      <c r="D3217" s="54"/>
      <c r="E3217" s="54"/>
      <c r="F3217" s="55"/>
      <c r="G3217" s="56"/>
      <c r="H3217" s="57"/>
      <c r="I3217" s="58"/>
      <c r="J3217" s="61"/>
      <c r="K3217" s="60"/>
      <c r="L3217" s="61"/>
      <c r="M3217" s="61"/>
      <c r="N3217" s="60"/>
      <c r="O3217" s="62"/>
      <c r="P3217" s="61"/>
      <c r="Q3217" s="60"/>
      <c r="R3217" s="60"/>
      <c r="S3217" s="75" t="str">
        <f t="shared" si="579"/>
        <v>已清</v>
      </c>
      <c r="T3217" s="84"/>
      <c r="U3217" s="82"/>
      <c r="V3217" s="82"/>
    </row>
    <row r="3218" spans="1:22" ht="20">
      <c r="A3218" s="49"/>
      <c r="B3218" s="52"/>
      <c r="C3218" s="53"/>
      <c r="D3218" s="54"/>
      <c r="E3218" s="54"/>
      <c r="F3218" s="55"/>
      <c r="G3218" s="56"/>
      <c r="H3218" s="57"/>
      <c r="I3218" s="58"/>
      <c r="J3218" s="61"/>
      <c r="K3218" s="60"/>
      <c r="L3218" s="61"/>
      <c r="M3218" s="61"/>
      <c r="N3218" s="60"/>
      <c r="O3218" s="62"/>
      <c r="P3218" s="61"/>
      <c r="Q3218" s="60"/>
      <c r="R3218" s="60"/>
      <c r="S3218" s="75" t="str">
        <f t="shared" si="579"/>
        <v>已清</v>
      </c>
      <c r="T3218" s="84"/>
      <c r="U3218" s="82"/>
      <c r="V3218" s="82"/>
    </row>
    <row r="3219" spans="1:22" ht="20">
      <c r="A3219" s="49"/>
      <c r="B3219" s="52"/>
      <c r="C3219" s="53"/>
      <c r="D3219" s="54"/>
      <c r="E3219" s="54"/>
      <c r="F3219" s="55"/>
      <c r="G3219" s="56"/>
      <c r="H3219" s="57"/>
      <c r="I3219" s="58"/>
      <c r="J3219" s="61"/>
      <c r="K3219" s="60"/>
      <c r="L3219" s="61"/>
      <c r="M3219" s="61"/>
      <c r="N3219" s="60"/>
      <c r="O3219" s="62"/>
      <c r="P3219" s="61"/>
      <c r="Q3219" s="60"/>
      <c r="R3219" s="60"/>
      <c r="S3219" s="75" t="str">
        <f t="shared" si="579"/>
        <v>已清</v>
      </c>
      <c r="T3219" s="84"/>
      <c r="U3219" s="82"/>
      <c r="V3219" s="82"/>
    </row>
    <row r="3220" spans="1:22" ht="20">
      <c r="A3220" s="49"/>
      <c r="B3220" s="52"/>
      <c r="C3220" s="53"/>
      <c r="D3220" s="54"/>
      <c r="E3220" s="54"/>
      <c r="F3220" s="55"/>
      <c r="G3220" s="56"/>
      <c r="H3220" s="57"/>
      <c r="I3220" s="58"/>
      <c r="J3220" s="61"/>
      <c r="K3220" s="60"/>
      <c r="L3220" s="61"/>
      <c r="M3220" s="61"/>
      <c r="N3220" s="60"/>
      <c r="O3220" s="62"/>
      <c r="P3220" s="61"/>
      <c r="Q3220" s="60"/>
      <c r="R3220" s="60"/>
      <c r="S3220" s="75" t="str">
        <f t="shared" si="579"/>
        <v>已清</v>
      </c>
      <c r="T3220" s="84"/>
      <c r="U3220" s="82"/>
      <c r="V3220" s="82"/>
    </row>
    <row r="3221" spans="1:22" ht="20">
      <c r="A3221" s="49"/>
      <c r="B3221" s="52"/>
      <c r="C3221" s="53"/>
      <c r="D3221" s="54"/>
      <c r="E3221" s="54"/>
      <c r="F3221" s="55"/>
      <c r="G3221" s="56"/>
      <c r="H3221" s="57"/>
      <c r="I3221" s="58"/>
      <c r="J3221" s="61"/>
      <c r="K3221" s="60"/>
      <c r="L3221" s="61"/>
      <c r="M3221" s="61"/>
      <c r="N3221" s="60"/>
      <c r="O3221" s="62"/>
      <c r="P3221" s="61"/>
      <c r="Q3221" s="60"/>
      <c r="R3221" s="60"/>
      <c r="S3221" s="75" t="str">
        <f t="shared" si="579"/>
        <v>已清</v>
      </c>
      <c r="T3221" s="84"/>
      <c r="U3221" s="82"/>
      <c r="V3221" s="82"/>
    </row>
    <row r="3222" spans="1:22" ht="20">
      <c r="A3222" s="49"/>
      <c r="B3222" s="52"/>
      <c r="C3222" s="53"/>
      <c r="D3222" s="54"/>
      <c r="E3222" s="54"/>
      <c r="F3222" s="55"/>
      <c r="G3222" s="56"/>
      <c r="H3222" s="57"/>
      <c r="I3222" s="58"/>
      <c r="J3222" s="61"/>
      <c r="K3222" s="60"/>
      <c r="L3222" s="61"/>
      <c r="M3222" s="61"/>
      <c r="N3222" s="60"/>
      <c r="O3222" s="62"/>
      <c r="P3222" s="61"/>
      <c r="Q3222" s="60"/>
      <c r="R3222" s="60"/>
      <c r="S3222" s="75" t="str">
        <f t="shared" si="579"/>
        <v>已清</v>
      </c>
      <c r="T3222" s="84"/>
      <c r="U3222" s="82"/>
      <c r="V3222" s="82"/>
    </row>
    <row r="3223" spans="1:22" ht="20">
      <c r="A3223" s="49"/>
      <c r="B3223" s="52"/>
      <c r="C3223" s="53"/>
      <c r="D3223" s="54"/>
      <c r="E3223" s="54"/>
      <c r="F3223" s="55"/>
      <c r="G3223" s="56"/>
      <c r="H3223" s="57"/>
      <c r="I3223" s="58"/>
      <c r="J3223" s="61"/>
      <c r="K3223" s="60"/>
      <c r="L3223" s="61"/>
      <c r="M3223" s="61"/>
      <c r="N3223" s="60"/>
      <c r="O3223" s="62"/>
      <c r="P3223" s="61"/>
      <c r="Q3223" s="60"/>
      <c r="R3223" s="60"/>
      <c r="S3223" s="75" t="str">
        <f t="shared" si="579"/>
        <v>已清</v>
      </c>
      <c r="T3223" s="84"/>
      <c r="U3223" s="82"/>
      <c r="V3223" s="82"/>
    </row>
    <row r="3224" spans="1:22" ht="20">
      <c r="A3224" s="49"/>
      <c r="B3224" s="52"/>
      <c r="C3224" s="53"/>
      <c r="D3224" s="54"/>
      <c r="E3224" s="54"/>
      <c r="F3224" s="55"/>
      <c r="G3224" s="56"/>
      <c r="H3224" s="57"/>
      <c r="I3224" s="58"/>
      <c r="J3224" s="61"/>
      <c r="K3224" s="60"/>
      <c r="L3224" s="61"/>
      <c r="M3224" s="61"/>
      <c r="N3224" s="60"/>
      <c r="O3224" s="62"/>
      <c r="P3224" s="61"/>
      <c r="Q3224" s="60"/>
      <c r="R3224" s="60"/>
      <c r="S3224" s="75" t="str">
        <f t="shared" si="579"/>
        <v>已清</v>
      </c>
      <c r="T3224" s="84"/>
      <c r="U3224" s="82"/>
      <c r="V3224" s="82"/>
    </row>
    <row r="3225" spans="1:22" ht="20">
      <c r="A3225" s="49"/>
      <c r="B3225" s="52"/>
      <c r="C3225" s="53"/>
      <c r="D3225" s="54"/>
      <c r="E3225" s="54"/>
      <c r="F3225" s="55"/>
      <c r="G3225" s="56"/>
      <c r="H3225" s="57"/>
      <c r="I3225" s="58"/>
      <c r="J3225" s="61"/>
      <c r="K3225" s="60"/>
      <c r="L3225" s="61"/>
      <c r="M3225" s="61"/>
      <c r="N3225" s="60"/>
      <c r="O3225" s="62"/>
      <c r="P3225" s="61"/>
      <c r="Q3225" s="60"/>
      <c r="R3225" s="60"/>
      <c r="S3225" s="75" t="str">
        <f t="shared" si="579"/>
        <v>已清</v>
      </c>
      <c r="T3225" s="84"/>
      <c r="U3225" s="82"/>
      <c r="V3225" s="82"/>
    </row>
    <row r="3226" spans="1:22" ht="20">
      <c r="A3226" s="49"/>
      <c r="B3226" s="52"/>
      <c r="C3226" s="53"/>
      <c r="D3226" s="54"/>
      <c r="E3226" s="54"/>
      <c r="F3226" s="55"/>
      <c r="G3226" s="56"/>
      <c r="H3226" s="57"/>
      <c r="I3226" s="58"/>
      <c r="J3226" s="61"/>
      <c r="K3226" s="60"/>
      <c r="L3226" s="61"/>
      <c r="M3226" s="61"/>
      <c r="N3226" s="60"/>
      <c r="O3226" s="62"/>
      <c r="P3226" s="61"/>
      <c r="Q3226" s="60"/>
      <c r="R3226" s="60"/>
      <c r="S3226" s="75" t="str">
        <f t="shared" si="579"/>
        <v>已清</v>
      </c>
      <c r="T3226" s="84"/>
      <c r="U3226" s="82"/>
      <c r="V3226" s="82"/>
    </row>
    <row r="3227" spans="1:22" ht="20">
      <c r="A3227" s="49"/>
      <c r="B3227" s="52"/>
      <c r="C3227" s="53"/>
      <c r="D3227" s="54"/>
      <c r="E3227" s="54"/>
      <c r="F3227" s="55"/>
      <c r="G3227" s="56"/>
      <c r="H3227" s="57"/>
      <c r="I3227" s="58"/>
      <c r="J3227" s="61"/>
      <c r="K3227" s="60"/>
      <c r="L3227" s="61"/>
      <c r="M3227" s="61"/>
      <c r="N3227" s="60"/>
      <c r="O3227" s="62"/>
      <c r="P3227" s="61"/>
      <c r="Q3227" s="60"/>
      <c r="R3227" s="60"/>
      <c r="S3227" s="75" t="str">
        <f t="shared" si="579"/>
        <v>已清</v>
      </c>
      <c r="T3227" s="84"/>
      <c r="U3227" s="82"/>
      <c r="V3227" s="82"/>
    </row>
    <row r="3228" spans="1:22" ht="20">
      <c r="A3228" s="49"/>
      <c r="B3228" s="52"/>
      <c r="C3228" s="53"/>
      <c r="D3228" s="54"/>
      <c r="E3228" s="54"/>
      <c r="F3228" s="55"/>
      <c r="G3228" s="56"/>
      <c r="H3228" s="57"/>
      <c r="I3228" s="58"/>
      <c r="J3228" s="61"/>
      <c r="K3228" s="60"/>
      <c r="L3228" s="61"/>
      <c r="M3228" s="61"/>
      <c r="N3228" s="60"/>
      <c r="O3228" s="62"/>
      <c r="P3228" s="61"/>
      <c r="Q3228" s="60"/>
      <c r="R3228" s="60"/>
      <c r="S3228" s="75" t="str">
        <f t="shared" si="579"/>
        <v>已清</v>
      </c>
      <c r="T3228" s="84"/>
      <c r="U3228" s="82"/>
      <c r="V3228" s="82"/>
    </row>
    <row r="3229" spans="1:22" ht="20">
      <c r="A3229" s="49"/>
      <c r="B3229" s="52"/>
      <c r="C3229" s="53"/>
      <c r="D3229" s="54"/>
      <c r="E3229" s="54"/>
      <c r="F3229" s="55"/>
      <c r="G3229" s="56"/>
      <c r="H3229" s="57"/>
      <c r="I3229" s="58"/>
      <c r="J3229" s="61"/>
      <c r="K3229" s="60"/>
      <c r="L3229" s="61"/>
      <c r="M3229" s="61"/>
      <c r="N3229" s="60"/>
      <c r="O3229" s="62"/>
      <c r="P3229" s="61"/>
      <c r="Q3229" s="60"/>
      <c r="R3229" s="60"/>
      <c r="S3229" s="75" t="str">
        <f t="shared" si="579"/>
        <v>已清</v>
      </c>
      <c r="T3229" s="84"/>
      <c r="U3229" s="82"/>
      <c r="V3229" s="82"/>
    </row>
    <row r="3230" spans="1:22" ht="20">
      <c r="A3230" s="49"/>
      <c r="B3230" s="52"/>
      <c r="C3230" s="53"/>
      <c r="D3230" s="54"/>
      <c r="E3230" s="54"/>
      <c r="F3230" s="55"/>
      <c r="G3230" s="56"/>
      <c r="H3230" s="57"/>
      <c r="I3230" s="58"/>
      <c r="J3230" s="61"/>
      <c r="K3230" s="60"/>
      <c r="L3230" s="61"/>
      <c r="M3230" s="61"/>
      <c r="N3230" s="60"/>
      <c r="O3230" s="62"/>
      <c r="P3230" s="61"/>
      <c r="Q3230" s="60"/>
      <c r="R3230" s="60"/>
      <c r="S3230" s="75" t="str">
        <f t="shared" si="579"/>
        <v>已清</v>
      </c>
      <c r="T3230" s="84"/>
      <c r="U3230" s="82"/>
      <c r="V3230" s="82"/>
    </row>
    <row r="3231" spans="1:22" ht="20">
      <c r="A3231" s="49"/>
      <c r="B3231" s="52"/>
      <c r="C3231" s="53"/>
      <c r="D3231" s="54"/>
      <c r="E3231" s="54"/>
      <c r="F3231" s="55"/>
      <c r="G3231" s="56"/>
      <c r="H3231" s="57"/>
      <c r="I3231" s="58"/>
      <c r="J3231" s="61"/>
      <c r="K3231" s="60"/>
      <c r="L3231" s="61"/>
      <c r="M3231" s="61"/>
      <c r="N3231" s="60"/>
      <c r="O3231" s="62"/>
      <c r="P3231" s="61"/>
      <c r="Q3231" s="60"/>
      <c r="R3231" s="60"/>
      <c r="S3231" s="75" t="str">
        <f t="shared" si="579"/>
        <v>已清</v>
      </c>
      <c r="T3231" s="84"/>
      <c r="U3231" s="82"/>
      <c r="V3231" s="82"/>
    </row>
    <row r="3232" spans="1:22" ht="20">
      <c r="A3232" s="49"/>
      <c r="B3232" s="52"/>
      <c r="C3232" s="53"/>
      <c r="D3232" s="54"/>
      <c r="E3232" s="54"/>
      <c r="F3232" s="55"/>
      <c r="G3232" s="56"/>
      <c r="H3232" s="57"/>
      <c r="I3232" s="58"/>
      <c r="J3232" s="61"/>
      <c r="K3232" s="60"/>
      <c r="L3232" s="61"/>
      <c r="M3232" s="61"/>
      <c r="N3232" s="60"/>
      <c r="O3232" s="62"/>
      <c r="P3232" s="61"/>
      <c r="Q3232" s="60"/>
      <c r="R3232" s="60"/>
      <c r="S3232" s="75" t="str">
        <f t="shared" si="579"/>
        <v>已清</v>
      </c>
      <c r="T3232" s="84"/>
      <c r="U3232" s="82"/>
      <c r="V3232" s="82"/>
    </row>
    <row r="3233" spans="1:22" ht="20">
      <c r="A3233" s="49"/>
      <c r="B3233" s="52"/>
      <c r="C3233" s="53"/>
      <c r="D3233" s="54"/>
      <c r="E3233" s="54"/>
      <c r="F3233" s="55"/>
      <c r="G3233" s="56"/>
      <c r="H3233" s="57"/>
      <c r="I3233" s="58"/>
      <c r="J3233" s="61"/>
      <c r="K3233" s="60"/>
      <c r="L3233" s="61"/>
      <c r="M3233" s="61"/>
      <c r="N3233" s="60"/>
      <c r="O3233" s="62"/>
      <c r="P3233" s="61"/>
      <c r="Q3233" s="60"/>
      <c r="R3233" s="60"/>
      <c r="S3233" s="75" t="str">
        <f t="shared" si="579"/>
        <v>已清</v>
      </c>
      <c r="T3233" s="84"/>
      <c r="U3233" s="82"/>
      <c r="V3233" s="82"/>
    </row>
    <row r="3234" spans="1:22" ht="20">
      <c r="A3234" s="49"/>
      <c r="B3234" s="52"/>
      <c r="C3234" s="53"/>
      <c r="D3234" s="54"/>
      <c r="E3234" s="54"/>
      <c r="F3234" s="55"/>
      <c r="G3234" s="56"/>
      <c r="H3234" s="57"/>
      <c r="I3234" s="58"/>
      <c r="J3234" s="61"/>
      <c r="K3234" s="60"/>
      <c r="L3234" s="61"/>
      <c r="M3234" s="61"/>
      <c r="N3234" s="60"/>
      <c r="O3234" s="62"/>
      <c r="P3234" s="61"/>
      <c r="Q3234" s="60"/>
      <c r="R3234" s="60"/>
      <c r="S3234" s="75" t="str">
        <f t="shared" si="579"/>
        <v>已清</v>
      </c>
      <c r="T3234" s="84"/>
      <c r="U3234" s="82"/>
      <c r="V3234" s="82"/>
    </row>
    <row r="3235" spans="1:22" ht="20">
      <c r="A3235" s="49"/>
      <c r="B3235" s="52"/>
      <c r="C3235" s="53"/>
      <c r="D3235" s="54"/>
      <c r="E3235" s="54"/>
      <c r="F3235" s="55"/>
      <c r="G3235" s="56"/>
      <c r="H3235" s="57"/>
      <c r="I3235" s="58"/>
      <c r="J3235" s="61"/>
      <c r="K3235" s="60"/>
      <c r="L3235" s="61"/>
      <c r="M3235" s="61"/>
      <c r="N3235" s="60"/>
      <c r="O3235" s="62"/>
      <c r="P3235" s="61"/>
      <c r="Q3235" s="60"/>
      <c r="R3235" s="60"/>
      <c r="S3235" s="75" t="str">
        <f t="shared" si="579"/>
        <v>已清</v>
      </c>
      <c r="T3235" s="84"/>
      <c r="U3235" s="82"/>
      <c r="V3235" s="82"/>
    </row>
    <row r="3236" spans="1:22" ht="20">
      <c r="A3236" s="49"/>
      <c r="B3236" s="52"/>
      <c r="C3236" s="53"/>
      <c r="D3236" s="54"/>
      <c r="E3236" s="54"/>
      <c r="F3236" s="55"/>
      <c r="G3236" s="56"/>
      <c r="H3236" s="57"/>
      <c r="I3236" s="58"/>
      <c r="J3236" s="61"/>
      <c r="K3236" s="60"/>
      <c r="L3236" s="61"/>
      <c r="M3236" s="61"/>
      <c r="N3236" s="60"/>
      <c r="O3236" s="62"/>
      <c r="P3236" s="61"/>
      <c r="Q3236" s="60"/>
      <c r="R3236" s="60"/>
      <c r="S3236" s="75" t="str">
        <f t="shared" si="579"/>
        <v>已清</v>
      </c>
      <c r="T3236" s="84"/>
      <c r="U3236" s="82"/>
      <c r="V3236" s="82"/>
    </row>
    <row r="3237" spans="1:22" ht="20">
      <c r="A3237" s="49"/>
      <c r="B3237" s="52"/>
      <c r="C3237" s="53"/>
      <c r="D3237" s="54"/>
      <c r="E3237" s="54"/>
      <c r="F3237" s="55"/>
      <c r="G3237" s="56"/>
      <c r="H3237" s="57"/>
      <c r="I3237" s="58"/>
      <c r="J3237" s="61"/>
      <c r="K3237" s="60"/>
      <c r="L3237" s="61"/>
      <c r="M3237" s="61"/>
      <c r="N3237" s="60"/>
      <c r="O3237" s="62"/>
      <c r="P3237" s="61"/>
      <c r="Q3237" s="60"/>
      <c r="R3237" s="60"/>
      <c r="S3237" s="75" t="str">
        <f t="shared" si="579"/>
        <v>已清</v>
      </c>
      <c r="T3237" s="84"/>
      <c r="U3237" s="82"/>
      <c r="V3237" s="82"/>
    </row>
    <row r="3238" spans="1:22" ht="20">
      <c r="A3238" s="49"/>
      <c r="B3238" s="52"/>
      <c r="C3238" s="53"/>
      <c r="D3238" s="54"/>
      <c r="E3238" s="54"/>
      <c r="F3238" s="55"/>
      <c r="G3238" s="56"/>
      <c r="H3238" s="57"/>
      <c r="I3238" s="58"/>
      <c r="J3238" s="61"/>
      <c r="K3238" s="60"/>
      <c r="L3238" s="61"/>
      <c r="M3238" s="61"/>
      <c r="N3238" s="60"/>
      <c r="O3238" s="62"/>
      <c r="P3238" s="61"/>
      <c r="Q3238" s="60"/>
      <c r="R3238" s="60"/>
      <c r="S3238" s="75" t="str">
        <f t="shared" si="579"/>
        <v>已清</v>
      </c>
      <c r="T3238" s="84"/>
      <c r="U3238" s="82"/>
      <c r="V3238" s="82"/>
    </row>
    <row r="3239" spans="1:22" ht="20">
      <c r="A3239" s="49"/>
      <c r="B3239" s="52"/>
      <c r="C3239" s="53"/>
      <c r="D3239" s="54"/>
      <c r="E3239" s="54"/>
      <c r="F3239" s="55"/>
      <c r="G3239" s="56"/>
      <c r="H3239" s="57"/>
      <c r="I3239" s="58"/>
      <c r="J3239" s="61"/>
      <c r="K3239" s="60"/>
      <c r="L3239" s="61"/>
      <c r="M3239" s="61"/>
      <c r="N3239" s="60"/>
      <c r="O3239" s="62"/>
      <c r="P3239" s="61"/>
      <c r="Q3239" s="60"/>
      <c r="R3239" s="60"/>
      <c r="S3239" s="75" t="str">
        <f t="shared" si="579"/>
        <v>已清</v>
      </c>
      <c r="T3239" s="84"/>
      <c r="U3239" s="82"/>
      <c r="V3239" s="82"/>
    </row>
    <row r="3240" spans="1:22" ht="20">
      <c r="A3240" s="49"/>
      <c r="B3240" s="52"/>
      <c r="C3240" s="53"/>
      <c r="D3240" s="54"/>
      <c r="E3240" s="54"/>
      <c r="F3240" s="55"/>
      <c r="G3240" s="56"/>
      <c r="H3240" s="57"/>
      <c r="I3240" s="58"/>
      <c r="J3240" s="61"/>
      <c r="K3240" s="60"/>
      <c r="L3240" s="61"/>
      <c r="M3240" s="61"/>
      <c r="N3240" s="60"/>
      <c r="O3240" s="62"/>
      <c r="P3240" s="61"/>
      <c r="Q3240" s="60"/>
      <c r="R3240" s="60"/>
      <c r="S3240" s="75" t="str">
        <f t="shared" si="579"/>
        <v>已清</v>
      </c>
      <c r="T3240" s="84"/>
      <c r="U3240" s="82"/>
      <c r="V3240" s="82"/>
    </row>
    <row r="3241" spans="1:22" ht="20">
      <c r="A3241" s="49"/>
      <c r="B3241" s="52"/>
      <c r="C3241" s="53"/>
      <c r="D3241" s="54"/>
      <c r="E3241" s="54"/>
      <c r="F3241" s="55"/>
      <c r="G3241" s="56"/>
      <c r="H3241" s="57"/>
      <c r="I3241" s="58"/>
      <c r="J3241" s="61"/>
      <c r="K3241" s="60"/>
      <c r="L3241" s="61"/>
      <c r="M3241" s="61"/>
      <c r="N3241" s="60"/>
      <c r="O3241" s="62"/>
      <c r="P3241" s="61"/>
      <c r="Q3241" s="60"/>
      <c r="R3241" s="60"/>
      <c r="S3241" s="75" t="str">
        <f t="shared" si="579"/>
        <v>已清</v>
      </c>
      <c r="T3241" s="84"/>
      <c r="U3241" s="82"/>
      <c r="V3241" s="82"/>
    </row>
    <row r="3242" spans="1:22" ht="20">
      <c r="A3242" s="49"/>
      <c r="B3242" s="52"/>
      <c r="C3242" s="53"/>
      <c r="D3242" s="54"/>
      <c r="E3242" s="54"/>
      <c r="F3242" s="55"/>
      <c r="G3242" s="56"/>
      <c r="H3242" s="57"/>
      <c r="I3242" s="58"/>
      <c r="J3242" s="61"/>
      <c r="K3242" s="60"/>
      <c r="L3242" s="61"/>
      <c r="M3242" s="61"/>
      <c r="N3242" s="60"/>
      <c r="O3242" s="62"/>
      <c r="P3242" s="61"/>
      <c r="Q3242" s="60"/>
      <c r="R3242" s="60"/>
      <c r="S3242" s="75" t="str">
        <f t="shared" si="579"/>
        <v>已清</v>
      </c>
      <c r="T3242" s="84"/>
      <c r="U3242" s="82"/>
      <c r="V3242" s="82"/>
    </row>
    <row r="3243" spans="1:22" ht="20">
      <c r="A3243" s="49"/>
      <c r="B3243" s="52"/>
      <c r="C3243" s="53"/>
      <c r="D3243" s="54"/>
      <c r="E3243" s="54"/>
      <c r="F3243" s="55"/>
      <c r="G3243" s="56"/>
      <c r="H3243" s="57"/>
      <c r="I3243" s="58"/>
      <c r="J3243" s="61"/>
      <c r="K3243" s="60"/>
      <c r="L3243" s="61"/>
      <c r="M3243" s="61"/>
      <c r="N3243" s="60"/>
      <c r="O3243" s="62"/>
      <c r="P3243" s="61"/>
      <c r="Q3243" s="60"/>
      <c r="R3243" s="60"/>
      <c r="S3243" s="75" t="str">
        <f t="shared" si="579"/>
        <v>已清</v>
      </c>
      <c r="T3243" s="84"/>
      <c r="U3243" s="82"/>
      <c r="V3243" s="82"/>
    </row>
    <row r="3244" spans="1:22" ht="20">
      <c r="A3244" s="49"/>
      <c r="B3244" s="52"/>
      <c r="C3244" s="53"/>
      <c r="D3244" s="54"/>
      <c r="E3244" s="54"/>
      <c r="F3244" s="55"/>
      <c r="G3244" s="56"/>
      <c r="H3244" s="57"/>
      <c r="I3244" s="58"/>
      <c r="J3244" s="61"/>
      <c r="K3244" s="60"/>
      <c r="L3244" s="61"/>
      <c r="M3244" s="61"/>
      <c r="N3244" s="60"/>
      <c r="O3244" s="62"/>
      <c r="P3244" s="61"/>
      <c r="Q3244" s="60"/>
      <c r="R3244" s="60"/>
      <c r="S3244" s="75" t="str">
        <f t="shared" si="579"/>
        <v>已清</v>
      </c>
      <c r="T3244" s="84"/>
      <c r="U3244" s="82"/>
      <c r="V3244" s="82"/>
    </row>
    <row r="3245" spans="1:22" ht="20">
      <c r="A3245" s="49"/>
      <c r="B3245" s="52"/>
      <c r="C3245" s="53"/>
      <c r="D3245" s="54"/>
      <c r="E3245" s="54"/>
      <c r="F3245" s="55"/>
      <c r="G3245" s="56"/>
      <c r="H3245" s="57"/>
      <c r="I3245" s="58"/>
      <c r="J3245" s="61"/>
      <c r="K3245" s="60"/>
      <c r="L3245" s="61"/>
      <c r="M3245" s="61"/>
      <c r="N3245" s="60"/>
      <c r="O3245" s="62"/>
      <c r="P3245" s="61"/>
      <c r="Q3245" s="60"/>
      <c r="R3245" s="60"/>
      <c r="S3245" s="75" t="str">
        <f t="shared" si="579"/>
        <v>已清</v>
      </c>
      <c r="T3245" s="84"/>
      <c r="U3245" s="82"/>
      <c r="V3245" s="82"/>
    </row>
    <row r="3246" spans="1:22" ht="20">
      <c r="A3246" s="49"/>
      <c r="B3246" s="52"/>
      <c r="C3246" s="53"/>
      <c r="D3246" s="54"/>
      <c r="E3246" s="54"/>
      <c r="F3246" s="55"/>
      <c r="G3246" s="56"/>
      <c r="H3246" s="57"/>
      <c r="I3246" s="58"/>
      <c r="J3246" s="61"/>
      <c r="K3246" s="60"/>
      <c r="L3246" s="61"/>
      <c r="M3246" s="61"/>
      <c r="N3246" s="60"/>
      <c r="O3246" s="62"/>
      <c r="P3246" s="61"/>
      <c r="Q3246" s="60"/>
      <c r="R3246" s="60"/>
      <c r="S3246" s="75" t="str">
        <f t="shared" si="579"/>
        <v>已清</v>
      </c>
      <c r="T3246" s="84"/>
      <c r="U3246" s="82"/>
      <c r="V3246" s="82"/>
    </row>
    <row r="3247" spans="1:22" ht="20">
      <c r="A3247" s="49"/>
      <c r="B3247" s="52"/>
      <c r="C3247" s="53"/>
      <c r="D3247" s="54"/>
      <c r="E3247" s="54"/>
      <c r="F3247" s="55"/>
      <c r="G3247" s="56"/>
      <c r="H3247" s="57"/>
      <c r="I3247" s="58"/>
      <c r="J3247" s="61"/>
      <c r="K3247" s="60"/>
      <c r="L3247" s="61"/>
      <c r="M3247" s="61"/>
      <c r="N3247" s="60"/>
      <c r="O3247" s="62"/>
      <c r="P3247" s="61"/>
      <c r="Q3247" s="60"/>
      <c r="R3247" s="60"/>
      <c r="S3247" s="75" t="str">
        <f t="shared" si="579"/>
        <v>已清</v>
      </c>
      <c r="T3247" s="84"/>
      <c r="U3247" s="82"/>
      <c r="V3247" s="82"/>
    </row>
    <row r="3248" spans="1:22" ht="20">
      <c r="A3248" s="49"/>
      <c r="B3248" s="52"/>
      <c r="C3248" s="53"/>
      <c r="D3248" s="54"/>
      <c r="E3248" s="54"/>
      <c r="F3248" s="55"/>
      <c r="G3248" s="56"/>
      <c r="H3248" s="57"/>
      <c r="I3248" s="58"/>
      <c r="J3248" s="61"/>
      <c r="K3248" s="60"/>
      <c r="L3248" s="61"/>
      <c r="M3248" s="61"/>
      <c r="N3248" s="60"/>
      <c r="O3248" s="62"/>
      <c r="P3248" s="61"/>
      <c r="Q3248" s="60"/>
      <c r="R3248" s="60"/>
      <c r="S3248" s="75" t="str">
        <f t="shared" si="579"/>
        <v>已清</v>
      </c>
      <c r="T3248" s="84"/>
      <c r="U3248" s="82"/>
      <c r="V3248" s="82"/>
    </row>
    <row r="3249" spans="1:22" ht="20">
      <c r="A3249" s="49"/>
      <c r="B3249" s="52"/>
      <c r="C3249" s="53"/>
      <c r="D3249" s="54"/>
      <c r="E3249" s="54"/>
      <c r="F3249" s="55"/>
      <c r="G3249" s="56"/>
      <c r="H3249" s="57"/>
      <c r="I3249" s="58"/>
      <c r="J3249" s="61"/>
      <c r="K3249" s="60"/>
      <c r="L3249" s="61"/>
      <c r="M3249" s="61"/>
      <c r="N3249" s="60"/>
      <c r="O3249" s="62"/>
      <c r="P3249" s="61"/>
      <c r="Q3249" s="60"/>
      <c r="R3249" s="60"/>
      <c r="S3249" s="75" t="str">
        <f t="shared" si="579"/>
        <v>已清</v>
      </c>
      <c r="T3249" s="84"/>
      <c r="U3249" s="82"/>
      <c r="V3249" s="82"/>
    </row>
    <row r="3250" spans="1:22" ht="20">
      <c r="A3250" s="49"/>
      <c r="B3250" s="52"/>
      <c r="C3250" s="53"/>
      <c r="D3250" s="54"/>
      <c r="E3250" s="54"/>
      <c r="F3250" s="55"/>
      <c r="G3250" s="56"/>
      <c r="H3250" s="57"/>
      <c r="I3250" s="58"/>
      <c r="J3250" s="61"/>
      <c r="K3250" s="60"/>
      <c r="L3250" s="61"/>
      <c r="M3250" s="61"/>
      <c r="N3250" s="60"/>
      <c r="O3250" s="62"/>
      <c r="P3250" s="61"/>
      <c r="Q3250" s="60"/>
      <c r="R3250" s="60"/>
      <c r="S3250" s="75" t="str">
        <f t="shared" si="579"/>
        <v>已清</v>
      </c>
      <c r="T3250" s="84"/>
      <c r="U3250" s="82"/>
      <c r="V3250" s="82"/>
    </row>
    <row r="3251" spans="1:22" ht="20">
      <c r="A3251" s="49"/>
      <c r="B3251" s="52"/>
      <c r="C3251" s="53"/>
      <c r="D3251" s="54"/>
      <c r="E3251" s="54"/>
      <c r="F3251" s="55"/>
      <c r="G3251" s="56"/>
      <c r="H3251" s="57"/>
      <c r="I3251" s="58"/>
      <c r="J3251" s="61"/>
      <c r="K3251" s="60"/>
      <c r="L3251" s="61"/>
      <c r="M3251" s="61"/>
      <c r="N3251" s="60"/>
      <c r="O3251" s="62"/>
      <c r="P3251" s="61"/>
      <c r="Q3251" s="60"/>
      <c r="R3251" s="60"/>
      <c r="S3251" s="75" t="str">
        <f t="shared" si="579"/>
        <v>已清</v>
      </c>
      <c r="T3251" s="84"/>
      <c r="U3251" s="82"/>
      <c r="V3251" s="82"/>
    </row>
    <row r="3252" spans="1:22" ht="20">
      <c r="A3252" s="49"/>
      <c r="B3252" s="52"/>
      <c r="C3252" s="53"/>
      <c r="D3252" s="54"/>
      <c r="E3252" s="54"/>
      <c r="F3252" s="55"/>
      <c r="G3252" s="56"/>
      <c r="H3252" s="57"/>
      <c r="I3252" s="58"/>
      <c r="J3252" s="61"/>
      <c r="K3252" s="60"/>
      <c r="L3252" s="61"/>
      <c r="M3252" s="61"/>
      <c r="N3252" s="60"/>
      <c r="O3252" s="62"/>
      <c r="P3252" s="61"/>
      <c r="Q3252" s="60"/>
      <c r="R3252" s="60"/>
      <c r="S3252" s="75" t="str">
        <f t="shared" si="579"/>
        <v>已清</v>
      </c>
      <c r="T3252" s="84"/>
      <c r="U3252" s="82"/>
      <c r="V3252" s="82"/>
    </row>
    <row r="3253" spans="1:22" ht="20">
      <c r="A3253" s="49"/>
      <c r="B3253" s="52"/>
      <c r="C3253" s="53"/>
      <c r="D3253" s="54"/>
      <c r="E3253" s="54"/>
      <c r="F3253" s="55"/>
      <c r="G3253" s="56"/>
      <c r="H3253" s="57"/>
      <c r="I3253" s="58"/>
      <c r="J3253" s="61"/>
      <c r="K3253" s="60"/>
      <c r="L3253" s="61"/>
      <c r="M3253" s="61"/>
      <c r="N3253" s="60"/>
      <c r="O3253" s="62"/>
      <c r="P3253" s="61"/>
      <c r="Q3253" s="60"/>
      <c r="R3253" s="60"/>
      <c r="S3253" s="75" t="str">
        <f t="shared" si="579"/>
        <v>已清</v>
      </c>
      <c r="T3253" s="84"/>
      <c r="U3253" s="82"/>
      <c r="V3253" s="82"/>
    </row>
    <row r="3254" spans="1:22" ht="20">
      <c r="A3254" s="49"/>
      <c r="B3254" s="52"/>
      <c r="C3254" s="53"/>
      <c r="D3254" s="54"/>
      <c r="E3254" s="54"/>
      <c r="F3254" s="55"/>
      <c r="G3254" s="56"/>
      <c r="H3254" s="57"/>
      <c r="I3254" s="58"/>
      <c r="J3254" s="61"/>
      <c r="K3254" s="60"/>
      <c r="L3254" s="61"/>
      <c r="M3254" s="61"/>
      <c r="N3254" s="60"/>
      <c r="O3254" s="62"/>
      <c r="P3254" s="61"/>
      <c r="Q3254" s="60"/>
      <c r="R3254" s="60"/>
      <c r="S3254" s="75" t="str">
        <f t="shared" si="579"/>
        <v>已清</v>
      </c>
      <c r="T3254" s="84"/>
      <c r="U3254" s="82"/>
      <c r="V3254" s="82"/>
    </row>
    <row r="3255" spans="1:22" ht="20">
      <c r="A3255" s="49"/>
      <c r="B3255" s="52"/>
      <c r="C3255" s="53"/>
      <c r="D3255" s="54"/>
      <c r="E3255" s="54"/>
      <c r="F3255" s="55"/>
      <c r="G3255" s="56"/>
      <c r="H3255" s="57"/>
      <c r="I3255" s="58"/>
      <c r="J3255" s="61"/>
      <c r="K3255" s="60"/>
      <c r="L3255" s="61"/>
      <c r="M3255" s="61"/>
      <c r="N3255" s="60"/>
      <c r="O3255" s="62"/>
      <c r="P3255" s="61"/>
      <c r="Q3255" s="60"/>
      <c r="R3255" s="60"/>
      <c r="S3255" s="75" t="str">
        <f t="shared" si="579"/>
        <v>已清</v>
      </c>
      <c r="T3255" s="84"/>
      <c r="U3255" s="82"/>
      <c r="V3255" s="82"/>
    </row>
    <row r="3256" spans="1:22" ht="20">
      <c r="A3256" s="49"/>
      <c r="B3256" s="52"/>
      <c r="C3256" s="53"/>
      <c r="D3256" s="54"/>
      <c r="E3256" s="54"/>
      <c r="F3256" s="55"/>
      <c r="G3256" s="56"/>
      <c r="H3256" s="57"/>
      <c r="I3256" s="58"/>
      <c r="J3256" s="61"/>
      <c r="K3256" s="60"/>
      <c r="L3256" s="61"/>
      <c r="M3256" s="61"/>
      <c r="N3256" s="60"/>
      <c r="O3256" s="62"/>
      <c r="P3256" s="61"/>
      <c r="Q3256" s="60"/>
      <c r="R3256" s="60"/>
      <c r="S3256" s="75" t="str">
        <f t="shared" si="579"/>
        <v>已清</v>
      </c>
      <c r="T3256" s="84"/>
      <c r="U3256" s="82"/>
      <c r="V3256" s="82"/>
    </row>
    <row r="3257" spans="1:22" ht="20">
      <c r="A3257" s="49"/>
      <c r="B3257" s="52"/>
      <c r="C3257" s="53"/>
      <c r="D3257" s="54"/>
      <c r="E3257" s="54"/>
      <c r="F3257" s="55"/>
      <c r="G3257" s="56"/>
      <c r="H3257" s="57"/>
      <c r="I3257" s="58"/>
      <c r="J3257" s="61"/>
      <c r="K3257" s="60"/>
      <c r="L3257" s="61"/>
      <c r="M3257" s="61"/>
      <c r="N3257" s="60"/>
      <c r="O3257" s="62"/>
      <c r="P3257" s="61"/>
      <c r="Q3257" s="60"/>
      <c r="R3257" s="60"/>
      <c r="S3257" s="75" t="str">
        <f t="shared" si="579"/>
        <v>已清</v>
      </c>
      <c r="T3257" s="84"/>
      <c r="U3257" s="82"/>
      <c r="V3257" s="82"/>
    </row>
    <row r="3258" spans="1:22" ht="20">
      <c r="A3258" s="49"/>
      <c r="B3258" s="52"/>
      <c r="C3258" s="53"/>
      <c r="D3258" s="54"/>
      <c r="E3258" s="54"/>
      <c r="F3258" s="55"/>
      <c r="G3258" s="56"/>
      <c r="H3258" s="57"/>
      <c r="I3258" s="58"/>
      <c r="J3258" s="61"/>
      <c r="K3258" s="60"/>
      <c r="L3258" s="61"/>
      <c r="M3258" s="61"/>
      <c r="N3258" s="60"/>
      <c r="O3258" s="62"/>
      <c r="P3258" s="61"/>
      <c r="Q3258" s="60"/>
      <c r="R3258" s="60"/>
      <c r="S3258" s="75" t="str">
        <f t="shared" si="579"/>
        <v>已清</v>
      </c>
      <c r="T3258" s="84"/>
      <c r="U3258" s="82"/>
      <c r="V3258" s="82"/>
    </row>
    <row r="3259" spans="1:22" ht="20">
      <c r="A3259" s="49"/>
      <c r="B3259" s="52"/>
      <c r="C3259" s="53"/>
      <c r="D3259" s="54"/>
      <c r="E3259" s="54"/>
      <c r="F3259" s="55"/>
      <c r="G3259" s="56"/>
      <c r="H3259" s="57"/>
      <c r="I3259" s="58"/>
      <c r="J3259" s="61"/>
      <c r="K3259" s="60"/>
      <c r="L3259" s="61"/>
      <c r="M3259" s="61"/>
      <c r="N3259" s="60"/>
      <c r="O3259" s="62"/>
      <c r="P3259" s="61"/>
      <c r="Q3259" s="60"/>
      <c r="R3259" s="60"/>
      <c r="S3259" s="75" t="str">
        <f t="shared" si="579"/>
        <v>已清</v>
      </c>
      <c r="T3259" s="84"/>
      <c r="U3259" s="82"/>
      <c r="V3259" s="82"/>
    </row>
    <row r="3260" spans="1:22" ht="20">
      <c r="A3260" s="49"/>
      <c r="B3260" s="52"/>
      <c r="C3260" s="53"/>
      <c r="D3260" s="54"/>
      <c r="E3260" s="54"/>
      <c r="F3260" s="55"/>
      <c r="G3260" s="56"/>
      <c r="H3260" s="57"/>
      <c r="I3260" s="58"/>
      <c r="J3260" s="61"/>
      <c r="K3260" s="60"/>
      <c r="L3260" s="61"/>
      <c r="M3260" s="61"/>
      <c r="N3260" s="60"/>
      <c r="O3260" s="62"/>
      <c r="P3260" s="61"/>
      <c r="Q3260" s="60"/>
      <c r="R3260" s="60"/>
      <c r="S3260" s="75" t="str">
        <f t="shared" si="579"/>
        <v>已清</v>
      </c>
      <c r="T3260" s="84"/>
      <c r="U3260" s="82"/>
      <c r="V3260" s="82"/>
    </row>
    <row r="3261" spans="1:22" ht="20">
      <c r="A3261" s="49"/>
      <c r="B3261" s="52"/>
      <c r="C3261" s="53"/>
      <c r="D3261" s="54"/>
      <c r="E3261" s="54"/>
      <c r="F3261" s="55"/>
      <c r="G3261" s="56"/>
      <c r="H3261" s="57"/>
      <c r="I3261" s="58"/>
      <c r="J3261" s="61"/>
      <c r="K3261" s="60"/>
      <c r="L3261" s="61"/>
      <c r="M3261" s="61"/>
      <c r="N3261" s="60"/>
      <c r="O3261" s="62"/>
      <c r="P3261" s="61"/>
      <c r="Q3261" s="60"/>
      <c r="R3261" s="60"/>
      <c r="S3261" s="75" t="str">
        <f t="shared" si="579"/>
        <v>已清</v>
      </c>
      <c r="T3261" s="84"/>
      <c r="U3261" s="82"/>
      <c r="V3261" s="82"/>
    </row>
    <row r="3262" spans="1:22" ht="20">
      <c r="A3262" s="49"/>
      <c r="B3262" s="52"/>
      <c r="C3262" s="53"/>
      <c r="D3262" s="54"/>
      <c r="E3262" s="54"/>
      <c r="F3262" s="55"/>
      <c r="G3262" s="56"/>
      <c r="H3262" s="57"/>
      <c r="I3262" s="58"/>
      <c r="J3262" s="61"/>
      <c r="K3262" s="60"/>
      <c r="L3262" s="61"/>
      <c r="M3262" s="61"/>
      <c r="N3262" s="60"/>
      <c r="O3262" s="62"/>
      <c r="P3262" s="61"/>
      <c r="Q3262" s="60"/>
      <c r="R3262" s="60"/>
      <c r="S3262" s="75" t="str">
        <f t="shared" si="579"/>
        <v>已清</v>
      </c>
      <c r="T3262" s="84"/>
      <c r="U3262" s="82"/>
      <c r="V3262" s="82"/>
    </row>
    <row r="3263" spans="1:22" ht="20">
      <c r="A3263" s="49"/>
      <c r="B3263" s="52"/>
      <c r="C3263" s="53"/>
      <c r="D3263" s="54"/>
      <c r="E3263" s="54"/>
      <c r="F3263" s="55"/>
      <c r="G3263" s="56"/>
      <c r="H3263" s="57"/>
      <c r="I3263" s="58"/>
      <c r="J3263" s="61"/>
      <c r="K3263" s="60"/>
      <c r="L3263" s="61"/>
      <c r="M3263" s="61"/>
      <c r="N3263" s="60"/>
      <c r="O3263" s="62"/>
      <c r="P3263" s="61"/>
      <c r="Q3263" s="60"/>
      <c r="R3263" s="60"/>
      <c r="S3263" s="75" t="str">
        <f t="shared" si="579"/>
        <v>已清</v>
      </c>
      <c r="T3263" s="84"/>
      <c r="U3263" s="82"/>
      <c r="V3263" s="82"/>
    </row>
    <row r="3264" spans="1:22" ht="20">
      <c r="A3264" s="49"/>
      <c r="B3264" s="52"/>
      <c r="C3264" s="53"/>
      <c r="D3264" s="54"/>
      <c r="E3264" s="54"/>
      <c r="F3264" s="55"/>
      <c r="G3264" s="56"/>
      <c r="H3264" s="57"/>
      <c r="I3264" s="58"/>
      <c r="J3264" s="61"/>
      <c r="K3264" s="60"/>
      <c r="L3264" s="61"/>
      <c r="M3264" s="61"/>
      <c r="N3264" s="60"/>
      <c r="O3264" s="62"/>
      <c r="P3264" s="61"/>
      <c r="Q3264" s="60"/>
      <c r="R3264" s="60"/>
      <c r="S3264" s="75" t="str">
        <f t="shared" si="579"/>
        <v>已清</v>
      </c>
      <c r="T3264" s="84"/>
      <c r="U3264" s="82"/>
      <c r="V3264" s="82"/>
    </row>
    <row r="3265" spans="1:22" ht="20">
      <c r="A3265" s="49"/>
      <c r="B3265" s="52"/>
      <c r="C3265" s="53"/>
      <c r="D3265" s="54"/>
      <c r="E3265" s="54"/>
      <c r="F3265" s="55"/>
      <c r="G3265" s="56"/>
      <c r="H3265" s="57"/>
      <c r="I3265" s="58"/>
      <c r="J3265" s="61"/>
      <c r="K3265" s="60"/>
      <c r="L3265" s="61"/>
      <c r="M3265" s="61"/>
      <c r="N3265" s="60"/>
      <c r="O3265" s="62"/>
      <c r="P3265" s="61"/>
      <c r="Q3265" s="60"/>
      <c r="R3265" s="60"/>
      <c r="S3265" s="75" t="str">
        <f t="shared" si="579"/>
        <v>已清</v>
      </c>
      <c r="T3265" s="84"/>
      <c r="U3265" s="82"/>
      <c r="V3265" s="82"/>
    </row>
    <row r="3266" spans="1:22" ht="20">
      <c r="A3266" s="49"/>
      <c r="B3266" s="52"/>
      <c r="C3266" s="53"/>
      <c r="D3266" s="54"/>
      <c r="E3266" s="54"/>
      <c r="F3266" s="55"/>
      <c r="G3266" s="56"/>
      <c r="H3266" s="57"/>
      <c r="I3266" s="58"/>
      <c r="J3266" s="61"/>
      <c r="K3266" s="60"/>
      <c r="L3266" s="61"/>
      <c r="M3266" s="61"/>
      <c r="N3266" s="60"/>
      <c r="O3266" s="62"/>
      <c r="P3266" s="61"/>
      <c r="Q3266" s="60"/>
      <c r="R3266" s="60"/>
      <c r="S3266" s="75" t="str">
        <f t="shared" ref="S3266:S3329" si="580">IF(Q3266&lt;&gt;0,"未清","已清")</f>
        <v>已清</v>
      </c>
      <c r="T3266" s="84"/>
      <c r="U3266" s="82"/>
      <c r="V3266" s="82"/>
    </row>
    <row r="3267" spans="1:22" ht="20">
      <c r="A3267" s="49"/>
      <c r="B3267" s="52"/>
      <c r="C3267" s="53"/>
      <c r="D3267" s="54"/>
      <c r="E3267" s="54"/>
      <c r="F3267" s="55"/>
      <c r="G3267" s="56"/>
      <c r="H3267" s="57"/>
      <c r="I3267" s="58"/>
      <c r="J3267" s="61"/>
      <c r="K3267" s="60"/>
      <c r="L3267" s="61"/>
      <c r="M3267" s="61"/>
      <c r="N3267" s="60"/>
      <c r="O3267" s="62"/>
      <c r="P3267" s="61"/>
      <c r="Q3267" s="60"/>
      <c r="R3267" s="60"/>
      <c r="S3267" s="75" t="str">
        <f t="shared" si="580"/>
        <v>已清</v>
      </c>
      <c r="T3267" s="84"/>
      <c r="U3267" s="82"/>
      <c r="V3267" s="82"/>
    </row>
    <row r="3268" spans="1:22" ht="20">
      <c r="A3268" s="49"/>
      <c r="B3268" s="52"/>
      <c r="C3268" s="53"/>
      <c r="D3268" s="54"/>
      <c r="E3268" s="54"/>
      <c r="F3268" s="55"/>
      <c r="G3268" s="56"/>
      <c r="H3268" s="57"/>
      <c r="I3268" s="58"/>
      <c r="J3268" s="61"/>
      <c r="K3268" s="60"/>
      <c r="L3268" s="61"/>
      <c r="M3268" s="61"/>
      <c r="N3268" s="60"/>
      <c r="O3268" s="62"/>
      <c r="P3268" s="61"/>
      <c r="Q3268" s="60"/>
      <c r="R3268" s="60"/>
      <c r="S3268" s="75" t="str">
        <f t="shared" si="580"/>
        <v>已清</v>
      </c>
      <c r="T3268" s="84"/>
      <c r="U3268" s="82"/>
      <c r="V3268" s="82"/>
    </row>
    <row r="3269" spans="1:22" ht="20">
      <c r="A3269" s="49"/>
      <c r="B3269" s="52"/>
      <c r="C3269" s="53"/>
      <c r="D3269" s="54"/>
      <c r="E3269" s="54"/>
      <c r="F3269" s="55"/>
      <c r="G3269" s="56"/>
      <c r="H3269" s="57"/>
      <c r="I3269" s="58"/>
      <c r="J3269" s="61"/>
      <c r="K3269" s="60"/>
      <c r="L3269" s="61"/>
      <c r="M3269" s="61"/>
      <c r="N3269" s="60"/>
      <c r="O3269" s="62"/>
      <c r="P3269" s="61"/>
      <c r="Q3269" s="60"/>
      <c r="R3269" s="60"/>
      <c r="S3269" s="75" t="str">
        <f t="shared" si="580"/>
        <v>已清</v>
      </c>
      <c r="T3269" s="84"/>
      <c r="U3269" s="82"/>
      <c r="V3269" s="82"/>
    </row>
    <row r="3270" spans="1:22" ht="20">
      <c r="A3270" s="49"/>
      <c r="B3270" s="52"/>
      <c r="C3270" s="53"/>
      <c r="D3270" s="54"/>
      <c r="E3270" s="54"/>
      <c r="F3270" s="55"/>
      <c r="G3270" s="56"/>
      <c r="H3270" s="57"/>
      <c r="I3270" s="58"/>
      <c r="J3270" s="61"/>
      <c r="K3270" s="60"/>
      <c r="L3270" s="61"/>
      <c r="M3270" s="61"/>
      <c r="N3270" s="60"/>
      <c r="O3270" s="62"/>
      <c r="P3270" s="61"/>
      <c r="Q3270" s="60"/>
      <c r="R3270" s="60"/>
      <c r="S3270" s="75" t="str">
        <f t="shared" si="580"/>
        <v>已清</v>
      </c>
      <c r="T3270" s="84"/>
      <c r="U3270" s="82"/>
      <c r="V3270" s="82"/>
    </row>
    <row r="3271" spans="1:22" ht="20">
      <c r="A3271" s="49"/>
      <c r="B3271" s="52"/>
      <c r="C3271" s="53"/>
      <c r="D3271" s="54"/>
      <c r="E3271" s="54"/>
      <c r="F3271" s="55"/>
      <c r="G3271" s="56"/>
      <c r="H3271" s="57"/>
      <c r="I3271" s="58"/>
      <c r="J3271" s="61"/>
      <c r="K3271" s="60"/>
      <c r="L3271" s="61"/>
      <c r="M3271" s="61"/>
      <c r="N3271" s="60"/>
      <c r="O3271" s="62"/>
      <c r="P3271" s="61"/>
      <c r="Q3271" s="60"/>
      <c r="R3271" s="60"/>
      <c r="S3271" s="75" t="str">
        <f t="shared" si="580"/>
        <v>已清</v>
      </c>
      <c r="T3271" s="84"/>
      <c r="U3271" s="82"/>
      <c r="V3271" s="82"/>
    </row>
    <row r="3272" spans="1:22" ht="20">
      <c r="A3272" s="49"/>
      <c r="B3272" s="52"/>
      <c r="C3272" s="53"/>
      <c r="D3272" s="54"/>
      <c r="E3272" s="54"/>
      <c r="F3272" s="55"/>
      <c r="G3272" s="56"/>
      <c r="H3272" s="57"/>
      <c r="I3272" s="58"/>
      <c r="J3272" s="61"/>
      <c r="K3272" s="60"/>
      <c r="L3272" s="61"/>
      <c r="M3272" s="61"/>
      <c r="N3272" s="60"/>
      <c r="O3272" s="62"/>
      <c r="P3272" s="61"/>
      <c r="Q3272" s="60"/>
      <c r="R3272" s="60"/>
      <c r="S3272" s="75" t="str">
        <f t="shared" si="580"/>
        <v>已清</v>
      </c>
      <c r="T3272" s="84"/>
      <c r="U3272" s="82"/>
      <c r="V3272" s="82"/>
    </row>
    <row r="3273" spans="1:22" ht="20">
      <c r="A3273" s="49"/>
      <c r="B3273" s="52"/>
      <c r="C3273" s="53"/>
      <c r="D3273" s="54"/>
      <c r="E3273" s="54"/>
      <c r="F3273" s="55"/>
      <c r="G3273" s="56"/>
      <c r="H3273" s="57"/>
      <c r="I3273" s="58"/>
      <c r="J3273" s="61"/>
      <c r="K3273" s="60"/>
      <c r="L3273" s="61"/>
      <c r="M3273" s="61"/>
      <c r="N3273" s="60"/>
      <c r="O3273" s="62"/>
      <c r="P3273" s="61"/>
      <c r="Q3273" s="60"/>
      <c r="R3273" s="60"/>
      <c r="S3273" s="75" t="str">
        <f t="shared" si="580"/>
        <v>已清</v>
      </c>
      <c r="T3273" s="84"/>
      <c r="U3273" s="82"/>
      <c r="V3273" s="82"/>
    </row>
    <row r="3274" spans="1:22" ht="20">
      <c r="A3274" s="49"/>
      <c r="B3274" s="52"/>
      <c r="C3274" s="53"/>
      <c r="D3274" s="54"/>
      <c r="E3274" s="54"/>
      <c r="F3274" s="55"/>
      <c r="G3274" s="56"/>
      <c r="H3274" s="57"/>
      <c r="I3274" s="58"/>
      <c r="J3274" s="61"/>
      <c r="K3274" s="60"/>
      <c r="L3274" s="61"/>
      <c r="M3274" s="61"/>
      <c r="N3274" s="60"/>
      <c r="O3274" s="62"/>
      <c r="P3274" s="61"/>
      <c r="Q3274" s="60"/>
      <c r="R3274" s="60"/>
      <c r="S3274" s="75" t="str">
        <f t="shared" si="580"/>
        <v>已清</v>
      </c>
      <c r="T3274" s="84"/>
      <c r="U3274" s="82"/>
      <c r="V3274" s="82"/>
    </row>
    <row r="3275" spans="1:22" ht="20">
      <c r="A3275" s="49"/>
      <c r="B3275" s="52"/>
      <c r="C3275" s="53"/>
      <c r="D3275" s="54"/>
      <c r="E3275" s="54"/>
      <c r="F3275" s="55"/>
      <c r="G3275" s="56"/>
      <c r="H3275" s="57"/>
      <c r="I3275" s="58"/>
      <c r="J3275" s="61"/>
      <c r="K3275" s="60"/>
      <c r="L3275" s="61"/>
      <c r="M3275" s="61"/>
      <c r="N3275" s="60"/>
      <c r="O3275" s="62"/>
      <c r="P3275" s="61"/>
      <c r="Q3275" s="60"/>
      <c r="R3275" s="60"/>
      <c r="S3275" s="75" t="str">
        <f t="shared" si="580"/>
        <v>已清</v>
      </c>
      <c r="T3275" s="84"/>
      <c r="U3275" s="82"/>
      <c r="V3275" s="82"/>
    </row>
    <row r="3276" spans="1:22" ht="20">
      <c r="A3276" s="49"/>
      <c r="B3276" s="52"/>
      <c r="C3276" s="53"/>
      <c r="D3276" s="54"/>
      <c r="E3276" s="54"/>
      <c r="F3276" s="55"/>
      <c r="G3276" s="56"/>
      <c r="H3276" s="57"/>
      <c r="I3276" s="58"/>
      <c r="J3276" s="61"/>
      <c r="K3276" s="60"/>
      <c r="L3276" s="61"/>
      <c r="M3276" s="61"/>
      <c r="N3276" s="60"/>
      <c r="O3276" s="62"/>
      <c r="P3276" s="61"/>
      <c r="Q3276" s="60"/>
      <c r="R3276" s="60"/>
      <c r="S3276" s="75" t="str">
        <f t="shared" si="580"/>
        <v>已清</v>
      </c>
      <c r="T3276" s="84"/>
      <c r="U3276" s="82"/>
      <c r="V3276" s="82"/>
    </row>
    <row r="3277" spans="1:22" ht="20">
      <c r="A3277" s="49"/>
      <c r="B3277" s="52"/>
      <c r="C3277" s="53"/>
      <c r="D3277" s="54"/>
      <c r="E3277" s="54"/>
      <c r="F3277" s="55"/>
      <c r="G3277" s="56"/>
      <c r="H3277" s="57"/>
      <c r="I3277" s="58"/>
      <c r="J3277" s="61"/>
      <c r="K3277" s="60"/>
      <c r="L3277" s="61"/>
      <c r="M3277" s="61"/>
      <c r="N3277" s="60"/>
      <c r="O3277" s="62"/>
      <c r="P3277" s="61"/>
      <c r="Q3277" s="60"/>
      <c r="R3277" s="60"/>
      <c r="S3277" s="75" t="str">
        <f t="shared" si="580"/>
        <v>已清</v>
      </c>
      <c r="T3277" s="84"/>
      <c r="U3277" s="82"/>
      <c r="V3277" s="82"/>
    </row>
    <row r="3278" spans="1:22" ht="20">
      <c r="A3278" s="49"/>
      <c r="B3278" s="52"/>
      <c r="C3278" s="53"/>
      <c r="D3278" s="54"/>
      <c r="E3278" s="54"/>
      <c r="F3278" s="55"/>
      <c r="G3278" s="56"/>
      <c r="H3278" s="57"/>
      <c r="I3278" s="58"/>
      <c r="J3278" s="61"/>
      <c r="K3278" s="60"/>
      <c r="L3278" s="61"/>
      <c r="M3278" s="61"/>
      <c r="N3278" s="60"/>
      <c r="O3278" s="62"/>
      <c r="P3278" s="61"/>
      <c r="Q3278" s="60"/>
      <c r="R3278" s="60"/>
      <c r="S3278" s="75" t="str">
        <f t="shared" si="580"/>
        <v>已清</v>
      </c>
      <c r="T3278" s="84"/>
      <c r="U3278" s="82"/>
      <c r="V3278" s="82"/>
    </row>
    <row r="3279" spans="1:22" ht="20">
      <c r="A3279" s="49"/>
      <c r="B3279" s="52"/>
      <c r="C3279" s="53"/>
      <c r="D3279" s="54"/>
      <c r="E3279" s="54"/>
      <c r="F3279" s="55"/>
      <c r="G3279" s="56"/>
      <c r="H3279" s="57"/>
      <c r="I3279" s="58"/>
      <c r="J3279" s="61"/>
      <c r="K3279" s="60"/>
      <c r="L3279" s="61"/>
      <c r="M3279" s="61"/>
      <c r="N3279" s="60"/>
      <c r="O3279" s="62"/>
      <c r="P3279" s="61"/>
      <c r="Q3279" s="60"/>
      <c r="R3279" s="60"/>
      <c r="S3279" s="75" t="str">
        <f t="shared" si="580"/>
        <v>已清</v>
      </c>
      <c r="T3279" s="84"/>
      <c r="U3279" s="82"/>
      <c r="V3279" s="82"/>
    </row>
    <row r="3280" spans="1:22" ht="20">
      <c r="A3280" s="49"/>
      <c r="B3280" s="52"/>
      <c r="C3280" s="53"/>
      <c r="D3280" s="54"/>
      <c r="E3280" s="54"/>
      <c r="F3280" s="55"/>
      <c r="G3280" s="56"/>
      <c r="H3280" s="57"/>
      <c r="I3280" s="58"/>
      <c r="J3280" s="61"/>
      <c r="K3280" s="60"/>
      <c r="L3280" s="61"/>
      <c r="M3280" s="61"/>
      <c r="N3280" s="60"/>
      <c r="O3280" s="62"/>
      <c r="P3280" s="61"/>
      <c r="Q3280" s="60"/>
      <c r="R3280" s="60"/>
      <c r="S3280" s="75" t="str">
        <f t="shared" si="580"/>
        <v>已清</v>
      </c>
      <c r="T3280" s="84"/>
      <c r="U3280" s="82"/>
      <c r="V3280" s="82"/>
    </row>
    <row r="3281" spans="1:22" ht="20">
      <c r="A3281" s="49"/>
      <c r="B3281" s="52"/>
      <c r="C3281" s="53"/>
      <c r="D3281" s="54"/>
      <c r="E3281" s="54"/>
      <c r="F3281" s="55"/>
      <c r="G3281" s="56"/>
      <c r="H3281" s="57"/>
      <c r="I3281" s="58"/>
      <c r="J3281" s="61"/>
      <c r="K3281" s="60"/>
      <c r="L3281" s="61"/>
      <c r="M3281" s="61"/>
      <c r="N3281" s="60"/>
      <c r="O3281" s="62"/>
      <c r="P3281" s="61"/>
      <c r="Q3281" s="60"/>
      <c r="R3281" s="60"/>
      <c r="S3281" s="75" t="str">
        <f t="shared" si="580"/>
        <v>已清</v>
      </c>
      <c r="T3281" s="84"/>
      <c r="U3281" s="82"/>
      <c r="V3281" s="82"/>
    </row>
    <row r="3282" spans="1:22" ht="20">
      <c r="A3282" s="49"/>
      <c r="B3282" s="52"/>
      <c r="C3282" s="53"/>
      <c r="D3282" s="54"/>
      <c r="E3282" s="54"/>
      <c r="F3282" s="55"/>
      <c r="G3282" s="56"/>
      <c r="H3282" s="57"/>
      <c r="I3282" s="58"/>
      <c r="J3282" s="61"/>
      <c r="K3282" s="60"/>
      <c r="L3282" s="61"/>
      <c r="M3282" s="61"/>
      <c r="N3282" s="60"/>
      <c r="O3282" s="62"/>
      <c r="P3282" s="61"/>
      <c r="Q3282" s="60"/>
      <c r="R3282" s="60"/>
      <c r="S3282" s="75" t="str">
        <f t="shared" si="580"/>
        <v>已清</v>
      </c>
      <c r="T3282" s="84"/>
      <c r="U3282" s="82"/>
      <c r="V3282" s="82"/>
    </row>
    <row r="3283" spans="1:22" ht="20">
      <c r="A3283" s="49"/>
      <c r="B3283" s="52"/>
      <c r="C3283" s="53"/>
      <c r="D3283" s="54"/>
      <c r="E3283" s="54"/>
      <c r="F3283" s="55"/>
      <c r="G3283" s="56"/>
      <c r="H3283" s="57"/>
      <c r="I3283" s="58"/>
      <c r="J3283" s="61"/>
      <c r="K3283" s="60"/>
      <c r="L3283" s="61"/>
      <c r="M3283" s="61"/>
      <c r="N3283" s="60"/>
      <c r="O3283" s="62"/>
      <c r="P3283" s="61"/>
      <c r="Q3283" s="60"/>
      <c r="R3283" s="60"/>
      <c r="S3283" s="75" t="str">
        <f t="shared" si="580"/>
        <v>已清</v>
      </c>
      <c r="T3283" s="84"/>
      <c r="U3283" s="82"/>
      <c r="V3283" s="82"/>
    </row>
    <row r="3284" spans="1:22" ht="20">
      <c r="A3284" s="49"/>
      <c r="B3284" s="52"/>
      <c r="C3284" s="53"/>
      <c r="D3284" s="54"/>
      <c r="E3284" s="54"/>
      <c r="F3284" s="55"/>
      <c r="G3284" s="56"/>
      <c r="H3284" s="57"/>
      <c r="I3284" s="58"/>
      <c r="J3284" s="61"/>
      <c r="K3284" s="60"/>
      <c r="L3284" s="61"/>
      <c r="M3284" s="61"/>
      <c r="N3284" s="60"/>
      <c r="O3284" s="62"/>
      <c r="P3284" s="61"/>
      <c r="Q3284" s="60"/>
      <c r="R3284" s="60"/>
      <c r="S3284" s="75" t="str">
        <f t="shared" si="580"/>
        <v>已清</v>
      </c>
      <c r="T3284" s="84"/>
      <c r="U3284" s="82"/>
      <c r="V3284" s="82"/>
    </row>
    <row r="3285" spans="1:22" ht="20">
      <c r="A3285" s="49"/>
      <c r="B3285" s="52"/>
      <c r="C3285" s="53"/>
      <c r="D3285" s="54"/>
      <c r="E3285" s="54"/>
      <c r="F3285" s="55"/>
      <c r="G3285" s="56"/>
      <c r="H3285" s="57"/>
      <c r="I3285" s="58"/>
      <c r="J3285" s="61"/>
      <c r="K3285" s="60"/>
      <c r="L3285" s="61"/>
      <c r="M3285" s="61"/>
      <c r="N3285" s="60"/>
      <c r="O3285" s="62"/>
      <c r="P3285" s="61"/>
      <c r="Q3285" s="60"/>
      <c r="R3285" s="60"/>
      <c r="S3285" s="75" t="str">
        <f t="shared" si="580"/>
        <v>已清</v>
      </c>
      <c r="T3285" s="84"/>
      <c r="U3285" s="82"/>
      <c r="V3285" s="82"/>
    </row>
    <row r="3286" spans="1:22" ht="20">
      <c r="A3286" s="49"/>
      <c r="B3286" s="52"/>
      <c r="C3286" s="53"/>
      <c r="D3286" s="54"/>
      <c r="E3286" s="54"/>
      <c r="F3286" s="55"/>
      <c r="G3286" s="56"/>
      <c r="H3286" s="57"/>
      <c r="I3286" s="58"/>
      <c r="J3286" s="61"/>
      <c r="K3286" s="60"/>
      <c r="L3286" s="61"/>
      <c r="M3286" s="61"/>
      <c r="N3286" s="60"/>
      <c r="O3286" s="62"/>
      <c r="P3286" s="61"/>
      <c r="Q3286" s="60"/>
      <c r="R3286" s="60"/>
      <c r="S3286" s="75" t="str">
        <f t="shared" si="580"/>
        <v>已清</v>
      </c>
      <c r="T3286" s="84"/>
      <c r="U3286" s="82"/>
      <c r="V3286" s="82"/>
    </row>
    <row r="3287" spans="1:22" ht="20">
      <c r="A3287" s="49"/>
      <c r="B3287" s="52"/>
      <c r="C3287" s="53"/>
      <c r="D3287" s="54"/>
      <c r="E3287" s="54"/>
      <c r="F3287" s="55"/>
      <c r="G3287" s="56"/>
      <c r="H3287" s="57"/>
      <c r="I3287" s="58"/>
      <c r="J3287" s="61"/>
      <c r="K3287" s="60"/>
      <c r="L3287" s="61"/>
      <c r="M3287" s="61"/>
      <c r="N3287" s="60"/>
      <c r="O3287" s="62"/>
      <c r="P3287" s="61"/>
      <c r="Q3287" s="60"/>
      <c r="R3287" s="60"/>
      <c r="S3287" s="75" t="str">
        <f t="shared" si="580"/>
        <v>已清</v>
      </c>
      <c r="T3287" s="84"/>
      <c r="U3287" s="82"/>
      <c r="V3287" s="82"/>
    </row>
    <row r="3288" spans="1:22" ht="20">
      <c r="A3288" s="49"/>
      <c r="B3288" s="52"/>
      <c r="C3288" s="53"/>
      <c r="D3288" s="54"/>
      <c r="E3288" s="54"/>
      <c r="F3288" s="55"/>
      <c r="G3288" s="56"/>
      <c r="H3288" s="57"/>
      <c r="I3288" s="58"/>
      <c r="J3288" s="61"/>
      <c r="K3288" s="60"/>
      <c r="L3288" s="61"/>
      <c r="M3288" s="61"/>
      <c r="N3288" s="60"/>
      <c r="O3288" s="62"/>
      <c r="P3288" s="61"/>
      <c r="Q3288" s="60"/>
      <c r="R3288" s="60"/>
      <c r="S3288" s="75" t="str">
        <f t="shared" si="580"/>
        <v>已清</v>
      </c>
      <c r="T3288" s="84"/>
      <c r="U3288" s="82"/>
      <c r="V3288" s="82"/>
    </row>
    <row r="3289" spans="1:22" ht="20">
      <c r="A3289" s="49"/>
      <c r="B3289" s="52"/>
      <c r="C3289" s="53"/>
      <c r="D3289" s="54"/>
      <c r="E3289" s="54"/>
      <c r="F3289" s="55"/>
      <c r="G3289" s="56"/>
      <c r="H3289" s="57"/>
      <c r="I3289" s="58"/>
      <c r="J3289" s="61"/>
      <c r="K3289" s="60"/>
      <c r="L3289" s="61"/>
      <c r="M3289" s="61"/>
      <c r="N3289" s="60"/>
      <c r="O3289" s="62"/>
      <c r="P3289" s="61"/>
      <c r="Q3289" s="60"/>
      <c r="R3289" s="60"/>
      <c r="S3289" s="75" t="str">
        <f t="shared" si="580"/>
        <v>已清</v>
      </c>
      <c r="T3289" s="84"/>
      <c r="U3289" s="82"/>
      <c r="V3289" s="82"/>
    </row>
    <row r="3290" spans="1:22" ht="20">
      <c r="A3290" s="49"/>
      <c r="B3290" s="52"/>
      <c r="C3290" s="53"/>
      <c r="D3290" s="54"/>
      <c r="E3290" s="54"/>
      <c r="F3290" s="55"/>
      <c r="G3290" s="56"/>
      <c r="H3290" s="57"/>
      <c r="I3290" s="58"/>
      <c r="J3290" s="61"/>
      <c r="K3290" s="60"/>
      <c r="L3290" s="61"/>
      <c r="M3290" s="61"/>
      <c r="N3290" s="60"/>
      <c r="O3290" s="62"/>
      <c r="P3290" s="61"/>
      <c r="Q3290" s="60"/>
      <c r="R3290" s="60"/>
      <c r="S3290" s="75" t="str">
        <f t="shared" si="580"/>
        <v>已清</v>
      </c>
      <c r="T3290" s="84"/>
      <c r="U3290" s="82"/>
      <c r="V3290" s="82"/>
    </row>
    <row r="3291" spans="1:22" ht="20">
      <c r="A3291" s="49"/>
      <c r="B3291" s="52"/>
      <c r="C3291" s="53"/>
      <c r="D3291" s="54"/>
      <c r="E3291" s="54"/>
      <c r="F3291" s="55"/>
      <c r="G3291" s="56"/>
      <c r="H3291" s="57"/>
      <c r="I3291" s="58"/>
      <c r="J3291" s="61"/>
      <c r="K3291" s="60"/>
      <c r="L3291" s="61"/>
      <c r="M3291" s="61"/>
      <c r="N3291" s="60"/>
      <c r="O3291" s="62"/>
      <c r="P3291" s="61"/>
      <c r="Q3291" s="60"/>
      <c r="R3291" s="60"/>
      <c r="S3291" s="75" t="str">
        <f t="shared" si="580"/>
        <v>已清</v>
      </c>
      <c r="T3291" s="84"/>
      <c r="U3291" s="82"/>
      <c r="V3291" s="82"/>
    </row>
    <row r="3292" spans="1:22" ht="20">
      <c r="A3292" s="49"/>
      <c r="B3292" s="52"/>
      <c r="C3292" s="53"/>
      <c r="D3292" s="54"/>
      <c r="E3292" s="54"/>
      <c r="F3292" s="55"/>
      <c r="G3292" s="56"/>
      <c r="H3292" s="57"/>
      <c r="I3292" s="58"/>
      <c r="J3292" s="61"/>
      <c r="K3292" s="60"/>
      <c r="L3292" s="61"/>
      <c r="M3292" s="61"/>
      <c r="N3292" s="60"/>
      <c r="O3292" s="62"/>
      <c r="P3292" s="61"/>
      <c r="Q3292" s="60"/>
      <c r="R3292" s="60"/>
      <c r="S3292" s="75" t="str">
        <f t="shared" si="580"/>
        <v>已清</v>
      </c>
      <c r="T3292" s="84"/>
      <c r="U3292" s="82"/>
      <c r="V3292" s="82"/>
    </row>
    <row r="3293" spans="1:22" ht="20">
      <c r="A3293" s="49"/>
      <c r="B3293" s="52"/>
      <c r="C3293" s="53"/>
      <c r="D3293" s="54"/>
      <c r="E3293" s="54"/>
      <c r="F3293" s="55"/>
      <c r="G3293" s="56"/>
      <c r="H3293" s="57"/>
      <c r="I3293" s="58"/>
      <c r="J3293" s="61"/>
      <c r="K3293" s="60"/>
      <c r="L3293" s="61"/>
      <c r="M3293" s="61"/>
      <c r="N3293" s="60"/>
      <c r="O3293" s="62"/>
      <c r="P3293" s="61"/>
      <c r="Q3293" s="60"/>
      <c r="R3293" s="60"/>
      <c r="S3293" s="75" t="str">
        <f t="shared" si="580"/>
        <v>已清</v>
      </c>
      <c r="T3293" s="84"/>
      <c r="U3293" s="82"/>
      <c r="V3293" s="82"/>
    </row>
    <row r="3294" spans="1:22" ht="20">
      <c r="A3294" s="49"/>
      <c r="B3294" s="52"/>
      <c r="C3294" s="53"/>
      <c r="D3294" s="54"/>
      <c r="E3294" s="54"/>
      <c r="F3294" s="55"/>
      <c r="G3294" s="56"/>
      <c r="H3294" s="57"/>
      <c r="I3294" s="58"/>
      <c r="J3294" s="61"/>
      <c r="K3294" s="60"/>
      <c r="L3294" s="61"/>
      <c r="M3294" s="61"/>
      <c r="N3294" s="60"/>
      <c r="O3294" s="62"/>
      <c r="P3294" s="61"/>
      <c r="Q3294" s="60"/>
      <c r="R3294" s="60"/>
      <c r="S3294" s="75" t="str">
        <f t="shared" si="580"/>
        <v>已清</v>
      </c>
      <c r="T3294" s="84"/>
      <c r="U3294" s="82"/>
      <c r="V3294" s="82"/>
    </row>
    <row r="3295" spans="1:22" ht="20">
      <c r="A3295" s="49"/>
      <c r="B3295" s="52"/>
      <c r="C3295" s="53"/>
      <c r="D3295" s="54"/>
      <c r="E3295" s="54"/>
      <c r="F3295" s="55"/>
      <c r="G3295" s="56"/>
      <c r="H3295" s="57"/>
      <c r="I3295" s="58"/>
      <c r="J3295" s="61"/>
      <c r="K3295" s="60"/>
      <c r="L3295" s="61"/>
      <c r="M3295" s="61"/>
      <c r="N3295" s="60"/>
      <c r="O3295" s="62"/>
      <c r="P3295" s="61"/>
      <c r="Q3295" s="60"/>
      <c r="R3295" s="60"/>
      <c r="S3295" s="75" t="str">
        <f t="shared" si="580"/>
        <v>已清</v>
      </c>
      <c r="T3295" s="84"/>
      <c r="U3295" s="82"/>
      <c r="V3295" s="82"/>
    </row>
    <row r="3296" spans="1:22" ht="20">
      <c r="A3296" s="49"/>
      <c r="B3296" s="52"/>
      <c r="C3296" s="53"/>
      <c r="D3296" s="54"/>
      <c r="E3296" s="54"/>
      <c r="F3296" s="55"/>
      <c r="G3296" s="56"/>
      <c r="H3296" s="57"/>
      <c r="I3296" s="58"/>
      <c r="J3296" s="61"/>
      <c r="K3296" s="60"/>
      <c r="L3296" s="61"/>
      <c r="M3296" s="61"/>
      <c r="N3296" s="60"/>
      <c r="O3296" s="62"/>
      <c r="P3296" s="61"/>
      <c r="Q3296" s="60"/>
      <c r="R3296" s="60"/>
      <c r="S3296" s="75" t="str">
        <f t="shared" si="580"/>
        <v>已清</v>
      </c>
      <c r="T3296" s="84"/>
      <c r="U3296" s="82"/>
      <c r="V3296" s="82"/>
    </row>
    <row r="3297" spans="1:22" ht="20">
      <c r="A3297" s="49"/>
      <c r="B3297" s="52"/>
      <c r="C3297" s="53"/>
      <c r="D3297" s="54"/>
      <c r="E3297" s="54"/>
      <c r="F3297" s="55"/>
      <c r="G3297" s="56"/>
      <c r="H3297" s="57"/>
      <c r="I3297" s="58"/>
      <c r="J3297" s="61"/>
      <c r="K3297" s="60"/>
      <c r="L3297" s="61"/>
      <c r="M3297" s="61"/>
      <c r="N3297" s="60"/>
      <c r="O3297" s="62"/>
      <c r="P3297" s="61"/>
      <c r="Q3297" s="60"/>
      <c r="R3297" s="60"/>
      <c r="S3297" s="75" t="str">
        <f t="shared" si="580"/>
        <v>已清</v>
      </c>
      <c r="T3297" s="84"/>
      <c r="U3297" s="82"/>
      <c r="V3297" s="82"/>
    </row>
    <row r="3298" spans="1:22" ht="20">
      <c r="A3298" s="49"/>
      <c r="B3298" s="52"/>
      <c r="C3298" s="53"/>
      <c r="D3298" s="54"/>
      <c r="E3298" s="54"/>
      <c r="F3298" s="55"/>
      <c r="G3298" s="56"/>
      <c r="H3298" s="57"/>
      <c r="I3298" s="58"/>
      <c r="J3298" s="61"/>
      <c r="K3298" s="60"/>
      <c r="L3298" s="61"/>
      <c r="M3298" s="61"/>
      <c r="N3298" s="60"/>
      <c r="O3298" s="62"/>
      <c r="P3298" s="61"/>
      <c r="Q3298" s="60"/>
      <c r="R3298" s="60"/>
      <c r="S3298" s="75" t="str">
        <f t="shared" si="580"/>
        <v>已清</v>
      </c>
      <c r="T3298" s="84"/>
      <c r="U3298" s="82"/>
      <c r="V3298" s="82"/>
    </row>
    <row r="3299" spans="1:22" ht="20">
      <c r="A3299" s="49"/>
      <c r="B3299" s="52"/>
      <c r="C3299" s="53"/>
      <c r="D3299" s="54"/>
      <c r="E3299" s="54"/>
      <c r="F3299" s="55"/>
      <c r="G3299" s="56"/>
      <c r="H3299" s="57"/>
      <c r="I3299" s="58"/>
      <c r="J3299" s="61"/>
      <c r="K3299" s="60"/>
      <c r="L3299" s="61"/>
      <c r="M3299" s="61"/>
      <c r="N3299" s="60"/>
      <c r="O3299" s="62"/>
      <c r="P3299" s="61"/>
      <c r="Q3299" s="60"/>
      <c r="R3299" s="60"/>
      <c r="S3299" s="75" t="str">
        <f t="shared" si="580"/>
        <v>已清</v>
      </c>
      <c r="T3299" s="84"/>
      <c r="U3299" s="82"/>
      <c r="V3299" s="82"/>
    </row>
    <row r="3300" spans="1:22" ht="20">
      <c r="A3300" s="49"/>
      <c r="B3300" s="52"/>
      <c r="C3300" s="53"/>
      <c r="D3300" s="54"/>
      <c r="E3300" s="54"/>
      <c r="F3300" s="55"/>
      <c r="G3300" s="56"/>
      <c r="H3300" s="57"/>
      <c r="I3300" s="58"/>
      <c r="J3300" s="61"/>
      <c r="K3300" s="60"/>
      <c r="L3300" s="61"/>
      <c r="M3300" s="61"/>
      <c r="N3300" s="60"/>
      <c r="O3300" s="62"/>
      <c r="P3300" s="61"/>
      <c r="Q3300" s="60"/>
      <c r="R3300" s="60"/>
      <c r="S3300" s="75" t="str">
        <f t="shared" si="580"/>
        <v>已清</v>
      </c>
      <c r="T3300" s="84"/>
      <c r="U3300" s="82"/>
      <c r="V3300" s="82"/>
    </row>
    <row r="3301" spans="1:22" ht="20">
      <c r="A3301" s="49"/>
      <c r="B3301" s="52"/>
      <c r="C3301" s="53"/>
      <c r="D3301" s="54"/>
      <c r="E3301" s="54"/>
      <c r="F3301" s="55"/>
      <c r="G3301" s="56"/>
      <c r="H3301" s="57"/>
      <c r="I3301" s="58"/>
      <c r="J3301" s="61"/>
      <c r="K3301" s="60"/>
      <c r="L3301" s="61"/>
      <c r="M3301" s="61"/>
      <c r="N3301" s="60"/>
      <c r="O3301" s="62"/>
      <c r="P3301" s="61"/>
      <c r="Q3301" s="60"/>
      <c r="R3301" s="60"/>
      <c r="S3301" s="75" t="str">
        <f t="shared" si="580"/>
        <v>已清</v>
      </c>
      <c r="T3301" s="84"/>
      <c r="U3301" s="82"/>
      <c r="V3301" s="82"/>
    </row>
    <row r="3302" spans="1:22" ht="20">
      <c r="A3302" s="49"/>
      <c r="B3302" s="52"/>
      <c r="C3302" s="53"/>
      <c r="D3302" s="54"/>
      <c r="E3302" s="54"/>
      <c r="F3302" s="55"/>
      <c r="G3302" s="56"/>
      <c r="H3302" s="57"/>
      <c r="I3302" s="58"/>
      <c r="J3302" s="61"/>
      <c r="K3302" s="60"/>
      <c r="L3302" s="61"/>
      <c r="M3302" s="61"/>
      <c r="N3302" s="60"/>
      <c r="O3302" s="62"/>
      <c r="P3302" s="61"/>
      <c r="Q3302" s="60"/>
      <c r="R3302" s="60"/>
      <c r="S3302" s="75" t="str">
        <f t="shared" si="580"/>
        <v>已清</v>
      </c>
      <c r="T3302" s="84"/>
      <c r="U3302" s="82"/>
      <c r="V3302" s="82"/>
    </row>
    <row r="3303" spans="1:22" ht="20">
      <c r="A3303" s="49"/>
      <c r="B3303" s="52"/>
      <c r="C3303" s="53"/>
      <c r="D3303" s="54"/>
      <c r="E3303" s="54"/>
      <c r="F3303" s="55"/>
      <c r="G3303" s="56"/>
      <c r="H3303" s="57"/>
      <c r="I3303" s="58"/>
      <c r="J3303" s="61"/>
      <c r="K3303" s="60"/>
      <c r="L3303" s="61"/>
      <c r="M3303" s="61"/>
      <c r="N3303" s="60"/>
      <c r="O3303" s="62"/>
      <c r="P3303" s="61"/>
      <c r="Q3303" s="60"/>
      <c r="R3303" s="60"/>
      <c r="S3303" s="75" t="str">
        <f t="shared" si="580"/>
        <v>已清</v>
      </c>
      <c r="T3303" s="84"/>
      <c r="U3303" s="82"/>
      <c r="V3303" s="82"/>
    </row>
    <row r="3304" spans="1:22" ht="20">
      <c r="A3304" s="49"/>
      <c r="B3304" s="52"/>
      <c r="C3304" s="53"/>
      <c r="D3304" s="54"/>
      <c r="E3304" s="54"/>
      <c r="F3304" s="55"/>
      <c r="G3304" s="56"/>
      <c r="H3304" s="57"/>
      <c r="I3304" s="58"/>
      <c r="J3304" s="61"/>
      <c r="K3304" s="60"/>
      <c r="L3304" s="61"/>
      <c r="M3304" s="61"/>
      <c r="N3304" s="60"/>
      <c r="O3304" s="62"/>
      <c r="P3304" s="61"/>
      <c r="Q3304" s="60"/>
      <c r="R3304" s="60"/>
      <c r="S3304" s="75" t="str">
        <f t="shared" si="580"/>
        <v>已清</v>
      </c>
      <c r="T3304" s="84"/>
      <c r="U3304" s="82"/>
      <c r="V3304" s="82"/>
    </row>
    <row r="3305" spans="1:22" ht="20">
      <c r="A3305" s="49"/>
      <c r="B3305" s="52"/>
      <c r="C3305" s="53"/>
      <c r="D3305" s="54"/>
      <c r="E3305" s="54"/>
      <c r="F3305" s="55"/>
      <c r="G3305" s="56"/>
      <c r="H3305" s="57"/>
      <c r="I3305" s="58"/>
      <c r="J3305" s="61"/>
      <c r="K3305" s="60"/>
      <c r="L3305" s="61"/>
      <c r="M3305" s="61"/>
      <c r="N3305" s="60"/>
      <c r="O3305" s="62"/>
      <c r="P3305" s="61"/>
      <c r="Q3305" s="60"/>
      <c r="R3305" s="60"/>
      <c r="S3305" s="75" t="str">
        <f t="shared" si="580"/>
        <v>已清</v>
      </c>
      <c r="T3305" s="84"/>
      <c r="U3305" s="82"/>
      <c r="V3305" s="82"/>
    </row>
    <row r="3306" spans="1:22" ht="20">
      <c r="A3306" s="49"/>
      <c r="B3306" s="52"/>
      <c r="C3306" s="53"/>
      <c r="D3306" s="54"/>
      <c r="E3306" s="54"/>
      <c r="F3306" s="55"/>
      <c r="G3306" s="56"/>
      <c r="H3306" s="57"/>
      <c r="I3306" s="58"/>
      <c r="J3306" s="61"/>
      <c r="K3306" s="60"/>
      <c r="L3306" s="61"/>
      <c r="M3306" s="61"/>
      <c r="N3306" s="60"/>
      <c r="O3306" s="62"/>
      <c r="P3306" s="61"/>
      <c r="Q3306" s="60"/>
      <c r="R3306" s="60"/>
      <c r="S3306" s="75" t="str">
        <f t="shared" si="580"/>
        <v>已清</v>
      </c>
      <c r="T3306" s="84"/>
      <c r="U3306" s="82"/>
      <c r="V3306" s="82"/>
    </row>
    <row r="3307" spans="1:22" ht="20">
      <c r="A3307" s="49"/>
      <c r="B3307" s="52"/>
      <c r="C3307" s="53"/>
      <c r="D3307" s="54"/>
      <c r="E3307" s="54"/>
      <c r="F3307" s="55"/>
      <c r="G3307" s="56"/>
      <c r="H3307" s="57"/>
      <c r="I3307" s="58"/>
      <c r="J3307" s="61"/>
      <c r="K3307" s="60"/>
      <c r="L3307" s="61"/>
      <c r="M3307" s="61"/>
      <c r="N3307" s="60"/>
      <c r="O3307" s="62"/>
      <c r="P3307" s="61"/>
      <c r="Q3307" s="60"/>
      <c r="R3307" s="60"/>
      <c r="S3307" s="75" t="str">
        <f t="shared" si="580"/>
        <v>已清</v>
      </c>
      <c r="T3307" s="84"/>
      <c r="U3307" s="82"/>
      <c r="V3307" s="82"/>
    </row>
    <row r="3308" spans="1:22" ht="20">
      <c r="A3308" s="49"/>
      <c r="B3308" s="52"/>
      <c r="C3308" s="53"/>
      <c r="D3308" s="54"/>
      <c r="E3308" s="54"/>
      <c r="F3308" s="55"/>
      <c r="G3308" s="56"/>
      <c r="H3308" s="57"/>
      <c r="I3308" s="58"/>
      <c r="J3308" s="61"/>
      <c r="K3308" s="60"/>
      <c r="L3308" s="61"/>
      <c r="M3308" s="61"/>
      <c r="N3308" s="60"/>
      <c r="O3308" s="62"/>
      <c r="P3308" s="61"/>
      <c r="Q3308" s="60"/>
      <c r="R3308" s="60"/>
      <c r="S3308" s="75" t="str">
        <f t="shared" si="580"/>
        <v>已清</v>
      </c>
      <c r="T3308" s="84"/>
      <c r="U3308" s="82"/>
      <c r="V3308" s="82"/>
    </row>
    <row r="3309" spans="1:22" ht="20">
      <c r="A3309" s="49"/>
      <c r="B3309" s="52"/>
      <c r="C3309" s="53"/>
      <c r="D3309" s="54"/>
      <c r="E3309" s="54"/>
      <c r="F3309" s="55"/>
      <c r="G3309" s="56"/>
      <c r="H3309" s="57"/>
      <c r="I3309" s="58"/>
      <c r="J3309" s="61"/>
      <c r="K3309" s="60"/>
      <c r="L3309" s="61"/>
      <c r="M3309" s="61"/>
      <c r="N3309" s="60"/>
      <c r="O3309" s="62"/>
      <c r="P3309" s="61"/>
      <c r="Q3309" s="60"/>
      <c r="R3309" s="60"/>
      <c r="S3309" s="75" t="str">
        <f t="shared" si="580"/>
        <v>已清</v>
      </c>
      <c r="T3309" s="84"/>
      <c r="U3309" s="82"/>
      <c r="V3309" s="82"/>
    </row>
    <row r="3310" spans="1:22" ht="20">
      <c r="A3310" s="49"/>
      <c r="B3310" s="52"/>
      <c r="C3310" s="53"/>
      <c r="D3310" s="54"/>
      <c r="E3310" s="54"/>
      <c r="F3310" s="55"/>
      <c r="G3310" s="56"/>
      <c r="H3310" s="57"/>
      <c r="I3310" s="58"/>
      <c r="J3310" s="61"/>
      <c r="K3310" s="60"/>
      <c r="L3310" s="61"/>
      <c r="M3310" s="61"/>
      <c r="N3310" s="60"/>
      <c r="O3310" s="62"/>
      <c r="P3310" s="61"/>
      <c r="Q3310" s="60"/>
      <c r="R3310" s="60"/>
      <c r="S3310" s="75" t="str">
        <f t="shared" si="580"/>
        <v>已清</v>
      </c>
      <c r="T3310" s="84"/>
      <c r="U3310" s="82"/>
      <c r="V3310" s="82"/>
    </row>
    <row r="3311" spans="1:22" ht="20">
      <c r="A3311" s="49"/>
      <c r="B3311" s="52"/>
      <c r="C3311" s="53"/>
      <c r="D3311" s="54"/>
      <c r="E3311" s="54"/>
      <c r="F3311" s="55"/>
      <c r="G3311" s="56"/>
      <c r="H3311" s="57"/>
      <c r="I3311" s="58"/>
      <c r="J3311" s="61"/>
      <c r="K3311" s="60"/>
      <c r="L3311" s="61"/>
      <c r="M3311" s="61"/>
      <c r="N3311" s="60"/>
      <c r="O3311" s="62"/>
      <c r="P3311" s="61"/>
      <c r="Q3311" s="60"/>
      <c r="R3311" s="60"/>
      <c r="S3311" s="75" t="str">
        <f t="shared" si="580"/>
        <v>已清</v>
      </c>
      <c r="T3311" s="84"/>
      <c r="U3311" s="82"/>
      <c r="V3311" s="82"/>
    </row>
    <row r="3312" spans="1:22" ht="20">
      <c r="A3312" s="49"/>
      <c r="B3312" s="52"/>
      <c r="C3312" s="53"/>
      <c r="D3312" s="54"/>
      <c r="E3312" s="54"/>
      <c r="F3312" s="55"/>
      <c r="G3312" s="56"/>
      <c r="H3312" s="57"/>
      <c r="I3312" s="58"/>
      <c r="J3312" s="61"/>
      <c r="K3312" s="60"/>
      <c r="L3312" s="61"/>
      <c r="M3312" s="61"/>
      <c r="N3312" s="60"/>
      <c r="O3312" s="62"/>
      <c r="P3312" s="61"/>
      <c r="Q3312" s="60"/>
      <c r="R3312" s="60"/>
      <c r="S3312" s="75" t="str">
        <f t="shared" si="580"/>
        <v>已清</v>
      </c>
      <c r="T3312" s="84"/>
      <c r="U3312" s="82"/>
      <c r="V3312" s="82"/>
    </row>
    <row r="3313" spans="1:22" ht="20">
      <c r="A3313" s="49"/>
      <c r="B3313" s="52"/>
      <c r="C3313" s="53"/>
      <c r="D3313" s="54"/>
      <c r="E3313" s="54"/>
      <c r="F3313" s="55"/>
      <c r="G3313" s="56"/>
      <c r="H3313" s="57"/>
      <c r="I3313" s="58"/>
      <c r="J3313" s="61"/>
      <c r="K3313" s="60"/>
      <c r="L3313" s="61"/>
      <c r="M3313" s="61"/>
      <c r="N3313" s="60"/>
      <c r="O3313" s="62"/>
      <c r="P3313" s="61"/>
      <c r="Q3313" s="60"/>
      <c r="R3313" s="60"/>
      <c r="S3313" s="75" t="str">
        <f t="shared" si="580"/>
        <v>已清</v>
      </c>
      <c r="T3313" s="84"/>
      <c r="U3313" s="82"/>
      <c r="V3313" s="82"/>
    </row>
    <row r="3314" spans="1:22" ht="20">
      <c r="A3314" s="49"/>
      <c r="B3314" s="52"/>
      <c r="C3314" s="53"/>
      <c r="D3314" s="54"/>
      <c r="E3314" s="54"/>
      <c r="F3314" s="55"/>
      <c r="G3314" s="56"/>
      <c r="H3314" s="57"/>
      <c r="I3314" s="58"/>
      <c r="J3314" s="61"/>
      <c r="K3314" s="60"/>
      <c r="L3314" s="61"/>
      <c r="M3314" s="61"/>
      <c r="N3314" s="60"/>
      <c r="O3314" s="62"/>
      <c r="P3314" s="61"/>
      <c r="Q3314" s="60"/>
      <c r="R3314" s="60"/>
      <c r="S3314" s="75" t="str">
        <f t="shared" si="580"/>
        <v>已清</v>
      </c>
      <c r="T3314" s="84"/>
      <c r="U3314" s="82"/>
      <c r="V3314" s="82"/>
    </row>
    <row r="3315" spans="1:22" ht="20">
      <c r="A3315" s="49"/>
      <c r="B3315" s="52"/>
      <c r="C3315" s="53"/>
      <c r="D3315" s="54"/>
      <c r="E3315" s="54"/>
      <c r="F3315" s="55"/>
      <c r="G3315" s="56"/>
      <c r="H3315" s="57"/>
      <c r="I3315" s="58"/>
      <c r="J3315" s="61"/>
      <c r="K3315" s="60"/>
      <c r="L3315" s="61"/>
      <c r="M3315" s="61"/>
      <c r="N3315" s="60"/>
      <c r="O3315" s="62"/>
      <c r="P3315" s="61"/>
      <c r="Q3315" s="60"/>
      <c r="R3315" s="60"/>
      <c r="S3315" s="75" t="str">
        <f t="shared" si="580"/>
        <v>已清</v>
      </c>
      <c r="T3315" s="84"/>
      <c r="U3315" s="82"/>
      <c r="V3315" s="82"/>
    </row>
    <row r="3316" spans="1:22" ht="20">
      <c r="A3316" s="49"/>
      <c r="B3316" s="52"/>
      <c r="C3316" s="53"/>
      <c r="D3316" s="54"/>
      <c r="E3316" s="54"/>
      <c r="F3316" s="55"/>
      <c r="G3316" s="56"/>
      <c r="H3316" s="57"/>
      <c r="I3316" s="58"/>
      <c r="J3316" s="61"/>
      <c r="K3316" s="60"/>
      <c r="L3316" s="61"/>
      <c r="M3316" s="61"/>
      <c r="N3316" s="60"/>
      <c r="O3316" s="62"/>
      <c r="P3316" s="61"/>
      <c r="Q3316" s="60"/>
      <c r="R3316" s="60"/>
      <c r="S3316" s="75" t="str">
        <f t="shared" si="580"/>
        <v>已清</v>
      </c>
      <c r="T3316" s="84"/>
      <c r="U3316" s="82"/>
      <c r="V3316" s="82"/>
    </row>
    <row r="3317" spans="1:22" ht="20">
      <c r="A3317" s="49"/>
      <c r="B3317" s="52"/>
      <c r="C3317" s="53"/>
      <c r="D3317" s="54"/>
      <c r="E3317" s="54"/>
      <c r="F3317" s="55"/>
      <c r="G3317" s="56"/>
      <c r="H3317" s="57"/>
      <c r="I3317" s="58"/>
      <c r="J3317" s="61"/>
      <c r="K3317" s="60"/>
      <c r="L3317" s="61"/>
      <c r="M3317" s="61"/>
      <c r="N3317" s="60"/>
      <c r="O3317" s="62"/>
      <c r="P3317" s="61"/>
      <c r="Q3317" s="60"/>
      <c r="R3317" s="60"/>
      <c r="S3317" s="75" t="str">
        <f t="shared" si="580"/>
        <v>已清</v>
      </c>
      <c r="T3317" s="84"/>
      <c r="U3317" s="82"/>
      <c r="V3317" s="82"/>
    </row>
    <row r="3318" spans="1:22" ht="20">
      <c r="A3318" s="49"/>
      <c r="B3318" s="52"/>
      <c r="C3318" s="53"/>
      <c r="D3318" s="54"/>
      <c r="E3318" s="54"/>
      <c r="F3318" s="55"/>
      <c r="G3318" s="56"/>
      <c r="H3318" s="57"/>
      <c r="I3318" s="58"/>
      <c r="J3318" s="61"/>
      <c r="K3318" s="60"/>
      <c r="L3318" s="61"/>
      <c r="M3318" s="61"/>
      <c r="N3318" s="60"/>
      <c r="O3318" s="62"/>
      <c r="P3318" s="61"/>
      <c r="Q3318" s="60"/>
      <c r="R3318" s="60"/>
      <c r="S3318" s="75" t="str">
        <f t="shared" si="580"/>
        <v>已清</v>
      </c>
      <c r="T3318" s="84"/>
      <c r="U3318" s="82"/>
      <c r="V3318" s="82"/>
    </row>
    <row r="3319" spans="1:22" ht="20">
      <c r="A3319" s="49"/>
      <c r="B3319" s="52"/>
      <c r="C3319" s="53"/>
      <c r="D3319" s="54"/>
      <c r="E3319" s="54"/>
      <c r="F3319" s="55"/>
      <c r="G3319" s="56"/>
      <c r="H3319" s="57"/>
      <c r="I3319" s="58"/>
      <c r="J3319" s="61"/>
      <c r="K3319" s="60"/>
      <c r="L3319" s="61"/>
      <c r="M3319" s="61"/>
      <c r="N3319" s="60"/>
      <c r="O3319" s="62"/>
      <c r="P3319" s="61"/>
      <c r="Q3319" s="60"/>
      <c r="R3319" s="60"/>
      <c r="S3319" s="75" t="str">
        <f t="shared" si="580"/>
        <v>已清</v>
      </c>
      <c r="T3319" s="84"/>
      <c r="U3319" s="82"/>
      <c r="V3319" s="82"/>
    </row>
    <row r="3320" spans="1:22" ht="20">
      <c r="A3320" s="49"/>
      <c r="B3320" s="52"/>
      <c r="C3320" s="53"/>
      <c r="D3320" s="54"/>
      <c r="E3320" s="54"/>
      <c r="F3320" s="55"/>
      <c r="G3320" s="56"/>
      <c r="H3320" s="57"/>
      <c r="I3320" s="58"/>
      <c r="J3320" s="61"/>
      <c r="K3320" s="60"/>
      <c r="L3320" s="61"/>
      <c r="M3320" s="61"/>
      <c r="N3320" s="60"/>
      <c r="O3320" s="62"/>
      <c r="P3320" s="61"/>
      <c r="Q3320" s="60"/>
      <c r="R3320" s="60"/>
      <c r="S3320" s="75" t="str">
        <f t="shared" si="580"/>
        <v>已清</v>
      </c>
      <c r="T3320" s="84"/>
      <c r="U3320" s="82"/>
      <c r="V3320" s="82"/>
    </row>
    <row r="3321" spans="1:22" ht="20">
      <c r="A3321" s="49"/>
      <c r="B3321" s="52"/>
      <c r="C3321" s="53"/>
      <c r="D3321" s="54"/>
      <c r="E3321" s="54"/>
      <c r="F3321" s="55"/>
      <c r="G3321" s="56"/>
      <c r="H3321" s="57"/>
      <c r="I3321" s="58"/>
      <c r="J3321" s="61"/>
      <c r="K3321" s="60"/>
      <c r="L3321" s="61"/>
      <c r="M3321" s="61"/>
      <c r="N3321" s="60"/>
      <c r="O3321" s="62"/>
      <c r="P3321" s="61"/>
      <c r="Q3321" s="60"/>
      <c r="R3321" s="60"/>
      <c r="S3321" s="75" t="str">
        <f t="shared" si="580"/>
        <v>已清</v>
      </c>
      <c r="T3321" s="84"/>
      <c r="U3321" s="82"/>
      <c r="V3321" s="82"/>
    </row>
    <row r="3322" spans="1:22" ht="20">
      <c r="A3322" s="49"/>
      <c r="B3322" s="52"/>
      <c r="C3322" s="53"/>
      <c r="D3322" s="54"/>
      <c r="E3322" s="54"/>
      <c r="F3322" s="55"/>
      <c r="G3322" s="56"/>
      <c r="H3322" s="57"/>
      <c r="I3322" s="58"/>
      <c r="J3322" s="61"/>
      <c r="K3322" s="60"/>
      <c r="L3322" s="61"/>
      <c r="M3322" s="61"/>
      <c r="N3322" s="60"/>
      <c r="O3322" s="62"/>
      <c r="P3322" s="61"/>
      <c r="Q3322" s="60"/>
      <c r="R3322" s="60"/>
      <c r="S3322" s="75" t="str">
        <f t="shared" si="580"/>
        <v>已清</v>
      </c>
      <c r="T3322" s="84"/>
      <c r="U3322" s="82"/>
      <c r="V3322" s="82"/>
    </row>
    <row r="3323" spans="1:22" ht="20">
      <c r="A3323" s="49"/>
      <c r="B3323" s="52"/>
      <c r="C3323" s="53"/>
      <c r="D3323" s="54"/>
      <c r="E3323" s="54"/>
      <c r="F3323" s="55"/>
      <c r="G3323" s="56"/>
      <c r="H3323" s="57"/>
      <c r="I3323" s="58"/>
      <c r="J3323" s="61"/>
      <c r="K3323" s="60"/>
      <c r="L3323" s="61"/>
      <c r="M3323" s="61"/>
      <c r="N3323" s="60"/>
      <c r="O3323" s="62"/>
      <c r="P3323" s="61"/>
      <c r="Q3323" s="60"/>
      <c r="R3323" s="60"/>
      <c r="S3323" s="75" t="str">
        <f t="shared" si="580"/>
        <v>已清</v>
      </c>
      <c r="T3323" s="84"/>
      <c r="U3323" s="82"/>
      <c r="V3323" s="82"/>
    </row>
    <row r="3324" spans="1:22" ht="20">
      <c r="A3324" s="49"/>
      <c r="B3324" s="52"/>
      <c r="C3324" s="53"/>
      <c r="D3324" s="54"/>
      <c r="E3324" s="54"/>
      <c r="F3324" s="55"/>
      <c r="G3324" s="56"/>
      <c r="H3324" s="57"/>
      <c r="I3324" s="58"/>
      <c r="J3324" s="61"/>
      <c r="K3324" s="60"/>
      <c r="L3324" s="61"/>
      <c r="M3324" s="61"/>
      <c r="N3324" s="60"/>
      <c r="O3324" s="62"/>
      <c r="P3324" s="61"/>
      <c r="Q3324" s="60"/>
      <c r="R3324" s="60"/>
      <c r="S3324" s="75" t="str">
        <f t="shared" si="580"/>
        <v>已清</v>
      </c>
      <c r="T3324" s="84"/>
      <c r="U3324" s="82"/>
      <c r="V3324" s="82"/>
    </row>
    <row r="3325" spans="1:22" ht="20">
      <c r="A3325" s="49"/>
      <c r="B3325" s="52"/>
      <c r="C3325" s="53"/>
      <c r="D3325" s="54"/>
      <c r="E3325" s="54"/>
      <c r="F3325" s="55"/>
      <c r="G3325" s="56"/>
      <c r="H3325" s="57"/>
      <c r="I3325" s="58"/>
      <c r="J3325" s="61"/>
      <c r="K3325" s="60"/>
      <c r="L3325" s="61"/>
      <c r="M3325" s="61"/>
      <c r="N3325" s="60"/>
      <c r="O3325" s="62"/>
      <c r="P3325" s="61"/>
      <c r="Q3325" s="60"/>
      <c r="R3325" s="60"/>
      <c r="S3325" s="75" t="str">
        <f t="shared" si="580"/>
        <v>已清</v>
      </c>
      <c r="T3325" s="84"/>
      <c r="U3325" s="82"/>
      <c r="V3325" s="82"/>
    </row>
    <row r="3326" spans="1:22" ht="20">
      <c r="A3326" s="49"/>
      <c r="B3326" s="52"/>
      <c r="C3326" s="53"/>
      <c r="D3326" s="54"/>
      <c r="E3326" s="54"/>
      <c r="F3326" s="55"/>
      <c r="G3326" s="56"/>
      <c r="H3326" s="57"/>
      <c r="I3326" s="58"/>
      <c r="J3326" s="61"/>
      <c r="K3326" s="60"/>
      <c r="L3326" s="61"/>
      <c r="M3326" s="61"/>
      <c r="N3326" s="60"/>
      <c r="O3326" s="62"/>
      <c r="P3326" s="61"/>
      <c r="Q3326" s="60"/>
      <c r="R3326" s="60"/>
      <c r="S3326" s="75" t="str">
        <f t="shared" si="580"/>
        <v>已清</v>
      </c>
      <c r="T3326" s="84"/>
      <c r="U3326" s="82"/>
      <c r="V3326" s="82"/>
    </row>
    <row r="3327" spans="1:22" ht="20">
      <c r="A3327" s="49"/>
      <c r="B3327" s="52"/>
      <c r="C3327" s="53"/>
      <c r="D3327" s="54"/>
      <c r="E3327" s="54"/>
      <c r="F3327" s="55"/>
      <c r="G3327" s="56"/>
      <c r="H3327" s="57"/>
      <c r="I3327" s="58"/>
      <c r="J3327" s="61"/>
      <c r="K3327" s="60"/>
      <c r="L3327" s="61"/>
      <c r="M3327" s="61"/>
      <c r="N3327" s="60"/>
      <c r="O3327" s="62"/>
      <c r="P3327" s="61"/>
      <c r="Q3327" s="60"/>
      <c r="R3327" s="60"/>
      <c r="S3327" s="75" t="str">
        <f t="shared" si="580"/>
        <v>已清</v>
      </c>
      <c r="T3327" s="84"/>
      <c r="U3327" s="82"/>
      <c r="V3327" s="82"/>
    </row>
    <row r="3328" spans="1:22" ht="20">
      <c r="A3328" s="49"/>
      <c r="B3328" s="52"/>
      <c r="C3328" s="53"/>
      <c r="D3328" s="54"/>
      <c r="E3328" s="54"/>
      <c r="F3328" s="55"/>
      <c r="G3328" s="56"/>
      <c r="H3328" s="57"/>
      <c r="I3328" s="58"/>
      <c r="J3328" s="61"/>
      <c r="K3328" s="60"/>
      <c r="L3328" s="61"/>
      <c r="M3328" s="61"/>
      <c r="N3328" s="60"/>
      <c r="O3328" s="62"/>
      <c r="P3328" s="61"/>
      <c r="Q3328" s="60"/>
      <c r="R3328" s="60"/>
      <c r="S3328" s="75" t="str">
        <f t="shared" si="580"/>
        <v>已清</v>
      </c>
      <c r="T3328" s="84"/>
      <c r="U3328" s="82"/>
      <c r="V3328" s="82"/>
    </row>
    <row r="3329" spans="1:22" ht="20">
      <c r="A3329" s="49"/>
      <c r="B3329" s="52"/>
      <c r="C3329" s="53"/>
      <c r="D3329" s="54"/>
      <c r="E3329" s="54"/>
      <c r="F3329" s="55"/>
      <c r="G3329" s="56"/>
      <c r="H3329" s="57"/>
      <c r="I3329" s="58"/>
      <c r="J3329" s="61"/>
      <c r="K3329" s="60"/>
      <c r="L3329" s="61"/>
      <c r="M3329" s="61"/>
      <c r="N3329" s="60"/>
      <c r="O3329" s="62"/>
      <c r="P3329" s="61"/>
      <c r="Q3329" s="60"/>
      <c r="R3329" s="60"/>
      <c r="S3329" s="75" t="str">
        <f t="shared" si="580"/>
        <v>已清</v>
      </c>
      <c r="T3329" s="84"/>
      <c r="U3329" s="82"/>
      <c r="V3329" s="82"/>
    </row>
    <row r="3330" spans="1:22" ht="20">
      <c r="A3330" s="49"/>
      <c r="B3330" s="52"/>
      <c r="C3330" s="53"/>
      <c r="D3330" s="54"/>
      <c r="E3330" s="54"/>
      <c r="F3330" s="55"/>
      <c r="G3330" s="56"/>
      <c r="H3330" s="57"/>
      <c r="I3330" s="58"/>
      <c r="J3330" s="61"/>
      <c r="K3330" s="60"/>
      <c r="L3330" s="61"/>
      <c r="M3330" s="61"/>
      <c r="N3330" s="60"/>
      <c r="O3330" s="62"/>
      <c r="P3330" s="61"/>
      <c r="Q3330" s="60"/>
      <c r="R3330" s="60"/>
      <c r="S3330" s="75" t="str">
        <f t="shared" ref="S3330:S3346" si="581">IF(Q3330&lt;&gt;0,"未清","已清")</f>
        <v>已清</v>
      </c>
      <c r="T3330" s="84"/>
      <c r="U3330" s="82"/>
      <c r="V3330" s="82"/>
    </row>
    <row r="3331" spans="1:22" ht="20">
      <c r="A3331" s="49"/>
      <c r="B3331" s="52"/>
      <c r="C3331" s="53"/>
      <c r="D3331" s="54"/>
      <c r="E3331" s="54"/>
      <c r="F3331" s="55"/>
      <c r="G3331" s="56"/>
      <c r="H3331" s="57"/>
      <c r="I3331" s="58"/>
      <c r="J3331" s="61"/>
      <c r="K3331" s="60"/>
      <c r="L3331" s="61"/>
      <c r="M3331" s="61"/>
      <c r="N3331" s="60"/>
      <c r="O3331" s="62"/>
      <c r="P3331" s="61"/>
      <c r="Q3331" s="60"/>
      <c r="R3331" s="60"/>
      <c r="S3331" s="75" t="str">
        <f t="shared" si="581"/>
        <v>已清</v>
      </c>
      <c r="T3331" s="84"/>
      <c r="U3331" s="82"/>
      <c r="V3331" s="82"/>
    </row>
    <row r="3332" spans="1:22" ht="20">
      <c r="A3332" s="49"/>
      <c r="B3332" s="52"/>
      <c r="C3332" s="53"/>
      <c r="D3332" s="54"/>
      <c r="E3332" s="54"/>
      <c r="F3332" s="55"/>
      <c r="G3332" s="56"/>
      <c r="H3332" s="57"/>
      <c r="I3332" s="58"/>
      <c r="J3332" s="61"/>
      <c r="K3332" s="60"/>
      <c r="L3332" s="61"/>
      <c r="M3332" s="61"/>
      <c r="N3332" s="60"/>
      <c r="O3332" s="62"/>
      <c r="P3332" s="61"/>
      <c r="Q3332" s="60"/>
      <c r="R3332" s="60"/>
      <c r="S3332" s="75" t="str">
        <f t="shared" si="581"/>
        <v>已清</v>
      </c>
      <c r="T3332" s="84"/>
      <c r="U3332" s="82"/>
      <c r="V3332" s="82"/>
    </row>
    <row r="3333" spans="1:22" ht="20">
      <c r="A3333" s="49"/>
      <c r="B3333" s="52"/>
      <c r="C3333" s="53"/>
      <c r="D3333" s="54"/>
      <c r="E3333" s="54"/>
      <c r="F3333" s="55"/>
      <c r="G3333" s="56"/>
      <c r="H3333" s="57"/>
      <c r="I3333" s="58"/>
      <c r="J3333" s="61"/>
      <c r="K3333" s="60"/>
      <c r="L3333" s="61"/>
      <c r="M3333" s="61"/>
      <c r="N3333" s="60"/>
      <c r="O3333" s="62"/>
      <c r="P3333" s="61"/>
      <c r="Q3333" s="60"/>
      <c r="R3333" s="60"/>
      <c r="S3333" s="75" t="str">
        <f t="shared" si="581"/>
        <v>已清</v>
      </c>
      <c r="T3333" s="84"/>
      <c r="U3333" s="82"/>
      <c r="V3333" s="82"/>
    </row>
    <row r="3334" spans="1:22" ht="20">
      <c r="A3334" s="49"/>
      <c r="B3334" s="52"/>
      <c r="C3334" s="53"/>
      <c r="D3334" s="54"/>
      <c r="E3334" s="54"/>
      <c r="F3334" s="55"/>
      <c r="G3334" s="56"/>
      <c r="H3334" s="57"/>
      <c r="I3334" s="58"/>
      <c r="J3334" s="61"/>
      <c r="K3334" s="60"/>
      <c r="L3334" s="61"/>
      <c r="M3334" s="61"/>
      <c r="N3334" s="60"/>
      <c r="O3334" s="62"/>
      <c r="P3334" s="61"/>
      <c r="Q3334" s="60"/>
      <c r="R3334" s="60"/>
      <c r="S3334" s="75" t="str">
        <f t="shared" si="581"/>
        <v>已清</v>
      </c>
      <c r="T3334" s="84"/>
      <c r="U3334" s="82"/>
      <c r="V3334" s="82"/>
    </row>
    <row r="3335" spans="1:22" ht="20">
      <c r="A3335" s="49"/>
      <c r="B3335" s="52"/>
      <c r="C3335" s="53"/>
      <c r="D3335" s="54"/>
      <c r="E3335" s="54"/>
      <c r="F3335" s="55"/>
      <c r="G3335" s="56"/>
      <c r="H3335" s="57"/>
      <c r="I3335" s="58"/>
      <c r="J3335" s="61"/>
      <c r="K3335" s="60"/>
      <c r="L3335" s="61"/>
      <c r="M3335" s="61"/>
      <c r="N3335" s="60"/>
      <c r="O3335" s="62"/>
      <c r="P3335" s="61"/>
      <c r="Q3335" s="60"/>
      <c r="R3335" s="60"/>
      <c r="S3335" s="75" t="str">
        <f t="shared" si="581"/>
        <v>已清</v>
      </c>
      <c r="T3335" s="84"/>
      <c r="U3335" s="82"/>
      <c r="V3335" s="82"/>
    </row>
    <row r="3336" spans="1:22" ht="20">
      <c r="A3336" s="49"/>
      <c r="B3336" s="52"/>
      <c r="C3336" s="53"/>
      <c r="D3336" s="54"/>
      <c r="E3336" s="54"/>
      <c r="F3336" s="55"/>
      <c r="G3336" s="56"/>
      <c r="H3336" s="57"/>
      <c r="I3336" s="58"/>
      <c r="J3336" s="61"/>
      <c r="K3336" s="60"/>
      <c r="L3336" s="61"/>
      <c r="M3336" s="61"/>
      <c r="N3336" s="60"/>
      <c r="O3336" s="62"/>
      <c r="P3336" s="61"/>
      <c r="Q3336" s="60"/>
      <c r="R3336" s="60"/>
      <c r="S3336" s="75" t="str">
        <f t="shared" si="581"/>
        <v>已清</v>
      </c>
      <c r="T3336" s="84"/>
      <c r="U3336" s="82"/>
      <c r="V3336" s="82"/>
    </row>
    <row r="3337" spans="1:22" ht="20">
      <c r="A3337" s="49"/>
      <c r="B3337" s="52"/>
      <c r="C3337" s="53"/>
      <c r="D3337" s="54"/>
      <c r="E3337" s="54"/>
      <c r="F3337" s="55"/>
      <c r="G3337" s="56"/>
      <c r="H3337" s="57"/>
      <c r="I3337" s="58"/>
      <c r="J3337" s="61"/>
      <c r="K3337" s="60"/>
      <c r="L3337" s="61"/>
      <c r="M3337" s="61"/>
      <c r="N3337" s="60"/>
      <c r="O3337" s="62"/>
      <c r="P3337" s="61"/>
      <c r="Q3337" s="60"/>
      <c r="R3337" s="60"/>
      <c r="S3337" s="75" t="str">
        <f t="shared" si="581"/>
        <v>已清</v>
      </c>
      <c r="T3337" s="84"/>
      <c r="U3337" s="82"/>
      <c r="V3337" s="82"/>
    </row>
    <row r="3338" spans="1:22" ht="20">
      <c r="A3338" s="49"/>
      <c r="B3338" s="52"/>
      <c r="C3338" s="53"/>
      <c r="D3338" s="54"/>
      <c r="E3338" s="54"/>
      <c r="F3338" s="55"/>
      <c r="G3338" s="56"/>
      <c r="H3338" s="57"/>
      <c r="I3338" s="58"/>
      <c r="J3338" s="61"/>
      <c r="K3338" s="60"/>
      <c r="L3338" s="61"/>
      <c r="M3338" s="61"/>
      <c r="N3338" s="60"/>
      <c r="O3338" s="62"/>
      <c r="P3338" s="61"/>
      <c r="Q3338" s="60"/>
      <c r="R3338" s="60"/>
      <c r="S3338" s="75" t="str">
        <f t="shared" si="581"/>
        <v>已清</v>
      </c>
      <c r="T3338" s="84"/>
      <c r="U3338" s="82"/>
      <c r="V3338" s="82"/>
    </row>
    <row r="3339" spans="1:22" ht="20">
      <c r="A3339" s="49"/>
      <c r="B3339" s="52"/>
      <c r="C3339" s="53"/>
      <c r="D3339" s="54"/>
      <c r="E3339" s="54"/>
      <c r="F3339" s="55"/>
      <c r="G3339" s="56"/>
      <c r="H3339" s="57"/>
      <c r="I3339" s="58"/>
      <c r="J3339" s="61"/>
      <c r="K3339" s="60"/>
      <c r="L3339" s="61"/>
      <c r="M3339" s="61"/>
      <c r="N3339" s="60"/>
      <c r="O3339" s="62"/>
      <c r="P3339" s="61"/>
      <c r="Q3339" s="60"/>
      <c r="R3339" s="60"/>
      <c r="S3339" s="75" t="str">
        <f t="shared" si="581"/>
        <v>已清</v>
      </c>
      <c r="T3339" s="84"/>
      <c r="U3339" s="82"/>
      <c r="V3339" s="82"/>
    </row>
    <row r="3340" spans="1:22" ht="20">
      <c r="A3340" s="49"/>
      <c r="B3340" s="52"/>
      <c r="C3340" s="53"/>
      <c r="D3340" s="54"/>
      <c r="E3340" s="54"/>
      <c r="F3340" s="55"/>
      <c r="G3340" s="56"/>
      <c r="H3340" s="57"/>
      <c r="I3340" s="58"/>
      <c r="J3340" s="61"/>
      <c r="K3340" s="60"/>
      <c r="L3340" s="61"/>
      <c r="M3340" s="61"/>
      <c r="N3340" s="60"/>
      <c r="O3340" s="62"/>
      <c r="P3340" s="61"/>
      <c r="Q3340" s="60"/>
      <c r="R3340" s="60"/>
      <c r="S3340" s="75" t="str">
        <f t="shared" si="581"/>
        <v>已清</v>
      </c>
      <c r="T3340" s="84"/>
      <c r="U3340" s="82"/>
      <c r="V3340" s="82"/>
    </row>
    <row r="3341" spans="1:22" ht="20">
      <c r="A3341" s="49"/>
      <c r="B3341" s="52"/>
      <c r="C3341" s="53"/>
      <c r="D3341" s="54"/>
      <c r="E3341" s="54"/>
      <c r="F3341" s="55"/>
      <c r="G3341" s="56"/>
      <c r="H3341" s="57"/>
      <c r="I3341" s="58"/>
      <c r="J3341" s="61"/>
      <c r="K3341" s="60"/>
      <c r="L3341" s="61"/>
      <c r="M3341" s="61"/>
      <c r="N3341" s="60"/>
      <c r="O3341" s="62"/>
      <c r="P3341" s="61"/>
      <c r="Q3341" s="60"/>
      <c r="R3341" s="60"/>
      <c r="S3341" s="75" t="str">
        <f t="shared" si="581"/>
        <v>已清</v>
      </c>
      <c r="T3341" s="84"/>
      <c r="U3341" s="82"/>
      <c r="V3341" s="82"/>
    </row>
    <row r="3342" spans="1:22" ht="20">
      <c r="A3342" s="49"/>
      <c r="B3342" s="52"/>
      <c r="C3342" s="53"/>
      <c r="D3342" s="54"/>
      <c r="E3342" s="54"/>
      <c r="F3342" s="55"/>
      <c r="G3342" s="56"/>
      <c r="H3342" s="57"/>
      <c r="I3342" s="58"/>
      <c r="J3342" s="61"/>
      <c r="K3342" s="60"/>
      <c r="L3342" s="61"/>
      <c r="M3342" s="61"/>
      <c r="N3342" s="60"/>
      <c r="O3342" s="62"/>
      <c r="P3342" s="61"/>
      <c r="Q3342" s="60"/>
      <c r="R3342" s="60"/>
      <c r="S3342" s="75" t="str">
        <f t="shared" si="581"/>
        <v>已清</v>
      </c>
      <c r="T3342" s="84"/>
      <c r="U3342" s="82"/>
      <c r="V3342" s="82"/>
    </row>
    <row r="3343" spans="1:22" ht="20">
      <c r="A3343" s="49"/>
      <c r="B3343" s="52"/>
      <c r="C3343" s="53"/>
      <c r="D3343" s="54"/>
      <c r="E3343" s="54"/>
      <c r="F3343" s="55"/>
      <c r="G3343" s="56"/>
      <c r="H3343" s="57"/>
      <c r="I3343" s="58"/>
      <c r="J3343" s="61"/>
      <c r="K3343" s="60"/>
      <c r="L3343" s="61"/>
      <c r="M3343" s="61"/>
      <c r="N3343" s="60"/>
      <c r="O3343" s="62"/>
      <c r="P3343" s="61"/>
      <c r="Q3343" s="60"/>
      <c r="R3343" s="60"/>
      <c r="S3343" s="75" t="str">
        <f t="shared" si="581"/>
        <v>已清</v>
      </c>
      <c r="T3343" s="84"/>
      <c r="U3343" s="82"/>
      <c r="V3343" s="82"/>
    </row>
    <row r="3344" spans="1:22" ht="20">
      <c r="A3344" s="49"/>
      <c r="B3344" s="52"/>
      <c r="C3344" s="53"/>
      <c r="D3344" s="54"/>
      <c r="E3344" s="54"/>
      <c r="F3344" s="55"/>
      <c r="G3344" s="56"/>
      <c r="H3344" s="57"/>
      <c r="I3344" s="58"/>
      <c r="J3344" s="61"/>
      <c r="K3344" s="60"/>
      <c r="L3344" s="61"/>
      <c r="M3344" s="61"/>
      <c r="N3344" s="60"/>
      <c r="O3344" s="62"/>
      <c r="P3344" s="61"/>
      <c r="Q3344" s="60"/>
      <c r="R3344" s="60"/>
      <c r="S3344" s="75" t="str">
        <f t="shared" si="581"/>
        <v>已清</v>
      </c>
      <c r="T3344" s="84"/>
      <c r="U3344" s="82"/>
      <c r="V3344" s="82"/>
    </row>
    <row r="3345" spans="1:22" ht="20">
      <c r="A3345" s="49"/>
      <c r="B3345" s="52"/>
      <c r="C3345" s="53"/>
      <c r="D3345" s="54"/>
      <c r="E3345" s="54"/>
      <c r="F3345" s="55"/>
      <c r="G3345" s="56"/>
      <c r="H3345" s="57"/>
      <c r="I3345" s="58"/>
      <c r="J3345" s="61"/>
      <c r="K3345" s="60"/>
      <c r="L3345" s="61"/>
      <c r="M3345" s="61"/>
      <c r="N3345" s="60"/>
      <c r="O3345" s="62"/>
      <c r="P3345" s="61"/>
      <c r="Q3345" s="60"/>
      <c r="R3345" s="60"/>
      <c r="S3345" s="75" t="str">
        <f t="shared" si="581"/>
        <v>已清</v>
      </c>
      <c r="T3345" s="84"/>
      <c r="U3345" s="82"/>
      <c r="V3345" s="82"/>
    </row>
    <row r="3346" spans="1:22" ht="20">
      <c r="A3346" s="49"/>
      <c r="B3346" s="52"/>
      <c r="C3346" s="53"/>
      <c r="D3346" s="54"/>
      <c r="E3346" s="54"/>
      <c r="F3346" s="55"/>
      <c r="G3346" s="56"/>
      <c r="H3346" s="57"/>
      <c r="I3346" s="58"/>
      <c r="J3346" s="61"/>
      <c r="K3346" s="60"/>
      <c r="L3346" s="61"/>
      <c r="M3346" s="61"/>
      <c r="N3346" s="60"/>
      <c r="O3346" s="62"/>
      <c r="P3346" s="61"/>
      <c r="Q3346" s="60"/>
      <c r="R3346" s="60"/>
      <c r="S3346" s="75" t="str">
        <f t="shared" si="581"/>
        <v>已清</v>
      </c>
      <c r="T3346" s="84"/>
      <c r="U3346" s="82"/>
      <c r="V3346" s="82"/>
    </row>
  </sheetData>
  <mergeCells count="635">
    <mergeCell ref="A902:A903"/>
    <mergeCell ref="C902:C903"/>
    <mergeCell ref="B902:B903"/>
    <mergeCell ref="A893:A894"/>
    <mergeCell ref="A897:A898"/>
    <mergeCell ref="C897:C898"/>
    <mergeCell ref="B897:B898"/>
    <mergeCell ref="C887:C888"/>
    <mergeCell ref="C889:C890"/>
    <mergeCell ref="B889:B890"/>
    <mergeCell ref="C893:C894"/>
    <mergeCell ref="B893:B894"/>
    <mergeCell ref="B887:B888"/>
    <mergeCell ref="A899:A901"/>
    <mergeCell ref="C899:C901"/>
    <mergeCell ref="B899:B901"/>
    <mergeCell ref="B841:B852"/>
    <mergeCell ref="C891:C892"/>
    <mergeCell ref="B891:B892"/>
    <mergeCell ref="A860:A861"/>
    <mergeCell ref="C860:C861"/>
    <mergeCell ref="B860:B861"/>
    <mergeCell ref="A862:A863"/>
    <mergeCell ref="C862:C863"/>
    <mergeCell ref="B862:B863"/>
    <mergeCell ref="A841:A853"/>
    <mergeCell ref="A887:A888"/>
    <mergeCell ref="A889:A890"/>
    <mergeCell ref="A891:A892"/>
    <mergeCell ref="C881:C882"/>
    <mergeCell ref="B881:B882"/>
    <mergeCell ref="A881:A882"/>
    <mergeCell ref="C871:C872"/>
    <mergeCell ref="A871:A872"/>
    <mergeCell ref="B871:B872"/>
    <mergeCell ref="A874:A875"/>
    <mergeCell ref="C874:C875"/>
    <mergeCell ref="B874:B875"/>
    <mergeCell ref="C876:C877"/>
    <mergeCell ref="C878:C880"/>
    <mergeCell ref="A876:A877"/>
    <mergeCell ref="A878:A880"/>
    <mergeCell ref="B876:B877"/>
    <mergeCell ref="B878:B880"/>
    <mergeCell ref="A864:A868"/>
    <mergeCell ref="C864:C868"/>
    <mergeCell ref="B884:B885"/>
    <mergeCell ref="A883:A886"/>
    <mergeCell ref="C883:C886"/>
    <mergeCell ref="A869:A870"/>
    <mergeCell ref="C869:C870"/>
    <mergeCell ref="A906:A907"/>
    <mergeCell ref="B906:B907"/>
    <mergeCell ref="C906:C907"/>
    <mergeCell ref="B864:B870"/>
    <mergeCell ref="A713:A725"/>
    <mergeCell ref="A765:A767"/>
    <mergeCell ref="B765:B767"/>
    <mergeCell ref="A730:A731"/>
    <mergeCell ref="B728:B729"/>
    <mergeCell ref="B730:B731"/>
    <mergeCell ref="A726:A727"/>
    <mergeCell ref="A728:A729"/>
    <mergeCell ref="A732:A733"/>
    <mergeCell ref="C762:C764"/>
    <mergeCell ref="B762:B764"/>
    <mergeCell ref="A762:A764"/>
    <mergeCell ref="A734:A739"/>
    <mergeCell ref="A740:A741"/>
    <mergeCell ref="A742:A743"/>
    <mergeCell ref="A744:A758"/>
    <mergeCell ref="A759:A761"/>
    <mergeCell ref="B744:B758"/>
    <mergeCell ref="C744:C758"/>
    <mergeCell ref="B759:B761"/>
    <mergeCell ref="C759:C761"/>
    <mergeCell ref="C422:C433"/>
    <mergeCell ref="A422:A433"/>
    <mergeCell ref="B448:B459"/>
    <mergeCell ref="A483:A485"/>
    <mergeCell ref="C483:C485"/>
    <mergeCell ref="B483:B485"/>
    <mergeCell ref="C481:C482"/>
    <mergeCell ref="A481:A482"/>
    <mergeCell ref="B481:B482"/>
    <mergeCell ref="B476:B477"/>
    <mergeCell ref="C476:C477"/>
    <mergeCell ref="A460:A471"/>
    <mergeCell ref="B434:B435"/>
    <mergeCell ref="C437:C439"/>
    <mergeCell ref="A437:A439"/>
    <mergeCell ref="C448:C459"/>
    <mergeCell ref="C440:C441"/>
    <mergeCell ref="B440:B441"/>
    <mergeCell ref="B478:B480"/>
    <mergeCell ref="A478:A480"/>
    <mergeCell ref="C478:C480"/>
    <mergeCell ref="B472:B475"/>
    <mergeCell ref="A434:A435"/>
    <mergeCell ref="C434:C435"/>
    <mergeCell ref="A472:A475"/>
    <mergeCell ref="A476:A477"/>
    <mergeCell ref="C460:C471"/>
    <mergeCell ref="C472:C475"/>
    <mergeCell ref="B460:B462"/>
    <mergeCell ref="B437:B439"/>
    <mergeCell ref="A448:A459"/>
    <mergeCell ref="B444:B447"/>
    <mergeCell ref="B442:B443"/>
    <mergeCell ref="C442:C443"/>
    <mergeCell ref="A442:A443"/>
    <mergeCell ref="A440:A441"/>
    <mergeCell ref="C444:C447"/>
    <mergeCell ref="A444:A447"/>
    <mergeCell ref="B414:B421"/>
    <mergeCell ref="C409:C413"/>
    <mergeCell ref="B409:B413"/>
    <mergeCell ref="C414:C421"/>
    <mergeCell ref="A388:A394"/>
    <mergeCell ref="B388:B394"/>
    <mergeCell ref="C397:C408"/>
    <mergeCell ref="A395:A396"/>
    <mergeCell ref="C395:C396"/>
    <mergeCell ref="B395:B396"/>
    <mergeCell ref="A409:A413"/>
    <mergeCell ref="A397:A408"/>
    <mergeCell ref="A414:A421"/>
    <mergeCell ref="B187:B189"/>
    <mergeCell ref="C378:C379"/>
    <mergeCell ref="B374:B375"/>
    <mergeCell ref="B376:B377"/>
    <mergeCell ref="B378:B379"/>
    <mergeCell ref="A366:A373"/>
    <mergeCell ref="B201:B207"/>
    <mergeCell ref="B224:B228"/>
    <mergeCell ref="B229:B230"/>
    <mergeCell ref="B216:B219"/>
    <mergeCell ref="B220:B223"/>
    <mergeCell ref="A237:A241"/>
    <mergeCell ref="C237:C241"/>
    <mergeCell ref="A231:A234"/>
    <mergeCell ref="C231:C234"/>
    <mergeCell ref="A235:A236"/>
    <mergeCell ref="C235:C236"/>
    <mergeCell ref="C366:C373"/>
    <mergeCell ref="A352:A355"/>
    <mergeCell ref="C352:C355"/>
    <mergeCell ref="B352:B355"/>
    <mergeCell ref="C356:C365"/>
    <mergeCell ref="A356:A365"/>
    <mergeCell ref="A374:A375"/>
    <mergeCell ref="B248:B250"/>
    <mergeCell ref="A248:A250"/>
    <mergeCell ref="C248:C250"/>
    <mergeCell ref="C242:C247"/>
    <mergeCell ref="A242:A247"/>
    <mergeCell ref="B242:B247"/>
    <mergeCell ref="B231:B234"/>
    <mergeCell ref="C252:C254"/>
    <mergeCell ref="A252:A254"/>
    <mergeCell ref="B252:B254"/>
    <mergeCell ref="B235:B236"/>
    <mergeCell ref="B237:B241"/>
    <mergeCell ref="A255:A258"/>
    <mergeCell ref="B255:B258"/>
    <mergeCell ref="C286:C290"/>
    <mergeCell ref="A286:A290"/>
    <mergeCell ref="B259:B262"/>
    <mergeCell ref="B267:B269"/>
    <mergeCell ref="C270:C279"/>
    <mergeCell ref="A270:A279"/>
    <mergeCell ref="B270:B279"/>
    <mergeCell ref="A280:A281"/>
    <mergeCell ref="B282:B283"/>
    <mergeCell ref="A282:A283"/>
    <mergeCell ref="C282:C283"/>
    <mergeCell ref="A259:A262"/>
    <mergeCell ref="A263:A264"/>
    <mergeCell ref="C263:C264"/>
    <mergeCell ref="A265:A266"/>
    <mergeCell ref="C259:C262"/>
    <mergeCell ref="C280:C281"/>
    <mergeCell ref="B280:B281"/>
    <mergeCell ref="A97:A100"/>
    <mergeCell ref="A103:A107"/>
    <mergeCell ref="C103:C107"/>
    <mergeCell ref="C108:C109"/>
    <mergeCell ref="A108:A109"/>
    <mergeCell ref="A229:A230"/>
    <mergeCell ref="C229:C230"/>
    <mergeCell ref="C176:C179"/>
    <mergeCell ref="A152:A153"/>
    <mergeCell ref="A154:A155"/>
    <mergeCell ref="A148:A151"/>
    <mergeCell ref="A139:A143"/>
    <mergeCell ref="A216:A219"/>
    <mergeCell ref="C216:C219"/>
    <mergeCell ref="C187:C189"/>
    <mergeCell ref="A187:A189"/>
    <mergeCell ref="A180:A186"/>
    <mergeCell ref="C180:C186"/>
    <mergeCell ref="C201:C207"/>
    <mergeCell ref="B180:B186"/>
    <mergeCell ref="B172:B175"/>
    <mergeCell ref="C146:C147"/>
    <mergeCell ref="A134:A135"/>
    <mergeCell ref="C134:C135"/>
    <mergeCell ref="A136:A138"/>
    <mergeCell ref="B134:B135"/>
    <mergeCell ref="A126:A133"/>
    <mergeCell ref="A144:A145"/>
    <mergeCell ref="C172:C175"/>
    <mergeCell ref="B176:B179"/>
    <mergeCell ref="A159:A166"/>
    <mergeCell ref="B152:B153"/>
    <mergeCell ref="B154:B155"/>
    <mergeCell ref="C144:C145"/>
    <mergeCell ref="A167:A171"/>
    <mergeCell ref="A172:A175"/>
    <mergeCell ref="A176:A179"/>
    <mergeCell ref="A146:A147"/>
    <mergeCell ref="V3:V8"/>
    <mergeCell ref="A156:A158"/>
    <mergeCell ref="C156:C158"/>
    <mergeCell ref="B156:B158"/>
    <mergeCell ref="U69:U78"/>
    <mergeCell ref="B97:B100"/>
    <mergeCell ref="B101:B102"/>
    <mergeCell ref="A101:A102"/>
    <mergeCell ref="C101:C102"/>
    <mergeCell ref="C79:C81"/>
    <mergeCell ref="A79:A81"/>
    <mergeCell ref="B85:B88"/>
    <mergeCell ref="B82:B84"/>
    <mergeCell ref="B79:B81"/>
    <mergeCell ref="C89:C92"/>
    <mergeCell ref="A89:A92"/>
    <mergeCell ref="C11:C17"/>
    <mergeCell ref="B103:B107"/>
    <mergeCell ref="B108:B109"/>
    <mergeCell ref="C97:C100"/>
    <mergeCell ref="U3:U8"/>
    <mergeCell ref="B110:B120"/>
    <mergeCell ref="B126:B133"/>
    <mergeCell ref="U42:U47"/>
    <mergeCell ref="B18:B19"/>
    <mergeCell ref="B20:B21"/>
    <mergeCell ref="B33:B34"/>
    <mergeCell ref="B22:B32"/>
    <mergeCell ref="C18:C19"/>
    <mergeCell ref="C167:C171"/>
    <mergeCell ref="C48:C52"/>
    <mergeCell ref="C126:C133"/>
    <mergeCell ref="B167:B171"/>
    <mergeCell ref="C64:C67"/>
    <mergeCell ref="B89:B92"/>
    <mergeCell ref="B69:B78"/>
    <mergeCell ref="B95:B96"/>
    <mergeCell ref="B121:B125"/>
    <mergeCell ref="U139:U143"/>
    <mergeCell ref="C154:C155"/>
    <mergeCell ref="C148:C151"/>
    <mergeCell ref="B148:B151"/>
    <mergeCell ref="B146:B147"/>
    <mergeCell ref="B159:B166"/>
    <mergeCell ref="C139:C143"/>
    <mergeCell ref="B139:B143"/>
    <mergeCell ref="B136:B138"/>
    <mergeCell ref="B144:B145"/>
    <mergeCell ref="C136:C138"/>
    <mergeCell ref="C152:C153"/>
    <mergeCell ref="C159:C166"/>
    <mergeCell ref="C1:R1"/>
    <mergeCell ref="C3:C8"/>
    <mergeCell ref="A9:A10"/>
    <mergeCell ref="C9:C10"/>
    <mergeCell ref="B9:B10"/>
    <mergeCell ref="B3:B8"/>
    <mergeCell ref="A37:A40"/>
    <mergeCell ref="C53:C63"/>
    <mergeCell ref="A42:A47"/>
    <mergeCell ref="A22:A32"/>
    <mergeCell ref="C33:C34"/>
    <mergeCell ref="C22:C32"/>
    <mergeCell ref="B53:B63"/>
    <mergeCell ref="C42:C47"/>
    <mergeCell ref="C37:C38"/>
    <mergeCell ref="B11:B17"/>
    <mergeCell ref="A18:A19"/>
    <mergeCell ref="A11:A17"/>
    <mergeCell ref="A48:A52"/>
    <mergeCell ref="B48:B52"/>
    <mergeCell ref="B35:B36"/>
    <mergeCell ref="B37:B40"/>
    <mergeCell ref="A53:A63"/>
    <mergeCell ref="B42:B47"/>
    <mergeCell ref="A20:A21"/>
    <mergeCell ref="C20:C21"/>
    <mergeCell ref="A33:A34"/>
    <mergeCell ref="A199:A200"/>
    <mergeCell ref="C199:C200"/>
    <mergeCell ref="B199:B200"/>
    <mergeCell ref="A224:A228"/>
    <mergeCell ref="C224:C228"/>
    <mergeCell ref="C220:C223"/>
    <mergeCell ref="A220:A223"/>
    <mergeCell ref="A110:A120"/>
    <mergeCell ref="C110:C120"/>
    <mergeCell ref="A121:A125"/>
    <mergeCell ref="C121:C125"/>
    <mergeCell ref="A95:A96"/>
    <mergeCell ref="A64:A67"/>
    <mergeCell ref="A82:A84"/>
    <mergeCell ref="C69:C78"/>
    <mergeCell ref="A69:A78"/>
    <mergeCell ref="C82:C84"/>
    <mergeCell ref="B64:B67"/>
    <mergeCell ref="C85:C88"/>
    <mergeCell ref="A85:A88"/>
    <mergeCell ref="C95:C96"/>
    <mergeCell ref="U199:U200"/>
    <mergeCell ref="B190:B191"/>
    <mergeCell ref="B197:B198"/>
    <mergeCell ref="B214:B215"/>
    <mergeCell ref="A214:A215"/>
    <mergeCell ref="C214:C215"/>
    <mergeCell ref="A197:A198"/>
    <mergeCell ref="C197:C198"/>
    <mergeCell ref="A193:A196"/>
    <mergeCell ref="C193:C196"/>
    <mergeCell ref="A190:A191"/>
    <mergeCell ref="A208:A213"/>
    <mergeCell ref="C208:C213"/>
    <mergeCell ref="B208:B213"/>
    <mergeCell ref="A201:A207"/>
    <mergeCell ref="B193:B196"/>
    <mergeCell ref="C190:C191"/>
    <mergeCell ref="B301:B312"/>
    <mergeCell ref="B313:B318"/>
    <mergeCell ref="C265:C266"/>
    <mergeCell ref="B265:B266"/>
    <mergeCell ref="B263:B264"/>
    <mergeCell ref="A267:A269"/>
    <mergeCell ref="C267:C269"/>
    <mergeCell ref="A284:A285"/>
    <mergeCell ref="C284:C285"/>
    <mergeCell ref="C301:C312"/>
    <mergeCell ref="A301:A312"/>
    <mergeCell ref="B286:B290"/>
    <mergeCell ref="A291:A294"/>
    <mergeCell ref="C291:C294"/>
    <mergeCell ref="B291:B294"/>
    <mergeCell ref="C295:C297"/>
    <mergeCell ref="A295:A297"/>
    <mergeCell ref="B295:B297"/>
    <mergeCell ref="A298:A300"/>
    <mergeCell ref="C298:C300"/>
    <mergeCell ref="B298:B300"/>
    <mergeCell ref="B284:B285"/>
    <mergeCell ref="A313:A318"/>
    <mergeCell ref="C313:C318"/>
    <mergeCell ref="A319:A321"/>
    <mergeCell ref="C319:C321"/>
    <mergeCell ref="B319:B321"/>
    <mergeCell ref="C322:C328"/>
    <mergeCell ref="A322:A328"/>
    <mergeCell ref="B322:B328"/>
    <mergeCell ref="C329:C335"/>
    <mergeCell ref="A329:A335"/>
    <mergeCell ref="B329:B335"/>
    <mergeCell ref="B336:B340"/>
    <mergeCell ref="A336:A340"/>
    <mergeCell ref="A341:A345"/>
    <mergeCell ref="C341:C345"/>
    <mergeCell ref="C346:C351"/>
    <mergeCell ref="A346:A351"/>
    <mergeCell ref="B341:B345"/>
    <mergeCell ref="B346:B351"/>
    <mergeCell ref="C336:C340"/>
    <mergeCell ref="C374:C375"/>
    <mergeCell ref="B386:B387"/>
    <mergeCell ref="C388:C394"/>
    <mergeCell ref="B380:B383"/>
    <mergeCell ref="A380:A383"/>
    <mergeCell ref="C380:C383"/>
    <mergeCell ref="A376:A377"/>
    <mergeCell ref="A378:A379"/>
    <mergeCell ref="C376:C377"/>
    <mergeCell ref="A384:A385"/>
    <mergeCell ref="C384:C385"/>
    <mergeCell ref="B384:B385"/>
    <mergeCell ref="A386:A387"/>
    <mergeCell ref="C386:C387"/>
    <mergeCell ref="U437:U439"/>
    <mergeCell ref="B463:B471"/>
    <mergeCell ref="A542:A546"/>
    <mergeCell ref="A493:A495"/>
    <mergeCell ref="B493:B495"/>
    <mergeCell ref="B486:B492"/>
    <mergeCell ref="C486:C492"/>
    <mergeCell ref="A486:A492"/>
    <mergeCell ref="B542:B546"/>
    <mergeCell ref="C493:C495"/>
    <mergeCell ref="C513:C514"/>
    <mergeCell ref="A513:A514"/>
    <mergeCell ref="B515:B518"/>
    <mergeCell ref="C496:C502"/>
    <mergeCell ref="A496:A502"/>
    <mergeCell ref="B496:B502"/>
    <mergeCell ref="A503:A505"/>
    <mergeCell ref="C503:C505"/>
    <mergeCell ref="U493:U505"/>
    <mergeCell ref="U460:U462"/>
    <mergeCell ref="U444:U447"/>
    <mergeCell ref="A506:A507"/>
    <mergeCell ref="A508:A512"/>
    <mergeCell ref="B536:B537"/>
    <mergeCell ref="B503:B505"/>
    <mergeCell ref="B508:B512"/>
    <mergeCell ref="A521:A522"/>
    <mergeCell ref="C521:C522"/>
    <mergeCell ref="C547:C550"/>
    <mergeCell ref="B547:B550"/>
    <mergeCell ref="A547:A550"/>
    <mergeCell ref="B554:B568"/>
    <mergeCell ref="C542:C546"/>
    <mergeCell ref="A554:A568"/>
    <mergeCell ref="C552:C553"/>
    <mergeCell ref="C515:C518"/>
    <mergeCell ref="B519:B520"/>
    <mergeCell ref="A536:A537"/>
    <mergeCell ref="B521:B522"/>
    <mergeCell ref="C536:C537"/>
    <mergeCell ref="C506:C507"/>
    <mergeCell ref="C508:C512"/>
    <mergeCell ref="A538:A540"/>
    <mergeCell ref="C538:C540"/>
    <mergeCell ref="B538:B540"/>
    <mergeCell ref="C525:C535"/>
    <mergeCell ref="A525:A535"/>
    <mergeCell ref="A523:A524"/>
    <mergeCell ref="A515:A518"/>
    <mergeCell ref="C519:C520"/>
    <mergeCell ref="A519:A520"/>
    <mergeCell ref="B513:B514"/>
    <mergeCell ref="B506:B507"/>
    <mergeCell ref="A569:A574"/>
    <mergeCell ref="B525:B535"/>
    <mergeCell ref="B523:B524"/>
    <mergeCell ref="C523:C524"/>
    <mergeCell ref="A633:A634"/>
    <mergeCell ref="B633:B634"/>
    <mergeCell ref="C633:C634"/>
    <mergeCell ref="C586:C592"/>
    <mergeCell ref="U542:U551"/>
    <mergeCell ref="B569:B574"/>
    <mergeCell ref="B552:B553"/>
    <mergeCell ref="C569:C574"/>
    <mergeCell ref="A596:A597"/>
    <mergeCell ref="B596:B597"/>
    <mergeCell ref="C596:C597"/>
    <mergeCell ref="C598:C599"/>
    <mergeCell ref="C600:C601"/>
    <mergeCell ref="B598:B599"/>
    <mergeCell ref="B600:B601"/>
    <mergeCell ref="A598:A599"/>
    <mergeCell ref="A600:A601"/>
    <mergeCell ref="A593:A595"/>
    <mergeCell ref="B593:B595"/>
    <mergeCell ref="C593:C595"/>
    <mergeCell ref="A583:A585"/>
    <mergeCell ref="B583:B585"/>
    <mergeCell ref="C583:C585"/>
    <mergeCell ref="A552:A553"/>
    <mergeCell ref="U554:U574"/>
    <mergeCell ref="C626:C632"/>
    <mergeCell ref="B626:B632"/>
    <mergeCell ref="A626:A632"/>
    <mergeCell ref="A616:A617"/>
    <mergeCell ref="B616:B617"/>
    <mergeCell ref="C616:C617"/>
    <mergeCell ref="A622:A624"/>
    <mergeCell ref="B622:B624"/>
    <mergeCell ref="C622:C624"/>
    <mergeCell ref="C618:C621"/>
    <mergeCell ref="B618:B621"/>
    <mergeCell ref="A618:A621"/>
    <mergeCell ref="A602:A615"/>
    <mergeCell ref="B602:B615"/>
    <mergeCell ref="C602:C615"/>
    <mergeCell ref="C554:C568"/>
    <mergeCell ref="C575:C582"/>
    <mergeCell ref="B575:B582"/>
    <mergeCell ref="A575:A582"/>
    <mergeCell ref="B586:B592"/>
    <mergeCell ref="A586:A592"/>
    <mergeCell ref="D635:D640"/>
    <mergeCell ref="C635:C640"/>
    <mergeCell ref="A635:A640"/>
    <mergeCell ref="C648:C666"/>
    <mergeCell ref="B648:B666"/>
    <mergeCell ref="A648:A666"/>
    <mergeCell ref="A672:A679"/>
    <mergeCell ref="B672:B679"/>
    <mergeCell ref="C672:C679"/>
    <mergeCell ref="A643:A645"/>
    <mergeCell ref="C643:C645"/>
    <mergeCell ref="B643:B645"/>
    <mergeCell ref="A669:A670"/>
    <mergeCell ref="B669:B670"/>
    <mergeCell ref="C669:C670"/>
    <mergeCell ref="B635:B640"/>
    <mergeCell ref="A667:A668"/>
    <mergeCell ref="C667:C668"/>
    <mergeCell ref="B667:B668"/>
    <mergeCell ref="A641:A642"/>
    <mergeCell ref="B641:B642"/>
    <mergeCell ref="C641:C642"/>
    <mergeCell ref="A646:A647"/>
    <mergeCell ref="C646:C647"/>
    <mergeCell ref="C680:C686"/>
    <mergeCell ref="B680:B686"/>
    <mergeCell ref="B687:B689"/>
    <mergeCell ref="C687:C689"/>
    <mergeCell ref="A687:A689"/>
    <mergeCell ref="A680:A686"/>
    <mergeCell ref="A707:A708"/>
    <mergeCell ref="A709:A711"/>
    <mergeCell ref="A705:A706"/>
    <mergeCell ref="C705:C706"/>
    <mergeCell ref="B705:B706"/>
    <mergeCell ref="A695:A697"/>
    <mergeCell ref="B695:B697"/>
    <mergeCell ref="C695:C697"/>
    <mergeCell ref="A690:A694"/>
    <mergeCell ref="C690:C694"/>
    <mergeCell ref="A698:A704"/>
    <mergeCell ref="U690:U704"/>
    <mergeCell ref="C734:C739"/>
    <mergeCell ref="B740:B741"/>
    <mergeCell ref="C740:C741"/>
    <mergeCell ref="B742:B743"/>
    <mergeCell ref="C742:C743"/>
    <mergeCell ref="B698:B704"/>
    <mergeCell ref="C698:C704"/>
    <mergeCell ref="B713:B725"/>
    <mergeCell ref="C707:C708"/>
    <mergeCell ref="B707:B708"/>
    <mergeCell ref="C709:C711"/>
    <mergeCell ref="B709:B711"/>
    <mergeCell ref="C713:C725"/>
    <mergeCell ref="C726:C727"/>
    <mergeCell ref="C728:C729"/>
    <mergeCell ref="C730:C731"/>
    <mergeCell ref="C732:C733"/>
    <mergeCell ref="B726:B727"/>
    <mergeCell ref="B732:B733"/>
    <mergeCell ref="C765:C767"/>
    <mergeCell ref="B797:B798"/>
    <mergeCell ref="C799:C800"/>
    <mergeCell ref="B799:B800"/>
    <mergeCell ref="C801:C802"/>
    <mergeCell ref="B801:B802"/>
    <mergeCell ref="A799:A800"/>
    <mergeCell ref="A801:A802"/>
    <mergeCell ref="A803:A805"/>
    <mergeCell ref="B775:B776"/>
    <mergeCell ref="C775:C776"/>
    <mergeCell ref="C770:C774"/>
    <mergeCell ref="A770:A774"/>
    <mergeCell ref="B770:B774"/>
    <mergeCell ref="A768:A769"/>
    <mergeCell ref="B768:B769"/>
    <mergeCell ref="C768:C769"/>
    <mergeCell ref="A775:A776"/>
    <mergeCell ref="A819:A822"/>
    <mergeCell ref="B812:B815"/>
    <mergeCell ref="B816:B818"/>
    <mergeCell ref="B819:B822"/>
    <mergeCell ref="C803:C805"/>
    <mergeCell ref="B803:B805"/>
    <mergeCell ref="A790:A792"/>
    <mergeCell ref="C790:C792"/>
    <mergeCell ref="A793:A794"/>
    <mergeCell ref="C793:C794"/>
    <mergeCell ref="B793:B794"/>
    <mergeCell ref="B790:B792"/>
    <mergeCell ref="C829:C832"/>
    <mergeCell ref="B827:B828"/>
    <mergeCell ref="A827:A828"/>
    <mergeCell ref="C827:C828"/>
    <mergeCell ref="B810:B811"/>
    <mergeCell ref="C810:C811"/>
    <mergeCell ref="A810:A811"/>
    <mergeCell ref="A795:A796"/>
    <mergeCell ref="A797:A798"/>
    <mergeCell ref="C795:C796"/>
    <mergeCell ref="C797:C798"/>
    <mergeCell ref="B795:B796"/>
    <mergeCell ref="C823:C824"/>
    <mergeCell ref="B823:B824"/>
    <mergeCell ref="A823:A824"/>
    <mergeCell ref="A806:A807"/>
    <mergeCell ref="B806:B807"/>
    <mergeCell ref="C806:C807"/>
    <mergeCell ref="A808:A809"/>
    <mergeCell ref="C808:C809"/>
    <mergeCell ref="B808:B809"/>
    <mergeCell ref="C816:C818"/>
    <mergeCell ref="A816:A818"/>
    <mergeCell ref="C819:C822"/>
    <mergeCell ref="A904:A905"/>
    <mergeCell ref="B904:B905"/>
    <mergeCell ref="C904:C905"/>
    <mergeCell ref="U810:U822"/>
    <mergeCell ref="U779:U789"/>
    <mergeCell ref="B833:B838"/>
    <mergeCell ref="A854:A856"/>
    <mergeCell ref="C854:C856"/>
    <mergeCell ref="B854:B856"/>
    <mergeCell ref="A857:A859"/>
    <mergeCell ref="B857:B859"/>
    <mergeCell ref="C857:C859"/>
    <mergeCell ref="C841:C853"/>
    <mergeCell ref="C825:C826"/>
    <mergeCell ref="A825:A826"/>
    <mergeCell ref="B825:B826"/>
    <mergeCell ref="C833:C838"/>
    <mergeCell ref="A833:A838"/>
    <mergeCell ref="A779:A789"/>
    <mergeCell ref="C779:C789"/>
    <mergeCell ref="C812:C815"/>
    <mergeCell ref="A812:A815"/>
    <mergeCell ref="A829:A832"/>
    <mergeCell ref="B829:B832"/>
  </mergeCells>
  <phoneticPr fontId="3" type="noConversion"/>
  <conditionalFormatting sqref="S1:S595 S602:S853 S860:S882 S887:S1048576">
    <cfRule type="cellIs" dxfId="6" priority="10" operator="equal">
      <formula>1</formula>
    </cfRule>
    <cfRule type="colorScale" priority="12">
      <colorScale>
        <cfvo type="formula" val="0"/>
        <cfvo type="formula" val="1"/>
        <color rgb="FFFF0000"/>
        <color rgb="FF008000"/>
      </colorScale>
    </cfRule>
  </conditionalFormatting>
  <conditionalFormatting sqref="S3:S10">
    <cfRule type="cellIs" dxfId="5" priority="11" operator="equal">
      <formula>1</formula>
    </cfRule>
  </conditionalFormatting>
  <conditionalFormatting sqref="S554">
    <cfRule type="cellIs" dxfId="4" priority="9" operator="equal">
      <formula>1</formula>
    </cfRule>
  </conditionalFormatting>
  <conditionalFormatting sqref="S596:S601">
    <cfRule type="cellIs" dxfId="3" priority="7" operator="equal">
      <formula>1</formula>
    </cfRule>
    <cfRule type="colorScale" priority="8">
      <colorScale>
        <cfvo type="formula" val="0"/>
        <cfvo type="formula" val="1"/>
        <color rgb="FFFF0000"/>
        <color rgb="FF008000"/>
      </colorScale>
    </cfRule>
  </conditionalFormatting>
  <conditionalFormatting sqref="S854:S856">
    <cfRule type="cellIs" dxfId="2" priority="5" operator="equal">
      <formula>1</formula>
    </cfRule>
    <cfRule type="colorScale" priority="6">
      <colorScale>
        <cfvo type="formula" val="0"/>
        <cfvo type="formula" val="1"/>
        <color rgb="FFFF0000"/>
        <color rgb="FF008000"/>
      </colorScale>
    </cfRule>
  </conditionalFormatting>
  <conditionalFormatting sqref="S857:S859">
    <cfRule type="cellIs" dxfId="1" priority="3" operator="equal">
      <formula>1</formula>
    </cfRule>
    <cfRule type="colorScale" priority="4">
      <colorScale>
        <cfvo type="formula" val="0"/>
        <cfvo type="formula" val="1"/>
        <color rgb="FFFF0000"/>
        <color rgb="FF008000"/>
      </colorScale>
    </cfRule>
  </conditionalFormatting>
  <conditionalFormatting sqref="S883:S886">
    <cfRule type="cellIs" dxfId="0" priority="1" operator="equal">
      <formula>1</formula>
    </cfRule>
    <cfRule type="colorScale" priority="2">
      <colorScale>
        <cfvo type="formula" val="0"/>
        <cfvo type="formula" val="1"/>
        <color rgb="FFFF0000"/>
        <color rgb="FF008000"/>
      </colorScale>
    </cfRule>
  </conditionalFormatting>
  <pageMargins left="0.75" right="0.75" top="1" bottom="1" header="0.5" footer="0.5"/>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产品列表!$A:$A</xm:f>
          </x14:formula1>
          <xm:sqref>F1:F1048576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G37"/>
  <sheetViews>
    <sheetView topLeftCell="A9" workbookViewId="0">
      <selection activeCell="D37" sqref="D37"/>
    </sheetView>
  </sheetViews>
  <sheetFormatPr baseColWidth="10" defaultColWidth="10.83203125" defaultRowHeight="15" x14ac:dyDescent="0"/>
  <cols>
    <col min="1" max="1" width="20.1640625" style="17" customWidth="1"/>
    <col min="2" max="2" width="11.5" style="18" bestFit="1" customWidth="1"/>
    <col min="3" max="3" width="17.33203125" style="22" customWidth="1"/>
    <col min="4" max="4" width="17.6640625" style="23" customWidth="1"/>
    <col min="5" max="16384" width="10.83203125" style="21"/>
  </cols>
  <sheetData>
    <row r="1" spans="1:7">
      <c r="A1" s="17" t="s">
        <v>674</v>
      </c>
      <c r="B1" s="18" t="s">
        <v>675</v>
      </c>
      <c r="C1" s="19" t="s">
        <v>676</v>
      </c>
      <c r="D1" s="20" t="s">
        <v>677</v>
      </c>
      <c r="E1" s="206"/>
      <c r="F1" s="206"/>
      <c r="G1" s="206"/>
    </row>
    <row r="2" spans="1:7">
      <c r="A2" s="17">
        <v>42163</v>
      </c>
      <c r="B2" s="18">
        <v>6.9508999999999999</v>
      </c>
      <c r="C2" s="22">
        <v>500</v>
      </c>
      <c r="D2" s="23">
        <f t="shared" ref="D2:D20" si="0">B2*C2</f>
        <v>3475.45</v>
      </c>
      <c r="E2" s="206"/>
      <c r="F2" s="206" t="s">
        <v>678</v>
      </c>
      <c r="G2" s="18">
        <f>AVERAGE(B:B)</f>
        <v>7.1426666666666669</v>
      </c>
    </row>
    <row r="3" spans="1:7">
      <c r="A3" s="17">
        <v>42171</v>
      </c>
      <c r="B3" s="18">
        <v>7.05</v>
      </c>
      <c r="C3" s="22">
        <v>500</v>
      </c>
      <c r="D3" s="23">
        <f t="shared" si="0"/>
        <v>3525</v>
      </c>
      <c r="E3" s="206"/>
      <c r="F3" s="206"/>
      <c r="G3" s="206"/>
    </row>
    <row r="4" spans="1:7">
      <c r="A4" s="17">
        <v>42173</v>
      </c>
      <c r="B4" s="18">
        <v>7.0815999999999999</v>
      </c>
      <c r="C4" s="22">
        <v>1000</v>
      </c>
      <c r="D4" s="23">
        <f t="shared" si="0"/>
        <v>7081.5999999999995</v>
      </c>
      <c r="E4" s="206"/>
      <c r="F4" s="206"/>
      <c r="G4" s="206"/>
    </row>
    <row r="5" spans="1:7">
      <c r="A5" s="17">
        <v>42187</v>
      </c>
      <c r="B5" s="18">
        <v>6.8949999999999996</v>
      </c>
      <c r="C5" s="22">
        <v>250</v>
      </c>
      <c r="D5" s="23">
        <f t="shared" si="0"/>
        <v>1723.75</v>
      </c>
      <c r="E5" s="206"/>
      <c r="F5" s="206"/>
      <c r="G5" s="206"/>
    </row>
    <row r="6" spans="1:7">
      <c r="A6" s="17">
        <v>42192</v>
      </c>
      <c r="B6" s="18">
        <v>6.7770000000000001</v>
      </c>
      <c r="C6" s="22">
        <v>1000</v>
      </c>
      <c r="D6" s="23">
        <f t="shared" si="0"/>
        <v>6777</v>
      </c>
      <c r="E6" s="206"/>
      <c r="F6" s="206"/>
      <c r="G6" s="206"/>
    </row>
    <row r="7" spans="1:7">
      <c r="A7" s="17">
        <v>42194</v>
      </c>
      <c r="B7" s="18">
        <v>6.7458999999999998</v>
      </c>
      <c r="C7" s="22">
        <v>1400</v>
      </c>
      <c r="D7" s="23">
        <f t="shared" si="0"/>
        <v>9444.26</v>
      </c>
      <c r="E7" s="206"/>
      <c r="F7" s="206"/>
      <c r="G7" s="206"/>
    </row>
    <row r="8" spans="1:7">
      <c r="A8" s="17">
        <v>42248</v>
      </c>
      <c r="B8" s="18">
        <v>7.2407000000000004</v>
      </c>
      <c r="C8" s="22">
        <v>300</v>
      </c>
      <c r="D8" s="23">
        <f t="shared" si="0"/>
        <v>2172.21</v>
      </c>
      <c r="E8" s="206"/>
      <c r="F8" s="206"/>
      <c r="G8" s="206"/>
    </row>
    <row r="9" spans="1:7">
      <c r="A9" s="17">
        <v>42250</v>
      </c>
      <c r="B9" s="18">
        <v>7.1835000000000004</v>
      </c>
      <c r="C9" s="22">
        <v>500</v>
      </c>
      <c r="D9" s="23">
        <f t="shared" si="0"/>
        <v>3591.75</v>
      </c>
      <c r="E9" s="206"/>
      <c r="F9" s="206"/>
      <c r="G9" s="206"/>
    </row>
    <row r="10" spans="1:7">
      <c r="A10" s="17">
        <v>42262</v>
      </c>
      <c r="B10" s="18">
        <v>7.2248999999999999</v>
      </c>
      <c r="C10" s="22">
        <v>1000</v>
      </c>
      <c r="D10" s="23">
        <f t="shared" si="0"/>
        <v>7224.9</v>
      </c>
      <c r="E10" s="206"/>
      <c r="F10" s="206"/>
      <c r="G10" s="206"/>
    </row>
    <row r="11" spans="1:7">
      <c r="A11" s="17">
        <v>42265</v>
      </c>
      <c r="B11" s="18">
        <v>7.2961999999999998</v>
      </c>
      <c r="C11" s="22">
        <v>500</v>
      </c>
      <c r="D11" s="23">
        <f t="shared" si="0"/>
        <v>3648.1</v>
      </c>
      <c r="E11" s="206"/>
      <c r="F11" s="206"/>
      <c r="G11" s="206"/>
    </row>
    <row r="12" spans="1:7">
      <c r="A12" s="17">
        <v>42304</v>
      </c>
      <c r="B12" s="18">
        <v>7.0312999999999999</v>
      </c>
      <c r="C12" s="22">
        <v>1000</v>
      </c>
      <c r="D12" s="23">
        <f t="shared" si="0"/>
        <v>7031.3</v>
      </c>
      <c r="E12" s="206"/>
      <c r="F12" s="206"/>
      <c r="G12" s="206"/>
    </row>
    <row r="13" spans="1:7">
      <c r="A13" s="17">
        <v>42310</v>
      </c>
      <c r="B13" s="18">
        <v>7.0321999999999996</v>
      </c>
      <c r="C13" s="22">
        <v>950</v>
      </c>
      <c r="D13" s="23">
        <f t="shared" si="0"/>
        <v>6680.5899999999992</v>
      </c>
      <c r="E13" s="206"/>
      <c r="F13" s="206"/>
      <c r="G13" s="206"/>
    </row>
    <row r="14" spans="1:7">
      <c r="A14" s="17">
        <v>42313</v>
      </c>
      <c r="B14" s="18">
        <v>6.9124999999999996</v>
      </c>
      <c r="C14" s="22">
        <v>500</v>
      </c>
      <c r="D14" s="23">
        <f t="shared" si="0"/>
        <v>3456.25</v>
      </c>
      <c r="E14" s="206"/>
      <c r="F14" s="206"/>
      <c r="G14" s="206"/>
    </row>
    <row r="15" spans="1:7">
      <c r="A15" s="17">
        <v>42319</v>
      </c>
      <c r="B15" s="18">
        <v>6.8632</v>
      </c>
      <c r="C15" s="22">
        <v>540</v>
      </c>
      <c r="D15" s="23">
        <f t="shared" si="0"/>
        <v>3706.1280000000002</v>
      </c>
      <c r="E15" s="206"/>
      <c r="F15" s="206"/>
      <c r="G15" s="206"/>
    </row>
    <row r="16" spans="1:7">
      <c r="A16" s="17">
        <v>42333</v>
      </c>
      <c r="B16" s="18">
        <v>6.8518999999999997</v>
      </c>
      <c r="C16" s="22">
        <v>1000</v>
      </c>
      <c r="D16" s="23">
        <f t="shared" si="0"/>
        <v>6851.9</v>
      </c>
      <c r="E16" s="206"/>
      <c r="F16" s="206"/>
      <c r="G16" s="206"/>
    </row>
    <row r="17" spans="1:4">
      <c r="A17" s="17">
        <v>42334</v>
      </c>
      <c r="B17" s="18">
        <v>6.8095999999999997</v>
      </c>
      <c r="C17" s="22">
        <v>500</v>
      </c>
      <c r="D17" s="23">
        <f t="shared" si="0"/>
        <v>3404.7999999999997</v>
      </c>
    </row>
    <row r="18" spans="1:4">
      <c r="A18" s="17">
        <v>42342</v>
      </c>
      <c r="B18" s="18">
        <v>7.0021000000000004</v>
      </c>
      <c r="C18" s="22">
        <v>500</v>
      </c>
      <c r="D18" s="23">
        <f t="shared" si="0"/>
        <v>3501.05</v>
      </c>
    </row>
    <row r="19" spans="1:4">
      <c r="A19" s="17">
        <v>42353</v>
      </c>
      <c r="B19" s="18">
        <v>7.1700999999999997</v>
      </c>
      <c r="C19" s="22">
        <v>500</v>
      </c>
      <c r="D19" s="23">
        <f t="shared" si="0"/>
        <v>3585.0499999999997</v>
      </c>
    </row>
    <row r="20" spans="1:4">
      <c r="A20" s="17">
        <v>42354</v>
      </c>
      <c r="B20" s="18">
        <v>7.0727000000000002</v>
      </c>
      <c r="C20" s="22">
        <v>2500</v>
      </c>
      <c r="D20" s="23">
        <f t="shared" si="0"/>
        <v>17681.75</v>
      </c>
    </row>
    <row r="21" spans="1:4">
      <c r="A21" s="17">
        <v>42372</v>
      </c>
      <c r="B21" s="18">
        <v>7.0812999999999997</v>
      </c>
      <c r="C21" s="22">
        <v>2000</v>
      </c>
      <c r="D21" s="23">
        <f t="shared" ref="D21:D37" si="1">B21*C21</f>
        <v>14162.599999999999</v>
      </c>
    </row>
    <row r="22" spans="1:4">
      <c r="A22" s="17">
        <v>42375</v>
      </c>
      <c r="B22" s="18">
        <v>7.0675999999999997</v>
      </c>
      <c r="C22" s="22">
        <v>980</v>
      </c>
      <c r="D22" s="23">
        <f t="shared" si="1"/>
        <v>6926.2479999999996</v>
      </c>
    </row>
    <row r="23" spans="1:4">
      <c r="A23" s="17">
        <v>42385</v>
      </c>
      <c r="B23" s="18">
        <v>7.1938000000000004</v>
      </c>
      <c r="C23" s="22">
        <v>3000</v>
      </c>
      <c r="D23" s="23">
        <f t="shared" si="1"/>
        <v>21581.4</v>
      </c>
    </row>
    <row r="24" spans="1:4">
      <c r="A24" s="17">
        <v>42395</v>
      </c>
      <c r="B24" s="18">
        <v>7.1447000000000003</v>
      </c>
      <c r="C24" s="22">
        <v>1000</v>
      </c>
      <c r="D24" s="23">
        <f t="shared" si="1"/>
        <v>7144.7000000000007</v>
      </c>
    </row>
    <row r="25" spans="1:4">
      <c r="A25" s="17">
        <v>42402</v>
      </c>
      <c r="B25" s="18">
        <v>7.2079000000000004</v>
      </c>
      <c r="C25" s="22">
        <v>1500</v>
      </c>
      <c r="D25" s="23">
        <f t="shared" si="1"/>
        <v>10811.85</v>
      </c>
    </row>
    <row r="26" spans="1:4">
      <c r="A26" s="17">
        <v>42412</v>
      </c>
      <c r="B26" s="18">
        <v>7.4763999999999999</v>
      </c>
      <c r="C26" s="22">
        <v>150</v>
      </c>
      <c r="D26" s="23">
        <f t="shared" si="1"/>
        <v>1121.46</v>
      </c>
    </row>
    <row r="27" spans="1:4">
      <c r="A27" s="17">
        <v>42413</v>
      </c>
      <c r="B27" s="18">
        <v>7.4763999999999999</v>
      </c>
      <c r="C27" s="22">
        <v>95</v>
      </c>
      <c r="D27" s="23">
        <f t="shared" si="1"/>
        <v>710.25800000000004</v>
      </c>
    </row>
    <row r="28" spans="1:4">
      <c r="A28" s="17">
        <v>42415</v>
      </c>
      <c r="B28" s="18">
        <v>7.3155999999999999</v>
      </c>
      <c r="C28" s="22">
        <v>500</v>
      </c>
      <c r="D28" s="23">
        <f t="shared" si="1"/>
        <v>3657.7999999999997</v>
      </c>
    </row>
    <row r="29" spans="1:4">
      <c r="A29" s="17">
        <v>42416</v>
      </c>
      <c r="B29" s="18">
        <v>7.2944000000000004</v>
      </c>
      <c r="C29" s="22">
        <v>2000</v>
      </c>
      <c r="D29" s="23">
        <f t="shared" si="1"/>
        <v>14588.800000000001</v>
      </c>
    </row>
    <row r="30" spans="1:4">
      <c r="A30" s="17">
        <v>42419</v>
      </c>
      <c r="B30" s="18">
        <v>7.2750000000000004</v>
      </c>
      <c r="C30" s="22">
        <v>1000</v>
      </c>
      <c r="D30" s="23">
        <f t="shared" si="1"/>
        <v>7275</v>
      </c>
    </row>
    <row r="31" spans="1:4">
      <c r="A31" s="17">
        <v>42422</v>
      </c>
      <c r="B31" s="18">
        <v>7.2686000000000002</v>
      </c>
      <c r="C31" s="22">
        <v>500</v>
      </c>
      <c r="D31" s="23">
        <f t="shared" si="1"/>
        <v>3634.3</v>
      </c>
    </row>
    <row r="32" spans="1:4">
      <c r="A32" s="17">
        <v>42425</v>
      </c>
      <c r="B32" s="18">
        <v>7.1924000000000001</v>
      </c>
      <c r="C32" s="22">
        <v>3064.31</v>
      </c>
      <c r="D32" s="23">
        <f t="shared" si="1"/>
        <v>22039.743244000001</v>
      </c>
    </row>
    <row r="33" spans="1:4">
      <c r="A33" s="17">
        <v>42449</v>
      </c>
      <c r="B33" s="18">
        <v>7.3365</v>
      </c>
      <c r="C33" s="22">
        <v>2000</v>
      </c>
      <c r="D33" s="23">
        <f t="shared" si="1"/>
        <v>14673</v>
      </c>
    </row>
    <row r="34" spans="1:4">
      <c r="A34" s="17">
        <v>42462</v>
      </c>
      <c r="B34" s="18">
        <v>7.3864000000000001</v>
      </c>
      <c r="C34" s="22">
        <v>500</v>
      </c>
      <c r="D34" s="23">
        <f t="shared" si="1"/>
        <v>3693.2</v>
      </c>
    </row>
    <row r="35" spans="1:4">
      <c r="A35" s="17">
        <v>42464</v>
      </c>
      <c r="B35" s="18">
        <v>7.3864000000000001</v>
      </c>
      <c r="C35" s="22">
        <v>300</v>
      </c>
      <c r="D35" s="23">
        <f t="shared" si="1"/>
        <v>2215.92</v>
      </c>
    </row>
    <row r="36" spans="1:4">
      <c r="A36" s="17">
        <v>42561</v>
      </c>
      <c r="B36" s="18">
        <v>7.41</v>
      </c>
      <c r="C36" s="22">
        <v>1000</v>
      </c>
      <c r="D36" s="23">
        <f t="shared" si="1"/>
        <v>7410</v>
      </c>
    </row>
    <row r="37" spans="1:4">
      <c r="A37" s="17">
        <v>42589</v>
      </c>
      <c r="B37" s="18">
        <v>7.4313000000000002</v>
      </c>
      <c r="C37" s="22">
        <v>500</v>
      </c>
      <c r="D37" s="23">
        <f t="shared" si="1"/>
        <v>3715.65</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E397"/>
  <sheetViews>
    <sheetView topLeftCell="A380" workbookViewId="0">
      <selection activeCell="A399" sqref="A399"/>
    </sheetView>
  </sheetViews>
  <sheetFormatPr baseColWidth="10" defaultColWidth="11" defaultRowHeight="15" x14ac:dyDescent="0"/>
  <cols>
    <col min="1" max="1" width="107.5" style="14" customWidth="1"/>
    <col min="2" max="2" width="11" style="14"/>
  </cols>
  <sheetData>
    <row r="1" spans="1:5">
      <c r="A1" s="40" t="s">
        <v>679</v>
      </c>
      <c r="B1" s="41" t="s">
        <v>680</v>
      </c>
    </row>
    <row r="2" spans="1:5">
      <c r="A2" s="40" t="s">
        <v>681</v>
      </c>
      <c r="B2" s="41">
        <v>111</v>
      </c>
    </row>
    <row r="3" spans="1:5">
      <c r="A3" s="42" t="s">
        <v>682</v>
      </c>
      <c r="B3" s="41"/>
    </row>
    <row r="4" spans="1:5">
      <c r="A4" s="42" t="s">
        <v>683</v>
      </c>
      <c r="B4" s="41"/>
    </row>
    <row r="5" spans="1:5">
      <c r="A5" s="42" t="s">
        <v>684</v>
      </c>
      <c r="B5" s="41"/>
    </row>
    <row r="6" spans="1:5">
      <c r="A6" s="42" t="s">
        <v>685</v>
      </c>
      <c r="B6" s="41"/>
    </row>
    <row r="7" spans="1:5">
      <c r="A7" s="40" t="s">
        <v>686</v>
      </c>
      <c r="B7" s="41">
        <v>111</v>
      </c>
    </row>
    <row r="8" spans="1:5">
      <c r="A8" s="42" t="s">
        <v>687</v>
      </c>
      <c r="B8" s="41"/>
    </row>
    <row r="9" spans="1:5">
      <c r="A9" s="42" t="s">
        <v>688</v>
      </c>
      <c r="B9" s="41"/>
    </row>
    <row r="10" spans="1:5">
      <c r="A10" s="42" t="s">
        <v>689</v>
      </c>
      <c r="B10" s="41"/>
    </row>
    <row r="11" spans="1:5">
      <c r="A11" s="42" t="s">
        <v>690</v>
      </c>
      <c r="B11" s="41"/>
    </row>
    <row r="12" spans="1:5">
      <c r="A12" s="14" t="s">
        <v>691</v>
      </c>
      <c r="B12" s="29"/>
    </row>
    <row r="13" spans="1:5">
      <c r="A13" s="14" t="s">
        <v>630</v>
      </c>
    </row>
    <row r="14" spans="1:5">
      <c r="A14" s="14" t="s">
        <v>692</v>
      </c>
      <c r="B14" s="29"/>
      <c r="D14" t="s">
        <v>151</v>
      </c>
      <c r="E14">
        <v>0</v>
      </c>
    </row>
    <row r="15" spans="1:5">
      <c r="A15" s="42" t="s">
        <v>693</v>
      </c>
      <c r="B15" s="41"/>
      <c r="D15" t="s">
        <v>694</v>
      </c>
      <c r="E15">
        <v>1</v>
      </c>
    </row>
    <row r="16" spans="1:5">
      <c r="A16" s="42" t="s">
        <v>695</v>
      </c>
      <c r="B16" s="41"/>
    </row>
    <row r="17" spans="1:2">
      <c r="A17" s="42" t="s">
        <v>696</v>
      </c>
      <c r="B17" s="41"/>
    </row>
    <row r="18" spans="1:2">
      <c r="A18" s="42" t="s">
        <v>697</v>
      </c>
      <c r="B18" s="41"/>
    </row>
    <row r="19" spans="1:2">
      <c r="A19" s="42" t="s">
        <v>698</v>
      </c>
      <c r="B19" s="41"/>
    </row>
    <row r="20" spans="1:2">
      <c r="A20" s="43" t="s">
        <v>699</v>
      </c>
      <c r="B20" s="41"/>
    </row>
    <row r="21" spans="1:2">
      <c r="A21" s="42" t="s">
        <v>700</v>
      </c>
      <c r="B21" s="41"/>
    </row>
    <row r="22" spans="1:2">
      <c r="A22" s="43" t="s">
        <v>701</v>
      </c>
      <c r="B22" s="41"/>
    </row>
    <row r="23" spans="1:2">
      <c r="A23" s="43" t="s">
        <v>702</v>
      </c>
      <c r="B23" s="41"/>
    </row>
    <row r="24" spans="1:2">
      <c r="A24" s="43" t="s">
        <v>703</v>
      </c>
      <c r="B24" s="41"/>
    </row>
    <row r="25" spans="1:2">
      <c r="A25" s="43" t="s">
        <v>704</v>
      </c>
      <c r="B25" s="41"/>
    </row>
    <row r="26" spans="1:2">
      <c r="A26" s="14" t="s">
        <v>705</v>
      </c>
      <c r="B26" s="29"/>
    </row>
    <row r="27" spans="1:2">
      <c r="A27" s="40" t="s">
        <v>706</v>
      </c>
      <c r="B27" s="41">
        <v>900</v>
      </c>
    </row>
    <row r="28" spans="1:2">
      <c r="A28" s="40" t="s">
        <v>707</v>
      </c>
      <c r="B28" s="41">
        <v>900</v>
      </c>
    </row>
    <row r="29" spans="1:2">
      <c r="A29" s="40" t="s">
        <v>362</v>
      </c>
      <c r="B29" s="41">
        <v>700</v>
      </c>
    </row>
    <row r="30" spans="1:2">
      <c r="A30" s="40" t="s">
        <v>708</v>
      </c>
      <c r="B30" s="41">
        <v>900</v>
      </c>
    </row>
    <row r="31" spans="1:2">
      <c r="A31" s="40" t="s">
        <v>314</v>
      </c>
      <c r="B31" s="41">
        <v>900</v>
      </c>
    </row>
    <row r="32" spans="1:2">
      <c r="A32" s="40" t="s">
        <v>524</v>
      </c>
      <c r="B32" s="41">
        <v>900</v>
      </c>
    </row>
    <row r="33" spans="1:2">
      <c r="A33" s="40" t="s">
        <v>310</v>
      </c>
      <c r="B33" s="41">
        <v>900</v>
      </c>
    </row>
    <row r="34" spans="1:2">
      <c r="A34" s="14" t="s">
        <v>709</v>
      </c>
      <c r="B34" s="29">
        <v>900</v>
      </c>
    </row>
    <row r="35" spans="1:2">
      <c r="A35" s="40" t="s">
        <v>710</v>
      </c>
      <c r="B35" s="41">
        <v>900</v>
      </c>
    </row>
    <row r="36" spans="1:2">
      <c r="A36" s="40" t="s">
        <v>711</v>
      </c>
      <c r="B36" s="41">
        <v>900</v>
      </c>
    </row>
    <row r="37" spans="1:2">
      <c r="A37" s="40" t="s">
        <v>712</v>
      </c>
      <c r="B37" s="41">
        <v>900</v>
      </c>
    </row>
    <row r="38" spans="1:2">
      <c r="A38" s="40" t="s">
        <v>713</v>
      </c>
      <c r="B38" s="41">
        <v>900</v>
      </c>
    </row>
    <row r="39" spans="1:2">
      <c r="A39" s="40" t="s">
        <v>467</v>
      </c>
      <c r="B39" s="41">
        <v>900</v>
      </c>
    </row>
    <row r="40" spans="1:2">
      <c r="A40" s="40" t="s">
        <v>714</v>
      </c>
      <c r="B40" s="41"/>
    </row>
    <row r="41" spans="1:2">
      <c r="A41" s="40" t="s">
        <v>715</v>
      </c>
      <c r="B41" s="41">
        <v>111</v>
      </c>
    </row>
    <row r="42" spans="1:2">
      <c r="A42" s="42" t="s">
        <v>716</v>
      </c>
      <c r="B42" s="41"/>
    </row>
    <row r="43" spans="1:2">
      <c r="A43" s="40" t="s">
        <v>717</v>
      </c>
      <c r="B43" s="41">
        <v>20</v>
      </c>
    </row>
    <row r="44" spans="1:2">
      <c r="A44" s="40" t="s">
        <v>718</v>
      </c>
      <c r="B44" s="41">
        <v>20</v>
      </c>
    </row>
    <row r="45" spans="1:2">
      <c r="A45" s="40" t="s">
        <v>719</v>
      </c>
      <c r="B45" s="41">
        <v>20</v>
      </c>
    </row>
    <row r="46" spans="1:2">
      <c r="A46" s="40" t="s">
        <v>720</v>
      </c>
      <c r="B46" s="41">
        <v>20</v>
      </c>
    </row>
    <row r="47" spans="1:2">
      <c r="A47" s="14" t="s">
        <v>442</v>
      </c>
    </row>
    <row r="48" spans="1:2">
      <c r="A48" s="40" t="s">
        <v>721</v>
      </c>
      <c r="B48" s="41"/>
    </row>
    <row r="49" spans="1:2">
      <c r="A49" s="14" t="s">
        <v>722</v>
      </c>
      <c r="B49" s="29"/>
    </row>
    <row r="50" spans="1:2">
      <c r="A50" s="14" t="s">
        <v>723</v>
      </c>
      <c r="B50" s="29"/>
    </row>
    <row r="51" spans="1:2">
      <c r="A51" s="14" t="s">
        <v>724</v>
      </c>
      <c r="B51" s="29"/>
    </row>
    <row r="52" spans="1:2">
      <c r="A52" s="14" t="s">
        <v>725</v>
      </c>
      <c r="B52" s="29"/>
    </row>
    <row r="53" spans="1:2">
      <c r="A53" s="14" t="s">
        <v>726</v>
      </c>
      <c r="B53" s="29"/>
    </row>
    <row r="54" spans="1:2">
      <c r="A54" s="14" t="s">
        <v>727</v>
      </c>
      <c r="B54" s="29"/>
    </row>
    <row r="55" spans="1:2">
      <c r="A55" s="14" t="s">
        <v>441</v>
      </c>
    </row>
    <row r="56" spans="1:2">
      <c r="A56" s="14" t="s">
        <v>728</v>
      </c>
      <c r="B56" s="29"/>
    </row>
    <row r="57" spans="1:2">
      <c r="A57" s="40" t="s">
        <v>729</v>
      </c>
      <c r="B57" s="41"/>
    </row>
    <row r="58" spans="1:2">
      <c r="A58" s="40" t="s">
        <v>730</v>
      </c>
      <c r="B58" s="41">
        <v>70</v>
      </c>
    </row>
    <row r="59" spans="1:2">
      <c r="A59" s="40" t="s">
        <v>731</v>
      </c>
      <c r="B59" s="41">
        <v>70</v>
      </c>
    </row>
    <row r="60" spans="1:2">
      <c r="A60" s="14" t="s">
        <v>631</v>
      </c>
    </row>
    <row r="61" spans="1:2">
      <c r="A61" s="14" t="s">
        <v>732</v>
      </c>
      <c r="B61" s="29"/>
    </row>
    <row r="62" spans="1:2">
      <c r="A62" s="14" t="s">
        <v>733</v>
      </c>
      <c r="B62" s="29"/>
    </row>
    <row r="63" spans="1:2">
      <c r="A63" s="40" t="s">
        <v>734</v>
      </c>
      <c r="B63" s="41"/>
    </row>
    <row r="64" spans="1:2">
      <c r="A64" s="40" t="s">
        <v>735</v>
      </c>
      <c r="B64" s="41">
        <v>70</v>
      </c>
    </row>
    <row r="65" spans="1:2">
      <c r="A65" s="40" t="s">
        <v>736</v>
      </c>
      <c r="B65" s="41">
        <v>70</v>
      </c>
    </row>
    <row r="66" spans="1:2">
      <c r="A66" s="40" t="s">
        <v>737</v>
      </c>
      <c r="B66" s="41"/>
    </row>
    <row r="67" spans="1:2">
      <c r="A67" s="40" t="s">
        <v>738</v>
      </c>
      <c r="B67" s="41"/>
    </row>
    <row r="68" spans="1:2">
      <c r="A68" s="40" t="s">
        <v>739</v>
      </c>
      <c r="B68" s="41">
        <v>70</v>
      </c>
    </row>
    <row r="69" spans="1:2">
      <c r="A69" s="14" t="s">
        <v>740</v>
      </c>
      <c r="B69" s="29"/>
    </row>
    <row r="70" spans="1:2">
      <c r="A70" s="14" t="s">
        <v>741</v>
      </c>
      <c r="B70" s="29"/>
    </row>
    <row r="71" spans="1:2">
      <c r="A71" s="14" t="s">
        <v>742</v>
      </c>
      <c r="B71" s="29"/>
    </row>
    <row r="72" spans="1:2">
      <c r="A72" s="14" t="s">
        <v>743</v>
      </c>
      <c r="B72" s="29"/>
    </row>
    <row r="73" spans="1:2">
      <c r="A73" s="14" t="s">
        <v>744</v>
      </c>
      <c r="B73" s="29"/>
    </row>
    <row r="74" spans="1:2">
      <c r="A74" s="14" t="s">
        <v>745</v>
      </c>
      <c r="B74" s="29"/>
    </row>
    <row r="75" spans="1:2">
      <c r="A75" s="14" t="s">
        <v>746</v>
      </c>
      <c r="B75" s="29"/>
    </row>
    <row r="76" spans="1:2">
      <c r="A76" s="40" t="s">
        <v>747</v>
      </c>
      <c r="B76" s="41">
        <v>28</v>
      </c>
    </row>
    <row r="77" spans="1:2">
      <c r="A77" s="40" t="s">
        <v>748</v>
      </c>
      <c r="B77" s="41">
        <v>28</v>
      </c>
    </row>
    <row r="78" spans="1:2">
      <c r="A78" s="14" t="s">
        <v>749</v>
      </c>
    </row>
    <row r="79" spans="1:2">
      <c r="A79" s="14" t="s">
        <v>750</v>
      </c>
      <c r="B79" s="29"/>
    </row>
    <row r="80" spans="1:2">
      <c r="A80" s="14" t="s">
        <v>751</v>
      </c>
      <c r="B80" s="29"/>
    </row>
    <row r="81" spans="1:2">
      <c r="A81" s="14" t="s">
        <v>752</v>
      </c>
      <c r="B81" s="29"/>
    </row>
    <row r="82" spans="1:2">
      <c r="A82" s="14" t="s">
        <v>753</v>
      </c>
      <c r="B82" s="29"/>
    </row>
    <row r="83" spans="1:2">
      <c r="A83" s="14" t="s">
        <v>754</v>
      </c>
      <c r="B83" s="29"/>
    </row>
    <row r="84" spans="1:2">
      <c r="A84" s="40" t="s">
        <v>755</v>
      </c>
      <c r="B84" s="41"/>
    </row>
    <row r="85" spans="1:2">
      <c r="A85" s="14" t="s">
        <v>756</v>
      </c>
      <c r="B85" s="29"/>
    </row>
    <row r="86" spans="1:2">
      <c r="A86" s="14" t="s">
        <v>757</v>
      </c>
      <c r="B86" s="29"/>
    </row>
    <row r="87" spans="1:2">
      <c r="A87" s="14" t="s">
        <v>758</v>
      </c>
    </row>
    <row r="88" spans="1:2">
      <c r="A88" s="14" t="s">
        <v>759</v>
      </c>
      <c r="B88" s="29"/>
    </row>
    <row r="89" spans="1:2">
      <c r="A89" s="14" t="s">
        <v>760</v>
      </c>
      <c r="B89" s="29"/>
    </row>
    <row r="90" spans="1:2">
      <c r="A90" s="40" t="s">
        <v>761</v>
      </c>
      <c r="B90" s="41"/>
    </row>
    <row r="91" spans="1:2">
      <c r="A91" s="40" t="s">
        <v>762</v>
      </c>
      <c r="B91" s="41">
        <v>1200</v>
      </c>
    </row>
    <row r="92" spans="1:2">
      <c r="A92" s="40" t="s">
        <v>763</v>
      </c>
      <c r="B92" s="41">
        <v>1200</v>
      </c>
    </row>
    <row r="93" spans="1:2">
      <c r="A93" s="40" t="s">
        <v>764</v>
      </c>
      <c r="B93" s="41">
        <v>300</v>
      </c>
    </row>
    <row r="94" spans="1:2">
      <c r="A94" s="14" t="s">
        <v>620</v>
      </c>
      <c r="B94" s="29"/>
    </row>
    <row r="95" spans="1:2">
      <c r="A95" s="14" t="s">
        <v>765</v>
      </c>
    </row>
    <row r="96" spans="1:2">
      <c r="A96" s="40" t="s">
        <v>766</v>
      </c>
      <c r="B96" s="41">
        <v>25</v>
      </c>
    </row>
    <row r="97" spans="1:2">
      <c r="A97" s="14" t="s">
        <v>767</v>
      </c>
    </row>
    <row r="98" spans="1:2">
      <c r="A98" s="40" t="s">
        <v>768</v>
      </c>
      <c r="B98" s="41">
        <v>0</v>
      </c>
    </row>
    <row r="99" spans="1:2">
      <c r="A99" s="14" t="s">
        <v>355</v>
      </c>
    </row>
    <row r="100" spans="1:2">
      <c r="A100" s="43" t="s">
        <v>769</v>
      </c>
      <c r="B100" s="41"/>
    </row>
    <row r="101" spans="1:2">
      <c r="A101" s="42" t="s">
        <v>770</v>
      </c>
      <c r="B101" s="41"/>
    </row>
    <row r="102" spans="1:2">
      <c r="A102" s="44" t="s">
        <v>771</v>
      </c>
      <c r="B102" s="41"/>
    </row>
    <row r="103" spans="1:2">
      <c r="A103" s="42" t="s">
        <v>772</v>
      </c>
      <c r="B103" s="41"/>
    </row>
    <row r="104" spans="1:2">
      <c r="A104" s="42" t="s">
        <v>773</v>
      </c>
      <c r="B104" s="41"/>
    </row>
    <row r="105" spans="1:2">
      <c r="A105" s="42" t="s">
        <v>774</v>
      </c>
      <c r="B105" s="41"/>
    </row>
    <row r="106" spans="1:2">
      <c r="A106" s="42" t="s">
        <v>775</v>
      </c>
      <c r="B106" s="41"/>
    </row>
    <row r="107" spans="1:2">
      <c r="A107" s="42" t="s">
        <v>776</v>
      </c>
      <c r="B107" s="41"/>
    </row>
    <row r="108" spans="1:2">
      <c r="A108" s="42" t="s">
        <v>777</v>
      </c>
      <c r="B108" s="41"/>
    </row>
    <row r="109" spans="1:2">
      <c r="A109" s="43" t="s">
        <v>777</v>
      </c>
      <c r="B109" s="41"/>
    </row>
    <row r="110" spans="1:2">
      <c r="A110" s="42" t="s">
        <v>778</v>
      </c>
      <c r="B110" s="41"/>
    </row>
    <row r="111" spans="1:2">
      <c r="A111" s="42" t="s">
        <v>779</v>
      </c>
      <c r="B111" s="41"/>
    </row>
    <row r="112" spans="1:2">
      <c r="A112" s="43" t="s">
        <v>780</v>
      </c>
      <c r="B112" s="41"/>
    </row>
    <row r="113" spans="1:2">
      <c r="A113" s="43" t="s">
        <v>781</v>
      </c>
      <c r="B113" s="41"/>
    </row>
    <row r="114" spans="1:2">
      <c r="A114" s="43" t="s">
        <v>782</v>
      </c>
      <c r="B114" s="41"/>
    </row>
    <row r="115" spans="1:2">
      <c r="A115" s="42" t="s">
        <v>783</v>
      </c>
      <c r="B115" s="41"/>
    </row>
    <row r="116" spans="1:2">
      <c r="A116" s="43" t="s">
        <v>784</v>
      </c>
      <c r="B116" s="41"/>
    </row>
    <row r="117" spans="1:2">
      <c r="A117" s="42" t="s">
        <v>785</v>
      </c>
      <c r="B117" s="41"/>
    </row>
    <row r="118" spans="1:2">
      <c r="A118" s="42" t="s">
        <v>786</v>
      </c>
      <c r="B118" s="41"/>
    </row>
    <row r="119" spans="1:2">
      <c r="A119" s="14" t="s">
        <v>787</v>
      </c>
      <c r="B119" s="29">
        <v>400</v>
      </c>
    </row>
    <row r="120" spans="1:2">
      <c r="A120" s="40" t="s">
        <v>369</v>
      </c>
      <c r="B120" s="41"/>
    </row>
    <row r="121" spans="1:2">
      <c r="A121" s="40" t="s">
        <v>788</v>
      </c>
      <c r="B121" s="41"/>
    </row>
    <row r="122" spans="1:2">
      <c r="A122" s="40" t="s">
        <v>789</v>
      </c>
      <c r="B122" s="41">
        <v>320</v>
      </c>
    </row>
    <row r="123" spans="1:2">
      <c r="A123" s="42" t="s">
        <v>790</v>
      </c>
      <c r="B123" s="41"/>
    </row>
    <row r="124" spans="1:2">
      <c r="A124" s="14" t="s">
        <v>791</v>
      </c>
      <c r="B124" s="29">
        <v>200</v>
      </c>
    </row>
    <row r="125" spans="1:2">
      <c r="A125" s="42" t="s">
        <v>792</v>
      </c>
      <c r="B125" s="41"/>
    </row>
    <row r="126" spans="1:2">
      <c r="A126" s="42" t="s">
        <v>793</v>
      </c>
      <c r="B126" s="41"/>
    </row>
    <row r="127" spans="1:2">
      <c r="A127" s="40" t="s">
        <v>794</v>
      </c>
      <c r="B127" s="41">
        <v>123</v>
      </c>
    </row>
    <row r="128" spans="1:2">
      <c r="A128" s="14" t="s">
        <v>452</v>
      </c>
      <c r="B128" s="29"/>
    </row>
    <row r="129" spans="1:2">
      <c r="A129" s="40" t="s">
        <v>795</v>
      </c>
      <c r="B129" s="41">
        <v>200</v>
      </c>
    </row>
    <row r="130" spans="1:2">
      <c r="A130" s="14" t="s">
        <v>632</v>
      </c>
    </row>
    <row r="131" spans="1:2">
      <c r="A131" s="40" t="s">
        <v>796</v>
      </c>
      <c r="B131" s="41">
        <v>10</v>
      </c>
    </row>
    <row r="132" spans="1:2">
      <c r="A132" s="14" t="s">
        <v>797</v>
      </c>
      <c r="B132" s="29"/>
    </row>
    <row r="133" spans="1:2">
      <c r="A133" s="40" t="s">
        <v>798</v>
      </c>
      <c r="B133" s="41">
        <v>120</v>
      </c>
    </row>
    <row r="134" spans="1:2" ht="30">
      <c r="A134" s="45" t="s">
        <v>799</v>
      </c>
      <c r="B134" s="41"/>
    </row>
    <row r="135" spans="1:2">
      <c r="A135" s="42" t="s">
        <v>800</v>
      </c>
      <c r="B135" s="41"/>
    </row>
    <row r="136" spans="1:2">
      <c r="A136" s="14" t="s">
        <v>801</v>
      </c>
      <c r="B136" s="29"/>
    </row>
    <row r="137" spans="1:2">
      <c r="A137" s="42" t="s">
        <v>802</v>
      </c>
      <c r="B137" s="41">
        <v>40</v>
      </c>
    </row>
    <row r="138" spans="1:2">
      <c r="A138" s="14" t="s">
        <v>422</v>
      </c>
    </row>
    <row r="139" spans="1:2">
      <c r="A139" s="14" t="s">
        <v>803</v>
      </c>
      <c r="B139" s="29"/>
    </row>
    <row r="140" spans="1:2">
      <c r="A140" s="42" t="s">
        <v>804</v>
      </c>
      <c r="B140" s="41"/>
    </row>
    <row r="141" spans="1:2">
      <c r="A141" s="42" t="s">
        <v>805</v>
      </c>
      <c r="B141" s="41">
        <v>120</v>
      </c>
    </row>
    <row r="142" spans="1:2">
      <c r="A142" s="42" t="s">
        <v>806</v>
      </c>
      <c r="B142" s="41"/>
    </row>
    <row r="143" spans="1:2">
      <c r="A143" s="42" t="s">
        <v>807</v>
      </c>
      <c r="B143" s="41"/>
    </row>
    <row r="144" spans="1:2">
      <c r="A144" s="14" t="s">
        <v>808</v>
      </c>
      <c r="B144" s="29"/>
    </row>
    <row r="145" spans="1:2">
      <c r="A145" s="14" t="s">
        <v>437</v>
      </c>
    </row>
    <row r="146" spans="1:2">
      <c r="A146" s="14" t="s">
        <v>809</v>
      </c>
    </row>
    <row r="147" spans="1:2">
      <c r="A147" s="42" t="s">
        <v>810</v>
      </c>
      <c r="B147" s="41"/>
    </row>
    <row r="148" spans="1:2">
      <c r="A148" s="14" t="s">
        <v>811</v>
      </c>
      <c r="B148" s="29"/>
    </row>
    <row r="149" spans="1:2">
      <c r="A149" s="40" t="s">
        <v>812</v>
      </c>
      <c r="B149" s="41"/>
    </row>
    <row r="150" spans="1:2">
      <c r="A150" s="40" t="s">
        <v>813</v>
      </c>
      <c r="B150" s="41"/>
    </row>
    <row r="151" spans="1:2">
      <c r="A151" s="40" t="s">
        <v>814</v>
      </c>
      <c r="B151" s="41"/>
    </row>
    <row r="152" spans="1:2">
      <c r="A152" s="40" t="s">
        <v>815</v>
      </c>
      <c r="B152" s="41"/>
    </row>
    <row r="153" spans="1:2">
      <c r="A153" s="14" t="s">
        <v>816</v>
      </c>
      <c r="B153" s="29"/>
    </row>
    <row r="154" spans="1:2">
      <c r="A154" s="14" t="s">
        <v>817</v>
      </c>
      <c r="B154" s="29"/>
    </row>
    <row r="155" spans="1:2">
      <c r="A155" s="40" t="s">
        <v>478</v>
      </c>
      <c r="B155" s="41">
        <v>200</v>
      </c>
    </row>
    <row r="156" spans="1:2">
      <c r="A156" s="42" t="s">
        <v>818</v>
      </c>
      <c r="B156" s="41"/>
    </row>
    <row r="157" spans="1:2">
      <c r="A157" s="42" t="s">
        <v>819</v>
      </c>
      <c r="B157" s="41"/>
    </row>
    <row r="158" spans="1:2">
      <c r="A158" s="42" t="s">
        <v>820</v>
      </c>
      <c r="B158" s="41"/>
    </row>
    <row r="159" spans="1:2">
      <c r="A159" s="42" t="s">
        <v>821</v>
      </c>
      <c r="B159" s="41"/>
    </row>
    <row r="160" spans="1:2">
      <c r="A160" s="42" t="s">
        <v>822</v>
      </c>
      <c r="B160" s="41"/>
    </row>
    <row r="161" spans="1:2">
      <c r="A161" s="42" t="s">
        <v>823</v>
      </c>
      <c r="B161" s="41"/>
    </row>
    <row r="162" spans="1:2">
      <c r="A162" s="40" t="s">
        <v>824</v>
      </c>
      <c r="B162" s="41">
        <v>200</v>
      </c>
    </row>
    <row r="163" spans="1:2">
      <c r="A163" s="40" t="s">
        <v>825</v>
      </c>
      <c r="B163" s="41">
        <v>200</v>
      </c>
    </row>
    <row r="164" spans="1:2">
      <c r="A164" s="42" t="s">
        <v>826</v>
      </c>
      <c r="B164" s="41"/>
    </row>
    <row r="165" spans="1:2">
      <c r="A165" s="42" t="s">
        <v>827</v>
      </c>
      <c r="B165" s="41"/>
    </row>
    <row r="166" spans="1:2">
      <c r="A166" s="42" t="s">
        <v>828</v>
      </c>
      <c r="B166" s="41"/>
    </row>
    <row r="167" spans="1:2">
      <c r="A167" s="42" t="s">
        <v>829</v>
      </c>
      <c r="B167" s="41"/>
    </row>
    <row r="168" spans="1:2">
      <c r="A168" s="42" t="s">
        <v>830</v>
      </c>
      <c r="B168" s="41"/>
    </row>
    <row r="169" spans="1:2">
      <c r="A169" s="42" t="s">
        <v>661</v>
      </c>
      <c r="B169" s="41"/>
    </row>
    <row r="170" spans="1:2">
      <c r="A170" s="42" t="s">
        <v>660</v>
      </c>
      <c r="B170" s="41"/>
    </row>
    <row r="171" spans="1:2">
      <c r="A171" s="42" t="s">
        <v>659</v>
      </c>
      <c r="B171" s="41"/>
    </row>
    <row r="172" spans="1:2">
      <c r="A172" s="14" t="s">
        <v>831</v>
      </c>
    </row>
    <row r="173" spans="1:2">
      <c r="A173" s="42" t="s">
        <v>832</v>
      </c>
      <c r="B173" s="41"/>
    </row>
    <row r="174" spans="1:2">
      <c r="A174" s="42" t="s">
        <v>833</v>
      </c>
      <c r="B174" s="41"/>
    </row>
    <row r="175" spans="1:2">
      <c r="A175" s="42" t="s">
        <v>834</v>
      </c>
      <c r="B175" s="41"/>
    </row>
    <row r="176" spans="1:2">
      <c r="A176" s="42" t="s">
        <v>835</v>
      </c>
      <c r="B176" s="41"/>
    </row>
    <row r="177" spans="1:2">
      <c r="A177" s="42" t="s">
        <v>836</v>
      </c>
      <c r="B177" s="41"/>
    </row>
    <row r="178" spans="1:2">
      <c r="A178" s="14" t="s">
        <v>1083</v>
      </c>
    </row>
    <row r="179" spans="1:2">
      <c r="A179" s="40" t="s">
        <v>837</v>
      </c>
      <c r="B179" s="41">
        <v>90</v>
      </c>
    </row>
    <row r="180" spans="1:2">
      <c r="A180" s="42" t="s">
        <v>838</v>
      </c>
      <c r="B180" s="41"/>
    </row>
    <row r="181" spans="1:2">
      <c r="A181" s="42" t="s">
        <v>839</v>
      </c>
      <c r="B181" s="41"/>
    </row>
    <row r="182" spans="1:2">
      <c r="A182" s="40" t="s">
        <v>645</v>
      </c>
      <c r="B182" s="41">
        <v>320</v>
      </c>
    </row>
    <row r="183" spans="1:2">
      <c r="A183" s="14" t="s">
        <v>646</v>
      </c>
    </row>
    <row r="184" spans="1:2">
      <c r="A184" s="14" t="s">
        <v>840</v>
      </c>
      <c r="B184" s="29">
        <v>900</v>
      </c>
    </row>
    <row r="185" spans="1:2">
      <c r="A185" s="14" t="s">
        <v>388</v>
      </c>
      <c r="B185" s="29">
        <v>900</v>
      </c>
    </row>
    <row r="186" spans="1:2">
      <c r="A186" s="14" t="s">
        <v>319</v>
      </c>
      <c r="B186" s="29">
        <v>900</v>
      </c>
    </row>
    <row r="187" spans="1:2">
      <c r="A187" s="40" t="s">
        <v>841</v>
      </c>
      <c r="B187" s="46">
        <v>700</v>
      </c>
    </row>
    <row r="188" spans="1:2">
      <c r="A188" s="40" t="s">
        <v>842</v>
      </c>
      <c r="B188" s="29">
        <v>700</v>
      </c>
    </row>
    <row r="189" spans="1:2">
      <c r="A189" s="40" t="s">
        <v>843</v>
      </c>
      <c r="B189" s="29">
        <v>700</v>
      </c>
    </row>
    <row r="190" spans="1:2">
      <c r="A190" s="40" t="s">
        <v>335</v>
      </c>
      <c r="B190" s="29">
        <v>700</v>
      </c>
    </row>
    <row r="191" spans="1:2">
      <c r="A191" s="40" t="s">
        <v>844</v>
      </c>
      <c r="B191" s="29">
        <v>700</v>
      </c>
    </row>
    <row r="192" spans="1:2">
      <c r="A192" s="40" t="s">
        <v>396</v>
      </c>
      <c r="B192" s="29">
        <v>700</v>
      </c>
    </row>
    <row r="193" spans="1:2">
      <c r="A193" s="40" t="s">
        <v>845</v>
      </c>
      <c r="B193" s="41">
        <v>700</v>
      </c>
    </row>
    <row r="194" spans="1:2">
      <c r="A194" s="14" t="s">
        <v>846</v>
      </c>
    </row>
    <row r="195" spans="1:2">
      <c r="A195" s="40" t="s">
        <v>847</v>
      </c>
      <c r="B195" s="41">
        <v>400</v>
      </c>
    </row>
    <row r="196" spans="1:2">
      <c r="A196" s="40" t="s">
        <v>848</v>
      </c>
      <c r="B196" s="41">
        <v>570</v>
      </c>
    </row>
    <row r="197" spans="1:2">
      <c r="A197" s="14" t="s">
        <v>849</v>
      </c>
    </row>
    <row r="198" spans="1:2">
      <c r="A198" s="14" t="s">
        <v>850</v>
      </c>
    </row>
    <row r="199" spans="1:2">
      <c r="A199" s="14" t="s">
        <v>644</v>
      </c>
    </row>
    <row r="200" spans="1:2">
      <c r="A200" s="42" t="s">
        <v>851</v>
      </c>
      <c r="B200" s="41">
        <v>570</v>
      </c>
    </row>
    <row r="201" spans="1:2">
      <c r="A201" s="14" t="s">
        <v>852</v>
      </c>
      <c r="B201" s="29"/>
    </row>
    <row r="202" spans="1:2">
      <c r="A202" s="40" t="s">
        <v>853</v>
      </c>
      <c r="B202" s="41"/>
    </row>
    <row r="203" spans="1:2">
      <c r="A203" s="40" t="s">
        <v>854</v>
      </c>
      <c r="B203" s="41">
        <v>470</v>
      </c>
    </row>
    <row r="204" spans="1:2">
      <c r="A204" s="14" t="s">
        <v>855</v>
      </c>
    </row>
    <row r="205" spans="1:2">
      <c r="A205" s="14" t="s">
        <v>604</v>
      </c>
    </row>
    <row r="206" spans="1:2">
      <c r="A206" s="14" t="s">
        <v>856</v>
      </c>
      <c r="B206" s="29"/>
    </row>
    <row r="207" spans="1:2">
      <c r="A207" s="14" t="s">
        <v>857</v>
      </c>
      <c r="B207" s="29"/>
    </row>
    <row r="208" spans="1:2">
      <c r="A208" s="14" t="s">
        <v>858</v>
      </c>
      <c r="B208" s="29"/>
    </row>
    <row r="209" spans="1:2">
      <c r="A209" s="14" t="s">
        <v>859</v>
      </c>
      <c r="B209" s="29"/>
    </row>
    <row r="210" spans="1:2">
      <c r="A210" s="40" t="s">
        <v>860</v>
      </c>
      <c r="B210" s="41">
        <v>470</v>
      </c>
    </row>
    <row r="211" spans="1:2">
      <c r="A211" s="14" t="s">
        <v>861</v>
      </c>
      <c r="B211" s="29"/>
    </row>
    <row r="212" spans="1:2">
      <c r="A212" s="14" t="s">
        <v>862</v>
      </c>
      <c r="B212" s="29"/>
    </row>
    <row r="213" spans="1:2">
      <c r="A213" s="14" t="s">
        <v>863</v>
      </c>
      <c r="B213" s="29"/>
    </row>
    <row r="214" spans="1:2">
      <c r="A214" s="14" t="s">
        <v>864</v>
      </c>
      <c r="B214" s="29"/>
    </row>
    <row r="215" spans="1:2">
      <c r="A215" s="14" t="s">
        <v>865</v>
      </c>
      <c r="B215" s="29"/>
    </row>
    <row r="216" spans="1:2">
      <c r="A216" s="14" t="s">
        <v>866</v>
      </c>
      <c r="B216" s="29">
        <v>200</v>
      </c>
    </row>
    <row r="217" spans="1:2">
      <c r="A217" s="14" t="s">
        <v>867</v>
      </c>
      <c r="B217" s="29">
        <v>200</v>
      </c>
    </row>
    <row r="218" spans="1:2">
      <c r="A218" s="14" t="s">
        <v>868</v>
      </c>
      <c r="B218" s="29"/>
    </row>
    <row r="219" spans="1:2">
      <c r="A219" s="14" t="s">
        <v>869</v>
      </c>
      <c r="B219" s="29"/>
    </row>
    <row r="220" spans="1:2">
      <c r="A220" s="14" t="s">
        <v>870</v>
      </c>
      <c r="B220" s="29"/>
    </row>
    <row r="221" spans="1:2">
      <c r="A221" s="14" t="s">
        <v>871</v>
      </c>
      <c r="B221" s="29"/>
    </row>
    <row r="222" spans="1:2">
      <c r="A222" s="14" t="s">
        <v>872</v>
      </c>
      <c r="B222" s="29"/>
    </row>
    <row r="223" spans="1:2">
      <c r="A223" s="14" t="s">
        <v>873</v>
      </c>
      <c r="B223" s="29"/>
    </row>
    <row r="224" spans="1:2">
      <c r="A224" s="14" t="s">
        <v>874</v>
      </c>
      <c r="B224" s="29"/>
    </row>
    <row r="225" spans="1:2">
      <c r="A225" s="40" t="s">
        <v>875</v>
      </c>
      <c r="B225" s="41">
        <v>470</v>
      </c>
    </row>
    <row r="226" spans="1:2">
      <c r="A226" s="42" t="s">
        <v>876</v>
      </c>
      <c r="B226" s="41"/>
    </row>
    <row r="227" spans="1:2">
      <c r="A227" s="14" t="s">
        <v>877</v>
      </c>
      <c r="B227" s="29"/>
    </row>
    <row r="228" spans="1:2">
      <c r="A228" s="14" t="s">
        <v>878</v>
      </c>
      <c r="B228" s="29"/>
    </row>
    <row r="229" spans="1:2">
      <c r="A229" s="14" t="s">
        <v>879</v>
      </c>
      <c r="B229" s="29"/>
    </row>
    <row r="230" spans="1:2">
      <c r="A230" s="14" t="s">
        <v>880</v>
      </c>
      <c r="B230" s="29"/>
    </row>
    <row r="231" spans="1:2">
      <c r="A231" s="14" t="s">
        <v>881</v>
      </c>
      <c r="B231" s="29"/>
    </row>
    <row r="232" spans="1:2">
      <c r="A232" s="14" t="s">
        <v>882</v>
      </c>
      <c r="B232" s="29"/>
    </row>
    <row r="233" spans="1:2">
      <c r="A233" s="14" t="s">
        <v>883</v>
      </c>
      <c r="B233" s="29"/>
    </row>
    <row r="234" spans="1:2">
      <c r="A234" s="14" t="s">
        <v>884</v>
      </c>
      <c r="B234" s="29"/>
    </row>
    <row r="235" spans="1:2">
      <c r="A235" s="42" t="s">
        <v>885</v>
      </c>
      <c r="B235" s="41">
        <v>570</v>
      </c>
    </row>
    <row r="236" spans="1:2">
      <c r="A236" s="14" t="s">
        <v>886</v>
      </c>
      <c r="B236" s="29"/>
    </row>
    <row r="237" spans="1:2">
      <c r="A237" s="14" t="s">
        <v>887</v>
      </c>
      <c r="B237" s="29"/>
    </row>
    <row r="238" spans="1:2">
      <c r="A238" s="40" t="s">
        <v>888</v>
      </c>
      <c r="B238" s="41"/>
    </row>
    <row r="239" spans="1:2">
      <c r="A239" s="40" t="s">
        <v>889</v>
      </c>
      <c r="B239" s="41">
        <v>700</v>
      </c>
    </row>
    <row r="240" spans="1:2">
      <c r="A240" s="40" t="s">
        <v>890</v>
      </c>
      <c r="B240" s="41">
        <v>570</v>
      </c>
    </row>
    <row r="241" spans="1:2">
      <c r="A241" s="40" t="s">
        <v>891</v>
      </c>
      <c r="B241" s="41">
        <v>570</v>
      </c>
    </row>
    <row r="242" spans="1:2">
      <c r="A242" s="14" t="s">
        <v>892</v>
      </c>
      <c r="B242" s="29"/>
    </row>
    <row r="243" spans="1:2">
      <c r="A243" s="14" t="s">
        <v>893</v>
      </c>
      <c r="B243" s="29"/>
    </row>
    <row r="244" spans="1:2">
      <c r="A244" s="40" t="s">
        <v>894</v>
      </c>
      <c r="B244" s="41">
        <v>570</v>
      </c>
    </row>
    <row r="245" spans="1:2">
      <c r="A245" s="14" t="s">
        <v>895</v>
      </c>
    </row>
    <row r="246" spans="1:2">
      <c r="A246" s="14" t="s">
        <v>896</v>
      </c>
      <c r="B246" s="29"/>
    </row>
    <row r="247" spans="1:2">
      <c r="A247" s="40" t="s">
        <v>897</v>
      </c>
      <c r="B247" s="41">
        <v>20</v>
      </c>
    </row>
    <row r="248" spans="1:2">
      <c r="A248" s="42" t="s">
        <v>898</v>
      </c>
      <c r="B248" s="41"/>
    </row>
    <row r="249" spans="1:2">
      <c r="A249" s="42" t="s">
        <v>899</v>
      </c>
      <c r="B249" s="41"/>
    </row>
    <row r="250" spans="1:2">
      <c r="A250" s="14" t="s">
        <v>900</v>
      </c>
      <c r="B250" s="29"/>
    </row>
    <row r="251" spans="1:2">
      <c r="A251" s="42" t="s">
        <v>652</v>
      </c>
      <c r="B251" s="41"/>
    </row>
    <row r="252" spans="1:2">
      <c r="A252" s="42" t="s">
        <v>901</v>
      </c>
      <c r="B252" s="41"/>
    </row>
    <row r="253" spans="1:2">
      <c r="A253" s="14" t="s">
        <v>511</v>
      </c>
      <c r="B253" s="29"/>
    </row>
    <row r="254" spans="1:2">
      <c r="A254" s="42" t="s">
        <v>902</v>
      </c>
      <c r="B254" s="41"/>
    </row>
    <row r="255" spans="1:2">
      <c r="A255" s="42" t="s">
        <v>903</v>
      </c>
      <c r="B255" s="41"/>
    </row>
    <row r="256" spans="1:2">
      <c r="A256" s="14" t="s">
        <v>904</v>
      </c>
    </row>
    <row r="257" spans="1:2">
      <c r="A257" s="42" t="s">
        <v>905</v>
      </c>
      <c r="B257" s="41"/>
    </row>
    <row r="258" spans="1:2">
      <c r="A258" s="14" t="s">
        <v>656</v>
      </c>
      <c r="B258" s="29"/>
    </row>
    <row r="259" spans="1:2">
      <c r="A259" s="42" t="s">
        <v>906</v>
      </c>
      <c r="B259" s="41"/>
    </row>
    <row r="260" spans="1:2">
      <c r="A260" s="14" t="s">
        <v>907</v>
      </c>
      <c r="B260" s="29"/>
    </row>
    <row r="261" spans="1:2">
      <c r="A261" s="14" t="s">
        <v>908</v>
      </c>
      <c r="B261" s="29"/>
    </row>
    <row r="262" spans="1:2">
      <c r="A262" s="47" t="s">
        <v>909</v>
      </c>
      <c r="B262" s="29"/>
    </row>
    <row r="263" spans="1:2">
      <c r="A263" s="14" t="s">
        <v>910</v>
      </c>
    </row>
    <row r="264" spans="1:2">
      <c r="A264" s="14" t="s">
        <v>911</v>
      </c>
      <c r="B264" s="29"/>
    </row>
    <row r="265" spans="1:2">
      <c r="A265" s="14" t="s">
        <v>912</v>
      </c>
      <c r="B265" s="29"/>
    </row>
    <row r="266" spans="1:2">
      <c r="A266" s="14" t="s">
        <v>913</v>
      </c>
      <c r="B266" s="29"/>
    </row>
    <row r="267" spans="1:2">
      <c r="A267" s="14" t="s">
        <v>914</v>
      </c>
      <c r="B267" s="29"/>
    </row>
    <row r="268" spans="1:2">
      <c r="A268" s="14" t="s">
        <v>915</v>
      </c>
      <c r="B268" s="29"/>
    </row>
    <row r="269" spans="1:2">
      <c r="A269" s="14" t="s">
        <v>916</v>
      </c>
      <c r="B269" s="29"/>
    </row>
    <row r="270" spans="1:2">
      <c r="A270" s="14" t="s">
        <v>917</v>
      </c>
      <c r="B270" s="29"/>
    </row>
    <row r="271" spans="1:2">
      <c r="A271" s="14" t="s">
        <v>918</v>
      </c>
      <c r="B271" s="29"/>
    </row>
    <row r="272" spans="1:2">
      <c r="A272" s="42" t="s">
        <v>919</v>
      </c>
      <c r="B272" s="41"/>
    </row>
    <row r="273" spans="1:2">
      <c r="A273" s="42" t="s">
        <v>920</v>
      </c>
      <c r="B273" s="41"/>
    </row>
    <row r="274" spans="1:2">
      <c r="A274" s="14" t="s">
        <v>1078</v>
      </c>
    </row>
    <row r="275" spans="1:2">
      <c r="A275" s="42" t="s">
        <v>921</v>
      </c>
      <c r="B275" s="41"/>
    </row>
    <row r="276" spans="1:2">
      <c r="A276" s="42" t="s">
        <v>922</v>
      </c>
      <c r="B276" s="41"/>
    </row>
    <row r="277" spans="1:2">
      <c r="A277" s="42" t="s">
        <v>923</v>
      </c>
      <c r="B277" s="41"/>
    </row>
    <row r="278" spans="1:2">
      <c r="A278" s="43" t="s">
        <v>924</v>
      </c>
      <c r="B278" s="41">
        <v>300</v>
      </c>
    </row>
    <row r="279" spans="1:2">
      <c r="A279" s="14" t="s">
        <v>925</v>
      </c>
      <c r="B279" s="29"/>
    </row>
    <row r="280" spans="1:2">
      <c r="A280" s="14" t="s">
        <v>512</v>
      </c>
      <c r="B280" s="29"/>
    </row>
    <row r="281" spans="1:2">
      <c r="A281" s="14" t="s">
        <v>926</v>
      </c>
      <c r="B281" s="29"/>
    </row>
    <row r="282" spans="1:2">
      <c r="A282" s="14" t="s">
        <v>927</v>
      </c>
      <c r="B282" s="29"/>
    </row>
    <row r="283" spans="1:2">
      <c r="A283" s="14" t="s">
        <v>928</v>
      </c>
      <c r="B283" s="29"/>
    </row>
    <row r="284" spans="1:2">
      <c r="A284" s="14" t="s">
        <v>929</v>
      </c>
      <c r="B284" s="29"/>
    </row>
    <row r="285" spans="1:2">
      <c r="A285" s="14" t="s">
        <v>930</v>
      </c>
      <c r="B285" s="29"/>
    </row>
    <row r="286" spans="1:2">
      <c r="A286" s="42" t="s">
        <v>931</v>
      </c>
      <c r="B286" s="41"/>
    </row>
    <row r="287" spans="1:2">
      <c r="A287" s="40" t="s">
        <v>932</v>
      </c>
      <c r="B287" s="41">
        <v>300</v>
      </c>
    </row>
    <row r="288" spans="1:2">
      <c r="A288" s="42" t="s">
        <v>933</v>
      </c>
      <c r="B288" s="41"/>
    </row>
    <row r="289" spans="1:2">
      <c r="A289" s="42" t="s">
        <v>934</v>
      </c>
      <c r="B289" s="41"/>
    </row>
    <row r="290" spans="1:2">
      <c r="A290" s="42" t="s">
        <v>935</v>
      </c>
      <c r="B290" s="41"/>
    </row>
    <row r="291" spans="1:2">
      <c r="A291" s="42" t="s">
        <v>936</v>
      </c>
      <c r="B291" s="41"/>
    </row>
    <row r="292" spans="1:2">
      <c r="A292" s="42" t="s">
        <v>937</v>
      </c>
      <c r="B292" s="41"/>
    </row>
    <row r="293" spans="1:2">
      <c r="A293" s="14" t="s">
        <v>938</v>
      </c>
    </row>
    <row r="294" spans="1:2">
      <c r="A294" s="14" t="s">
        <v>611</v>
      </c>
    </row>
    <row r="295" spans="1:2">
      <c r="A295" s="14" t="s">
        <v>939</v>
      </c>
    </row>
    <row r="296" spans="1:2">
      <c r="A296" s="42" t="s">
        <v>940</v>
      </c>
      <c r="B296" s="41"/>
    </row>
    <row r="297" spans="1:2">
      <c r="A297" s="42" t="s">
        <v>941</v>
      </c>
      <c r="B297" s="41"/>
    </row>
    <row r="298" spans="1:2">
      <c r="A298" s="42" t="s">
        <v>942</v>
      </c>
      <c r="B298" s="41"/>
    </row>
    <row r="299" spans="1:2">
      <c r="A299" s="42" t="s">
        <v>657</v>
      </c>
      <c r="B299" s="41"/>
    </row>
    <row r="300" spans="1:2">
      <c r="A300" s="40" t="s">
        <v>943</v>
      </c>
      <c r="B300" s="41">
        <v>100</v>
      </c>
    </row>
    <row r="301" spans="1:2">
      <c r="A301" s="42" t="s">
        <v>944</v>
      </c>
      <c r="B301" s="41"/>
    </row>
    <row r="302" spans="1:2">
      <c r="A302" s="42" t="s">
        <v>945</v>
      </c>
      <c r="B302" s="41"/>
    </row>
    <row r="303" spans="1:2">
      <c r="A303" s="14" t="s">
        <v>946</v>
      </c>
      <c r="B303" s="29"/>
    </row>
    <row r="304" spans="1:2">
      <c r="A304" s="14" t="s">
        <v>947</v>
      </c>
      <c r="B304" s="29">
        <v>350</v>
      </c>
    </row>
    <row r="305" spans="1:2">
      <c r="A305" s="42" t="s">
        <v>650</v>
      </c>
      <c r="B305" s="41"/>
    </row>
    <row r="306" spans="1:2">
      <c r="A306" s="42" t="s">
        <v>403</v>
      </c>
      <c r="B306" s="41"/>
    </row>
    <row r="307" spans="1:2">
      <c r="A307" s="42" t="s">
        <v>948</v>
      </c>
      <c r="B307" s="41"/>
    </row>
    <row r="308" spans="1:2">
      <c r="A308" s="14" t="s">
        <v>1048</v>
      </c>
    </row>
    <row r="309" spans="1:2">
      <c r="A309" s="14" t="s">
        <v>949</v>
      </c>
      <c r="B309" s="29"/>
    </row>
    <row r="310" spans="1:2">
      <c r="A310" s="14" t="s">
        <v>495</v>
      </c>
      <c r="B310" s="29"/>
    </row>
    <row r="311" spans="1:2">
      <c r="A311" s="14" t="s">
        <v>950</v>
      </c>
      <c r="B311" s="29"/>
    </row>
    <row r="312" spans="1:2">
      <c r="A312" s="14" t="s">
        <v>951</v>
      </c>
      <c r="B312" s="29"/>
    </row>
    <row r="313" spans="1:2">
      <c r="A313" s="14" t="s">
        <v>952</v>
      </c>
      <c r="B313" s="29"/>
    </row>
    <row r="314" spans="1:2">
      <c r="A314" s="14" t="s">
        <v>953</v>
      </c>
      <c r="B314" s="29">
        <v>500</v>
      </c>
    </row>
    <row r="315" spans="1:2">
      <c r="A315" s="42" t="s">
        <v>954</v>
      </c>
      <c r="B315" s="41"/>
    </row>
    <row r="316" spans="1:2">
      <c r="A316" s="42" t="s">
        <v>654</v>
      </c>
      <c r="B316" s="41"/>
    </row>
    <row r="317" spans="1:2">
      <c r="A317" s="40" t="s">
        <v>955</v>
      </c>
      <c r="B317" s="41">
        <v>60</v>
      </c>
    </row>
    <row r="318" spans="1:2">
      <c r="A318" s="14" t="s">
        <v>956</v>
      </c>
      <c r="B318" s="29"/>
    </row>
    <row r="319" spans="1:2">
      <c r="A319" s="42" t="s">
        <v>957</v>
      </c>
      <c r="B319" s="41"/>
    </row>
    <row r="320" spans="1:2">
      <c r="A320" s="14" t="s">
        <v>958</v>
      </c>
      <c r="B320" s="29">
        <v>230</v>
      </c>
    </row>
    <row r="321" spans="1:2">
      <c r="A321" s="14" t="s">
        <v>959</v>
      </c>
    </row>
    <row r="322" spans="1:2">
      <c r="A322" s="14" t="s">
        <v>960</v>
      </c>
      <c r="B322" s="29"/>
    </row>
    <row r="323" spans="1:2">
      <c r="A323" s="14" t="s">
        <v>961</v>
      </c>
      <c r="B323" s="29">
        <v>250</v>
      </c>
    </row>
    <row r="324" spans="1:2">
      <c r="A324" s="14" t="s">
        <v>491</v>
      </c>
    </row>
    <row r="325" spans="1:2">
      <c r="A325" s="14" t="s">
        <v>448</v>
      </c>
    </row>
    <row r="326" spans="1:2">
      <c r="A326" s="42" t="s">
        <v>962</v>
      </c>
      <c r="B326" s="41"/>
    </row>
    <row r="327" spans="1:2">
      <c r="A327" s="14" t="s">
        <v>963</v>
      </c>
      <c r="B327" s="29"/>
    </row>
    <row r="328" spans="1:2">
      <c r="A328" s="14" t="s">
        <v>964</v>
      </c>
      <c r="B328" s="29"/>
    </row>
    <row r="329" spans="1:2">
      <c r="A329" s="14" t="s">
        <v>965</v>
      </c>
      <c r="B329" s="29"/>
    </row>
    <row r="330" spans="1:2">
      <c r="A330" s="14" t="s">
        <v>966</v>
      </c>
    </row>
    <row r="331" spans="1:2">
      <c r="A331" s="47" t="s">
        <v>967</v>
      </c>
      <c r="B331" s="29"/>
    </row>
    <row r="332" spans="1:2">
      <c r="A332" s="47" t="s">
        <v>968</v>
      </c>
      <c r="B332" s="29"/>
    </row>
    <row r="333" spans="1:2">
      <c r="A333" s="14" t="s">
        <v>969</v>
      </c>
      <c r="B333" s="29"/>
    </row>
    <row r="334" spans="1:2">
      <c r="A334" s="14" t="s">
        <v>970</v>
      </c>
      <c r="B334" s="29"/>
    </row>
    <row r="335" spans="1:2">
      <c r="A335" s="14" t="s">
        <v>971</v>
      </c>
      <c r="B335" s="29"/>
    </row>
    <row r="336" spans="1:2">
      <c r="A336" s="14" t="s">
        <v>972</v>
      </c>
      <c r="B336" s="29"/>
    </row>
    <row r="337" spans="1:2">
      <c r="A337" s="47" t="s">
        <v>973</v>
      </c>
      <c r="B337" s="29"/>
    </row>
    <row r="338" spans="1:2">
      <c r="A338" s="14" t="s">
        <v>974</v>
      </c>
      <c r="B338" s="29"/>
    </row>
    <row r="339" spans="1:2">
      <c r="A339" s="47" t="s">
        <v>975</v>
      </c>
      <c r="B339" s="29"/>
    </row>
    <row r="340" spans="1:2">
      <c r="A340" s="47" t="s">
        <v>976</v>
      </c>
      <c r="B340" s="29"/>
    </row>
    <row r="341" spans="1:2">
      <c r="A341" s="47" t="s">
        <v>977</v>
      </c>
      <c r="B341" s="29"/>
    </row>
    <row r="342" spans="1:2">
      <c r="A342" s="47" t="s">
        <v>978</v>
      </c>
      <c r="B342" s="29"/>
    </row>
    <row r="343" spans="1:2">
      <c r="A343" s="14" t="s">
        <v>979</v>
      </c>
      <c r="B343" s="29"/>
    </row>
    <row r="344" spans="1:2">
      <c r="A344" s="14" t="s">
        <v>444</v>
      </c>
    </row>
    <row r="345" spans="1:2">
      <c r="A345" s="14" t="s">
        <v>980</v>
      </c>
      <c r="B345" s="29"/>
    </row>
    <row r="346" spans="1:2">
      <c r="A346" s="14" t="s">
        <v>451</v>
      </c>
    </row>
    <row r="347" spans="1:2">
      <c r="A347" s="14" t="s">
        <v>450</v>
      </c>
    </row>
    <row r="348" spans="1:2">
      <c r="A348" s="40" t="s">
        <v>981</v>
      </c>
      <c r="B348" s="41">
        <v>300</v>
      </c>
    </row>
    <row r="349" spans="1:2">
      <c r="A349" s="14" t="s">
        <v>982</v>
      </c>
      <c r="B349" s="29"/>
    </row>
    <row r="350" spans="1:2">
      <c r="A350" s="40" t="s">
        <v>983</v>
      </c>
      <c r="B350" s="46">
        <v>25</v>
      </c>
    </row>
    <row r="351" spans="1:2">
      <c r="A351" s="14" t="s">
        <v>984</v>
      </c>
      <c r="B351" s="29"/>
    </row>
    <row r="352" spans="1:2">
      <c r="A352" s="14" t="s">
        <v>985</v>
      </c>
      <c r="B352" s="29"/>
    </row>
    <row r="353" spans="1:2">
      <c r="A353" s="42" t="s">
        <v>986</v>
      </c>
      <c r="B353" s="41">
        <v>1</v>
      </c>
    </row>
    <row r="354" spans="1:2">
      <c r="A354" s="14" t="s">
        <v>987</v>
      </c>
      <c r="B354" s="29"/>
    </row>
    <row r="355" spans="1:2">
      <c r="A355" s="14" t="s">
        <v>988</v>
      </c>
      <c r="B355" s="29"/>
    </row>
    <row r="356" spans="1:2">
      <c r="A356" s="42" t="s">
        <v>989</v>
      </c>
      <c r="B356" s="41"/>
    </row>
    <row r="357" spans="1:2">
      <c r="A357" s="42" t="s">
        <v>990</v>
      </c>
      <c r="B357" s="41"/>
    </row>
    <row r="358" spans="1:2">
      <c r="A358" s="42" t="s">
        <v>991</v>
      </c>
      <c r="B358" s="41"/>
    </row>
    <row r="359" spans="1:2">
      <c r="A359" s="42" t="s">
        <v>992</v>
      </c>
      <c r="B359" s="41"/>
    </row>
    <row r="360" spans="1:2">
      <c r="A360" s="42" t="s">
        <v>993</v>
      </c>
      <c r="B360" s="41"/>
    </row>
    <row r="361" spans="1:2">
      <c r="A361" s="40" t="s">
        <v>994</v>
      </c>
      <c r="B361" s="41">
        <v>700</v>
      </c>
    </row>
    <row r="362" spans="1:2">
      <c r="A362" s="14" t="s">
        <v>498</v>
      </c>
    </row>
    <row r="363" spans="1:2">
      <c r="A363" s="40" t="s">
        <v>995</v>
      </c>
      <c r="B363" s="41"/>
    </row>
    <row r="364" spans="1:2" ht="17" customHeight="1">
      <c r="A364" s="40" t="s">
        <v>996</v>
      </c>
      <c r="B364" s="41">
        <v>50</v>
      </c>
    </row>
    <row r="365" spans="1:2">
      <c r="A365" s="40" t="s">
        <v>655</v>
      </c>
      <c r="B365" s="41"/>
    </row>
    <row r="366" spans="1:2">
      <c r="A366" s="14" t="s">
        <v>997</v>
      </c>
      <c r="B366" s="29"/>
    </row>
    <row r="367" spans="1:2">
      <c r="A367" s="14" t="s">
        <v>998</v>
      </c>
    </row>
    <row r="368" spans="1:2">
      <c r="A368" s="14" t="s">
        <v>610</v>
      </c>
    </row>
    <row r="369" spans="1:2">
      <c r="A369" s="40" t="s">
        <v>999</v>
      </c>
      <c r="B369" s="41"/>
    </row>
    <row r="370" spans="1:2">
      <c r="A370" s="14" t="s">
        <v>1000</v>
      </c>
      <c r="B370" s="29"/>
    </row>
    <row r="371" spans="1:2">
      <c r="A371" s="14" t="s">
        <v>605</v>
      </c>
    </row>
    <row r="372" spans="1:2">
      <c r="A372" s="14" t="s">
        <v>1001</v>
      </c>
      <c r="B372" s="29"/>
    </row>
    <row r="373" spans="1:2">
      <c r="A373" s="14" t="s">
        <v>658</v>
      </c>
      <c r="B373" s="29"/>
    </row>
    <row r="374" spans="1:2">
      <c r="A374" s="14" t="s">
        <v>1002</v>
      </c>
      <c r="B374" s="29"/>
    </row>
    <row r="375" spans="1:2">
      <c r="A375" s="40" t="s">
        <v>1003</v>
      </c>
      <c r="B375" s="41"/>
    </row>
    <row r="376" spans="1:2">
      <c r="A376" s="40" t="s">
        <v>653</v>
      </c>
      <c r="B376" s="41"/>
    </row>
    <row r="377" spans="1:2">
      <c r="A377" s="40" t="s">
        <v>1004</v>
      </c>
      <c r="B377" s="41"/>
    </row>
    <row r="378" spans="1:2">
      <c r="A378" s="42" t="s">
        <v>1005</v>
      </c>
      <c r="B378" s="41"/>
    </row>
    <row r="379" spans="1:2">
      <c r="A379" s="42" t="s">
        <v>1006</v>
      </c>
      <c r="B379" s="41"/>
    </row>
    <row r="380" spans="1:2">
      <c r="A380" s="42" t="s">
        <v>1007</v>
      </c>
      <c r="B380" s="41"/>
    </row>
    <row r="381" spans="1:2">
      <c r="A381" s="40" t="s">
        <v>1008</v>
      </c>
      <c r="B381" s="41">
        <v>50</v>
      </c>
    </row>
    <row r="382" spans="1:2">
      <c r="A382" s="40" t="s">
        <v>1009</v>
      </c>
      <c r="B382" s="41">
        <v>12000</v>
      </c>
    </row>
    <row r="383" spans="1:2">
      <c r="A383" s="14" t="s">
        <v>1010</v>
      </c>
    </row>
    <row r="384" spans="1:2">
      <c r="A384" s="14" t="s">
        <v>1011</v>
      </c>
      <c r="B384" s="29"/>
    </row>
    <row r="385" spans="1:2">
      <c r="A385" s="40" t="s">
        <v>1012</v>
      </c>
      <c r="B385" s="41">
        <v>600</v>
      </c>
    </row>
    <row r="386" spans="1:2">
      <c r="A386" s="42" t="s">
        <v>1013</v>
      </c>
      <c r="B386" s="41"/>
    </row>
    <row r="387" spans="1:2">
      <c r="A387" s="14" t="s">
        <v>1014</v>
      </c>
      <c r="B387" s="29"/>
    </row>
    <row r="388" spans="1:2">
      <c r="A388" s="40" t="s">
        <v>28</v>
      </c>
      <c r="B388" s="41">
        <v>300</v>
      </c>
    </row>
    <row r="389" spans="1:2">
      <c r="A389" s="42" t="s">
        <v>1015</v>
      </c>
      <c r="B389" s="41"/>
    </row>
    <row r="390" spans="1:2">
      <c r="A390" s="42" t="s">
        <v>1016</v>
      </c>
      <c r="B390" s="41"/>
    </row>
    <row r="391" spans="1:2">
      <c r="A391" s="14" t="s">
        <v>1017</v>
      </c>
    </row>
    <row r="392" spans="1:2">
      <c r="A392" s="42" t="s">
        <v>1018</v>
      </c>
      <c r="B392" s="41"/>
    </row>
    <row r="393" spans="1:2">
      <c r="A393" s="42" t="s">
        <v>1019</v>
      </c>
      <c r="B393" s="41"/>
    </row>
    <row r="394" spans="1:2">
      <c r="A394" s="42" t="s">
        <v>1020</v>
      </c>
      <c r="B394" s="41"/>
    </row>
    <row r="395" spans="1:2">
      <c r="A395" s="14" t="s">
        <v>1021</v>
      </c>
      <c r="B395" s="29"/>
    </row>
    <row r="396" spans="1:2">
      <c r="A396" s="91" t="s">
        <v>1022</v>
      </c>
      <c r="B396" s="41">
        <v>900</v>
      </c>
    </row>
    <row r="397" spans="1:2">
      <c r="A397" s="14" t="s">
        <v>1023</v>
      </c>
      <c r="B397" s="29"/>
    </row>
  </sheetData>
  <sortState ref="A2:B397">
    <sortCondition ref="A380"/>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4"/>
  <sheetViews>
    <sheetView workbookViewId="0">
      <selection activeCell="E9" sqref="E9"/>
    </sheetView>
  </sheetViews>
  <sheetFormatPr baseColWidth="10" defaultColWidth="11" defaultRowHeight="15" x14ac:dyDescent="0"/>
  <cols>
    <col min="1" max="1" width="59.83203125" customWidth="1"/>
  </cols>
  <sheetData>
    <row r="1" spans="1:2">
      <c r="A1" t="s">
        <v>667</v>
      </c>
      <c r="B1" t="s">
        <v>668</v>
      </c>
    </row>
    <row r="2" spans="1:2">
      <c r="A2" t="s">
        <v>195</v>
      </c>
      <c r="B2">
        <v>2</v>
      </c>
    </row>
    <row r="3" spans="1:2">
      <c r="A3" t="s">
        <v>107</v>
      </c>
      <c r="B3">
        <v>0</v>
      </c>
    </row>
    <row r="4" spans="1:2">
      <c r="A4" t="s">
        <v>124</v>
      </c>
      <c r="B4">
        <v>0</v>
      </c>
    </row>
  </sheetData>
  <phoneticPr fontId="3" type="noConversion"/>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产品列表!#REF!</xm:f>
          </x14:formula1>
          <xm:sqref>A1:A1048576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D13"/>
  <sheetViews>
    <sheetView topLeftCell="A15" workbookViewId="0">
      <selection activeCell="T27" sqref="T27"/>
    </sheetView>
  </sheetViews>
  <sheetFormatPr baseColWidth="10" defaultColWidth="8.83203125" defaultRowHeight="15" x14ac:dyDescent="0"/>
  <cols>
    <col min="1" max="1" width="14.83203125" style="1" customWidth="1"/>
    <col min="2" max="2" width="17.6640625" style="2" customWidth="1"/>
    <col min="3" max="3" width="12.6640625" style="2" customWidth="1"/>
    <col min="4" max="4" width="11.6640625" customWidth="1"/>
  </cols>
  <sheetData>
    <row r="1" spans="1:4">
      <c r="A1" s="1" t="s">
        <v>1024</v>
      </c>
      <c r="B1" s="3" t="s">
        <v>1025</v>
      </c>
      <c r="C1" s="3" t="s">
        <v>1026</v>
      </c>
    </row>
    <row r="2" spans="1:4">
      <c r="A2" s="1">
        <v>42370</v>
      </c>
      <c r="B2" s="2">
        <f>SUMPRODUCT((MONTH(详细!$E$9:'详细'!$E$12549)=1)*详细!$M$9:'详细'!$M$12549)</f>
        <v>46170.84</v>
      </c>
      <c r="C2" s="2">
        <f>SUMPRODUCT((MONTH(详细!$D$9:'详细'!$D$601)=1)*详细!$K$9:'详细'!$K$601)</f>
        <v>24418.132165999996</v>
      </c>
      <c r="D2" s="2">
        <f>SUMPRODUCT((MONTH(详细!$E$9:'详细'!$E$697)=1)*详细!$R$9:'详细'!$R$697)</f>
        <v>8867.7078340000007</v>
      </c>
    </row>
    <row r="3" spans="1:4">
      <c r="A3" s="1">
        <v>42401</v>
      </c>
      <c r="B3" s="2">
        <f>SUMPRODUCT((MONTH(详细!$E$9:'详细'!$E$12549)=2)*详细!$M$9:'详细'!$M$12549)</f>
        <v>50875.270000000004</v>
      </c>
      <c r="C3" s="2">
        <f>SUMPRODUCT((MONTH(详细!$D$9:'详细'!$D$12549)=2)*详细!$K$9:'详细'!$K$12549)</f>
        <v>36571.423080000008</v>
      </c>
      <c r="D3" s="2">
        <f>SUMPRODUCT((MONTH(详细!$E$9:'详细'!$E$12549)=2)*详细!$R$9:'详细'!$R$12549)</f>
        <v>14154.481794999998</v>
      </c>
    </row>
    <row r="4" spans="1:4">
      <c r="A4" s="1">
        <v>42430</v>
      </c>
      <c r="B4" s="2">
        <f>SUMPRODUCT((MONTH(详细!$E$9:'详细'!$E$12549)=3)*详细!$M$9:'详细'!$M$12549)</f>
        <v>44244</v>
      </c>
      <c r="C4" s="2">
        <f>SUMPRODUCT((MONTH(详细!$D$9:'详细'!$D$12549)=3)*详细!$K$9:'详细'!$K$12549)</f>
        <v>31513.942158000005</v>
      </c>
      <c r="D4" s="2">
        <f>SUMPRODUCT((MONTH(详细!$E$9:'详细'!$E$12549)=3)*详细!$R$9:'详细'!$R$12549)</f>
        <v>12502.670826999998</v>
      </c>
    </row>
    <row r="5" spans="1:4">
      <c r="A5" s="1">
        <v>42461</v>
      </c>
      <c r="B5" s="2">
        <f>SUMPRODUCT((MONTH(详细!$E$9:'详细'!$E$12549)=4)*详细!$M$9:'详细'!$M$12549)</f>
        <v>13571.5</v>
      </c>
      <c r="C5" s="2">
        <f>SUMPRODUCT((MONTH(详细!$D$9:'详细'!$D$12549)=4)*详细!$K$9:'详细'!$K$12549)</f>
        <v>8700.7918480000008</v>
      </c>
      <c r="D5" s="2">
        <f>SUMPRODUCT((MONTH(详细!$E$9:'详细'!$E$12549)=4)*详细!$R$9:'详细'!$R$12549)</f>
        <v>4870.7081519999983</v>
      </c>
    </row>
    <row r="6" spans="1:4">
      <c r="A6" s="1">
        <v>42491</v>
      </c>
      <c r="B6" s="2">
        <f>SUMPRODUCT((MONTH(详细!$E$9:'详细'!$E$12549)=5)*详细!$M$9:'详细'!$M$12549)</f>
        <v>0</v>
      </c>
      <c r="C6" s="2">
        <f>SUMPRODUCT((MONTH(详细!$D$9:'详细'!$D$12549)=5)*详细!$K$9:'详细'!$K$12549)</f>
        <v>0</v>
      </c>
      <c r="D6" s="2">
        <f>SUMPRODUCT((MONTH(详细!$E$9:'详细'!$E$12549)=5)*详细!$R$9:'详细'!$R$12549)</f>
        <v>0</v>
      </c>
    </row>
    <row r="7" spans="1:4">
      <c r="A7" s="1">
        <v>42522</v>
      </c>
      <c r="B7" s="2">
        <f>SUMPRODUCT((MONTH(详细!$E$9:'详细'!$E$12549)=6)*详细!$M$9:'详细'!$M$12549)</f>
        <v>0</v>
      </c>
      <c r="C7" s="2">
        <f>SUMPRODUCT((MONTH(详细!$D$9:'详细'!$D$12549)=6)*详细!$K$9:'详细'!$K$12549)</f>
        <v>1471.366104</v>
      </c>
      <c r="D7" s="2">
        <f>SUMPRODUCT((MONTH(详细!$E$9:'详细'!$E$12549)=6)*详细!$R$9:'详细'!$R$12549)</f>
        <v>0</v>
      </c>
    </row>
    <row r="8" spans="1:4">
      <c r="A8" s="1">
        <v>42552</v>
      </c>
      <c r="B8" s="2">
        <f>SUMPRODUCT((MONTH(详细!$E$9:'详细'!$E$12549)=7)*详细!$M$9:'详细'!$M$12549)</f>
        <v>68233.976399995998</v>
      </c>
      <c r="C8" s="2">
        <f>SUMPRODUCT((MONTH(详细!$D$9:'详细'!$D$12549)=7)*详细!$K$9:'详细'!$K$12549)</f>
        <v>49652.052194999975</v>
      </c>
      <c r="D8" s="2">
        <f>SUMPRODUCT((MONTH(详细!$E$9:'详细'!$E$12549)=7)*详细!$R$9:'详细'!$R$12549)</f>
        <v>16314.731900996008</v>
      </c>
    </row>
    <row r="9" spans="1:4">
      <c r="A9" s="1">
        <v>42583</v>
      </c>
      <c r="B9" s="2">
        <f>SUMPRODUCT((MONTH(详细!$E$9:'详细'!$E$12549)=8)*详细!$M$9:'详细'!$M$12549)</f>
        <v>45658</v>
      </c>
      <c r="C9" s="2">
        <f>SUMPRODUCT((MONTH(详细!$D$9:'详细'!$D$12549)=8)*详细!$K$9:'详细'!$K$12549)</f>
        <v>37622.638131000022</v>
      </c>
      <c r="D9" s="2">
        <f>SUMPRODUCT((MONTH(详细!$E$9:'详细'!$E$12549)=8)*详细!$R$9:'详细'!$R$12549)</f>
        <v>9956.6762080000008</v>
      </c>
    </row>
    <row r="10" spans="1:4">
      <c r="A10" s="1">
        <v>42614</v>
      </c>
      <c r="B10" s="2">
        <f>SUMPRODUCT((MONTH(详细!$E$9:'详细'!$E$12549)=9)*详细!$M$9:'详细'!$M$12549)</f>
        <v>23069.71</v>
      </c>
      <c r="C10" s="2">
        <f>SUMPRODUCT((MONTH(详细!$D$9:'详细'!$D$12549)=9)*详细!$K$9:'详细'!$K$12549)</f>
        <v>12188.98431</v>
      </c>
      <c r="D10" s="2">
        <f>SUMPRODUCT((MONTH(详细!$E$9:'详细'!$E$12549)=9)*详细!$R$9:'详细'!$R$12549)</f>
        <v>8959.4113509999988</v>
      </c>
    </row>
    <row r="11" spans="1:4">
      <c r="A11" s="1">
        <v>42644</v>
      </c>
      <c r="B11" s="2">
        <f>SUMPRODUCT((MONTH(详细!$E$9:'详细'!$E$12549)=10)*详细!$M$9:'详细'!$M$12549)</f>
        <v>0</v>
      </c>
      <c r="C11" s="2">
        <f>SUMPRODUCT((MONTH(详细!$D$9:'详细'!$D$12549)=10)*详细!$K$9:'详细'!$K$12549)</f>
        <v>0</v>
      </c>
      <c r="D11" s="2">
        <f>SUMPRODUCT((MONTH(详细!$E$9:'详细'!$E$12549)=10)*详细!$R$9:'详细'!$R$12549)</f>
        <v>0</v>
      </c>
    </row>
    <row r="12" spans="1:4">
      <c r="A12" s="1">
        <v>42675</v>
      </c>
      <c r="B12" s="2">
        <f>SUMPRODUCT((MONTH(详细!$E$9:'详细'!$E$12549)=11)*详细!$M$9:'详细'!$M$12549)</f>
        <v>0</v>
      </c>
      <c r="C12" s="2">
        <f>SUMPRODUCT((MONTH(详细!$D$9:'详细'!$D$12549)=11)*详细!$K$9:'详细'!$K$12549)</f>
        <v>0</v>
      </c>
      <c r="D12" s="2">
        <f>SUMPRODUCT((MONTH(详细!$E$9:'详细'!$E$12549)=11)*详细!$R$9:'详细'!$R$12549)</f>
        <v>0</v>
      </c>
    </row>
    <row r="13" spans="1:4">
      <c r="A13" s="1">
        <v>42705</v>
      </c>
      <c r="B13" s="2">
        <f>SUMPRODUCT((MONTH(详细!$E$9:'详细'!$E$12549)=12)*详细!$M$9:'详细'!$M$12549)</f>
        <v>0</v>
      </c>
      <c r="C13" s="2">
        <f>SUMPRODUCT((MONTH(详细!$D$9:'详细'!$D$12549)=12)*详细!$K$9:'详细'!$K$12549)</f>
        <v>0</v>
      </c>
      <c r="D13" s="2">
        <f>SUMPRODUCT((MONTH(详细!$E$9:'详细'!$E$12549)=12)*详细!$R$9:'详细'!$R$12549)</f>
        <v>0</v>
      </c>
    </row>
  </sheetData>
  <phoneticPr fontId="3" type="noConversion"/>
  <pageMargins left="0.69930555555555596" right="0.69930555555555596"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J5"/>
  <sheetViews>
    <sheetView workbookViewId="0">
      <selection activeCell="D18" sqref="D18"/>
    </sheetView>
  </sheetViews>
  <sheetFormatPr baseColWidth="10" defaultColWidth="8.83203125" defaultRowHeight="15" x14ac:dyDescent="0"/>
  <cols>
    <col min="1" max="1" width="13.33203125" style="4" customWidth="1"/>
    <col min="2" max="2" width="13.1640625" customWidth="1"/>
    <col min="4" max="4" width="16.33203125" style="4" customWidth="1"/>
    <col min="5" max="5" width="16.1640625" customWidth="1"/>
    <col min="6" max="6" width="20" customWidth="1"/>
    <col min="10" max="10" width="29.83203125" customWidth="1"/>
  </cols>
  <sheetData>
    <row r="1" spans="1:10">
      <c r="A1" s="4" t="s">
        <v>1027</v>
      </c>
      <c r="B1" s="5">
        <f>SUM(详细!K9:'详细'!K10331)</f>
        <v>202661.39119199995</v>
      </c>
      <c r="C1" s="343"/>
      <c r="D1" s="170" t="s">
        <v>1028</v>
      </c>
      <c r="E1" s="6">
        <f>SUM(详细!M9:'详细'!M10331)</f>
        <v>291823.29639999603</v>
      </c>
      <c r="F1" s="344"/>
      <c r="G1" s="344"/>
      <c r="H1" s="344"/>
      <c r="I1" s="344"/>
      <c r="J1" s="344"/>
    </row>
    <row r="2" spans="1:10">
      <c r="A2" s="4" t="s">
        <v>1029</v>
      </c>
      <c r="B2" s="5">
        <f>SUM(详细!N9:'详细'!N10336)</f>
        <v>89181.888527996154</v>
      </c>
      <c r="C2" s="343"/>
      <c r="D2" s="8" t="s">
        <v>1030</v>
      </c>
      <c r="E2" s="9">
        <f>SUMPRODUCT(详细!I9:'详细'!I10333,详细!K9:'详细'!K10333)/SUM(详细!K9:'详细'!K10333)</f>
        <v>7.0515592347034417</v>
      </c>
      <c r="F2" s="340" t="s">
        <v>1031</v>
      </c>
      <c r="G2" s="341">
        <f>(E2-E3)/E3</f>
        <v>-2.5655085939835436E-2</v>
      </c>
      <c r="H2" s="344"/>
      <c r="I2" s="340" t="s">
        <v>1032</v>
      </c>
      <c r="J2" s="342">
        <f ca="1">TODAY()</f>
        <v>42640</v>
      </c>
    </row>
    <row r="3" spans="1:10">
      <c r="A3" s="16" t="s">
        <v>1033</v>
      </c>
      <c r="B3" s="7">
        <f>B2/SUM(详细!M9:'详细'!M10336)+(E2-E3)/E3</f>
        <v>0.2799472755856694</v>
      </c>
      <c r="C3" s="343"/>
      <c r="D3" s="4" t="s">
        <v>1034</v>
      </c>
      <c r="E3" s="24">
        <f>SUMPRODUCT(汇率成本!B21:'汇率成本'!B10079,汇率成本!D21:'汇率成本'!D10079)/SUM(汇率成本!D21:'汇率成本'!D10079)</f>
        <v>7.2372310184481723</v>
      </c>
      <c r="F3" s="340"/>
      <c r="G3" s="341"/>
      <c r="H3" s="344"/>
      <c r="I3" s="340"/>
      <c r="J3" s="342"/>
    </row>
    <row r="4" spans="1:10">
      <c r="A4" s="4" t="s">
        <v>1035</v>
      </c>
      <c r="B4" s="5">
        <f>SUM(详细!R9:'详细'!R10336)+详细!U3</f>
        <v>89371.904067996147</v>
      </c>
      <c r="C4" s="343"/>
      <c r="D4"/>
    </row>
    <row r="5" spans="1:10">
      <c r="A5" s="4" t="s">
        <v>1036</v>
      </c>
      <c r="B5" s="28">
        <f ca="1">B4/MONTH(J2)</f>
        <v>9930.2115631106826</v>
      </c>
      <c r="C5" s="343"/>
      <c r="D5"/>
    </row>
  </sheetData>
  <mergeCells count="7">
    <mergeCell ref="F2:F3"/>
    <mergeCell ref="G2:G3"/>
    <mergeCell ref="J2:J3"/>
    <mergeCell ref="I2:I3"/>
    <mergeCell ref="C1:C5"/>
    <mergeCell ref="H2:H3"/>
    <mergeCell ref="F1:J1"/>
  </mergeCells>
  <phoneticPr fontId="3"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34" workbookViewId="0">
      <selection activeCell="C40" sqref="C40"/>
    </sheetView>
  </sheetViews>
  <sheetFormatPr baseColWidth="10" defaultColWidth="11" defaultRowHeight="15" x14ac:dyDescent="0"/>
  <cols>
    <col min="1" max="1" width="33" customWidth="1"/>
    <col min="2" max="2" width="26" customWidth="1"/>
  </cols>
  <sheetData>
    <row r="1" spans="1:5" ht="20">
      <c r="A1" s="206"/>
      <c r="B1" s="206"/>
      <c r="C1" s="206"/>
      <c r="D1" s="174" t="s">
        <v>669</v>
      </c>
      <c r="E1" s="174" t="s">
        <v>670</v>
      </c>
    </row>
    <row r="2" spans="1:5" ht="20">
      <c r="A2" s="345" t="s">
        <v>500</v>
      </c>
      <c r="B2" s="172" t="s">
        <v>547</v>
      </c>
      <c r="C2" s="173">
        <v>2</v>
      </c>
      <c r="D2" s="174">
        <v>60</v>
      </c>
      <c r="E2" s="174">
        <f>C2*D2</f>
        <v>120</v>
      </c>
    </row>
    <row r="3" spans="1:5" ht="40">
      <c r="A3" s="346"/>
      <c r="B3" s="172" t="s">
        <v>343</v>
      </c>
      <c r="C3" s="173">
        <v>1</v>
      </c>
      <c r="D3" s="174">
        <v>65</v>
      </c>
      <c r="E3" s="174">
        <f t="shared" ref="E3:E6" si="0">C3*D3</f>
        <v>65</v>
      </c>
    </row>
    <row r="4" spans="1:5" ht="40">
      <c r="A4" s="346"/>
      <c r="B4" s="172" t="s">
        <v>503</v>
      </c>
      <c r="C4" s="173">
        <v>1</v>
      </c>
      <c r="D4" s="174">
        <v>85</v>
      </c>
      <c r="E4" s="174">
        <f t="shared" si="0"/>
        <v>85</v>
      </c>
    </row>
    <row r="5" spans="1:5" ht="20">
      <c r="A5" s="346"/>
      <c r="B5" s="172" t="s">
        <v>1037</v>
      </c>
      <c r="C5" s="173">
        <v>2</v>
      </c>
      <c r="D5" s="174">
        <v>45</v>
      </c>
      <c r="E5" s="174">
        <f t="shared" si="0"/>
        <v>90</v>
      </c>
    </row>
    <row r="6" spans="1:5" ht="40">
      <c r="A6" s="346"/>
      <c r="B6" s="172" t="s">
        <v>1038</v>
      </c>
      <c r="C6" s="173">
        <v>1</v>
      </c>
      <c r="D6" s="174">
        <v>65</v>
      </c>
      <c r="E6" s="174">
        <f t="shared" si="0"/>
        <v>65</v>
      </c>
    </row>
    <row r="7" spans="1:5" ht="20">
      <c r="D7" s="174" t="s">
        <v>1039</v>
      </c>
      <c r="E7" s="174">
        <f>SUM(E2:E6)</f>
        <v>425</v>
      </c>
    </row>
    <row r="19" spans="1:4" ht="20">
      <c r="B19" s="182">
        <v>180</v>
      </c>
      <c r="D19">
        <v>180</v>
      </c>
    </row>
    <row r="20" spans="1:4" ht="20">
      <c r="B20" s="61">
        <v>105</v>
      </c>
      <c r="D20">
        <v>105</v>
      </c>
    </row>
    <row r="21" spans="1:4" ht="20">
      <c r="B21" s="182">
        <v>28</v>
      </c>
      <c r="D21">
        <v>28</v>
      </c>
    </row>
    <row r="22" spans="1:4" ht="20">
      <c r="B22" s="182">
        <v>0</v>
      </c>
      <c r="D22">
        <v>280</v>
      </c>
    </row>
    <row r="23" spans="1:4" ht="20">
      <c r="B23" s="182">
        <v>110</v>
      </c>
      <c r="D23">
        <v>220</v>
      </c>
    </row>
    <row r="24" spans="1:4">
      <c r="B24" s="28">
        <f>SUM(B19:B23)</f>
        <v>423</v>
      </c>
      <c r="D24">
        <f>SUM(D19:D23)</f>
        <v>813</v>
      </c>
    </row>
    <row r="27" spans="1:4" ht="40">
      <c r="A27" s="67" t="s">
        <v>650</v>
      </c>
      <c r="B27" s="68">
        <v>19.05</v>
      </c>
      <c r="C27">
        <f xml:space="preserve"> B27*1.08*7.6</f>
        <v>156.36240000000001</v>
      </c>
    </row>
    <row r="28" spans="1:4" ht="40">
      <c r="A28" s="67" t="s">
        <v>651</v>
      </c>
      <c r="B28" s="68">
        <v>7.5</v>
      </c>
      <c r="C28">
        <f t="shared" ref="C28:C38" si="1" xml:space="preserve"> B28*1.08*7.6</f>
        <v>61.560000000000009</v>
      </c>
    </row>
    <row r="29" spans="1:4" ht="40">
      <c r="A29" s="67" t="s">
        <v>652</v>
      </c>
      <c r="B29" s="68">
        <v>5.8</v>
      </c>
      <c r="C29">
        <f t="shared" si="1"/>
        <v>47.606400000000001</v>
      </c>
    </row>
    <row r="30" spans="1:4" ht="20">
      <c r="A30" s="67" t="s">
        <v>653</v>
      </c>
      <c r="B30" s="68">
        <v>9.9499999999999993</v>
      </c>
      <c r="C30">
        <f t="shared" si="1"/>
        <v>81.669600000000003</v>
      </c>
    </row>
    <row r="31" spans="1:4" ht="60">
      <c r="A31" s="67" t="s">
        <v>654</v>
      </c>
      <c r="B31" s="68">
        <v>5.35</v>
      </c>
      <c r="C31">
        <f t="shared" si="1"/>
        <v>43.912799999999997</v>
      </c>
    </row>
    <row r="32" spans="1:4" ht="40">
      <c r="A32" s="67" t="s">
        <v>655</v>
      </c>
      <c r="B32" s="68">
        <v>11.5</v>
      </c>
      <c r="C32">
        <f t="shared" si="1"/>
        <v>94.39200000000001</v>
      </c>
    </row>
    <row r="33" spans="1:3" ht="20">
      <c r="A33" s="67" t="s">
        <v>656</v>
      </c>
      <c r="B33" s="68">
        <v>9.9</v>
      </c>
      <c r="C33">
        <f t="shared" si="1"/>
        <v>81.259200000000007</v>
      </c>
    </row>
    <row r="34" spans="1:3" ht="40">
      <c r="A34" s="67" t="s">
        <v>657</v>
      </c>
      <c r="B34" s="68">
        <v>4.95</v>
      </c>
      <c r="C34">
        <f t="shared" si="1"/>
        <v>40.629600000000003</v>
      </c>
    </row>
    <row r="35" spans="1:3" ht="40">
      <c r="A35" s="67" t="s">
        <v>658</v>
      </c>
      <c r="B35" s="68">
        <v>5.75</v>
      </c>
      <c r="C35">
        <f t="shared" si="1"/>
        <v>47.196000000000005</v>
      </c>
    </row>
    <row r="36" spans="1:3" ht="40">
      <c r="A36" s="67" t="s">
        <v>659</v>
      </c>
      <c r="B36" s="68">
        <v>1.49</v>
      </c>
      <c r="C36">
        <f t="shared" si="1"/>
        <v>12.229920000000002</v>
      </c>
    </row>
    <row r="37" spans="1:3" ht="40">
      <c r="A37" s="67" t="s">
        <v>660</v>
      </c>
      <c r="B37" s="68">
        <v>1.49</v>
      </c>
      <c r="C37">
        <f t="shared" si="1"/>
        <v>12.229920000000002</v>
      </c>
    </row>
    <row r="38" spans="1:3" ht="40">
      <c r="A38" s="67" t="s">
        <v>661</v>
      </c>
      <c r="B38" s="68">
        <v>1.49</v>
      </c>
      <c r="C38">
        <f t="shared" si="1"/>
        <v>12.229920000000002</v>
      </c>
    </row>
    <row r="39" spans="1:3" ht="20">
      <c r="A39" s="67" t="s">
        <v>311</v>
      </c>
      <c r="B39" s="68">
        <v>41</v>
      </c>
      <c r="C39">
        <f>B39*7.58</f>
        <v>310.78000000000003</v>
      </c>
    </row>
  </sheetData>
  <mergeCells count="1">
    <mergeCell ref="A2:A6"/>
  </mergeCells>
  <phoneticPr fontId="3" type="noConversion"/>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产品列表!$A:$A</xm:f>
          </x14:formula1>
          <xm:sqref>B2:B4 A27:A39</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需要网购产品</vt:lpstr>
      <vt:lpstr>详细</vt:lpstr>
      <vt:lpstr>汇率成本</vt:lpstr>
      <vt:lpstr>产品列表</vt:lpstr>
      <vt:lpstr>国内库存</vt:lpstr>
      <vt:lpstr>2016年每月销售额</vt:lpstr>
      <vt:lpstr>概览</vt:lpstr>
      <vt:lpstr>工作表1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junior xu</dc:creator>
  <cp:keywords/>
  <dc:description/>
  <cp:lastModifiedBy>jun</cp:lastModifiedBy>
  <cp:revision/>
  <dcterms:created xsi:type="dcterms:W3CDTF">2015-02-07T10:39:00Z</dcterms:created>
  <dcterms:modified xsi:type="dcterms:W3CDTF">2016-09-27T12:38:40Z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2052-9.1.0.4985</vt:lpwstr>
  </property>
</Properties>
</file>