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filterPrivacy="1"/>
  <bookViews>
    <workbookView xWindow="0" yWindow="0" windowWidth="22260" windowHeight="12645" activeTab="2" xr2:uid="{00000000-000D-0000-FFFF-FFFF00000000}"/>
  </bookViews>
  <sheets>
    <sheet name="SOL" sheetId="2" r:id="rId1"/>
    <sheet name="Sheet1" sheetId="1" r:id="rId2"/>
    <sheet name="small" sheetId="3" r:id="rId3"/>
    <sheet name="small " sheetId="4" r:id="rId4"/>
  </sheets>
  <calcPr calcId="171027" calcComplete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1" l="1"/>
  <c r="G36" i="1" s="1"/>
  <c r="F37" i="1"/>
  <c r="H37" i="1" s="1"/>
  <c r="F38" i="1"/>
  <c r="F39" i="1"/>
  <c r="F40" i="1"/>
  <c r="H40" i="1" s="1"/>
  <c r="F41" i="1"/>
  <c r="F42" i="1"/>
  <c r="F43" i="1"/>
  <c r="F44" i="1"/>
  <c r="F45" i="1"/>
  <c r="F46" i="1"/>
  <c r="F47" i="1"/>
  <c r="F48" i="1"/>
  <c r="H48" i="1" s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H39" i="1"/>
  <c r="H47" i="1"/>
  <c r="G54" i="1"/>
  <c r="G55" i="1"/>
  <c r="O37" i="1"/>
  <c r="O38" i="1"/>
  <c r="O39" i="1"/>
  <c r="O40" i="1"/>
  <c r="O41" i="1"/>
  <c r="Q41" i="1" s="1"/>
  <c r="O42" i="1"/>
  <c r="O43" i="1"/>
  <c r="O44" i="1"/>
  <c r="P44" i="1" s="1"/>
  <c r="O45" i="1"/>
  <c r="O46" i="1"/>
  <c r="O47" i="1"/>
  <c r="O48" i="1"/>
  <c r="O49" i="1"/>
  <c r="P49" i="1" s="1"/>
  <c r="O50" i="1"/>
  <c r="O51" i="1"/>
  <c r="O52" i="1"/>
  <c r="P52" i="1" s="1"/>
  <c r="O53" i="1"/>
  <c r="O54" i="1"/>
  <c r="O55" i="1"/>
  <c r="O56" i="1"/>
  <c r="O57" i="1"/>
  <c r="Q57" i="1" s="1"/>
  <c r="O58" i="1"/>
  <c r="P58" i="1" s="1"/>
  <c r="O59" i="1"/>
  <c r="O60" i="1"/>
  <c r="P60" i="1" s="1"/>
  <c r="O61" i="1"/>
  <c r="O36" i="1"/>
  <c r="P36" i="1" s="1"/>
  <c r="P50" i="1"/>
  <c r="P56" i="1"/>
  <c r="Q45" i="1"/>
  <c r="Q53" i="1"/>
  <c r="Q61" i="1"/>
  <c r="N61" i="1"/>
  <c r="N60" i="1"/>
  <c r="N59" i="1"/>
  <c r="N58" i="1"/>
  <c r="N57" i="1"/>
  <c r="N56" i="1"/>
  <c r="Q56" i="1" s="1"/>
  <c r="N55" i="1"/>
  <c r="Q55" i="1" s="1"/>
  <c r="P54" i="1"/>
  <c r="N54" i="1"/>
  <c r="Q54" i="1" s="1"/>
  <c r="R54" i="1" s="1"/>
  <c r="S54" i="1" s="1"/>
  <c r="N53" i="1"/>
  <c r="N52" i="1"/>
  <c r="N51" i="1"/>
  <c r="N50" i="1"/>
  <c r="N49" i="1"/>
  <c r="P48" i="1"/>
  <c r="N48" i="1"/>
  <c r="Q48" i="1" s="1"/>
  <c r="R48" i="1" s="1"/>
  <c r="S48" i="1" s="1"/>
  <c r="N47" i="1"/>
  <c r="P46" i="1"/>
  <c r="N46" i="1"/>
  <c r="Q46" i="1" s="1"/>
  <c r="N45" i="1"/>
  <c r="N44" i="1"/>
  <c r="N43" i="1"/>
  <c r="P42" i="1"/>
  <c r="N42" i="1"/>
  <c r="Q42" i="1" s="1"/>
  <c r="R42" i="1" s="1"/>
  <c r="S42" i="1" s="1"/>
  <c r="N41" i="1"/>
  <c r="P40" i="1"/>
  <c r="N40" i="1"/>
  <c r="Q40" i="1" s="1"/>
  <c r="N39" i="1"/>
  <c r="Q39" i="1" s="1"/>
  <c r="P38" i="1"/>
  <c r="N38" i="1"/>
  <c r="Q38" i="1" s="1"/>
  <c r="R38" i="1" s="1"/>
  <c r="S38" i="1" s="1"/>
  <c r="Q37" i="1"/>
  <c r="P37" i="1"/>
  <c r="N37" i="1"/>
  <c r="N36" i="1"/>
  <c r="G47" i="1"/>
  <c r="G53" i="1"/>
  <c r="H56" i="1"/>
  <c r="E37" i="1"/>
  <c r="E38" i="1"/>
  <c r="E39" i="1"/>
  <c r="E40" i="1"/>
  <c r="G40" i="1" s="1"/>
  <c r="E41" i="1"/>
  <c r="E42" i="1"/>
  <c r="E43" i="1"/>
  <c r="E44" i="1"/>
  <c r="E45" i="1"/>
  <c r="E46" i="1"/>
  <c r="E47" i="1"/>
  <c r="E48" i="1"/>
  <c r="G48" i="1" s="1"/>
  <c r="E49" i="1"/>
  <c r="E50" i="1"/>
  <c r="E51" i="1"/>
  <c r="E52" i="1"/>
  <c r="E53" i="1"/>
  <c r="E54" i="1"/>
  <c r="E55" i="1"/>
  <c r="E56" i="1"/>
  <c r="G56" i="1" s="1"/>
  <c r="E57" i="1"/>
  <c r="E58" i="1"/>
  <c r="E59" i="1"/>
  <c r="E60" i="1"/>
  <c r="E61" i="1"/>
  <c r="E36" i="1"/>
  <c r="H38" i="1"/>
  <c r="H45" i="1"/>
  <c r="H46" i="1"/>
  <c r="H53" i="1"/>
  <c r="H61" i="1"/>
  <c r="G38" i="1"/>
  <c r="G39" i="1"/>
  <c r="G45" i="1"/>
  <c r="G46" i="1"/>
  <c r="G61" i="1"/>
  <c r="H9" i="1"/>
  <c r="H10" i="1"/>
  <c r="I10" i="1" s="1"/>
  <c r="J10" i="1" s="1"/>
  <c r="H11" i="1"/>
  <c r="I11" i="1" s="1"/>
  <c r="J11" i="1" s="1"/>
  <c r="H17" i="1"/>
  <c r="H18" i="1"/>
  <c r="I18" i="1" s="1"/>
  <c r="J18" i="1" s="1"/>
  <c r="H19" i="1"/>
  <c r="I19" i="1" s="1"/>
  <c r="J19" i="1" s="1"/>
  <c r="H25" i="1"/>
  <c r="H26" i="1"/>
  <c r="I26" i="1" s="1"/>
  <c r="J26" i="1" s="1"/>
  <c r="H27" i="1"/>
  <c r="I17" i="1"/>
  <c r="J17" i="1" s="1"/>
  <c r="B4" i="1"/>
  <c r="B5" i="1"/>
  <c r="B6" i="1"/>
  <c r="B7" i="1"/>
  <c r="B8" i="1"/>
  <c r="B9" i="1"/>
  <c r="B10" i="1"/>
  <c r="B11" i="1"/>
  <c r="B12" i="1"/>
  <c r="B3" i="1"/>
  <c r="F5" i="1"/>
  <c r="H5" i="1" s="1"/>
  <c r="I5" i="1" s="1"/>
  <c r="J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H13" i="1" s="1"/>
  <c r="F14" i="1"/>
  <c r="G14" i="1" s="1"/>
  <c r="F15" i="1"/>
  <c r="H15" i="1" s="1"/>
  <c r="F16" i="1"/>
  <c r="H16" i="1" s="1"/>
  <c r="F17" i="1"/>
  <c r="G17" i="1" s="1"/>
  <c r="F18" i="1"/>
  <c r="G18" i="1" s="1"/>
  <c r="F19" i="1"/>
  <c r="G19" i="1" s="1"/>
  <c r="F20" i="1"/>
  <c r="G20" i="1" s="1"/>
  <c r="F21" i="1"/>
  <c r="H21" i="1" s="1"/>
  <c r="I21" i="1" s="1"/>
  <c r="J21" i="1" s="1"/>
  <c r="F22" i="1"/>
  <c r="G22" i="1" s="1"/>
  <c r="F23" i="1"/>
  <c r="G23" i="1" s="1"/>
  <c r="F24" i="1"/>
  <c r="G24" i="1" s="1"/>
  <c r="F25" i="1"/>
  <c r="G25" i="1" s="1"/>
  <c r="F26" i="1"/>
  <c r="F27" i="1"/>
  <c r="F28" i="1"/>
  <c r="G28" i="1" s="1"/>
  <c r="F29" i="1"/>
  <c r="G29" i="1" s="1"/>
  <c r="F4" i="1"/>
  <c r="H4" i="1" s="1"/>
  <c r="G27" i="1"/>
  <c r="G5" i="1"/>
  <c r="G21" i="1"/>
  <c r="G26" i="1"/>
  <c r="I39" i="1" l="1"/>
  <c r="J39" i="1" s="1"/>
  <c r="I38" i="1"/>
  <c r="J38" i="1" s="1"/>
  <c r="I40" i="1"/>
  <c r="J40" i="1" s="1"/>
  <c r="H54" i="1"/>
  <c r="I54" i="1" s="1"/>
  <c r="J54" i="1" s="1"/>
  <c r="H60" i="1"/>
  <c r="G52" i="1"/>
  <c r="H44" i="1"/>
  <c r="H59" i="1"/>
  <c r="I59" i="1" s="1"/>
  <c r="J59" i="1" s="1"/>
  <c r="H51" i="1"/>
  <c r="H43" i="1"/>
  <c r="I56" i="1"/>
  <c r="J56" i="1" s="1"/>
  <c r="G37" i="1"/>
  <c r="I37" i="1" s="1"/>
  <c r="J37" i="1" s="1"/>
  <c r="Q49" i="1"/>
  <c r="Q51" i="1"/>
  <c r="P57" i="1"/>
  <c r="P41" i="1"/>
  <c r="Q47" i="1"/>
  <c r="Q36" i="1"/>
  <c r="R36" i="1" s="1"/>
  <c r="S36" i="1" s="1"/>
  <c r="Q43" i="1"/>
  <c r="Q58" i="1"/>
  <c r="R58" i="1" s="1"/>
  <c r="S58" i="1" s="1"/>
  <c r="R40" i="1"/>
  <c r="S40" i="1" s="1"/>
  <c r="Q44" i="1"/>
  <c r="Q52" i="1"/>
  <c r="R52" i="1" s="1"/>
  <c r="S52" i="1" s="1"/>
  <c r="Q59" i="1"/>
  <c r="R59" i="1" s="1"/>
  <c r="S59" i="1" s="1"/>
  <c r="R46" i="1"/>
  <c r="S46" i="1" s="1"/>
  <c r="Q50" i="1"/>
  <c r="R50" i="1" s="1"/>
  <c r="S50" i="1" s="1"/>
  <c r="R56" i="1"/>
  <c r="S56" i="1" s="1"/>
  <c r="Q60" i="1"/>
  <c r="R60" i="1" s="1"/>
  <c r="S60" i="1" s="1"/>
  <c r="P45" i="1"/>
  <c r="R45" i="1" s="1"/>
  <c r="S45" i="1" s="1"/>
  <c r="P53" i="1"/>
  <c r="R53" i="1" s="1"/>
  <c r="S53" i="1" s="1"/>
  <c r="P61" i="1"/>
  <c r="R61" i="1" s="1"/>
  <c r="S61" i="1" s="1"/>
  <c r="R44" i="1"/>
  <c r="S44" i="1" s="1"/>
  <c r="R41" i="1"/>
  <c r="S41" i="1" s="1"/>
  <c r="R49" i="1"/>
  <c r="S49" i="1" s="1"/>
  <c r="R57" i="1"/>
  <c r="S57" i="1" s="1"/>
  <c r="R37" i="1"/>
  <c r="S37" i="1" s="1"/>
  <c r="P39" i="1"/>
  <c r="R39" i="1" s="1"/>
  <c r="S39" i="1" s="1"/>
  <c r="P43" i="1"/>
  <c r="P47" i="1"/>
  <c r="R47" i="1" s="1"/>
  <c r="S47" i="1" s="1"/>
  <c r="P51" i="1"/>
  <c r="R51" i="1" s="1"/>
  <c r="S51" i="1" s="1"/>
  <c r="P55" i="1"/>
  <c r="R55" i="1" s="1"/>
  <c r="S55" i="1" s="1"/>
  <c r="P59" i="1"/>
  <c r="I47" i="1"/>
  <c r="J47" i="1" s="1"/>
  <c r="I46" i="1"/>
  <c r="J46" i="1" s="1"/>
  <c r="I45" i="1"/>
  <c r="J45" i="1" s="1"/>
  <c r="H58" i="1"/>
  <c r="H50" i="1"/>
  <c r="H42" i="1"/>
  <c r="H55" i="1"/>
  <c r="I55" i="1" s="1"/>
  <c r="J55" i="1" s="1"/>
  <c r="H57" i="1"/>
  <c r="I57" i="1" s="1"/>
  <c r="J57" i="1" s="1"/>
  <c r="H49" i="1"/>
  <c r="H41" i="1"/>
  <c r="I41" i="1" s="1"/>
  <c r="J41" i="1" s="1"/>
  <c r="I53" i="1"/>
  <c r="J53" i="1" s="1"/>
  <c r="I48" i="1"/>
  <c r="J48" i="1" s="1"/>
  <c r="I61" i="1"/>
  <c r="J61" i="1" s="1"/>
  <c r="H36" i="1"/>
  <c r="I36" i="1" s="1"/>
  <c r="J36" i="1" s="1"/>
  <c r="G60" i="1"/>
  <c r="G44" i="1"/>
  <c r="G59" i="1"/>
  <c r="G51" i="1"/>
  <c r="G43" i="1"/>
  <c r="H52" i="1"/>
  <c r="I52" i="1" s="1"/>
  <c r="J52" i="1" s="1"/>
  <c r="G58" i="1"/>
  <c r="G50" i="1"/>
  <c r="G42" i="1"/>
  <c r="G57" i="1"/>
  <c r="G49" i="1"/>
  <c r="G41" i="1"/>
  <c r="H24" i="1"/>
  <c r="I24" i="1" s="1"/>
  <c r="J24" i="1" s="1"/>
  <c r="H8" i="1"/>
  <c r="I8" i="1" s="1"/>
  <c r="J8" i="1" s="1"/>
  <c r="H23" i="1"/>
  <c r="I23" i="1" s="1"/>
  <c r="J23" i="1" s="1"/>
  <c r="G4" i="1"/>
  <c r="I4" i="1" s="1"/>
  <c r="J4" i="1" s="1"/>
  <c r="H22" i="1"/>
  <c r="I22" i="1" s="1"/>
  <c r="J22" i="1" s="1"/>
  <c r="H14" i="1"/>
  <c r="I14" i="1" s="1"/>
  <c r="J14" i="1" s="1"/>
  <c r="H6" i="1"/>
  <c r="I6" i="1" s="1"/>
  <c r="J6" i="1" s="1"/>
  <c r="G16" i="1"/>
  <c r="I16" i="1" s="1"/>
  <c r="J16" i="1" s="1"/>
  <c r="I9" i="1"/>
  <c r="J9" i="1" s="1"/>
  <c r="G15" i="1"/>
  <c r="I15" i="1" s="1"/>
  <c r="J15" i="1" s="1"/>
  <c r="G13" i="1"/>
  <c r="I13" i="1" s="1"/>
  <c r="J13" i="1" s="1"/>
  <c r="H29" i="1"/>
  <c r="I29" i="1" s="1"/>
  <c r="J29" i="1" s="1"/>
  <c r="I25" i="1"/>
  <c r="J25" i="1" s="1"/>
  <c r="H7" i="1"/>
  <c r="I7" i="1" s="1"/>
  <c r="J7" i="1" s="1"/>
  <c r="H28" i="1"/>
  <c r="I28" i="1" s="1"/>
  <c r="J28" i="1" s="1"/>
  <c r="H20" i="1"/>
  <c r="I20" i="1" s="1"/>
  <c r="J20" i="1" s="1"/>
  <c r="H12" i="1"/>
  <c r="I12" i="1" s="1"/>
  <c r="J12" i="1" s="1"/>
  <c r="I27" i="1"/>
  <c r="J27" i="1" s="1"/>
  <c r="I60" i="1" l="1"/>
  <c r="J60" i="1" s="1"/>
  <c r="I49" i="1"/>
  <c r="J49" i="1" s="1"/>
  <c r="I44" i="1"/>
  <c r="J44" i="1" s="1"/>
  <c r="I42" i="1"/>
  <c r="J42" i="1" s="1"/>
  <c r="I50" i="1"/>
  <c r="J50" i="1" s="1"/>
  <c r="I58" i="1"/>
  <c r="J58" i="1" s="1"/>
  <c r="I43" i="1"/>
  <c r="J43" i="1" s="1"/>
  <c r="I51" i="1"/>
  <c r="J51" i="1" s="1"/>
  <c r="R43" i="1"/>
  <c r="S43" i="1" s="1"/>
</calcChain>
</file>

<file path=xl/sharedStrings.xml><?xml version="1.0" encoding="utf-8"?>
<sst xmlns="http://schemas.openxmlformats.org/spreadsheetml/2006/main" count="124" uniqueCount="25">
  <si>
    <t>Gflops/S</t>
  </si>
  <si>
    <t>Max GB/s</t>
  </si>
  <si>
    <t>Arth Intensity</t>
  </si>
  <si>
    <t>Max GFLOPS</t>
  </si>
  <si>
    <t>M</t>
  </si>
  <si>
    <t>N</t>
  </si>
  <si>
    <t>Mem (bytes)</t>
  </si>
  <si>
    <t>ROOFLINE</t>
  </si>
  <si>
    <t>Arithmetic Intensity (FLOPS/Bytes)</t>
  </si>
  <si>
    <t>FLOPS = (NM)^2</t>
  </si>
  <si>
    <t xml:space="preserve">Mem (bytes) </t>
  </si>
  <si>
    <t xml:space="preserve">Achievable GFLOP/s
</t>
  </si>
  <si>
    <t>Small Kronecker</t>
  </si>
  <si>
    <t>Big Kronecker</t>
  </si>
  <si>
    <t>Power</t>
  </si>
  <si>
    <t>4*(M^2 + N^2 + (MN)^2)</t>
  </si>
  <si>
    <t>Power inv</t>
  </si>
  <si>
    <t>M=</t>
  </si>
  <si>
    <t>N=</t>
  </si>
  <si>
    <t>numThreads=</t>
  </si>
  <si>
    <t>numBlocks=</t>
  </si>
  <si>
    <t>time(sec)=</t>
  </si>
  <si>
    <t>BW_prec=</t>
  </si>
  <si>
    <t>GFLOPs/Sec=</t>
  </si>
  <si>
    <t>BW(MB/s)=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</si>
</sst>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i/>
      <sz val="16"/>
      <color theme="1"/>
      <name val="Times New Roman"/>
      <family val="1"/>
    </font>
    <font>
      <b/>
      <i/>
      <u/>
      <sz val="16"/>
      <color theme="1"/>
      <name val="Times New Roman"/>
      <family val="1"/>
    </font>
    <font>
      <b/>
      <sz val="28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23357940967729"/>
          <c:y val="7.2575326451297606E-2"/>
          <c:w val="0.82469322683537405"/>
          <c:h val="0.620459643045702"/>
        </c:manualLayout>
      </c:layout>
      <c:scatterChart>
        <c:scatterStyle val="lineMarker"/>
        <c:varyColors val="0"/>
        <c:ser>
          <c:idx val="0"/>
          <c:order val="0"/>
          <c:tx>
            <c:v>Roofline - K40</c:v>
          </c:tx>
          <c:spPr>
            <a:ln w="571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16</c:v>
                </c:pt>
                <c:pt idx="8">
                  <c:v>32</c:v>
                </c:pt>
                <c:pt idx="9">
                  <c:v>64</c:v>
                </c:pt>
              </c:numCache>
            </c:numRef>
          </c:xVal>
          <c:yVal>
            <c:numRef>
              <c:f>Sheet1!$B$3:$B$12</c:f>
              <c:numCache>
                <c:formatCode>General</c:formatCode>
                <c:ptCount val="10"/>
                <c:pt idx="0">
                  <c:v>36.048000000000002</c:v>
                </c:pt>
                <c:pt idx="1">
                  <c:v>72.096000000000004</c:v>
                </c:pt>
                <c:pt idx="2">
                  <c:v>144.19200000000001</c:v>
                </c:pt>
                <c:pt idx="3">
                  <c:v>288.38400000000001</c:v>
                </c:pt>
                <c:pt idx="4">
                  <c:v>576.76800000000003</c:v>
                </c:pt>
                <c:pt idx="5">
                  <c:v>1153.5360000000001</c:v>
                </c:pt>
                <c:pt idx="6">
                  <c:v>2307.0720000000001</c:v>
                </c:pt>
                <c:pt idx="7">
                  <c:v>4291.2</c:v>
                </c:pt>
                <c:pt idx="8">
                  <c:v>4291.2</c:v>
                </c:pt>
                <c:pt idx="9">
                  <c:v>4291.2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B1-4F1E-87E6-3A7360F30F49}"/>
            </c:ext>
          </c:extLst>
        </c:ser>
        <c:ser>
          <c:idx val="1"/>
          <c:order val="1"/>
          <c:tx>
            <c:v>Small Kronecker</c:v>
          </c:tx>
          <c:spPr>
            <a:ln w="571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57150">
                <a:solidFill>
                  <a:schemeClr val="accent2"/>
                </a:solidFill>
              </a:ln>
              <a:effectLst/>
            </c:spPr>
          </c:marker>
          <c:xVal>
            <c:numRef>
              <c:f>Sheet1!$I$4:$I$29</c:f>
              <c:numCache>
                <c:formatCode>General</c:formatCode>
                <c:ptCount val="26"/>
                <c:pt idx="0">
                  <c:v>0.1249847430733553</c:v>
                </c:pt>
                <c:pt idx="1">
                  <c:v>0.19996094512790472</c:v>
                </c:pt>
                <c:pt idx="2">
                  <c:v>0.23524006432345509</c:v>
                </c:pt>
                <c:pt idx="3">
                  <c:v>0.24609468877673635</c:v>
                </c:pt>
                <c:pt idx="4">
                  <c:v>0.24896669097982008</c:v>
                </c:pt>
                <c:pt idx="5">
                  <c:v>0.24969519629358694</c:v>
                </c:pt>
                <c:pt idx="6">
                  <c:v>0.24987798926305516</c:v>
                </c:pt>
                <c:pt idx="7">
                  <c:v>0.2499237293306486</c:v>
                </c:pt>
                <c:pt idx="8">
                  <c:v>0.2499351669641359</c:v>
                </c:pt>
                <c:pt idx="9">
                  <c:v>0.24993802653608382</c:v>
                </c:pt>
                <c:pt idx="10">
                  <c:v>0.2499387414392949</c:v>
                </c:pt>
                <c:pt idx="11">
                  <c:v>0.24993892016573671</c:v>
                </c:pt>
                <c:pt idx="12">
                  <c:v>0.24993896484738709</c:v>
                </c:pt>
                <c:pt idx="13">
                  <c:v>0.24993897601780218</c:v>
                </c:pt>
                <c:pt idx="14">
                  <c:v>0.24993897881040611</c:v>
                </c:pt>
                <c:pt idx="15">
                  <c:v>0.24993897950855712</c:v>
                </c:pt>
                <c:pt idx="16">
                  <c:v>0.24993897968309486</c:v>
                </c:pt>
                <c:pt idx="17">
                  <c:v>0.24993897972672929</c:v>
                </c:pt>
                <c:pt idx="18">
                  <c:v>0.2499389797376379</c:v>
                </c:pt>
                <c:pt idx="19">
                  <c:v>0.24993897974036505</c:v>
                </c:pt>
                <c:pt idx="20">
                  <c:v>0.24993897974104684</c:v>
                </c:pt>
                <c:pt idx="21">
                  <c:v>0.24993897974121729</c:v>
                </c:pt>
                <c:pt idx="22">
                  <c:v>0.24993897974125989</c:v>
                </c:pt>
                <c:pt idx="23">
                  <c:v>0.24993897974127055</c:v>
                </c:pt>
                <c:pt idx="24">
                  <c:v>0.24993897974127322</c:v>
                </c:pt>
                <c:pt idx="25">
                  <c:v>0.24993897974127388</c:v>
                </c:pt>
              </c:numCache>
            </c:numRef>
          </c:xVal>
          <c:yVal>
            <c:numRef>
              <c:f>Sheet1!$J$4:$J$29</c:f>
              <c:numCache>
                <c:formatCode>General</c:formatCode>
                <c:ptCount val="26"/>
                <c:pt idx="0">
                  <c:v>36.043600146466495</c:v>
                </c:pt>
                <c:pt idx="1">
                  <c:v>57.665537199765673</c:v>
                </c:pt>
                <c:pt idx="2">
                  <c:v>67.839470709855277</c:v>
                </c:pt>
                <c:pt idx="3">
                  <c:v>70.96977072819034</c:v>
                </c:pt>
                <c:pt idx="4">
                  <c:v>71.798010211524442</c:v>
                </c:pt>
                <c:pt idx="5">
                  <c:v>72.008099487929783</c:v>
                </c:pt>
                <c:pt idx="6">
                  <c:v>72.060814055636897</c:v>
                </c:pt>
                <c:pt idx="7">
                  <c:v>72.074004759289764</c:v>
                </c:pt>
                <c:pt idx="8">
                  <c:v>72.077303189785368</c:v>
                </c:pt>
                <c:pt idx="9">
                  <c:v>72.078127844581999</c:v>
                </c:pt>
                <c:pt idx="10">
                  <c:v>72.078334011229629</c:v>
                </c:pt>
                <c:pt idx="11">
                  <c:v>72.078385553075819</c:v>
                </c:pt>
                <c:pt idx="12">
                  <c:v>72.078398438548888</c:v>
                </c:pt>
                <c:pt idx="13">
                  <c:v>72.078401659917873</c:v>
                </c:pt>
                <c:pt idx="14">
                  <c:v>72.078402465260154</c:v>
                </c:pt>
                <c:pt idx="15">
                  <c:v>72.078402666595736</c:v>
                </c:pt>
                <c:pt idx="16">
                  <c:v>72.078402716929631</c:v>
                </c:pt>
                <c:pt idx="17">
                  <c:v>72.078402729513101</c:v>
                </c:pt>
                <c:pt idx="18">
                  <c:v>72.078402732658972</c:v>
                </c:pt>
                <c:pt idx="19">
                  <c:v>72.078402733445444</c:v>
                </c:pt>
                <c:pt idx="20">
                  <c:v>72.078402733642051</c:v>
                </c:pt>
                <c:pt idx="21">
                  <c:v>72.078402733691206</c:v>
                </c:pt>
                <c:pt idx="22">
                  <c:v>72.078402733703498</c:v>
                </c:pt>
                <c:pt idx="23">
                  <c:v>72.078402733706568</c:v>
                </c:pt>
                <c:pt idx="24">
                  <c:v>72.078402733707335</c:v>
                </c:pt>
                <c:pt idx="25">
                  <c:v>72.078402733707534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B1-4F1E-87E6-3A7360F30F49}"/>
            </c:ext>
          </c:extLst>
        </c:ser>
        <c:ser>
          <c:idx val="2"/>
          <c:order val="2"/>
          <c:tx>
            <c:v>Big Kronecker (1)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Sheet1!$I$36:$I$61</c:f>
              <c:numCache>
                <c:formatCode>General</c:formatCode>
                <c:ptCount val="26"/>
                <c:pt idx="0">
                  <c:v>8.3333333333333329E-2</c:v>
                </c:pt>
                <c:pt idx="1">
                  <c:v>0.16666666666666666</c:v>
                </c:pt>
                <c:pt idx="2">
                  <c:v>0.22222222222222221</c:v>
                </c:pt>
                <c:pt idx="3">
                  <c:v>0.24242424242424243</c:v>
                </c:pt>
                <c:pt idx="4">
                  <c:v>0.24806201550387597</c:v>
                </c:pt>
                <c:pt idx="5">
                  <c:v>0.24951267056530213</c:v>
                </c:pt>
                <c:pt idx="6">
                  <c:v>0.24987798926305516</c:v>
                </c:pt>
                <c:pt idx="7">
                  <c:v>0.24996948614671061</c:v>
                </c:pt>
                <c:pt idx="8">
                  <c:v>0.24999237083829229</c:v>
                </c:pt>
                <c:pt idx="9">
                  <c:v>0.24999809266591899</c:v>
                </c:pt>
                <c:pt idx="10">
                  <c:v>0.24999952316375129</c:v>
                </c:pt>
                <c:pt idx="11">
                  <c:v>0.24999988079076729</c:v>
                </c:pt>
                <c:pt idx="12">
                  <c:v>0.24999997019768117</c:v>
                </c:pt>
                <c:pt idx="13">
                  <c:v>0.24999999254941963</c:v>
                </c:pt>
                <c:pt idx="14">
                  <c:v>0.24999999813735485</c:v>
                </c:pt>
                <c:pt idx="15">
                  <c:v>0.24999999953433871</c:v>
                </c:pt>
                <c:pt idx="16">
                  <c:v>0.24999999988358468</c:v>
                </c:pt>
                <c:pt idx="17">
                  <c:v>0.24999999997089617</c:v>
                </c:pt>
                <c:pt idx="18">
                  <c:v>0.24999999999272404</c:v>
                </c:pt>
                <c:pt idx="19">
                  <c:v>0.24999999999818101</c:v>
                </c:pt>
                <c:pt idx="20">
                  <c:v>0.24999999999954525</c:v>
                </c:pt>
                <c:pt idx="21">
                  <c:v>0.24999999999988631</c:v>
                </c:pt>
                <c:pt idx="22">
                  <c:v>0.24999999999997158</c:v>
                </c:pt>
                <c:pt idx="23">
                  <c:v>0.24999999999999289</c:v>
                </c:pt>
                <c:pt idx="24">
                  <c:v>0.24999999999999822</c:v>
                </c:pt>
                <c:pt idx="25">
                  <c:v>0.24999999999999956</c:v>
                </c:pt>
              </c:numCache>
            </c:numRef>
          </c:xVal>
          <c:yVal>
            <c:numRef>
              <c:f>Sheet1!$J$36:$J$61</c:f>
              <c:numCache>
                <c:formatCode>General</c:formatCode>
                <c:ptCount val="26"/>
                <c:pt idx="0">
                  <c:v>24.032</c:v>
                </c:pt>
                <c:pt idx="1">
                  <c:v>48.064</c:v>
                </c:pt>
                <c:pt idx="2">
                  <c:v>64.085333333333338</c:v>
                </c:pt>
                <c:pt idx="3">
                  <c:v>69.911272727272731</c:v>
                </c:pt>
                <c:pt idx="4">
                  <c:v>71.537116279069764</c:v>
                </c:pt>
                <c:pt idx="5">
                  <c:v>71.955461988304094</c:v>
                </c:pt>
                <c:pt idx="6">
                  <c:v>72.060814055636897</c:v>
                </c:pt>
                <c:pt idx="7">
                  <c:v>72.087200292932991</c:v>
                </c:pt>
                <c:pt idx="8">
                  <c:v>72.093799871830086</c:v>
                </c:pt>
                <c:pt idx="9">
                  <c:v>72.09544995536838</c:v>
                </c:pt>
                <c:pt idx="10">
                  <c:v>72.095862488055261</c:v>
                </c:pt>
                <c:pt idx="11">
                  <c:v>72.095965621964638</c:v>
                </c:pt>
                <c:pt idx="12">
                  <c:v>72.095991405488093</c:v>
                </c:pt>
                <c:pt idx="13">
                  <c:v>72.095997851371834</c:v>
                </c:pt>
                <c:pt idx="14">
                  <c:v>72.09599946284294</c:v>
                </c:pt>
                <c:pt idx="15">
                  <c:v>72.095999865710738</c:v>
                </c:pt>
                <c:pt idx="16">
                  <c:v>72.095999966427684</c:v>
                </c:pt>
                <c:pt idx="17">
                  <c:v>72.095999991606931</c:v>
                </c:pt>
                <c:pt idx="18">
                  <c:v>72.095999997901728</c:v>
                </c:pt>
                <c:pt idx="19">
                  <c:v>72.095999999475438</c:v>
                </c:pt>
                <c:pt idx="20">
                  <c:v>72.095999999868866</c:v>
                </c:pt>
                <c:pt idx="21">
                  <c:v>72.095999999967219</c:v>
                </c:pt>
                <c:pt idx="22">
                  <c:v>72.095999999991804</c:v>
                </c:pt>
                <c:pt idx="23">
                  <c:v>72.095999999997957</c:v>
                </c:pt>
                <c:pt idx="24">
                  <c:v>72.095999999999492</c:v>
                </c:pt>
                <c:pt idx="25">
                  <c:v>72.095999999999876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B1-4F1E-87E6-3A7360F30F49}"/>
            </c:ext>
          </c:extLst>
        </c:ser>
        <c:ser>
          <c:idx val="3"/>
          <c:order val="3"/>
          <c:tx>
            <c:v>Big Kronecker (2)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Sheet1!$R$36:$R$61</c:f>
              <c:numCache>
                <c:formatCode>General</c:formatCode>
                <c:ptCount val="26"/>
                <c:pt idx="0">
                  <c:v>0.12499999999999994</c:v>
                </c:pt>
                <c:pt idx="1">
                  <c:v>0.19999999999999943</c:v>
                </c:pt>
                <c:pt idx="2">
                  <c:v>0.23529411764705568</c:v>
                </c:pt>
                <c:pt idx="3">
                  <c:v>0.24615384615383237</c:v>
                </c:pt>
                <c:pt idx="4">
                  <c:v>0.24902723735402921</c:v>
                </c:pt>
                <c:pt idx="5">
                  <c:v>0.24975609756074868</c:v>
                </c:pt>
                <c:pt idx="6">
                  <c:v>0.24993897974036505</c:v>
                </c:pt>
                <c:pt idx="7">
                  <c:v>0.2499847421385657</c:v>
                </c:pt>
                <c:pt idx="8">
                  <c:v>0.24999618534638968</c:v>
                </c:pt>
                <c:pt idx="9">
                  <c:v>0.24999904627111436</c:v>
                </c:pt>
                <c:pt idx="10">
                  <c:v>0.24999976134881807</c:v>
                </c:pt>
                <c:pt idx="11">
                  <c:v>0.2499999394640473</c:v>
                </c:pt>
                <c:pt idx="12">
                  <c:v>0.2499999813735499</c:v>
                </c:pt>
                <c:pt idx="13">
                  <c:v>0.2499999813735499</c:v>
                </c:pt>
                <c:pt idx="14">
                  <c:v>0.2499999394640473</c:v>
                </c:pt>
                <c:pt idx="15">
                  <c:v>0.24999976134881807</c:v>
                </c:pt>
                <c:pt idx="16">
                  <c:v>0.24999904627111436</c:v>
                </c:pt>
                <c:pt idx="17">
                  <c:v>0.24999618534638968</c:v>
                </c:pt>
                <c:pt idx="18">
                  <c:v>0.2499847421385657</c:v>
                </c:pt>
                <c:pt idx="19">
                  <c:v>0.24993897974036505</c:v>
                </c:pt>
                <c:pt idx="20">
                  <c:v>0.24975609756074868</c:v>
                </c:pt>
                <c:pt idx="21">
                  <c:v>0.24902723735402921</c:v>
                </c:pt>
                <c:pt idx="22">
                  <c:v>0.24615384615383237</c:v>
                </c:pt>
                <c:pt idx="23">
                  <c:v>0.23529411764705568</c:v>
                </c:pt>
                <c:pt idx="24">
                  <c:v>0.19999999999999943</c:v>
                </c:pt>
                <c:pt idx="25">
                  <c:v>0.12499999999999994</c:v>
                </c:pt>
              </c:numCache>
            </c:numRef>
          </c:xVal>
          <c:yVal>
            <c:numRef>
              <c:f>Sheet1!$S$36:$S$61</c:f>
              <c:numCache>
                <c:formatCode>General</c:formatCode>
                <c:ptCount val="26"/>
                <c:pt idx="0">
                  <c:v>36.047999999999988</c:v>
                </c:pt>
                <c:pt idx="1">
                  <c:v>57.676799999999837</c:v>
                </c:pt>
                <c:pt idx="2">
                  <c:v>67.855058823528509</c:v>
                </c:pt>
                <c:pt idx="3">
                  <c:v>70.986830769226799</c:v>
                </c:pt>
                <c:pt idx="4">
                  <c:v>71.815470817104369</c:v>
                </c:pt>
                <c:pt idx="5">
                  <c:v>72.025662438958946</c:v>
                </c:pt>
                <c:pt idx="6">
                  <c:v>72.078402733445444</c:v>
                </c:pt>
                <c:pt idx="7">
                  <c:v>72.091599876888139</c:v>
                </c:pt>
                <c:pt idx="8">
                  <c:v>72.094899914933251</c:v>
                </c:pt>
                <c:pt idx="9">
                  <c:v>72.095724959849051</c:v>
                </c:pt>
                <c:pt idx="10">
                  <c:v>72.095931176817558</c:v>
                </c:pt>
                <c:pt idx="11">
                  <c:v>72.095982542399824</c:v>
                </c:pt>
                <c:pt idx="12">
                  <c:v>72.095994628429821</c:v>
                </c:pt>
                <c:pt idx="13">
                  <c:v>72.095994628429821</c:v>
                </c:pt>
                <c:pt idx="14">
                  <c:v>72.095982542399824</c:v>
                </c:pt>
                <c:pt idx="15">
                  <c:v>72.095931176817558</c:v>
                </c:pt>
                <c:pt idx="16">
                  <c:v>72.095724959849051</c:v>
                </c:pt>
                <c:pt idx="17">
                  <c:v>72.094899914933251</c:v>
                </c:pt>
                <c:pt idx="18">
                  <c:v>72.091599876888139</c:v>
                </c:pt>
                <c:pt idx="19">
                  <c:v>72.078402733445444</c:v>
                </c:pt>
                <c:pt idx="20">
                  <c:v>72.025662438958946</c:v>
                </c:pt>
                <c:pt idx="21">
                  <c:v>71.815470817104369</c:v>
                </c:pt>
                <c:pt idx="22">
                  <c:v>70.986830769226799</c:v>
                </c:pt>
                <c:pt idx="23">
                  <c:v>67.855058823528509</c:v>
                </c:pt>
                <c:pt idx="24">
                  <c:v>57.676799999999837</c:v>
                </c:pt>
                <c:pt idx="25">
                  <c:v>36.047999999999988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B1-4F1E-87E6-3A7360F30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658512"/>
        <c:axId val="591658184"/>
      </c:scatterChart>
      <c:valAx>
        <c:axId val="591658512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 b="1" i="0" baseline="0">
                    <a:solidFill>
                      <a:schemeClr val="tx1"/>
                    </a:solidFill>
                    <a:effectLst/>
                  </a:rPr>
                  <a:t>Arithmetic Intensity (FLOPS/Bytes)</a:t>
                </a:r>
                <a:endParaRPr lang="en-US" sz="2400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21170630696324624"/>
              <c:y val="0.75584571330246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1658184"/>
        <c:crosses val="autoZero"/>
        <c:crossBetween val="midCat"/>
      </c:valAx>
      <c:valAx>
        <c:axId val="591658184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 b="1" i="0" baseline="0">
                    <a:solidFill>
                      <a:schemeClr val="tx1"/>
                    </a:solidFill>
                    <a:effectLst/>
                  </a:rPr>
                  <a:t>Achievable GFLOP/s</a:t>
                </a:r>
                <a:endParaRPr lang="en-US" sz="2400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14149702929758215"/>
              <c:y val="0.124526153679449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165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333124451946063"/>
          <c:y val="0.36181213711922372"/>
          <c:w val="0.32064985850584898"/>
          <c:h val="0.29256597470770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874411229777341"/>
          <c:y val="7.2575326451297606E-2"/>
          <c:w val="0.65318275559296357"/>
          <c:h val="0.620459643045702"/>
        </c:manualLayout>
      </c:layout>
      <c:scatterChart>
        <c:scatterStyle val="lineMarker"/>
        <c:varyColors val="0"/>
        <c:ser>
          <c:idx val="0"/>
          <c:order val="0"/>
          <c:tx>
            <c:v>N = 32</c:v>
          </c:tx>
          <c:spPr>
            <a:ln w="444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small!$B$1:$B$6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xVal>
          <c:yVal>
            <c:numRef>
              <c:f>small!$N$1:$N$6</c:f>
              <c:numCache>
                <c:formatCode>General</c:formatCode>
                <c:ptCount val="6"/>
                <c:pt idx="0">
                  <c:v>1.49275</c:v>
                </c:pt>
                <c:pt idx="1">
                  <c:v>2.0366399999999998</c:v>
                </c:pt>
                <c:pt idx="2">
                  <c:v>2.69394</c:v>
                </c:pt>
                <c:pt idx="3">
                  <c:v>2.74051</c:v>
                </c:pt>
                <c:pt idx="4">
                  <c:v>2.7590599999999998</c:v>
                </c:pt>
                <c:pt idx="5">
                  <c:v>2.7637399999999999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B5-4183-8CDC-5D5AE86BF51D}"/>
            </c:ext>
          </c:extLst>
        </c:ser>
        <c:ser>
          <c:idx val="1"/>
          <c:order val="1"/>
          <c:tx>
            <c:v>N = 64</c:v>
          </c:tx>
          <c:spPr>
            <a:ln w="412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small!$B$9:$B$13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xVal>
          <c:yVal>
            <c:numRef>
              <c:f>small!$N$9:$N$13</c:f>
              <c:numCache>
                <c:formatCode>General</c:formatCode>
                <c:ptCount val="5"/>
                <c:pt idx="0">
                  <c:v>0.76687700000000003</c:v>
                </c:pt>
                <c:pt idx="1">
                  <c:v>1.2195199999999999</c:v>
                </c:pt>
                <c:pt idx="2">
                  <c:v>1.3598399999999999</c:v>
                </c:pt>
                <c:pt idx="3">
                  <c:v>1.41011</c:v>
                </c:pt>
                <c:pt idx="4">
                  <c:v>1.4191100000000001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B5-4183-8CDC-5D5AE86BF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658512"/>
        <c:axId val="591658184"/>
      </c:scatterChart>
      <c:valAx>
        <c:axId val="591658512"/>
        <c:scaling>
          <c:orientation val="minMax"/>
          <c:max val="102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 b="1" i="0" baseline="0">
                    <a:solidFill>
                      <a:schemeClr val="tx1"/>
                    </a:solidFill>
                    <a:effectLst/>
                  </a:rPr>
                  <a:t>M (A matrix Size)</a:t>
                </a:r>
                <a:endParaRPr lang="en-US" sz="2400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28206963172045274"/>
              <c:y val="0.778067923327765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1658184"/>
        <c:crosses val="autoZero"/>
        <c:crossBetween val="midCat"/>
      </c:valAx>
      <c:valAx>
        <c:axId val="591658184"/>
        <c:scaling>
          <c:orientation val="minMax"/>
          <c:min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 b="1" i="0" baseline="0">
                    <a:solidFill>
                      <a:schemeClr val="tx1"/>
                    </a:solidFill>
                    <a:effectLst/>
                  </a:rPr>
                  <a:t>BW %</a:t>
                </a:r>
                <a:endParaRPr lang="en-US" sz="2400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16055375998616739"/>
              <c:y val="0.19321307563827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165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53519185826598"/>
          <c:y val="0.3254485007555874"/>
          <c:w val="0.11764600641603286"/>
          <c:h val="0.103982184045176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9891E90-A402-4B0B-B409-3B2C8C25D1A0}">
  <sheetPr/>
  <sheetViews>
    <sheetView zoomScale="115"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DA109A5-EC13-42BC-A6D2-1EEF0C55AF8C}">
  <sheetPr/>
  <sheetViews>
    <sheetView zoomScale="115" workbookViewId="0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0AE7DB-38AC-40E1-B20E-9BA968D56BA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4B8234-DF23-4752-BC77-FA623DF3DA6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1"/>
  <sheetViews>
    <sheetView zoomScale="70" zoomScaleNormal="70" workbookViewId="0">
      <selection activeCell="F9" sqref="F9:J9"/>
    </sheetView>
  </sheetViews>
  <sheetFormatPr defaultRowHeight="15" x14ac:dyDescent="0.25"/>
  <cols>
    <col min="1" max="1" width="24.5703125" style="4" customWidth="1"/>
    <col min="2" max="2" width="22" style="4" customWidth="1"/>
    <col min="3" max="3" width="24" style="4" customWidth="1"/>
    <col min="4" max="4" width="9.140625" style="1"/>
    <col min="5" max="5" width="12" style="1" customWidth="1"/>
    <col min="6" max="6" width="11.5703125" style="1" customWidth="1"/>
    <col min="7" max="7" width="31.140625" style="1" customWidth="1"/>
    <col min="8" max="8" width="35.28515625" style="1" customWidth="1"/>
    <col min="9" max="9" width="53.5703125" style="1" customWidth="1"/>
    <col min="10" max="10" width="37.140625" style="1" customWidth="1"/>
    <col min="11" max="11" width="9.140625" style="1"/>
    <col min="12" max="12" width="11.42578125" style="1" customWidth="1"/>
    <col min="13" max="13" width="12.42578125" style="1" customWidth="1"/>
    <col min="14" max="14" width="11.42578125" style="1" customWidth="1"/>
    <col min="15" max="15" width="13.42578125" style="1" customWidth="1"/>
    <col min="16" max="16" width="27" style="1" customWidth="1"/>
    <col min="17" max="17" width="39.7109375" style="1" customWidth="1"/>
    <col min="18" max="18" width="48.5703125" style="1" customWidth="1"/>
    <col min="19" max="19" width="44" style="1" customWidth="1"/>
    <col min="20" max="16384" width="9.140625" style="1"/>
  </cols>
  <sheetData>
    <row r="1" spans="1:12" ht="33" customHeight="1" x14ac:dyDescent="0.25">
      <c r="A1" s="10" t="s">
        <v>7</v>
      </c>
      <c r="B1" s="11" t="s">
        <v>0</v>
      </c>
      <c r="C1" s="11" t="s">
        <v>1</v>
      </c>
      <c r="E1" s="20" t="s">
        <v>12</v>
      </c>
      <c r="F1" s="20"/>
      <c r="G1" s="20"/>
      <c r="H1" s="20"/>
      <c r="I1" s="20"/>
      <c r="J1" s="20"/>
    </row>
    <row r="2" spans="1:12" ht="37.5" customHeight="1" x14ac:dyDescent="0.25">
      <c r="A2" s="11" t="s">
        <v>2</v>
      </c>
      <c r="B2" s="5">
        <v>1430</v>
      </c>
      <c r="C2" s="6">
        <v>288.38400000000001</v>
      </c>
      <c r="E2" s="18" t="s">
        <v>5</v>
      </c>
      <c r="F2" s="18">
        <v>64</v>
      </c>
      <c r="G2" s="17" t="s">
        <v>6</v>
      </c>
      <c r="H2" s="17" t="s">
        <v>15</v>
      </c>
      <c r="I2" s="14"/>
      <c r="J2" s="14"/>
      <c r="K2" s="3"/>
      <c r="L2" s="3"/>
    </row>
    <row r="3" spans="1:12" ht="20.25" x14ac:dyDescent="0.25">
      <c r="A3" s="6">
        <v>0.125</v>
      </c>
      <c r="B3" s="6">
        <f>MIN(A3*$C$2,$C$4)</f>
        <v>36.048000000000002</v>
      </c>
      <c r="C3" s="11" t="s">
        <v>3</v>
      </c>
      <c r="E3" s="7" t="s">
        <v>14</v>
      </c>
      <c r="F3" s="9" t="s">
        <v>4</v>
      </c>
      <c r="G3" s="12" t="s">
        <v>10</v>
      </c>
      <c r="H3" s="13" t="s">
        <v>9</v>
      </c>
      <c r="I3" s="13" t="s">
        <v>8</v>
      </c>
      <c r="J3" s="13" t="s">
        <v>11</v>
      </c>
    </row>
    <row r="4" spans="1:12" x14ac:dyDescent="0.25">
      <c r="A4" s="6">
        <v>0.25</v>
      </c>
      <c r="B4" s="6">
        <f t="shared" ref="B4:B12" si="0">MIN(A4*$C$2,$C$4)</f>
        <v>72.096000000000004</v>
      </c>
      <c r="C4" s="6">
        <v>4291.2</v>
      </c>
      <c r="E4" s="8">
        <v>0</v>
      </c>
      <c r="F4" s="8">
        <f>POWER(2,E4)</f>
        <v>1</v>
      </c>
      <c r="G4" s="2">
        <f>4*(         POWER($F$2,2)            +                POWER(F4,2)              +             POWER($F$2 * F4,2)                    )</f>
        <v>32772</v>
      </c>
      <c r="H4" s="2">
        <f t="shared" ref="H4:H29" si="1">POWER($F$2*F4,2)</f>
        <v>4096</v>
      </c>
      <c r="I4" s="2">
        <f>H4/G4</f>
        <v>0.1249847430733553</v>
      </c>
      <c r="J4" s="2">
        <f>I4*$C$2</f>
        <v>36.043600146466495</v>
      </c>
    </row>
    <row r="5" spans="1:12" x14ac:dyDescent="0.25">
      <c r="A5" s="6">
        <v>0.5</v>
      </c>
      <c r="B5" s="6">
        <f t="shared" si="0"/>
        <v>144.19200000000001</v>
      </c>
      <c r="C5" s="6"/>
      <c r="E5" s="8">
        <v>1</v>
      </c>
      <c r="F5" s="8">
        <f t="shared" ref="F5:F29" si="2">POWER(2,E5)</f>
        <v>2</v>
      </c>
      <c r="G5" s="2">
        <f t="shared" ref="G5:G29" si="3">4*(POWER($F$2,2)+POWER(F5,2) + POWER($F$2 * F5,2))</f>
        <v>81936</v>
      </c>
      <c r="H5" s="2">
        <f t="shared" si="1"/>
        <v>16384</v>
      </c>
      <c r="I5" s="2">
        <f t="shared" ref="I5:I29" si="4">H5/G5</f>
        <v>0.19996094512790472</v>
      </c>
      <c r="J5" s="2">
        <f t="shared" ref="J5:J29" si="5">I5*$C$2</f>
        <v>57.665537199765673</v>
      </c>
    </row>
    <row r="6" spans="1:12" x14ac:dyDescent="0.25">
      <c r="A6" s="6">
        <v>1</v>
      </c>
      <c r="B6" s="6">
        <f t="shared" si="0"/>
        <v>288.38400000000001</v>
      </c>
      <c r="C6" s="6"/>
      <c r="E6" s="8">
        <v>2</v>
      </c>
      <c r="F6" s="8">
        <f t="shared" si="2"/>
        <v>4</v>
      </c>
      <c r="G6" s="2">
        <f t="shared" si="3"/>
        <v>278592</v>
      </c>
      <c r="H6" s="2">
        <f t="shared" si="1"/>
        <v>65536</v>
      </c>
      <c r="I6" s="2">
        <f t="shared" si="4"/>
        <v>0.23524006432345509</v>
      </c>
      <c r="J6" s="2">
        <f t="shared" si="5"/>
        <v>67.839470709855277</v>
      </c>
    </row>
    <row r="7" spans="1:12" x14ac:dyDescent="0.25">
      <c r="A7" s="6">
        <v>2</v>
      </c>
      <c r="B7" s="6">
        <f t="shared" si="0"/>
        <v>576.76800000000003</v>
      </c>
      <c r="C7" s="6"/>
      <c r="E7" s="8">
        <v>3</v>
      </c>
      <c r="F7" s="8">
        <f t="shared" si="2"/>
        <v>8</v>
      </c>
      <c r="G7" s="2">
        <f t="shared" si="3"/>
        <v>1065216</v>
      </c>
      <c r="H7" s="2">
        <f t="shared" si="1"/>
        <v>262144</v>
      </c>
      <c r="I7" s="2">
        <f t="shared" si="4"/>
        <v>0.24609468877673635</v>
      </c>
      <c r="J7" s="2">
        <f t="shared" si="5"/>
        <v>70.96977072819034</v>
      </c>
    </row>
    <row r="8" spans="1:12" x14ac:dyDescent="0.25">
      <c r="A8" s="6">
        <v>4</v>
      </c>
      <c r="B8" s="6">
        <f t="shared" si="0"/>
        <v>1153.5360000000001</v>
      </c>
      <c r="C8" s="6"/>
      <c r="E8" s="8">
        <v>4</v>
      </c>
      <c r="F8" s="8">
        <f t="shared" si="2"/>
        <v>16</v>
      </c>
      <c r="G8" s="2">
        <f t="shared" si="3"/>
        <v>4211712</v>
      </c>
      <c r="H8" s="2">
        <f t="shared" si="1"/>
        <v>1048576</v>
      </c>
      <c r="I8" s="2">
        <f t="shared" si="4"/>
        <v>0.24896669097982008</v>
      </c>
      <c r="J8" s="2">
        <f t="shared" si="5"/>
        <v>71.798010211524442</v>
      </c>
    </row>
    <row r="9" spans="1:12" x14ac:dyDescent="0.25">
      <c r="A9" s="6">
        <v>8</v>
      </c>
      <c r="B9" s="6">
        <f t="shared" si="0"/>
        <v>2307.0720000000001</v>
      </c>
      <c r="C9" s="6"/>
      <c r="E9" s="8">
        <v>5</v>
      </c>
      <c r="F9" s="8">
        <f t="shared" si="2"/>
        <v>32</v>
      </c>
      <c r="G9" s="2">
        <f t="shared" si="3"/>
        <v>16797696</v>
      </c>
      <c r="H9" s="2">
        <f t="shared" si="1"/>
        <v>4194304</v>
      </c>
      <c r="I9" s="2">
        <f t="shared" si="4"/>
        <v>0.24969519629358694</v>
      </c>
      <c r="J9" s="2">
        <f t="shared" si="5"/>
        <v>72.008099487929783</v>
      </c>
    </row>
    <row r="10" spans="1:12" x14ac:dyDescent="0.25">
      <c r="A10" s="6">
        <v>16</v>
      </c>
      <c r="B10" s="6">
        <f t="shared" si="0"/>
        <v>4291.2</v>
      </c>
      <c r="C10" s="6"/>
      <c r="E10" s="8">
        <v>6</v>
      </c>
      <c r="F10" s="8">
        <f t="shared" si="2"/>
        <v>64</v>
      </c>
      <c r="G10" s="2">
        <f t="shared" si="3"/>
        <v>67141632</v>
      </c>
      <c r="H10" s="2">
        <f t="shared" si="1"/>
        <v>16777216</v>
      </c>
      <c r="I10" s="2">
        <f t="shared" si="4"/>
        <v>0.24987798926305516</v>
      </c>
      <c r="J10" s="2">
        <f t="shared" si="5"/>
        <v>72.060814055636897</v>
      </c>
    </row>
    <row r="11" spans="1:12" x14ac:dyDescent="0.25">
      <c r="A11" s="6">
        <v>32</v>
      </c>
      <c r="B11" s="6">
        <f t="shared" si="0"/>
        <v>4291.2</v>
      </c>
      <c r="C11" s="6"/>
      <c r="E11" s="8">
        <v>7</v>
      </c>
      <c r="F11" s="8">
        <f t="shared" si="2"/>
        <v>128</v>
      </c>
      <c r="G11" s="2">
        <f t="shared" si="3"/>
        <v>268517376</v>
      </c>
      <c r="H11" s="2">
        <f t="shared" si="1"/>
        <v>67108864</v>
      </c>
      <c r="I11" s="2">
        <f t="shared" si="4"/>
        <v>0.2499237293306486</v>
      </c>
      <c r="J11" s="2">
        <f t="shared" si="5"/>
        <v>72.074004759289764</v>
      </c>
    </row>
    <row r="12" spans="1:12" x14ac:dyDescent="0.25">
      <c r="A12" s="6">
        <v>64</v>
      </c>
      <c r="B12" s="6">
        <f t="shared" si="0"/>
        <v>4291.2</v>
      </c>
      <c r="C12" s="6"/>
      <c r="E12" s="8">
        <v>8</v>
      </c>
      <c r="F12" s="8">
        <f t="shared" si="2"/>
        <v>256</v>
      </c>
      <c r="G12" s="2">
        <f t="shared" si="3"/>
        <v>1074020352</v>
      </c>
      <c r="H12" s="2">
        <f t="shared" si="1"/>
        <v>268435456</v>
      </c>
      <c r="I12" s="2">
        <f t="shared" si="4"/>
        <v>0.2499351669641359</v>
      </c>
      <c r="J12" s="2">
        <f t="shared" si="5"/>
        <v>72.077303189785368</v>
      </c>
    </row>
    <row r="13" spans="1:12" x14ac:dyDescent="0.25">
      <c r="E13" s="8">
        <v>9</v>
      </c>
      <c r="F13" s="8">
        <f t="shared" si="2"/>
        <v>512</v>
      </c>
      <c r="G13" s="2">
        <f t="shared" si="3"/>
        <v>4296032256</v>
      </c>
      <c r="H13" s="2">
        <f t="shared" si="1"/>
        <v>1073741824</v>
      </c>
      <c r="I13" s="2">
        <f t="shared" si="4"/>
        <v>0.24993802653608382</v>
      </c>
      <c r="J13" s="2">
        <f t="shared" si="5"/>
        <v>72.078127844581999</v>
      </c>
    </row>
    <row r="14" spans="1:12" x14ac:dyDescent="0.25">
      <c r="E14" s="8">
        <v>10</v>
      </c>
      <c r="F14" s="8">
        <f t="shared" si="2"/>
        <v>1024</v>
      </c>
      <c r="G14" s="2">
        <f t="shared" si="3"/>
        <v>17184079872</v>
      </c>
      <c r="H14" s="2">
        <f t="shared" si="1"/>
        <v>4294967296</v>
      </c>
      <c r="I14" s="2">
        <f t="shared" si="4"/>
        <v>0.2499387414392949</v>
      </c>
      <c r="J14" s="2">
        <f t="shared" si="5"/>
        <v>72.078334011229629</v>
      </c>
    </row>
    <row r="15" spans="1:12" x14ac:dyDescent="0.25">
      <c r="E15" s="8">
        <v>11</v>
      </c>
      <c r="F15" s="8">
        <f t="shared" si="2"/>
        <v>2048</v>
      </c>
      <c r="G15" s="2">
        <f t="shared" si="3"/>
        <v>68736270336</v>
      </c>
      <c r="H15" s="2">
        <f t="shared" si="1"/>
        <v>17179869184</v>
      </c>
      <c r="I15" s="2">
        <f t="shared" si="4"/>
        <v>0.24993892016573671</v>
      </c>
      <c r="J15" s="2">
        <f t="shared" si="5"/>
        <v>72.078385553075819</v>
      </c>
    </row>
    <row r="16" spans="1:12" x14ac:dyDescent="0.25">
      <c r="E16" s="8">
        <v>12</v>
      </c>
      <c r="F16" s="8">
        <f t="shared" si="2"/>
        <v>4096</v>
      </c>
      <c r="G16" s="2">
        <f t="shared" si="3"/>
        <v>274945032192</v>
      </c>
      <c r="H16" s="2">
        <f t="shared" si="1"/>
        <v>68719476736</v>
      </c>
      <c r="I16" s="2">
        <f t="shared" si="4"/>
        <v>0.24993896484738709</v>
      </c>
      <c r="J16" s="2">
        <f t="shared" si="5"/>
        <v>72.078398438548888</v>
      </c>
    </row>
    <row r="17" spans="5:10" x14ac:dyDescent="0.25">
      <c r="E17" s="8">
        <v>13</v>
      </c>
      <c r="F17" s="8">
        <f t="shared" si="2"/>
        <v>8192</v>
      </c>
      <c r="G17" s="2">
        <f t="shared" si="3"/>
        <v>1099780079616</v>
      </c>
      <c r="H17" s="2">
        <f t="shared" si="1"/>
        <v>274877906944</v>
      </c>
      <c r="I17" s="2">
        <f t="shared" si="4"/>
        <v>0.24993897601780218</v>
      </c>
      <c r="J17" s="2">
        <f t="shared" si="5"/>
        <v>72.078401659917873</v>
      </c>
    </row>
    <row r="18" spans="5:10" x14ac:dyDescent="0.25">
      <c r="E18" s="8">
        <v>14</v>
      </c>
      <c r="F18" s="8">
        <f t="shared" si="2"/>
        <v>16384</v>
      </c>
      <c r="G18" s="2">
        <f t="shared" si="3"/>
        <v>4399120269312</v>
      </c>
      <c r="H18" s="2">
        <f t="shared" si="1"/>
        <v>1099511627776</v>
      </c>
      <c r="I18" s="2">
        <f t="shared" si="4"/>
        <v>0.24993897881040611</v>
      </c>
      <c r="J18" s="2">
        <f t="shared" si="5"/>
        <v>72.078402465260154</v>
      </c>
    </row>
    <row r="19" spans="5:10" x14ac:dyDescent="0.25">
      <c r="E19" s="8">
        <v>15</v>
      </c>
      <c r="F19" s="8">
        <f t="shared" si="2"/>
        <v>32768</v>
      </c>
      <c r="G19" s="2">
        <f t="shared" si="3"/>
        <v>17596481028096</v>
      </c>
      <c r="H19" s="2">
        <f t="shared" si="1"/>
        <v>4398046511104</v>
      </c>
      <c r="I19" s="2">
        <f t="shared" si="4"/>
        <v>0.24993897950855712</v>
      </c>
      <c r="J19" s="2">
        <f t="shared" si="5"/>
        <v>72.078402666595736</v>
      </c>
    </row>
    <row r="20" spans="5:10" x14ac:dyDescent="0.25">
      <c r="E20" s="8">
        <v>16</v>
      </c>
      <c r="F20" s="8">
        <f t="shared" si="2"/>
        <v>65536</v>
      </c>
      <c r="G20" s="2">
        <f t="shared" si="3"/>
        <v>70385924063232</v>
      </c>
      <c r="H20" s="2">
        <f t="shared" si="1"/>
        <v>17592186044416</v>
      </c>
      <c r="I20" s="2">
        <f t="shared" si="4"/>
        <v>0.24993897968309486</v>
      </c>
      <c r="J20" s="2">
        <f t="shared" si="5"/>
        <v>72.078402716929631</v>
      </c>
    </row>
    <row r="21" spans="5:10" x14ac:dyDescent="0.25">
      <c r="E21" s="8">
        <v>17</v>
      </c>
      <c r="F21" s="8">
        <f t="shared" si="2"/>
        <v>131072</v>
      </c>
      <c r="G21" s="2">
        <f t="shared" si="3"/>
        <v>281543696203776</v>
      </c>
      <c r="H21" s="2">
        <f t="shared" si="1"/>
        <v>70368744177664</v>
      </c>
      <c r="I21" s="2">
        <f t="shared" si="4"/>
        <v>0.24993897972672929</v>
      </c>
      <c r="J21" s="2">
        <f t="shared" si="5"/>
        <v>72.078402729513101</v>
      </c>
    </row>
    <row r="22" spans="5:10" x14ac:dyDescent="0.25">
      <c r="E22" s="8">
        <v>18</v>
      </c>
      <c r="F22" s="8">
        <f t="shared" si="2"/>
        <v>262144</v>
      </c>
      <c r="G22" s="2">
        <f t="shared" si="3"/>
        <v>1126174784765952</v>
      </c>
      <c r="H22" s="2">
        <f t="shared" si="1"/>
        <v>281474976710656</v>
      </c>
      <c r="I22" s="2">
        <f t="shared" si="4"/>
        <v>0.2499389797376379</v>
      </c>
      <c r="J22" s="2">
        <f t="shared" si="5"/>
        <v>72.078402732658972</v>
      </c>
    </row>
    <row r="23" spans="5:10" x14ac:dyDescent="0.25">
      <c r="E23" s="8">
        <v>19</v>
      </c>
      <c r="F23" s="8">
        <f t="shared" si="2"/>
        <v>524288</v>
      </c>
      <c r="G23" s="2">
        <f t="shared" si="3"/>
        <v>4504699139014656</v>
      </c>
      <c r="H23" s="2">
        <f t="shared" si="1"/>
        <v>1125899906842624</v>
      </c>
      <c r="I23" s="2">
        <f t="shared" si="4"/>
        <v>0.24993897974036505</v>
      </c>
      <c r="J23" s="2">
        <f t="shared" si="5"/>
        <v>72.078402733445444</v>
      </c>
    </row>
    <row r="24" spans="5:10" x14ac:dyDescent="0.25">
      <c r="E24" s="8">
        <v>20</v>
      </c>
      <c r="F24" s="8">
        <f t="shared" si="2"/>
        <v>1048576</v>
      </c>
      <c r="G24" s="2">
        <f t="shared" si="3"/>
        <v>1.8018796556009472E+16</v>
      </c>
      <c r="H24" s="2">
        <f t="shared" si="1"/>
        <v>4503599627370496</v>
      </c>
      <c r="I24" s="2">
        <f t="shared" si="4"/>
        <v>0.24993897974104684</v>
      </c>
      <c r="J24" s="2">
        <f t="shared" si="5"/>
        <v>72.078402733642051</v>
      </c>
    </row>
    <row r="25" spans="5:10" x14ac:dyDescent="0.25">
      <c r="E25" s="8">
        <v>21</v>
      </c>
      <c r="F25" s="8">
        <f t="shared" si="2"/>
        <v>2097152</v>
      </c>
      <c r="G25" s="2">
        <f t="shared" si="3"/>
        <v>7.2075186223988736E+16</v>
      </c>
      <c r="H25" s="2">
        <f t="shared" si="1"/>
        <v>1.8014398509481984E+16</v>
      </c>
      <c r="I25" s="2">
        <f t="shared" si="4"/>
        <v>0.24993897974121729</v>
      </c>
      <c r="J25" s="2">
        <f t="shared" si="5"/>
        <v>72.078402733691206</v>
      </c>
    </row>
    <row r="26" spans="5:10" x14ac:dyDescent="0.25">
      <c r="E26" s="8">
        <v>22</v>
      </c>
      <c r="F26" s="8">
        <f t="shared" si="2"/>
        <v>4194304</v>
      </c>
      <c r="G26" s="2">
        <f t="shared" si="3"/>
        <v>2.8830074489590579E+17</v>
      </c>
      <c r="H26" s="2">
        <f t="shared" si="1"/>
        <v>7.2057594037927936E+16</v>
      </c>
      <c r="I26" s="2">
        <f t="shared" si="4"/>
        <v>0.24993897974125989</v>
      </c>
      <c r="J26" s="2">
        <f t="shared" si="5"/>
        <v>72.078402733703498</v>
      </c>
    </row>
    <row r="27" spans="5:10" x14ac:dyDescent="0.25">
      <c r="E27" s="8">
        <v>23</v>
      </c>
      <c r="F27" s="8">
        <f t="shared" si="2"/>
        <v>8388608</v>
      </c>
      <c r="G27" s="2">
        <f t="shared" si="3"/>
        <v>1.153202979583574E+18</v>
      </c>
      <c r="H27" s="2">
        <f t="shared" si="1"/>
        <v>2.8823037615171174E+17</v>
      </c>
      <c r="I27" s="2">
        <f t="shared" si="4"/>
        <v>0.24993897974127055</v>
      </c>
      <c r="J27" s="2">
        <f t="shared" si="5"/>
        <v>72.078402733706568</v>
      </c>
    </row>
    <row r="28" spans="5:10" x14ac:dyDescent="0.25">
      <c r="E28" s="8">
        <v>24</v>
      </c>
      <c r="F28" s="8">
        <f t="shared" si="2"/>
        <v>16777216</v>
      </c>
      <c r="G28" s="2">
        <f t="shared" si="3"/>
        <v>4.6128119183342469E+18</v>
      </c>
      <c r="H28" s="2">
        <f t="shared" si="1"/>
        <v>1.152921504606847E+18</v>
      </c>
      <c r="I28" s="2">
        <f t="shared" si="4"/>
        <v>0.24993897974127322</v>
      </c>
      <c r="J28" s="2">
        <f t="shared" si="5"/>
        <v>72.078402733707335</v>
      </c>
    </row>
    <row r="29" spans="5:10" x14ac:dyDescent="0.25">
      <c r="E29" s="8">
        <v>25</v>
      </c>
      <c r="F29" s="8">
        <f t="shared" si="2"/>
        <v>33554432</v>
      </c>
      <c r="G29" s="2">
        <f t="shared" si="3"/>
        <v>1.8451247673336938E+19</v>
      </c>
      <c r="H29" s="2">
        <f t="shared" si="1"/>
        <v>4.6116860184273879E+18</v>
      </c>
      <c r="I29" s="2">
        <f t="shared" si="4"/>
        <v>0.24993897974127388</v>
      </c>
      <c r="J29" s="2">
        <f t="shared" si="5"/>
        <v>72.078402733707534</v>
      </c>
    </row>
    <row r="33" spans="4:19" ht="34.5" x14ac:dyDescent="0.25">
      <c r="D33" s="21" t="s">
        <v>13</v>
      </c>
      <c r="E33" s="21"/>
      <c r="F33" s="21"/>
      <c r="G33" s="21"/>
      <c r="H33" s="21"/>
      <c r="I33" s="21"/>
      <c r="J33" s="21"/>
      <c r="L33" s="21" t="s">
        <v>13</v>
      </c>
      <c r="M33" s="21"/>
      <c r="N33" s="21"/>
      <c r="O33" s="21"/>
      <c r="P33" s="21"/>
      <c r="Q33" s="21"/>
      <c r="R33" s="21"/>
      <c r="S33" s="21"/>
    </row>
    <row r="34" spans="4:19" ht="30.75" customHeight="1" x14ac:dyDescent="0.25">
      <c r="D34" s="14"/>
      <c r="E34" s="16"/>
      <c r="F34" s="16"/>
      <c r="G34" s="17" t="s">
        <v>6</v>
      </c>
      <c r="H34" s="17" t="s">
        <v>15</v>
      </c>
      <c r="I34" s="14"/>
      <c r="J34" s="14"/>
      <c r="L34" s="14"/>
      <c r="M34" s="14"/>
      <c r="N34" s="16"/>
      <c r="O34" s="16"/>
      <c r="P34" s="17" t="s">
        <v>6</v>
      </c>
      <c r="Q34" s="17" t="s">
        <v>15</v>
      </c>
      <c r="R34" s="14"/>
      <c r="S34" s="14"/>
    </row>
    <row r="35" spans="4:19" ht="20.25" x14ac:dyDescent="0.25">
      <c r="D35" s="7" t="s">
        <v>14</v>
      </c>
      <c r="E35" s="9" t="s">
        <v>5</v>
      </c>
      <c r="F35" s="9" t="s">
        <v>4</v>
      </c>
      <c r="G35" s="15" t="s">
        <v>10</v>
      </c>
      <c r="H35" s="15" t="s">
        <v>9</v>
      </c>
      <c r="I35" s="15" t="s">
        <v>8</v>
      </c>
      <c r="J35" s="15" t="s">
        <v>11</v>
      </c>
      <c r="L35" s="7" t="s">
        <v>16</v>
      </c>
      <c r="M35" s="7" t="s">
        <v>14</v>
      </c>
      <c r="N35" s="9" t="s">
        <v>5</v>
      </c>
      <c r="O35" s="9" t="s">
        <v>4</v>
      </c>
      <c r="P35" s="15" t="s">
        <v>10</v>
      </c>
      <c r="Q35" s="15" t="s">
        <v>9</v>
      </c>
      <c r="R35" s="15" t="s">
        <v>8</v>
      </c>
      <c r="S35" s="15" t="s">
        <v>11</v>
      </c>
    </row>
    <row r="36" spans="4:19" x14ac:dyDescent="0.25">
      <c r="D36" s="8">
        <v>0</v>
      </c>
      <c r="E36" s="8">
        <f>POWER(2,D36)</f>
        <v>1</v>
      </c>
      <c r="F36" s="8">
        <f>POWER(2,D36)</f>
        <v>1</v>
      </c>
      <c r="G36" s="19">
        <f xml:space="preserve"> 4*(         POWER(F36,2)            +                POWER(E36,2)              +             POWER(F36 *E36,2)                    )</f>
        <v>12</v>
      </c>
      <c r="H36" s="19">
        <f>POWER(E36*F36,2)</f>
        <v>1</v>
      </c>
      <c r="I36" s="19">
        <f>H36/G36</f>
        <v>8.3333333333333329E-2</v>
      </c>
      <c r="J36" s="19">
        <f>I36*$C$2</f>
        <v>24.032</v>
      </c>
      <c r="L36" s="8">
        <v>25</v>
      </c>
      <c r="M36" s="8">
        <v>0</v>
      </c>
      <c r="N36" s="8">
        <f>POWER(2,M36)</f>
        <v>1</v>
      </c>
      <c r="O36" s="8">
        <f>POWER(2,L36)</f>
        <v>33554432</v>
      </c>
      <c r="P36" s="19">
        <f xml:space="preserve"> 4*(         POWER(O36,2)            +                POWER(N36,2)              +             POWER(O36 *N36,2)                    )</f>
        <v>9007199254740996</v>
      </c>
      <c r="Q36" s="19">
        <f>POWER(N36*O36,2)</f>
        <v>1125899906842624</v>
      </c>
      <c r="R36" s="19">
        <f>Q36/P36</f>
        <v>0.12499999999999994</v>
      </c>
      <c r="S36" s="19">
        <f>R36*$C$2</f>
        <v>36.047999999999988</v>
      </c>
    </row>
    <row r="37" spans="4:19" x14ac:dyDescent="0.25">
      <c r="D37" s="8">
        <v>1</v>
      </c>
      <c r="E37" s="8">
        <f t="shared" ref="E37:E61" si="6">POWER(2,D37)</f>
        <v>2</v>
      </c>
      <c r="F37" s="8">
        <f t="shared" ref="F37:F61" si="7">POWER(2,D37)</f>
        <v>2</v>
      </c>
      <c r="G37" s="19">
        <f t="shared" ref="G37:G61" si="8" xml:space="preserve"> 4*(         POWER(F37,2)            +                POWER(E37,2)              +             POWER(F37 *E37,2)                    )</f>
        <v>96</v>
      </c>
      <c r="H37" s="19">
        <f t="shared" ref="H37:H61" si="9">POWER(E37*F37,2)</f>
        <v>16</v>
      </c>
      <c r="I37" s="19">
        <f t="shared" ref="I37:I61" si="10">H37/G37</f>
        <v>0.16666666666666666</v>
      </c>
      <c r="J37" s="19">
        <f t="shared" ref="J37:J61" si="11">I37*$C$2</f>
        <v>48.064</v>
      </c>
      <c r="L37" s="8">
        <v>24</v>
      </c>
      <c r="M37" s="8">
        <v>1</v>
      </c>
      <c r="N37" s="8">
        <f t="shared" ref="N37:N61" si="12">POWER(2,M37)</f>
        <v>2</v>
      </c>
      <c r="O37" s="8">
        <f t="shared" ref="O37:O61" si="13">POWER(2,L37)</f>
        <v>16777216</v>
      </c>
      <c r="P37" s="19">
        <f t="shared" ref="P37:P61" si="14" xml:space="preserve"> 4*(         POWER(O37,2)            +                POWER(N37,2)              +             POWER(O37 *N37,2)                    )</f>
        <v>5629499534213136</v>
      </c>
      <c r="Q37" s="19">
        <f t="shared" ref="Q37:Q61" si="15">POWER(N37*O37,2)</f>
        <v>1125899906842624</v>
      </c>
      <c r="R37" s="19">
        <f t="shared" ref="R37:R61" si="16">Q37/P37</f>
        <v>0.19999999999999943</v>
      </c>
      <c r="S37" s="19">
        <f t="shared" ref="S37:S61" si="17">R37*$C$2</f>
        <v>57.676799999999837</v>
      </c>
    </row>
    <row r="38" spans="4:19" x14ac:dyDescent="0.25">
      <c r="D38" s="8">
        <v>2</v>
      </c>
      <c r="E38" s="8">
        <f t="shared" si="6"/>
        <v>4</v>
      </c>
      <c r="F38" s="8">
        <f t="shared" si="7"/>
        <v>4</v>
      </c>
      <c r="G38" s="19">
        <f t="shared" si="8"/>
        <v>1152</v>
      </c>
      <c r="H38" s="19">
        <f t="shared" si="9"/>
        <v>256</v>
      </c>
      <c r="I38" s="19">
        <f t="shared" si="10"/>
        <v>0.22222222222222221</v>
      </c>
      <c r="J38" s="19">
        <f t="shared" si="11"/>
        <v>64.085333333333338</v>
      </c>
      <c r="L38" s="8">
        <v>23</v>
      </c>
      <c r="M38" s="8">
        <v>2</v>
      </c>
      <c r="N38" s="8">
        <f t="shared" si="12"/>
        <v>4</v>
      </c>
      <c r="O38" s="8">
        <f t="shared" si="13"/>
        <v>8388608</v>
      </c>
      <c r="P38" s="19">
        <f t="shared" si="14"/>
        <v>4785074604081216</v>
      </c>
      <c r="Q38" s="19">
        <f t="shared" si="15"/>
        <v>1125899906842624</v>
      </c>
      <c r="R38" s="19">
        <f t="shared" si="16"/>
        <v>0.23529411764705568</v>
      </c>
      <c r="S38" s="19">
        <f t="shared" si="17"/>
        <v>67.855058823528509</v>
      </c>
    </row>
    <row r="39" spans="4:19" x14ac:dyDescent="0.25">
      <c r="D39" s="8">
        <v>3</v>
      </c>
      <c r="E39" s="8">
        <f t="shared" si="6"/>
        <v>8</v>
      </c>
      <c r="F39" s="8">
        <f t="shared" si="7"/>
        <v>8</v>
      </c>
      <c r="G39" s="19">
        <f t="shared" si="8"/>
        <v>16896</v>
      </c>
      <c r="H39" s="19">
        <f t="shared" si="9"/>
        <v>4096</v>
      </c>
      <c r="I39" s="19">
        <f t="shared" si="10"/>
        <v>0.24242424242424243</v>
      </c>
      <c r="J39" s="19">
        <f t="shared" si="11"/>
        <v>69.911272727272731</v>
      </c>
      <c r="L39" s="8">
        <v>22</v>
      </c>
      <c r="M39" s="8">
        <v>3</v>
      </c>
      <c r="N39" s="8">
        <f t="shared" si="12"/>
        <v>8</v>
      </c>
      <c r="O39" s="8">
        <f t="shared" si="13"/>
        <v>4194304</v>
      </c>
      <c r="P39" s="19">
        <f t="shared" si="14"/>
        <v>4573968371548416</v>
      </c>
      <c r="Q39" s="19">
        <f t="shared" si="15"/>
        <v>1125899906842624</v>
      </c>
      <c r="R39" s="19">
        <f t="shared" si="16"/>
        <v>0.24615384615383237</v>
      </c>
      <c r="S39" s="19">
        <f t="shared" si="17"/>
        <v>70.986830769226799</v>
      </c>
    </row>
    <row r="40" spans="4:19" x14ac:dyDescent="0.25">
      <c r="D40" s="8">
        <v>4</v>
      </c>
      <c r="E40" s="8">
        <f t="shared" si="6"/>
        <v>16</v>
      </c>
      <c r="F40" s="8">
        <f t="shared" si="7"/>
        <v>16</v>
      </c>
      <c r="G40" s="19">
        <f t="shared" si="8"/>
        <v>264192</v>
      </c>
      <c r="H40" s="19">
        <f t="shared" si="9"/>
        <v>65536</v>
      </c>
      <c r="I40" s="19">
        <f t="shared" si="10"/>
        <v>0.24806201550387597</v>
      </c>
      <c r="J40" s="19">
        <f t="shared" si="11"/>
        <v>71.537116279069764</v>
      </c>
      <c r="L40" s="8">
        <v>21</v>
      </c>
      <c r="M40" s="8">
        <v>4</v>
      </c>
      <c r="N40" s="8">
        <f t="shared" si="12"/>
        <v>16</v>
      </c>
      <c r="O40" s="8">
        <f t="shared" si="13"/>
        <v>2097152</v>
      </c>
      <c r="P40" s="19">
        <f t="shared" si="14"/>
        <v>4521191813415936</v>
      </c>
      <c r="Q40" s="19">
        <f t="shared" si="15"/>
        <v>1125899906842624</v>
      </c>
      <c r="R40" s="19">
        <f t="shared" si="16"/>
        <v>0.24902723735402921</v>
      </c>
      <c r="S40" s="19">
        <f t="shared" si="17"/>
        <v>71.815470817104369</v>
      </c>
    </row>
    <row r="41" spans="4:19" x14ac:dyDescent="0.25">
      <c r="D41" s="8">
        <v>5</v>
      </c>
      <c r="E41" s="8">
        <f t="shared" si="6"/>
        <v>32</v>
      </c>
      <c r="F41" s="8">
        <f t="shared" si="7"/>
        <v>32</v>
      </c>
      <c r="G41" s="19">
        <f t="shared" si="8"/>
        <v>4202496</v>
      </c>
      <c r="H41" s="19">
        <f t="shared" si="9"/>
        <v>1048576</v>
      </c>
      <c r="I41" s="19">
        <f t="shared" si="10"/>
        <v>0.24951267056530213</v>
      </c>
      <c r="J41" s="19">
        <f t="shared" si="11"/>
        <v>71.955461988304094</v>
      </c>
      <c r="L41" s="8">
        <v>20</v>
      </c>
      <c r="M41" s="8">
        <v>5</v>
      </c>
      <c r="N41" s="8">
        <f t="shared" si="12"/>
        <v>32</v>
      </c>
      <c r="O41" s="8">
        <f t="shared" si="13"/>
        <v>1048576</v>
      </c>
      <c r="P41" s="19">
        <f t="shared" si="14"/>
        <v>4507997673885696</v>
      </c>
      <c r="Q41" s="19">
        <f t="shared" si="15"/>
        <v>1125899906842624</v>
      </c>
      <c r="R41" s="19">
        <f t="shared" si="16"/>
        <v>0.24975609756074868</v>
      </c>
      <c r="S41" s="19">
        <f t="shared" si="17"/>
        <v>72.025662438958946</v>
      </c>
    </row>
    <row r="42" spans="4:19" x14ac:dyDescent="0.25">
      <c r="D42" s="8">
        <v>6</v>
      </c>
      <c r="E42" s="8">
        <f t="shared" si="6"/>
        <v>64</v>
      </c>
      <c r="F42" s="8">
        <f t="shared" si="7"/>
        <v>64</v>
      </c>
      <c r="G42" s="19">
        <f t="shared" si="8"/>
        <v>67141632</v>
      </c>
      <c r="H42" s="19">
        <f t="shared" si="9"/>
        <v>16777216</v>
      </c>
      <c r="I42" s="19">
        <f t="shared" si="10"/>
        <v>0.24987798926305516</v>
      </c>
      <c r="J42" s="19">
        <f t="shared" si="11"/>
        <v>72.060814055636897</v>
      </c>
      <c r="L42" s="8">
        <v>19</v>
      </c>
      <c r="M42" s="8">
        <v>6</v>
      </c>
      <c r="N42" s="8">
        <f t="shared" si="12"/>
        <v>64</v>
      </c>
      <c r="O42" s="8">
        <f t="shared" si="13"/>
        <v>524288</v>
      </c>
      <c r="P42" s="19">
        <f t="shared" si="14"/>
        <v>4504699139014656</v>
      </c>
      <c r="Q42" s="19">
        <f t="shared" si="15"/>
        <v>1125899906842624</v>
      </c>
      <c r="R42" s="19">
        <f t="shared" si="16"/>
        <v>0.24993897974036505</v>
      </c>
      <c r="S42" s="19">
        <f t="shared" si="17"/>
        <v>72.078402733445444</v>
      </c>
    </row>
    <row r="43" spans="4:19" x14ac:dyDescent="0.25">
      <c r="D43" s="8">
        <v>7</v>
      </c>
      <c r="E43" s="8">
        <f t="shared" si="6"/>
        <v>128</v>
      </c>
      <c r="F43" s="8">
        <f t="shared" si="7"/>
        <v>128</v>
      </c>
      <c r="G43" s="19">
        <f t="shared" si="8"/>
        <v>1073872896</v>
      </c>
      <c r="H43" s="19">
        <f t="shared" si="9"/>
        <v>268435456</v>
      </c>
      <c r="I43" s="19">
        <f t="shared" si="10"/>
        <v>0.24996948614671061</v>
      </c>
      <c r="J43" s="19">
        <f t="shared" si="11"/>
        <v>72.087200292932991</v>
      </c>
      <c r="L43" s="8">
        <v>18</v>
      </c>
      <c r="M43" s="8">
        <v>7</v>
      </c>
      <c r="N43" s="8">
        <f t="shared" si="12"/>
        <v>128</v>
      </c>
      <c r="O43" s="8">
        <f t="shared" si="13"/>
        <v>262144</v>
      </c>
      <c r="P43" s="19">
        <f t="shared" si="14"/>
        <v>4503874505342976</v>
      </c>
      <c r="Q43" s="19">
        <f t="shared" si="15"/>
        <v>1125899906842624</v>
      </c>
      <c r="R43" s="19">
        <f t="shared" si="16"/>
        <v>0.2499847421385657</v>
      </c>
      <c r="S43" s="19">
        <f t="shared" si="17"/>
        <v>72.091599876888139</v>
      </c>
    </row>
    <row r="44" spans="4:19" x14ac:dyDescent="0.25">
      <c r="D44" s="8">
        <v>8</v>
      </c>
      <c r="E44" s="8">
        <f t="shared" si="6"/>
        <v>256</v>
      </c>
      <c r="F44" s="8">
        <f t="shared" si="7"/>
        <v>256</v>
      </c>
      <c r="G44" s="19">
        <f t="shared" si="8"/>
        <v>17180393472</v>
      </c>
      <c r="H44" s="19">
        <f t="shared" si="9"/>
        <v>4294967296</v>
      </c>
      <c r="I44" s="19">
        <f t="shared" si="10"/>
        <v>0.24999237083829229</v>
      </c>
      <c r="J44" s="19">
        <f t="shared" si="11"/>
        <v>72.093799871830086</v>
      </c>
      <c r="L44" s="8">
        <v>17</v>
      </c>
      <c r="M44" s="8">
        <v>8</v>
      </c>
      <c r="N44" s="8">
        <f t="shared" si="12"/>
        <v>256</v>
      </c>
      <c r="O44" s="8">
        <f t="shared" si="13"/>
        <v>131072</v>
      </c>
      <c r="P44" s="19">
        <f t="shared" si="14"/>
        <v>4503668347109376</v>
      </c>
      <c r="Q44" s="19">
        <f t="shared" si="15"/>
        <v>1125899906842624</v>
      </c>
      <c r="R44" s="19">
        <f t="shared" si="16"/>
        <v>0.24999618534638968</v>
      </c>
      <c r="S44" s="19">
        <f t="shared" si="17"/>
        <v>72.094899914933251</v>
      </c>
    </row>
    <row r="45" spans="4:19" x14ac:dyDescent="0.25">
      <c r="D45" s="8">
        <v>9</v>
      </c>
      <c r="E45" s="8">
        <f t="shared" si="6"/>
        <v>512</v>
      </c>
      <c r="F45" s="8">
        <f t="shared" si="7"/>
        <v>512</v>
      </c>
      <c r="G45" s="19">
        <f t="shared" si="8"/>
        <v>274880004096</v>
      </c>
      <c r="H45" s="19">
        <f t="shared" si="9"/>
        <v>68719476736</v>
      </c>
      <c r="I45" s="19">
        <f t="shared" si="10"/>
        <v>0.24999809266591899</v>
      </c>
      <c r="J45" s="19">
        <f t="shared" si="11"/>
        <v>72.09544995536838</v>
      </c>
      <c r="L45" s="8">
        <v>16</v>
      </c>
      <c r="M45" s="8">
        <v>9</v>
      </c>
      <c r="N45" s="8">
        <f t="shared" si="12"/>
        <v>512</v>
      </c>
      <c r="O45" s="8">
        <f t="shared" si="13"/>
        <v>65536</v>
      </c>
      <c r="P45" s="19">
        <f t="shared" si="14"/>
        <v>4503616808288256</v>
      </c>
      <c r="Q45" s="19">
        <f t="shared" si="15"/>
        <v>1125899906842624</v>
      </c>
      <c r="R45" s="19">
        <f t="shared" si="16"/>
        <v>0.24999904627111436</v>
      </c>
      <c r="S45" s="19">
        <f t="shared" si="17"/>
        <v>72.095724959849051</v>
      </c>
    </row>
    <row r="46" spans="4:19" x14ac:dyDescent="0.25">
      <c r="D46" s="8">
        <v>10</v>
      </c>
      <c r="E46" s="8">
        <f t="shared" si="6"/>
        <v>1024</v>
      </c>
      <c r="F46" s="8">
        <f t="shared" si="7"/>
        <v>1024</v>
      </c>
      <c r="G46" s="19">
        <f t="shared" si="8"/>
        <v>4398054899712</v>
      </c>
      <c r="H46" s="19">
        <f t="shared" si="9"/>
        <v>1099511627776</v>
      </c>
      <c r="I46" s="19">
        <f t="shared" si="10"/>
        <v>0.24999952316375129</v>
      </c>
      <c r="J46" s="19">
        <f t="shared" si="11"/>
        <v>72.095862488055261</v>
      </c>
      <c r="L46" s="8">
        <v>15</v>
      </c>
      <c r="M46" s="8">
        <v>10</v>
      </c>
      <c r="N46" s="8">
        <f t="shared" si="12"/>
        <v>1024</v>
      </c>
      <c r="O46" s="8">
        <f t="shared" si="13"/>
        <v>32768</v>
      </c>
      <c r="P46" s="19">
        <f t="shared" si="14"/>
        <v>4503603926532096</v>
      </c>
      <c r="Q46" s="19">
        <f t="shared" si="15"/>
        <v>1125899906842624</v>
      </c>
      <c r="R46" s="19">
        <f t="shared" si="16"/>
        <v>0.24999976134881807</v>
      </c>
      <c r="S46" s="19">
        <f t="shared" si="17"/>
        <v>72.095931176817558</v>
      </c>
    </row>
    <row r="47" spans="4:19" x14ac:dyDescent="0.25">
      <c r="D47" s="8">
        <v>11</v>
      </c>
      <c r="E47" s="8">
        <f t="shared" si="6"/>
        <v>2048</v>
      </c>
      <c r="F47" s="8">
        <f t="shared" si="7"/>
        <v>2048</v>
      </c>
      <c r="G47" s="19">
        <f t="shared" si="8"/>
        <v>70368777732096</v>
      </c>
      <c r="H47" s="19">
        <f t="shared" si="9"/>
        <v>17592186044416</v>
      </c>
      <c r="I47" s="19">
        <f t="shared" si="10"/>
        <v>0.24999988079076729</v>
      </c>
      <c r="J47" s="19">
        <f t="shared" si="11"/>
        <v>72.095965621964638</v>
      </c>
      <c r="L47" s="8">
        <v>14</v>
      </c>
      <c r="M47" s="8">
        <v>11</v>
      </c>
      <c r="N47" s="8">
        <f t="shared" si="12"/>
        <v>2048</v>
      </c>
      <c r="O47" s="8">
        <f t="shared" si="13"/>
        <v>16384</v>
      </c>
      <c r="P47" s="19">
        <f t="shared" si="14"/>
        <v>4503600717889536</v>
      </c>
      <c r="Q47" s="19">
        <f t="shared" si="15"/>
        <v>1125899906842624</v>
      </c>
      <c r="R47" s="19">
        <f t="shared" si="16"/>
        <v>0.2499999394640473</v>
      </c>
      <c r="S47" s="19">
        <f t="shared" si="17"/>
        <v>72.095982542399824</v>
      </c>
    </row>
    <row r="48" spans="4:19" x14ac:dyDescent="0.25">
      <c r="D48" s="8">
        <v>12</v>
      </c>
      <c r="E48" s="8">
        <f t="shared" si="6"/>
        <v>4096</v>
      </c>
      <c r="F48" s="8">
        <f t="shared" si="7"/>
        <v>4096</v>
      </c>
      <c r="G48" s="19">
        <f t="shared" si="8"/>
        <v>1125900041060352</v>
      </c>
      <c r="H48" s="19">
        <f t="shared" si="9"/>
        <v>281474976710656</v>
      </c>
      <c r="I48" s="19">
        <f t="shared" si="10"/>
        <v>0.24999997019768117</v>
      </c>
      <c r="J48" s="19">
        <f t="shared" si="11"/>
        <v>72.095991405488093</v>
      </c>
      <c r="L48" s="8">
        <v>13</v>
      </c>
      <c r="M48" s="8">
        <v>12</v>
      </c>
      <c r="N48" s="8">
        <f t="shared" si="12"/>
        <v>4096</v>
      </c>
      <c r="O48" s="8">
        <f t="shared" si="13"/>
        <v>8192</v>
      </c>
      <c r="P48" s="19">
        <f t="shared" si="14"/>
        <v>4503599962914816</v>
      </c>
      <c r="Q48" s="19">
        <f t="shared" si="15"/>
        <v>1125899906842624</v>
      </c>
      <c r="R48" s="19">
        <f t="shared" si="16"/>
        <v>0.2499999813735499</v>
      </c>
      <c r="S48" s="19">
        <f t="shared" si="17"/>
        <v>72.095994628429821</v>
      </c>
    </row>
    <row r="49" spans="4:19" x14ac:dyDescent="0.25">
      <c r="D49" s="8">
        <v>13</v>
      </c>
      <c r="E49" s="8">
        <f t="shared" si="6"/>
        <v>8192</v>
      </c>
      <c r="F49" s="8">
        <f t="shared" si="7"/>
        <v>8192</v>
      </c>
      <c r="G49" s="19">
        <f t="shared" si="8"/>
        <v>1.8014399046352896E+16</v>
      </c>
      <c r="H49" s="19">
        <f t="shared" si="9"/>
        <v>4503599627370496</v>
      </c>
      <c r="I49" s="19">
        <f t="shared" si="10"/>
        <v>0.24999999254941963</v>
      </c>
      <c r="J49" s="19">
        <f t="shared" si="11"/>
        <v>72.095997851371834</v>
      </c>
      <c r="L49" s="8">
        <v>12</v>
      </c>
      <c r="M49" s="8">
        <v>13</v>
      </c>
      <c r="N49" s="8">
        <f t="shared" si="12"/>
        <v>8192</v>
      </c>
      <c r="O49" s="8">
        <f t="shared" si="13"/>
        <v>4096</v>
      </c>
      <c r="P49" s="19">
        <f t="shared" si="14"/>
        <v>4503599962914816</v>
      </c>
      <c r="Q49" s="19">
        <f t="shared" si="15"/>
        <v>1125899906842624</v>
      </c>
      <c r="R49" s="19">
        <f t="shared" si="16"/>
        <v>0.2499999813735499</v>
      </c>
      <c r="S49" s="19">
        <f t="shared" si="17"/>
        <v>72.095994628429821</v>
      </c>
    </row>
    <row r="50" spans="4:19" x14ac:dyDescent="0.25">
      <c r="D50" s="8">
        <v>14</v>
      </c>
      <c r="E50" s="8">
        <f t="shared" si="6"/>
        <v>16384</v>
      </c>
      <c r="F50" s="8">
        <f t="shared" si="7"/>
        <v>16384</v>
      </c>
      <c r="G50" s="19">
        <f t="shared" si="8"/>
        <v>2.8823037829919539E+17</v>
      </c>
      <c r="H50" s="19">
        <f t="shared" si="9"/>
        <v>7.2057594037927936E+16</v>
      </c>
      <c r="I50" s="19">
        <f t="shared" si="10"/>
        <v>0.24999999813735485</v>
      </c>
      <c r="J50" s="19">
        <f t="shared" si="11"/>
        <v>72.09599946284294</v>
      </c>
      <c r="L50" s="8">
        <v>11</v>
      </c>
      <c r="M50" s="8">
        <v>14</v>
      </c>
      <c r="N50" s="8">
        <f t="shared" si="12"/>
        <v>16384</v>
      </c>
      <c r="O50" s="8">
        <f t="shared" si="13"/>
        <v>2048</v>
      </c>
      <c r="P50" s="19">
        <f t="shared" si="14"/>
        <v>4503600717889536</v>
      </c>
      <c r="Q50" s="19">
        <f t="shared" si="15"/>
        <v>1125899906842624</v>
      </c>
      <c r="R50" s="19">
        <f t="shared" si="16"/>
        <v>0.2499999394640473</v>
      </c>
      <c r="S50" s="19">
        <f t="shared" si="17"/>
        <v>72.095982542399824</v>
      </c>
    </row>
    <row r="51" spans="4:19" x14ac:dyDescent="0.25">
      <c r="D51" s="8">
        <v>15</v>
      </c>
      <c r="E51" s="8">
        <f t="shared" si="6"/>
        <v>32768</v>
      </c>
      <c r="F51" s="8">
        <f t="shared" si="7"/>
        <v>32768</v>
      </c>
      <c r="G51" s="19">
        <f t="shared" si="8"/>
        <v>4.6116860270173225E+18</v>
      </c>
      <c r="H51" s="19">
        <f t="shared" si="9"/>
        <v>1.152921504606847E+18</v>
      </c>
      <c r="I51" s="19">
        <f t="shared" si="10"/>
        <v>0.24999999953433871</v>
      </c>
      <c r="J51" s="19">
        <f t="shared" si="11"/>
        <v>72.095999865710738</v>
      </c>
      <c r="L51" s="8">
        <v>10</v>
      </c>
      <c r="M51" s="8">
        <v>15</v>
      </c>
      <c r="N51" s="8">
        <f t="shared" si="12"/>
        <v>32768</v>
      </c>
      <c r="O51" s="8">
        <f t="shared" si="13"/>
        <v>1024</v>
      </c>
      <c r="P51" s="19">
        <f t="shared" si="14"/>
        <v>4503603926532096</v>
      </c>
      <c r="Q51" s="19">
        <f t="shared" si="15"/>
        <v>1125899906842624</v>
      </c>
      <c r="R51" s="19">
        <f t="shared" si="16"/>
        <v>0.24999976134881807</v>
      </c>
      <c r="S51" s="19">
        <f t="shared" si="17"/>
        <v>72.095931176817558</v>
      </c>
    </row>
    <row r="52" spans="4:19" x14ac:dyDescent="0.25">
      <c r="D52" s="8">
        <v>16</v>
      </c>
      <c r="E52" s="8">
        <f t="shared" si="6"/>
        <v>65536</v>
      </c>
      <c r="F52" s="8">
        <f t="shared" si="7"/>
        <v>65536</v>
      </c>
      <c r="G52" s="19">
        <f t="shared" si="8"/>
        <v>7.3786976329197945E+19</v>
      </c>
      <c r="H52" s="19">
        <f t="shared" si="9"/>
        <v>1.8446744073709552E+19</v>
      </c>
      <c r="I52" s="19">
        <f t="shared" si="10"/>
        <v>0.24999999988358468</v>
      </c>
      <c r="J52" s="19">
        <f t="shared" si="11"/>
        <v>72.095999966427684</v>
      </c>
      <c r="L52" s="8">
        <v>9</v>
      </c>
      <c r="M52" s="8">
        <v>16</v>
      </c>
      <c r="N52" s="8">
        <f t="shared" si="12"/>
        <v>65536</v>
      </c>
      <c r="O52" s="8">
        <f t="shared" si="13"/>
        <v>512</v>
      </c>
      <c r="P52" s="19">
        <f t="shared" si="14"/>
        <v>4503616808288256</v>
      </c>
      <c r="Q52" s="19">
        <f t="shared" si="15"/>
        <v>1125899906842624</v>
      </c>
      <c r="R52" s="19">
        <f t="shared" si="16"/>
        <v>0.24999904627111436</v>
      </c>
      <c r="S52" s="19">
        <f t="shared" si="17"/>
        <v>72.095724959849051</v>
      </c>
    </row>
    <row r="53" spans="4:19" x14ac:dyDescent="0.25">
      <c r="D53" s="8">
        <v>17</v>
      </c>
      <c r="E53" s="8">
        <f t="shared" si="6"/>
        <v>131072</v>
      </c>
      <c r="F53" s="8">
        <f t="shared" si="7"/>
        <v>131072</v>
      </c>
      <c r="G53" s="19">
        <f t="shared" si="8"/>
        <v>1.1805916208548503E+21</v>
      </c>
      <c r="H53" s="19">
        <f t="shared" si="9"/>
        <v>2.9514790517935283E+20</v>
      </c>
      <c r="I53" s="19">
        <f t="shared" si="10"/>
        <v>0.24999999997089617</v>
      </c>
      <c r="J53" s="19">
        <f t="shared" si="11"/>
        <v>72.095999991606931</v>
      </c>
      <c r="L53" s="8">
        <v>8</v>
      </c>
      <c r="M53" s="8">
        <v>17</v>
      </c>
      <c r="N53" s="8">
        <f t="shared" si="12"/>
        <v>131072</v>
      </c>
      <c r="O53" s="8">
        <f t="shared" si="13"/>
        <v>256</v>
      </c>
      <c r="P53" s="19">
        <f t="shared" si="14"/>
        <v>4503668347109376</v>
      </c>
      <c r="Q53" s="19">
        <f t="shared" si="15"/>
        <v>1125899906842624</v>
      </c>
      <c r="R53" s="19">
        <f t="shared" si="16"/>
        <v>0.24999618534638968</v>
      </c>
      <c r="S53" s="19">
        <f t="shared" si="17"/>
        <v>72.094899914933251</v>
      </c>
    </row>
    <row r="54" spans="4:19" x14ac:dyDescent="0.25">
      <c r="D54" s="8">
        <v>18</v>
      </c>
      <c r="E54" s="8">
        <f t="shared" si="6"/>
        <v>262144</v>
      </c>
      <c r="F54" s="8">
        <f t="shared" si="7"/>
        <v>262144</v>
      </c>
      <c r="G54" s="19">
        <f t="shared" si="8"/>
        <v>1.8889465932028337E+22</v>
      </c>
      <c r="H54" s="19">
        <f t="shared" si="9"/>
        <v>4.7223664828696452E+21</v>
      </c>
      <c r="I54" s="19">
        <f t="shared" si="10"/>
        <v>0.24999999999272404</v>
      </c>
      <c r="J54" s="19">
        <f t="shared" si="11"/>
        <v>72.095999997901728</v>
      </c>
      <c r="L54" s="8">
        <v>7</v>
      </c>
      <c r="M54" s="8">
        <v>18</v>
      </c>
      <c r="N54" s="8">
        <f t="shared" si="12"/>
        <v>262144</v>
      </c>
      <c r="O54" s="8">
        <f t="shared" si="13"/>
        <v>128</v>
      </c>
      <c r="P54" s="19">
        <f t="shared" si="14"/>
        <v>4503874505342976</v>
      </c>
      <c r="Q54" s="19">
        <f t="shared" si="15"/>
        <v>1125899906842624</v>
      </c>
      <c r="R54" s="19">
        <f t="shared" si="16"/>
        <v>0.2499847421385657</v>
      </c>
      <c r="S54" s="19">
        <f t="shared" si="17"/>
        <v>72.091599876888139</v>
      </c>
    </row>
    <row r="55" spans="4:19" x14ac:dyDescent="0.25">
      <c r="D55" s="8">
        <v>19</v>
      </c>
      <c r="E55" s="8">
        <f t="shared" si="6"/>
        <v>524288</v>
      </c>
      <c r="F55" s="8">
        <f t="shared" si="7"/>
        <v>524288</v>
      </c>
      <c r="G55" s="19">
        <f t="shared" si="8"/>
        <v>3.0223145490585632E+23</v>
      </c>
      <c r="H55" s="19">
        <f t="shared" si="9"/>
        <v>7.5557863725914323E+22</v>
      </c>
      <c r="I55" s="19">
        <f t="shared" si="10"/>
        <v>0.24999999999818101</v>
      </c>
      <c r="J55" s="19">
        <f t="shared" si="11"/>
        <v>72.095999999475438</v>
      </c>
      <c r="L55" s="8">
        <v>6</v>
      </c>
      <c r="M55" s="8">
        <v>19</v>
      </c>
      <c r="N55" s="8">
        <f t="shared" si="12"/>
        <v>524288</v>
      </c>
      <c r="O55" s="8">
        <f t="shared" si="13"/>
        <v>64</v>
      </c>
      <c r="P55" s="19">
        <f t="shared" si="14"/>
        <v>4504699139014656</v>
      </c>
      <c r="Q55" s="19">
        <f t="shared" si="15"/>
        <v>1125899906842624</v>
      </c>
      <c r="R55" s="19">
        <f t="shared" si="16"/>
        <v>0.24993897974036505</v>
      </c>
      <c r="S55" s="19">
        <f t="shared" si="17"/>
        <v>72.078402733445444</v>
      </c>
    </row>
    <row r="56" spans="4:19" x14ac:dyDescent="0.25">
      <c r="D56" s="8">
        <v>20</v>
      </c>
      <c r="E56" s="8">
        <f t="shared" si="6"/>
        <v>1048576</v>
      </c>
      <c r="F56" s="8">
        <f t="shared" si="7"/>
        <v>1048576</v>
      </c>
      <c r="G56" s="19">
        <f t="shared" si="8"/>
        <v>4.8357032784673128E+24</v>
      </c>
      <c r="H56" s="19">
        <f t="shared" si="9"/>
        <v>1.2089258196146292E+24</v>
      </c>
      <c r="I56" s="19">
        <f t="shared" si="10"/>
        <v>0.24999999999954525</v>
      </c>
      <c r="J56" s="19">
        <f t="shared" si="11"/>
        <v>72.095999999868866</v>
      </c>
      <c r="L56" s="8">
        <v>5</v>
      </c>
      <c r="M56" s="8">
        <v>20</v>
      </c>
      <c r="N56" s="8">
        <f t="shared" si="12"/>
        <v>1048576</v>
      </c>
      <c r="O56" s="8">
        <f t="shared" si="13"/>
        <v>32</v>
      </c>
      <c r="P56" s="19">
        <f t="shared" si="14"/>
        <v>4507997673885696</v>
      </c>
      <c r="Q56" s="19">
        <f t="shared" si="15"/>
        <v>1125899906842624</v>
      </c>
      <c r="R56" s="19">
        <f t="shared" si="16"/>
        <v>0.24975609756074868</v>
      </c>
      <c r="S56" s="19">
        <f t="shared" si="17"/>
        <v>72.025662438958946</v>
      </c>
    </row>
    <row r="57" spans="4:19" x14ac:dyDescent="0.25">
      <c r="D57" s="8">
        <v>21</v>
      </c>
      <c r="E57" s="8">
        <f t="shared" si="6"/>
        <v>2097152</v>
      </c>
      <c r="F57" s="8">
        <f t="shared" si="7"/>
        <v>2097152</v>
      </c>
      <c r="G57" s="19">
        <f t="shared" si="8"/>
        <v>7.7371252455371452E+25</v>
      </c>
      <c r="H57" s="19">
        <f t="shared" si="9"/>
        <v>1.9342813113834067E+25</v>
      </c>
      <c r="I57" s="19">
        <f t="shared" si="10"/>
        <v>0.24999999999988631</v>
      </c>
      <c r="J57" s="19">
        <f t="shared" si="11"/>
        <v>72.095999999967219</v>
      </c>
      <c r="L57" s="8">
        <v>4</v>
      </c>
      <c r="M57" s="8">
        <v>21</v>
      </c>
      <c r="N57" s="8">
        <f t="shared" si="12"/>
        <v>2097152</v>
      </c>
      <c r="O57" s="8">
        <f t="shared" si="13"/>
        <v>16</v>
      </c>
      <c r="P57" s="19">
        <f t="shared" si="14"/>
        <v>4521191813415936</v>
      </c>
      <c r="Q57" s="19">
        <f t="shared" si="15"/>
        <v>1125899906842624</v>
      </c>
      <c r="R57" s="19">
        <f t="shared" si="16"/>
        <v>0.24902723735402921</v>
      </c>
      <c r="S57" s="19">
        <f t="shared" si="17"/>
        <v>71.815470817104369</v>
      </c>
    </row>
    <row r="58" spans="4:19" x14ac:dyDescent="0.25">
      <c r="D58" s="8">
        <v>22</v>
      </c>
      <c r="E58" s="8">
        <f t="shared" si="6"/>
        <v>4194304</v>
      </c>
      <c r="F58" s="8">
        <f t="shared" si="7"/>
        <v>4194304</v>
      </c>
      <c r="G58" s="19">
        <f t="shared" si="8"/>
        <v>1.237940039285521E+27</v>
      </c>
      <c r="H58" s="19">
        <f t="shared" si="9"/>
        <v>3.0948500982134507E+26</v>
      </c>
      <c r="I58" s="19">
        <f t="shared" si="10"/>
        <v>0.24999999999997158</v>
      </c>
      <c r="J58" s="19">
        <f t="shared" si="11"/>
        <v>72.095999999991804</v>
      </c>
      <c r="L58" s="8">
        <v>3</v>
      </c>
      <c r="M58" s="8">
        <v>22</v>
      </c>
      <c r="N58" s="8">
        <f t="shared" si="12"/>
        <v>4194304</v>
      </c>
      <c r="O58" s="8">
        <f t="shared" si="13"/>
        <v>8</v>
      </c>
      <c r="P58" s="19">
        <f t="shared" si="14"/>
        <v>4573968371548416</v>
      </c>
      <c r="Q58" s="19">
        <f t="shared" si="15"/>
        <v>1125899906842624</v>
      </c>
      <c r="R58" s="19">
        <f t="shared" si="16"/>
        <v>0.24615384615383237</v>
      </c>
      <c r="S58" s="19">
        <f t="shared" si="17"/>
        <v>70.986830769226799</v>
      </c>
    </row>
    <row r="59" spans="4:19" x14ac:dyDescent="0.25">
      <c r="D59" s="8">
        <v>23</v>
      </c>
      <c r="E59" s="8">
        <f t="shared" si="6"/>
        <v>8388608</v>
      </c>
      <c r="F59" s="8">
        <f t="shared" si="7"/>
        <v>8388608</v>
      </c>
      <c r="G59" s="19">
        <f t="shared" si="8"/>
        <v>1.9807040628566647E+28</v>
      </c>
      <c r="H59" s="19">
        <f t="shared" si="9"/>
        <v>4.9517601571415211E+27</v>
      </c>
      <c r="I59" s="19">
        <f t="shared" si="10"/>
        <v>0.24999999999999289</v>
      </c>
      <c r="J59" s="19">
        <f t="shared" si="11"/>
        <v>72.095999999997957</v>
      </c>
      <c r="L59" s="8">
        <v>2</v>
      </c>
      <c r="M59" s="8">
        <v>23</v>
      </c>
      <c r="N59" s="8">
        <f t="shared" si="12"/>
        <v>8388608</v>
      </c>
      <c r="O59" s="8">
        <f t="shared" si="13"/>
        <v>4</v>
      </c>
      <c r="P59" s="19">
        <f t="shared" si="14"/>
        <v>4785074604081216</v>
      </c>
      <c r="Q59" s="19">
        <f t="shared" si="15"/>
        <v>1125899906842624</v>
      </c>
      <c r="R59" s="19">
        <f t="shared" si="16"/>
        <v>0.23529411764705568</v>
      </c>
      <c r="S59" s="19">
        <f t="shared" si="17"/>
        <v>67.855058823528509</v>
      </c>
    </row>
    <row r="60" spans="4:19" x14ac:dyDescent="0.25">
      <c r="D60" s="8">
        <v>24</v>
      </c>
      <c r="E60" s="8">
        <f t="shared" si="6"/>
        <v>16777216</v>
      </c>
      <c r="F60" s="8">
        <f t="shared" si="7"/>
        <v>16777216</v>
      </c>
      <c r="G60" s="19">
        <f t="shared" si="8"/>
        <v>3.169126500570596E+29</v>
      </c>
      <c r="H60" s="19">
        <f t="shared" si="9"/>
        <v>7.9228162514264338E+28</v>
      </c>
      <c r="I60" s="19">
        <f t="shared" si="10"/>
        <v>0.24999999999999822</v>
      </c>
      <c r="J60" s="19">
        <f t="shared" si="11"/>
        <v>72.095999999999492</v>
      </c>
      <c r="L60" s="8">
        <v>1</v>
      </c>
      <c r="M60" s="8">
        <v>24</v>
      </c>
      <c r="N60" s="8">
        <f t="shared" si="12"/>
        <v>16777216</v>
      </c>
      <c r="O60" s="8">
        <f t="shared" si="13"/>
        <v>2</v>
      </c>
      <c r="P60" s="19">
        <f t="shared" si="14"/>
        <v>5629499534213136</v>
      </c>
      <c r="Q60" s="19">
        <f t="shared" si="15"/>
        <v>1125899906842624</v>
      </c>
      <c r="R60" s="19">
        <f t="shared" si="16"/>
        <v>0.19999999999999943</v>
      </c>
      <c r="S60" s="19">
        <f t="shared" si="17"/>
        <v>57.676799999999837</v>
      </c>
    </row>
    <row r="61" spans="4:19" x14ac:dyDescent="0.25">
      <c r="D61" s="8">
        <v>25</v>
      </c>
      <c r="E61" s="8">
        <f t="shared" si="6"/>
        <v>33554432</v>
      </c>
      <c r="F61" s="8">
        <f t="shared" si="7"/>
        <v>33554432</v>
      </c>
      <c r="G61" s="19">
        <f t="shared" si="8"/>
        <v>5.0706024009129266E+30</v>
      </c>
      <c r="H61" s="19">
        <f t="shared" si="9"/>
        <v>1.2676506002282294E+30</v>
      </c>
      <c r="I61" s="19">
        <f t="shared" si="10"/>
        <v>0.24999999999999956</v>
      </c>
      <c r="J61" s="19">
        <f t="shared" si="11"/>
        <v>72.095999999999876</v>
      </c>
      <c r="L61" s="8">
        <v>0</v>
      </c>
      <c r="M61" s="8">
        <v>25</v>
      </c>
      <c r="N61" s="8">
        <f t="shared" si="12"/>
        <v>33554432</v>
      </c>
      <c r="O61" s="8">
        <f t="shared" si="13"/>
        <v>1</v>
      </c>
      <c r="P61" s="19">
        <f t="shared" si="14"/>
        <v>9007199254740996</v>
      </c>
      <c r="Q61" s="19">
        <f t="shared" si="15"/>
        <v>1125899906842624</v>
      </c>
      <c r="R61" s="19">
        <f t="shared" si="16"/>
        <v>0.12499999999999994</v>
      </c>
      <c r="S61" s="19">
        <f t="shared" si="17"/>
        <v>36.047999999999988</v>
      </c>
    </row>
  </sheetData>
  <mergeCells count="3">
    <mergeCell ref="E1:J1"/>
    <mergeCell ref="D33:J33"/>
    <mergeCell ref="L33:S3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09A31-3ADD-4277-A849-5D3C5D1F1BBD}">
  <dimension ref="A1:P13"/>
  <sheetViews>
    <sheetView tabSelected="1" topLeftCell="I1" workbookViewId="0">
      <selection activeCell="P9" sqref="P9:P13"/>
    </sheetView>
  </sheetViews>
  <sheetFormatPr defaultRowHeight="15" x14ac:dyDescent="0.25"/>
  <cols>
    <col min="1" max="4" width="9.140625" style="22"/>
    <col min="5" max="5" width="16" style="22" customWidth="1"/>
    <col min="6" max="6" width="10.140625" style="22" customWidth="1"/>
    <col min="7" max="9" width="16" style="22" customWidth="1"/>
    <col min="10" max="10" width="16" style="23" customWidth="1"/>
    <col min="11" max="13" width="16" style="22" customWidth="1"/>
    <col min="14" max="14" width="16" style="24" customWidth="1"/>
    <col min="15" max="15" width="16" style="22" customWidth="1"/>
    <col min="16" max="16" width="16" style="25" customWidth="1"/>
    <col min="17" max="16384" width="9.140625" style="22"/>
  </cols>
  <sheetData>
    <row r="1" spans="1:16" x14ac:dyDescent="0.25">
      <c r="A1" s="22" t="s">
        <v>17</v>
      </c>
      <c r="B1" s="22">
        <v>32</v>
      </c>
      <c r="C1" s="22" t="s">
        <v>18</v>
      </c>
      <c r="D1" s="22">
        <v>32</v>
      </c>
      <c r="E1" s="22" t="s">
        <v>19</v>
      </c>
      <c r="F1" s="22">
        <v>32</v>
      </c>
      <c r="G1" s="22" t="s">
        <v>20</v>
      </c>
      <c r="H1" s="22">
        <v>1024</v>
      </c>
      <c r="I1" s="22" t="s">
        <v>21</v>
      </c>
      <c r="J1" s="23">
        <v>9.3099600000000002E-4</v>
      </c>
      <c r="K1" s="22" t="s">
        <v>24</v>
      </c>
      <c r="L1" s="22">
        <v>4304.87</v>
      </c>
      <c r="M1" s="22" t="s">
        <v>22</v>
      </c>
      <c r="N1" s="24">
        <v>1.49275</v>
      </c>
      <c r="O1" s="22" t="s">
        <v>23</v>
      </c>
      <c r="P1" s="25">
        <v>1.04894</v>
      </c>
    </row>
    <row r="2" spans="1:16" x14ac:dyDescent="0.25">
      <c r="A2" s="22" t="s">
        <v>17</v>
      </c>
      <c r="B2" s="22">
        <v>64</v>
      </c>
      <c r="C2" s="22" t="s">
        <v>18</v>
      </c>
      <c r="D2" s="22">
        <v>32</v>
      </c>
      <c r="E2" s="22" t="s">
        <v>19</v>
      </c>
      <c r="F2" s="22">
        <v>32</v>
      </c>
      <c r="G2" s="22" t="s">
        <v>20</v>
      </c>
      <c r="H2" s="22">
        <v>1024</v>
      </c>
      <c r="I2" s="22" t="s">
        <v>21</v>
      </c>
      <c r="J2" s="23">
        <v>2.7274999999999999E-3</v>
      </c>
      <c r="K2" s="22" t="s">
        <v>24</v>
      </c>
      <c r="L2" s="22">
        <v>5873.34</v>
      </c>
      <c r="M2" s="22" t="s">
        <v>22</v>
      </c>
      <c r="N2" s="24">
        <v>2.0366399999999998</v>
      </c>
      <c r="O2" s="22" t="s">
        <v>23</v>
      </c>
      <c r="P2" s="25">
        <v>1.4321699999999999</v>
      </c>
    </row>
    <row r="3" spans="1:16" x14ac:dyDescent="0.25">
      <c r="A3" s="22" t="s">
        <v>17</v>
      </c>
      <c r="B3" s="22">
        <v>128</v>
      </c>
      <c r="C3" s="22" t="s">
        <v>18</v>
      </c>
      <c r="D3" s="22">
        <v>32</v>
      </c>
      <c r="E3" s="22" t="s">
        <v>19</v>
      </c>
      <c r="F3" s="22">
        <v>32</v>
      </c>
      <c r="G3" s="22" t="s">
        <v>20</v>
      </c>
      <c r="H3" s="22">
        <v>1024</v>
      </c>
      <c r="I3" s="22" t="s">
        <v>21</v>
      </c>
      <c r="J3" s="23">
        <v>8.2465300000000002E-3</v>
      </c>
      <c r="K3" s="22" t="s">
        <v>24</v>
      </c>
      <c r="L3" s="22">
        <v>7768.89</v>
      </c>
      <c r="M3" s="22" t="s">
        <v>22</v>
      </c>
      <c r="N3" s="24">
        <v>2.69394</v>
      </c>
      <c r="O3" s="22" t="s">
        <v>23</v>
      </c>
      <c r="P3" s="25">
        <v>1.8947400000000001</v>
      </c>
    </row>
    <row r="4" spans="1:16" x14ac:dyDescent="0.25">
      <c r="A4" s="22" t="s">
        <v>17</v>
      </c>
      <c r="B4" s="22">
        <v>256</v>
      </c>
      <c r="C4" s="22" t="s">
        <v>18</v>
      </c>
      <c r="D4" s="22">
        <v>32</v>
      </c>
      <c r="E4" s="22" t="s">
        <v>19</v>
      </c>
      <c r="F4" s="22">
        <v>32</v>
      </c>
      <c r="G4" s="22" t="s">
        <v>20</v>
      </c>
      <c r="H4" s="22">
        <v>1024</v>
      </c>
      <c r="I4" s="22" t="s">
        <v>21</v>
      </c>
      <c r="J4" s="23">
        <v>3.2424099999999997E-2</v>
      </c>
      <c r="K4" s="22" t="s">
        <v>24</v>
      </c>
      <c r="L4" s="22">
        <v>7903.18</v>
      </c>
      <c r="M4" s="22" t="s">
        <v>22</v>
      </c>
      <c r="N4" s="24">
        <v>2.74051</v>
      </c>
      <c r="O4" s="22" t="s">
        <v>23</v>
      </c>
      <c r="P4" s="25">
        <v>1.9275800000000001</v>
      </c>
    </row>
    <row r="5" spans="1:16" x14ac:dyDescent="0.25">
      <c r="A5" s="22" t="s">
        <v>17</v>
      </c>
      <c r="B5" s="22">
        <v>512</v>
      </c>
      <c r="C5" s="22" t="s">
        <v>18</v>
      </c>
      <c r="D5" s="22">
        <v>32</v>
      </c>
      <c r="E5" s="22" t="s">
        <v>19</v>
      </c>
      <c r="F5" s="22">
        <v>32</v>
      </c>
      <c r="G5" s="22" t="s">
        <v>20</v>
      </c>
      <c r="H5" s="22">
        <v>1024</v>
      </c>
      <c r="I5" s="22" t="s">
        <v>21</v>
      </c>
      <c r="J5" s="23">
        <v>0.12882299999999999</v>
      </c>
      <c r="K5" s="22" t="s">
        <v>24</v>
      </c>
      <c r="L5" s="22">
        <v>7956.7</v>
      </c>
      <c r="M5" s="22" t="s">
        <v>22</v>
      </c>
      <c r="N5" s="24">
        <v>2.7590599999999998</v>
      </c>
      <c r="O5" s="22" t="s">
        <v>23</v>
      </c>
      <c r="P5" s="25">
        <v>1.94065</v>
      </c>
    </row>
    <row r="6" spans="1:16" x14ac:dyDescent="0.25">
      <c r="A6" s="22" t="s">
        <v>17</v>
      </c>
      <c r="B6" s="22">
        <v>1024</v>
      </c>
      <c r="C6" s="22" t="s">
        <v>18</v>
      </c>
      <c r="D6" s="22">
        <v>32</v>
      </c>
      <c r="E6" s="22" t="s">
        <v>19</v>
      </c>
      <c r="F6" s="22">
        <v>32</v>
      </c>
      <c r="G6" s="22" t="s">
        <v>20</v>
      </c>
      <c r="H6" s="22">
        <v>1024</v>
      </c>
      <c r="I6" s="22" t="s">
        <v>21</v>
      </c>
      <c r="J6" s="23">
        <v>0.51441800000000004</v>
      </c>
      <c r="K6" s="22" t="s">
        <v>24</v>
      </c>
      <c r="L6" s="22">
        <v>7970.18</v>
      </c>
      <c r="M6" s="22" t="s">
        <v>22</v>
      </c>
      <c r="N6" s="24">
        <v>2.7637399999999999</v>
      </c>
      <c r="O6" s="22" t="s">
        <v>23</v>
      </c>
      <c r="P6" s="25">
        <v>1.9439500000000001</v>
      </c>
    </row>
    <row r="9" spans="1:16" x14ac:dyDescent="0.25">
      <c r="A9" s="22" t="s">
        <v>17</v>
      </c>
      <c r="B9" s="22">
        <v>32</v>
      </c>
      <c r="C9" s="22" t="s">
        <v>18</v>
      </c>
      <c r="D9" s="22">
        <v>64</v>
      </c>
      <c r="E9" s="22" t="s">
        <v>19</v>
      </c>
      <c r="F9" s="22">
        <v>32</v>
      </c>
      <c r="G9" s="22" t="s">
        <v>20</v>
      </c>
      <c r="H9" s="22">
        <v>1024</v>
      </c>
      <c r="I9" s="22" t="s">
        <v>21</v>
      </c>
      <c r="J9" s="23">
        <v>7.2435700000000004E-3</v>
      </c>
      <c r="K9" s="22" t="s">
        <v>24</v>
      </c>
      <c r="L9" s="22">
        <v>2211.5500000000002</v>
      </c>
      <c r="M9" s="22" t="s">
        <v>22</v>
      </c>
      <c r="N9" s="24">
        <v>0.76687700000000003</v>
      </c>
      <c r="O9" s="22" t="s">
        <v>23</v>
      </c>
      <c r="P9" s="25">
        <v>0.53927099999999994</v>
      </c>
    </row>
    <row r="10" spans="1:16" x14ac:dyDescent="0.25">
      <c r="A10" s="22" t="s">
        <v>17</v>
      </c>
      <c r="B10" s="22">
        <v>64</v>
      </c>
      <c r="C10" s="22" t="s">
        <v>18</v>
      </c>
      <c r="D10" s="22">
        <v>64</v>
      </c>
      <c r="E10" s="22" t="s">
        <v>19</v>
      </c>
      <c r="F10" s="22">
        <v>32</v>
      </c>
      <c r="G10" s="22" t="s">
        <v>20</v>
      </c>
      <c r="H10" s="22">
        <v>1024</v>
      </c>
      <c r="I10" s="22" t="s">
        <v>21</v>
      </c>
      <c r="J10" s="23">
        <v>1.8206699999999999E-2</v>
      </c>
      <c r="K10" s="22" t="s">
        <v>24</v>
      </c>
      <c r="L10" s="22">
        <v>3516.9</v>
      </c>
      <c r="M10" s="22" t="s">
        <v>22</v>
      </c>
      <c r="N10" s="24">
        <v>1.2195199999999999</v>
      </c>
      <c r="O10" s="22" t="s">
        <v>23</v>
      </c>
      <c r="P10" s="25">
        <v>0.85819900000000005</v>
      </c>
    </row>
    <row r="11" spans="1:16" x14ac:dyDescent="0.25">
      <c r="A11" s="22" t="s">
        <v>17</v>
      </c>
      <c r="B11" s="22">
        <v>128</v>
      </c>
      <c r="C11" s="22" t="s">
        <v>18</v>
      </c>
      <c r="D11" s="22">
        <v>64</v>
      </c>
      <c r="E11" s="22" t="s">
        <v>19</v>
      </c>
      <c r="F11" s="22">
        <v>32</v>
      </c>
      <c r="G11" s="22" t="s">
        <v>20</v>
      </c>
      <c r="H11" s="22">
        <v>1024</v>
      </c>
      <c r="I11" s="22" t="s">
        <v>21</v>
      </c>
      <c r="J11" s="23">
        <v>6.53001E-2</v>
      </c>
      <c r="K11" s="22" t="s">
        <v>24</v>
      </c>
      <c r="L11" s="22">
        <v>3921.56</v>
      </c>
      <c r="M11" s="22" t="s">
        <v>22</v>
      </c>
      <c r="N11" s="24">
        <v>1.3598399999999999</v>
      </c>
      <c r="O11" s="22" t="s">
        <v>23</v>
      </c>
      <c r="P11" s="25">
        <v>0.95711900000000005</v>
      </c>
    </row>
    <row r="12" spans="1:16" x14ac:dyDescent="0.25">
      <c r="A12" s="22" t="s">
        <v>17</v>
      </c>
      <c r="B12" s="22">
        <v>256</v>
      </c>
      <c r="C12" s="22" t="s">
        <v>18</v>
      </c>
      <c r="D12" s="22">
        <v>64</v>
      </c>
      <c r="E12" s="22" t="s">
        <v>19</v>
      </c>
      <c r="F12" s="22">
        <v>32</v>
      </c>
      <c r="G12" s="22" t="s">
        <v>20</v>
      </c>
      <c r="H12" s="22">
        <v>1024</v>
      </c>
      <c r="I12" s="22" t="s">
        <v>21</v>
      </c>
      <c r="J12" s="23">
        <v>0.25187700000000002</v>
      </c>
      <c r="K12" s="22" t="s">
        <v>24</v>
      </c>
      <c r="L12" s="22">
        <v>4066.54</v>
      </c>
      <c r="M12" s="22" t="s">
        <v>22</v>
      </c>
      <c r="N12" s="24">
        <v>1.41011</v>
      </c>
      <c r="O12" s="22" t="s">
        <v>23</v>
      </c>
      <c r="P12" s="25">
        <v>0.99255000000000004</v>
      </c>
    </row>
    <row r="13" spans="1:16" x14ac:dyDescent="0.25">
      <c r="A13" s="22" t="s">
        <v>17</v>
      </c>
      <c r="B13" s="22">
        <v>512</v>
      </c>
      <c r="C13" s="22" t="s">
        <v>18</v>
      </c>
      <c r="D13" s="22">
        <v>64</v>
      </c>
      <c r="E13" s="22" t="s">
        <v>19</v>
      </c>
      <c r="F13" s="22">
        <v>32</v>
      </c>
      <c r="G13" s="22" t="s">
        <v>20</v>
      </c>
      <c r="H13" s="22">
        <v>1024</v>
      </c>
      <c r="I13" s="22" t="s">
        <v>21</v>
      </c>
      <c r="J13" s="23">
        <v>1.0011099999999999</v>
      </c>
      <c r="K13" s="22" t="s">
        <v>24</v>
      </c>
      <c r="L13" s="22">
        <v>4092.47</v>
      </c>
      <c r="M13" s="22" t="s">
        <v>22</v>
      </c>
      <c r="N13" s="24">
        <v>1.4191100000000001</v>
      </c>
      <c r="O13" s="22" t="s">
        <v>23</v>
      </c>
      <c r="P13" s="25">
        <v>0.998892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Sheet1</vt:lpstr>
      <vt:lpstr>small</vt:lpstr>
      <vt:lpstr>SOL</vt:lpstr>
      <vt:lpstr>small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2018-02-09T23:51:23Z</dcterms:modified>
</cp:coreProperties>
</file>