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3C8B2E24-EF76-4875-A0B6-6FBA0966D607}" xr6:coauthVersionLast="34" xr6:coauthVersionMax="34" xr10:uidLastSave="{00000000-0000-0000-0000-000000000000}"/>
  <bookViews>
    <workbookView xWindow="0" yWindow="0" windowWidth="28800" windowHeight="12225" activeTab="1" xr2:uid="{18D6EED5-EE2E-4B08-BE98-B89836E6EED2}"/>
  </bookViews>
  <sheets>
    <sheet name="Random Forest - Experiment 3a" sheetId="1" r:id="rId1"/>
    <sheet name="Random Forest - Experiment  3b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3" l="1"/>
  <c r="Q14" i="3"/>
  <c r="R11" i="3"/>
  <c r="S11" i="3"/>
  <c r="T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<sst xmlns="http://schemas.openxmlformats.org/spreadsheetml/2006/main" count="200" uniqueCount="36">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</sst>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8.3333333333333332E-3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1.2500000000000001E-2</c:v>
                </c:pt>
                <c:pt idx="1">
                  <c:v>6.9444444444444449E-3</c:v>
                </c:pt>
                <c:pt idx="2">
                  <c:v>0</c:v>
                </c:pt>
                <c:pt idx="3">
                  <c:v>0</c:v>
                </c:pt>
                <c:pt idx="4">
                  <c:v>3.7499999999999999E-2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2.777777777777778E-2</c:v>
                </c:pt>
                <c:pt idx="1">
                  <c:v>2.5000000000000001E-2</c:v>
                </c:pt>
                <c:pt idx="2">
                  <c:v>8.3333333333333332E-3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3.1944444444444442E-2</c:v>
                </c:pt>
                <c:pt idx="1">
                  <c:v>7.2222222222222229E-2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33" dataDxfId="31" headerRowBorderDxfId="32" tableBorderDxfId="30" totalsRowBorderDxfId="29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28"/>
    <tableColumn id="2" xr3:uid="{18453C30-4E80-4650-B4FA-E5F8D7E1B60F}" name="Sample" dataDxfId="27"/>
    <tableColumn id="3" xr3:uid="{9F23F74C-B0D9-472D-A40F-98F77AB0EEFA}" name="n_estimators" dataDxfId="26"/>
    <tableColumn id="4" xr3:uid="{2F8CA281-8DBB-40D6-968E-983FBD3DFCAE}" name="min_samples_leaf" dataDxfId="25"/>
    <tableColumn id="5" xr3:uid="{F35667FF-8FFE-4FC8-BDFC-8EB2CE60F9B3}" name="max_features" dataDxfId="24"/>
    <tableColumn id="6" xr3:uid="{B84852A0-AAA8-4481-A551-E3FCB148CE2F}" name="criterion" dataDxfId="23"/>
    <tableColumn id="7" xr3:uid="{D7F6E1D6-D836-4F5C-B567-7DD6B789DB4B}" name="Fold 1" dataDxfId="22" dataCellStyle="Percent"/>
    <tableColumn id="8" xr3:uid="{35FBD358-7EF1-49AD-878F-F9FAE78DBE21}" name="Fold 2" dataDxfId="21" dataCellStyle="Percent"/>
    <tableColumn id="9" xr3:uid="{2CE6521A-AC88-47F7-A203-1E45E07A1A53}" name="Fold 3" dataDxfId="20" dataCellStyle="Percent"/>
    <tableColumn id="10" xr3:uid="{C3183928-4F99-4BA7-8649-EBE1A5A53F06}" name="Fold 4" dataDxfId="19" dataCellStyle="Percent"/>
    <tableColumn id="11" xr3:uid="{E18BBC7A-034A-4EC7-8087-5F35E5D53233}" name="Std" dataDxfId="18" dataCellStyle="Percent"/>
    <tableColumn id="12" xr3:uid="{F43C551F-182D-478D-A59F-40BC9C4B246E}" name="Average" dataDxfId="1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16" dataDxfId="15" headerRowBorderDxfId="13" tableBorderDxfId="14" totalsRowBorderDxfId="12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11"/>
    <tableColumn id="2" xr3:uid="{B4C4B0DE-DE4D-4E71-9D85-7A895D5A1D41}" name="Sample" dataDxfId="10"/>
    <tableColumn id="3" xr3:uid="{CB248AA7-3B9F-4828-973E-C7074281CD04}" name="n_estimators" dataDxfId="9"/>
    <tableColumn id="4" xr3:uid="{A7195B87-7C31-4A47-9129-268B00B8DC83}" name="min_samples_leaf" dataDxfId="8"/>
    <tableColumn id="5" xr3:uid="{129FE480-2414-4A98-940E-40AB6C44F989}" name="max_features" dataDxfId="7"/>
    <tableColumn id="6" xr3:uid="{9FA6F33B-F837-4062-94F5-B81E7B88364E}" name="criterion" dataDxfId="6"/>
    <tableColumn id="7" xr3:uid="{99814072-BB27-468A-9880-7C20FF30C771}" name="Fold 1" dataDxfId="5" dataCellStyle="Percent"/>
    <tableColumn id="8" xr3:uid="{ACC733A9-6556-4085-A37D-D42D1A4ADB8D}" name="Fold 2" dataDxfId="4" dataCellStyle="Percent"/>
    <tableColumn id="9" xr3:uid="{7A06D9E9-9D49-4A02-BFB3-E19EC311DE57}" name="Fold 3" dataDxfId="3" dataCellStyle="Percent"/>
    <tableColumn id="10" xr3:uid="{F45D21E7-825D-4613-9F62-252301C1D246}" name="Fold 4" dataDxfId="2" dataCellStyle="Percent"/>
    <tableColumn id="11" xr3:uid="{BC234604-BA77-46FB-876E-1C6249E24DE3}" name="Std" dataDxfId="1" dataCellStyle="Percent"/>
    <tableColumn id="12" xr3:uid="{8EA10789-0441-491C-B170-BFC87AEEE5B6}" name="Aver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="70" zoomScaleNormal="70" workbookViewId="0">
      <selection activeCell="H10" sqref="H10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30" t="s">
        <v>32</v>
      </c>
      <c r="Q2" s="30"/>
      <c r="R2" s="30"/>
      <c r="S2" s="30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29" t="s">
        <v>6</v>
      </c>
      <c r="J4" s="29"/>
      <c r="K4" s="29"/>
      <c r="L4" s="29"/>
      <c r="M4" s="29"/>
      <c r="N4" s="29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tabSelected="1" topLeftCell="K15" zoomScale="120" zoomScaleNormal="120" workbookViewId="0">
      <selection activeCell="G20" sqref="G20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30" t="s">
        <v>34</v>
      </c>
      <c r="Q2" s="30"/>
      <c r="R2" s="30"/>
      <c r="S2" s="30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29" t="s">
        <v>6</v>
      </c>
      <c r="J4" s="29"/>
      <c r="K4" s="29"/>
      <c r="L4" s="29"/>
      <c r="M4" s="29"/>
      <c r="N4" s="29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(COUNTIFS($E6:$E10,"&gt;50",$E6:$E10,"&lt;=60")/20)*(COUNTIFS($E6:$E250,"&gt;50",$E6:$E250,"&lt;=60")/(245-COUNTBLANK($E6:$E250)))</f>
        <v>0</v>
      </c>
      <c r="R5" s="24">
        <f>(COUNTIFS($E6:$E10,"&gt;60",$E6:$E10,"&lt;=70")/20)*(COUNTIFS($E6:$E250,"&gt;60",$E6:$E250,"&lt;=70")/(245-COUNTBLANK($E6:$E250)))</f>
        <v>0</v>
      </c>
      <c r="S5" s="24">
        <f>(COUNTIFS($E6:$E10,"&gt;70",$E6:$E10,"&lt;=80")/20)*(COUNTIFS($E6:$E250,"&gt;70",$E6:$E250,"&lt;=80")/(245-COUNTBLANK($E6:$E250)))</f>
        <v>0</v>
      </c>
      <c r="T5" s="24">
        <f>(COUNTIFS($E6:$E10,"&gt;80",$E6:$E10,"&lt;=90")/20)*(COUNTIFS($E6:$E250,"&gt;80",$E6:$E250,"&lt;=90")/(245-COUNTBLANK($E6:$E250)))</f>
        <v>8.3333333333333332E-3</v>
      </c>
      <c r="U5" s="24">
        <f>(COUNTIFS($E6:$E10,"&gt;90",$E6:$E10,"&lt;=100")/20)*(COUNTIFS($E6:$E250,"&gt;90",$E6:$E250,"&lt;=100")/(245-COUNTBLANK($E6:$E250)))</f>
        <v>4.4444444444444446E-2</v>
      </c>
    </row>
    <row r="6" spans="2:26" x14ac:dyDescent="0.25">
      <c r="B6" s="33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4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3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(COUNTIFS($F6:$F10,"&gt;50",$F6:$F10,"&lt;=60")/20)*(COUNTIFS($F6:$F250,"&gt;50",$F6:$F250,"&lt;=60")/(245-COUNTBLANK($F6:$F250)))</f>
        <v>1.2500000000000001E-2</v>
      </c>
      <c r="R8" s="24">
        <f>(COUNTIFS($F6:$F10,"&gt;60",$F6:$F10,"&lt;=70")/20)*(COUNTIFS($F6:$F250,"&gt;60",$F6:$F250,"&lt;=70")/(245-COUNTBLANK($F6:$F250)))</f>
        <v>6.9444444444444449E-3</v>
      </c>
      <c r="S8" s="24">
        <f>(COUNTIFS($F6:$F10,"&gt;70",$F6:$F10,"&lt;=80")/20)*(COUNTIFS($F6:$F250,"&gt;70",$F6:$F250,"&lt;=80")/(245-COUNTBLANK($F6:$F250)))</f>
        <v>0</v>
      </c>
      <c r="T8" s="24">
        <f>(COUNTIFS($F6:$F10,"&gt;80",$F6:$F10,"&lt;=90")/20)*(COUNTIFS($F6:$F250,"&gt;80",$F6:$F250,"&lt;=90")/(245-COUNTBLANK($F6:$F250)))</f>
        <v>0</v>
      </c>
      <c r="U8" s="24">
        <f>(COUNTIFS($F6:$F10,"&gt;90",$F6:$F10,"&lt;=100")/20)*(COUNTIFS($F6:$F250,"&gt;90",$F6:$F250,"&lt;=100")/(245-COUNTBLANK($F6:$F250)))</f>
        <v>3.7499999999999999E-2</v>
      </c>
    </row>
    <row r="9" spans="2:26" x14ac:dyDescent="0.25">
      <c r="B9" s="34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3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1"/>
      <c r="X10" s="31"/>
      <c r="Y10" s="22"/>
      <c r="Z10" s="22"/>
    </row>
    <row r="11" spans="2:26" x14ac:dyDescent="0.25">
      <c r="B11" s="34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(COUNTIF($G6:$G10,Q10)/20)*(COUNTIF($G6:$G250,Q10)/(245-COUNTBLANK($G6:$G250)))</f>
        <v>2.777777777777778E-2</v>
      </c>
      <c r="R11" s="24">
        <f t="shared" ref="R11:T11" si="0">(COUNTIF($G6:$G10,R10)/20)*(COUNTIF($G6:$G250,R10)/(245-COUNTBLANK($G6:$G250)))</f>
        <v>2.5000000000000001E-2</v>
      </c>
      <c r="S11" s="24">
        <f t="shared" si="0"/>
        <v>8.3333333333333332E-3</v>
      </c>
      <c r="T11" s="24">
        <f t="shared" si="0"/>
        <v>0</v>
      </c>
      <c r="W11" s="32"/>
      <c r="X11" s="32"/>
      <c r="Y11" s="22"/>
      <c r="Z11" s="22"/>
    </row>
    <row r="12" spans="2:26" x14ac:dyDescent="0.25">
      <c r="B12" s="33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4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3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(COUNTIF($H6:$H10,Q13)/20)*(COUNTIF($H6:$H250,Q13)/(245-COUNTBLANK($H6:$H250)))</f>
        <v>3.1944444444444442E-2</v>
      </c>
      <c r="R14" s="24">
        <f>(COUNTIF($H6:$H10,R13)/20)*(COUNTIF($H6:$H250,R13)/(245-COUNTBLANK($H6:$H250)))</f>
        <v>7.2222222222222229E-2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4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3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4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3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4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3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4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3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4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3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4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3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4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3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4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3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4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3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4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3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4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3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4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3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4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3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4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Forest - Experiment 3a</vt:lpstr>
      <vt:lpstr>Random Forest - Experiment  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2018-07-29T16:02:34Z</dcterms:modified>
</cp:coreProperties>
</file>