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almo\Desktop\Work\Projects\1\Power\"/>
    </mc:Choice>
  </mc:AlternateContent>
  <xr:revisionPtr revIDLastSave="0" documentId="13_ncr:1_{7730484C-BA60-460F-B75D-F6EF4C6E76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ull Values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J19" i="1"/>
  <c r="I19" i="1"/>
  <c r="H19" i="1"/>
  <c r="G19" i="1"/>
  <c r="F19" i="1"/>
  <c r="E19" i="1"/>
  <c r="D19" i="1"/>
  <c r="K18" i="1"/>
  <c r="J18" i="1"/>
  <c r="I18" i="1"/>
  <c r="H18" i="1"/>
  <c r="G18" i="1"/>
  <c r="F18" i="1"/>
  <c r="E18" i="1"/>
  <c r="D18" i="1"/>
  <c r="K17" i="1"/>
  <c r="J17" i="1"/>
  <c r="I17" i="1"/>
  <c r="H17" i="1"/>
  <c r="G17" i="1"/>
  <c r="F17" i="1"/>
  <c r="E17" i="1"/>
  <c r="D17" i="1"/>
  <c r="K16" i="1"/>
  <c r="J16" i="1"/>
  <c r="I16" i="1"/>
  <c r="H16" i="1"/>
  <c r="G16" i="1"/>
  <c r="F16" i="1"/>
  <c r="E16" i="1"/>
  <c r="D16" i="1"/>
  <c r="K15" i="1"/>
  <c r="J15" i="1"/>
  <c r="I15" i="1"/>
  <c r="H15" i="1"/>
  <c r="G15" i="1"/>
  <c r="F15" i="1"/>
  <c r="E15" i="1"/>
  <c r="D15" i="1"/>
  <c r="K14" i="1"/>
  <c r="J14" i="1"/>
  <c r="I14" i="1"/>
  <c r="H14" i="1"/>
  <c r="G14" i="1"/>
  <c r="F14" i="1"/>
  <c r="E14" i="1"/>
  <c r="D14" i="1"/>
  <c r="K13" i="1"/>
  <c r="J13" i="1"/>
  <c r="I13" i="1"/>
  <c r="H13" i="1"/>
  <c r="G13" i="1"/>
  <c r="F13" i="1"/>
  <c r="E13" i="1"/>
  <c r="D13" i="1"/>
  <c r="K12" i="1"/>
  <c r="J12" i="1"/>
  <c r="I12" i="1"/>
  <c r="H12" i="1"/>
  <c r="G12" i="1"/>
  <c r="F12" i="1"/>
  <c r="E12" i="1"/>
  <c r="D12" i="1"/>
  <c r="K11" i="1"/>
  <c r="J11" i="1"/>
  <c r="I11" i="1"/>
  <c r="H11" i="1"/>
  <c r="G11" i="1"/>
  <c r="F11" i="1"/>
  <c r="E11" i="1"/>
  <c r="D11" i="1"/>
  <c r="K10" i="1"/>
  <c r="H10" i="1"/>
  <c r="G10" i="1"/>
  <c r="F10" i="1"/>
  <c r="E10" i="1"/>
  <c r="D10" i="1"/>
  <c r="K9" i="1"/>
  <c r="H9" i="1"/>
  <c r="G9" i="1"/>
  <c r="F9" i="1"/>
  <c r="E9" i="1"/>
  <c r="D9" i="1"/>
  <c r="K8" i="1"/>
  <c r="H8" i="1"/>
  <c r="G8" i="1"/>
  <c r="F8" i="1"/>
  <c r="E8" i="1"/>
  <c r="D8" i="1"/>
  <c r="K7" i="1"/>
  <c r="H7" i="1"/>
  <c r="G7" i="1"/>
  <c r="F7" i="1"/>
  <c r="E7" i="1"/>
  <c r="D7" i="1"/>
  <c r="K6" i="1"/>
  <c r="H6" i="1"/>
  <c r="G6" i="1"/>
  <c r="F6" i="1"/>
  <c r="E6" i="1"/>
  <c r="D6" i="1"/>
  <c r="K5" i="1"/>
  <c r="H5" i="1"/>
  <c r="G5" i="1"/>
  <c r="F5" i="1"/>
  <c r="E5" i="1"/>
  <c r="D5" i="1"/>
  <c r="K4" i="1"/>
  <c r="H4" i="1"/>
  <c r="G4" i="1"/>
  <c r="F4" i="1"/>
  <c r="E4" i="1"/>
  <c r="D4" i="1"/>
  <c r="K3" i="1"/>
  <c r="H3" i="1"/>
  <c r="G3" i="1"/>
  <c r="F3" i="1"/>
  <c r="E3" i="1"/>
  <c r="D3" i="1"/>
  <c r="K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<sst xmlns="http://schemas.openxmlformats.org/spreadsheetml/2006/main" count="29" uniqueCount="20">
  <si>
    <t>#</t>
  </si>
  <si>
    <t>Econimic Activity</t>
  </si>
  <si>
    <t>Water</t>
  </si>
  <si>
    <t xml:space="preserve">Electricity </t>
  </si>
  <si>
    <t>Fuel (Average)</t>
  </si>
  <si>
    <t xml:space="preserve">Local </t>
  </si>
  <si>
    <t>Export</t>
  </si>
  <si>
    <t>Expenditure</t>
  </si>
  <si>
    <t>% of Establishments Conducting Research</t>
  </si>
  <si>
    <t>Average Compensation per Employee</t>
  </si>
  <si>
    <t>Metal Ores</t>
  </si>
  <si>
    <t>Food Products</t>
  </si>
  <si>
    <t>Wearing Apparel</t>
  </si>
  <si>
    <t>Chemicals &amp; Chemical Products</t>
  </si>
  <si>
    <t>Other Non-metallic Mineral Products</t>
  </si>
  <si>
    <t>Basic Metals</t>
  </si>
  <si>
    <t>Fabricated Metal Products</t>
  </si>
  <si>
    <t>Computer, Electronic &amp; Optical Products</t>
  </si>
  <si>
    <t>Repair &amp; Installation of Machinery &amp; Equipment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</si>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</sst>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/>
    <xf numFmtId="3" fontId="0" fillId="0" borderId="1" xfId="0" applyNumberFormat="1" applyBorder="1"/>
    <xf numFmtId="165" fontId="0" fillId="0" borderId="1" xfId="0" applyNumberForma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lmo/Desktop/Work/Projects/1/industrial_survey_report_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lmo/Desktop/Work/Projects/1/industrial_survey_report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محتوى "/>
      <sheetName val="منشآت حسب المنطقة"/>
      <sheetName val="منشآت حسب النشاط"/>
      <sheetName val="منشآت حسب المنطقة والنشاط"/>
      <sheetName val="منشآت حسب سنة التأسيس"/>
      <sheetName val="مشتغلين حسب المنطقة"/>
      <sheetName val="مشتغلين حسب النشاط"/>
      <sheetName val="مشتغلين حسب المنطقة والنشاط"/>
      <sheetName val="مشتغلين حسب الجنس والجنسية"/>
      <sheetName val="المشتغلون حسب المهنة"/>
      <sheetName val="تعويضات المشتغلين"/>
      <sheetName val="استهلاك الماء والكهرباء والوقود"/>
      <sheetName val="النفقات التشغيلية"/>
      <sheetName val="الإيرادات التشغيلية"/>
      <sheetName val="بحث وتطوير النشاط "/>
      <sheetName val="الحوافز والتمويل "/>
      <sheetName val="الخطط الإستثماريه "/>
      <sheetName val="نوع الحيازه"/>
      <sheetName val="التحديات حسب النشاط"/>
      <sheetName val="التحديات حسب الحج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P6">
            <v>3793</v>
          </cell>
        </row>
        <row r="9">
          <cell r="P9">
            <v>113865</v>
          </cell>
        </row>
        <row r="13">
          <cell r="P13">
            <v>84423</v>
          </cell>
        </row>
        <row r="19">
          <cell r="P19">
            <v>97640</v>
          </cell>
        </row>
        <row r="22">
          <cell r="P22">
            <v>135287</v>
          </cell>
        </row>
        <row r="23">
          <cell r="P23">
            <v>47875</v>
          </cell>
        </row>
        <row r="24">
          <cell r="P24">
            <v>141349</v>
          </cell>
        </row>
        <row r="25">
          <cell r="P25">
            <v>3421</v>
          </cell>
        </row>
        <row r="32">
          <cell r="P32">
            <v>66424</v>
          </cell>
        </row>
      </sheetData>
      <sheetData sheetId="8"/>
      <sheetData sheetId="9"/>
      <sheetData sheetId="10">
        <row r="5">
          <cell r="A5">
            <v>1</v>
          </cell>
          <cell r="B5" t="str">
            <v xml:space="preserve">تعدين الفحم والليغنيت و إستخراج النفط الخام والغاز الطبيعي </v>
          </cell>
          <cell r="C5">
            <v>22127766</v>
          </cell>
          <cell r="D5">
            <v>11093720</v>
          </cell>
          <cell r="E5">
            <v>33221486</v>
          </cell>
        </row>
        <row r="6">
          <cell r="A6">
            <v>2</v>
          </cell>
          <cell r="B6" t="str">
            <v>تعدين ركازات الفلزات</v>
          </cell>
          <cell r="C6">
            <v>152465</v>
          </cell>
          <cell r="D6">
            <v>33146</v>
          </cell>
          <cell r="E6">
            <v>185611</v>
          </cell>
        </row>
        <row r="7">
          <cell r="A7">
            <v>3</v>
          </cell>
          <cell r="B7" t="str">
            <v xml:space="preserve">الانشطه الأخرى للتعدين وإستغلال المحاجر و أنشطة خدمات دعم التعدين </v>
          </cell>
          <cell r="C7">
            <v>806263</v>
          </cell>
          <cell r="D7">
            <v>168360</v>
          </cell>
          <cell r="E7">
            <v>974623</v>
          </cell>
        </row>
        <row r="8">
          <cell r="A8">
            <v>4</v>
          </cell>
          <cell r="B8" t="str">
            <v>صُنع المنتجات الغذائية</v>
          </cell>
          <cell r="C8">
            <v>4605999</v>
          </cell>
          <cell r="D8">
            <v>413421</v>
          </cell>
          <cell r="E8">
            <v>5019420</v>
          </cell>
        </row>
        <row r="9">
          <cell r="A9">
            <v>5</v>
          </cell>
          <cell r="B9" t="str">
            <v xml:space="preserve">صنع المشروبات وصنع منتجات التبغ </v>
          </cell>
          <cell r="C9">
            <v>1168976</v>
          </cell>
          <cell r="D9">
            <v>315449</v>
          </cell>
          <cell r="E9">
            <v>1484425</v>
          </cell>
        </row>
        <row r="10">
          <cell r="A10">
            <v>6</v>
          </cell>
          <cell r="B10" t="str">
            <v>صُنع المنسوجات</v>
          </cell>
          <cell r="C10">
            <v>617285</v>
          </cell>
          <cell r="D10">
            <v>89719</v>
          </cell>
          <cell r="E10">
            <v>707004</v>
          </cell>
        </row>
        <row r="11">
          <cell r="A11">
            <v>7</v>
          </cell>
          <cell r="B11" t="str">
            <v>صُنع الملبوسات</v>
          </cell>
          <cell r="C11">
            <v>1805728</v>
          </cell>
          <cell r="D11">
            <v>99746</v>
          </cell>
          <cell r="E11">
            <v>1905474</v>
          </cell>
        </row>
        <row r="12">
          <cell r="A12">
            <v>8</v>
          </cell>
          <cell r="B12" t="str">
            <v>صُنع المنتجات الجلدية والمنتجات ذات الصلة</v>
          </cell>
          <cell r="C12">
            <v>56742</v>
          </cell>
          <cell r="D12">
            <v>9935</v>
          </cell>
          <cell r="E12">
            <v>66677</v>
          </cell>
        </row>
        <row r="13">
          <cell r="A13">
            <v>9</v>
          </cell>
          <cell r="B13" t="str">
            <v>صُنع الخشب ومنتجات الخشب والفلين</v>
          </cell>
          <cell r="C13">
            <v>658069</v>
          </cell>
          <cell r="D13">
            <v>55359</v>
          </cell>
          <cell r="E13">
            <v>713428</v>
          </cell>
        </row>
        <row r="14">
          <cell r="A14">
            <v>10</v>
          </cell>
          <cell r="B14" t="str">
            <v>صُنع الورق ومنتجات الورق</v>
          </cell>
          <cell r="C14">
            <v>961925</v>
          </cell>
          <cell r="D14">
            <v>225643</v>
          </cell>
          <cell r="E14">
            <v>1187568</v>
          </cell>
        </row>
        <row r="15">
          <cell r="A15">
            <v>11</v>
          </cell>
          <cell r="B15" t="str">
            <v>الطباعة واستنساخ وسائط الأعلام المسجّلة</v>
          </cell>
          <cell r="C15">
            <v>676445</v>
          </cell>
          <cell r="D15">
            <v>106948</v>
          </cell>
          <cell r="E15">
            <v>783393</v>
          </cell>
        </row>
        <row r="16">
          <cell r="A16">
            <v>12</v>
          </cell>
          <cell r="B16" t="str">
            <v xml:space="preserve">صنع فحم الكوك والمنتجات النفطية المكررة </v>
          </cell>
          <cell r="C16">
            <v>4873545</v>
          </cell>
          <cell r="D16">
            <v>772560</v>
          </cell>
          <cell r="E16">
            <v>5646105</v>
          </cell>
        </row>
        <row r="17">
          <cell r="A17">
            <v>13</v>
          </cell>
          <cell r="B17" t="str">
            <v>صُنع المواد الكيميائية والمنتجات الكيميائية</v>
          </cell>
          <cell r="C17">
            <v>9172933</v>
          </cell>
          <cell r="D17">
            <v>2636410</v>
          </cell>
          <cell r="E17">
            <v>11809343</v>
          </cell>
        </row>
        <row r="18">
          <cell r="A18">
            <v>14</v>
          </cell>
          <cell r="B18" t="str">
            <v xml:space="preserve">صنع المنتجات الصيدلانية والمستحضرات الطبية ومنتجات المطاط </v>
          </cell>
          <cell r="C18">
            <v>1316945</v>
          </cell>
          <cell r="D18">
            <v>219736</v>
          </cell>
          <cell r="E18">
            <v>1536681</v>
          </cell>
        </row>
        <row r="19">
          <cell r="A19">
            <v>15</v>
          </cell>
          <cell r="B19" t="str">
            <v>صنع منتجات المعادن اللافلزية الأخرى</v>
          </cell>
          <cell r="C19">
            <v>5343227</v>
          </cell>
          <cell r="D19">
            <v>887083</v>
          </cell>
          <cell r="E19">
            <v>6230310</v>
          </cell>
        </row>
        <row r="20">
          <cell r="A20">
            <v>16</v>
          </cell>
          <cell r="B20" t="str">
            <v>صنع الفلزات القاعدية</v>
          </cell>
          <cell r="C20">
            <v>3891360</v>
          </cell>
          <cell r="D20">
            <v>368857</v>
          </cell>
          <cell r="E20">
            <v>4260217</v>
          </cell>
        </row>
        <row r="21">
          <cell r="A21">
            <v>17</v>
          </cell>
          <cell r="B21" t="str">
            <v>صنع منتجات المعادن المشكلة (باستثناء الآلات والمعدات)</v>
          </cell>
          <cell r="C21">
            <v>3049258</v>
          </cell>
          <cell r="D21">
            <v>672630</v>
          </cell>
          <cell r="E21">
            <v>3721888</v>
          </cell>
        </row>
        <row r="22">
          <cell r="A22">
            <v>18</v>
          </cell>
          <cell r="B22" t="str">
            <v xml:space="preserve">صنع الحواسيب والمنتجات الإلكترونية والبصرية والمعدات الكهربائية </v>
          </cell>
          <cell r="C22">
            <v>973682</v>
          </cell>
          <cell r="D22">
            <v>177316</v>
          </cell>
          <cell r="E22">
            <v>1150998</v>
          </cell>
        </row>
        <row r="23">
          <cell r="A23">
            <v>19</v>
          </cell>
          <cell r="B23" t="str">
            <v>صنع الآلات والمعدات وصنع المركبات ومعدات النقل الأخرى</v>
          </cell>
          <cell r="C23">
            <v>1561778</v>
          </cell>
          <cell r="D23">
            <v>327466</v>
          </cell>
          <cell r="E23">
            <v>1889244</v>
          </cell>
        </row>
        <row r="24">
          <cell r="A24">
            <v>20</v>
          </cell>
          <cell r="B24" t="str">
            <v>صناعة الأثاث</v>
          </cell>
          <cell r="C24">
            <v>1206588</v>
          </cell>
          <cell r="D24">
            <v>260000</v>
          </cell>
          <cell r="E24">
            <v>1466588</v>
          </cell>
        </row>
        <row r="25">
          <cell r="A25">
            <v>21</v>
          </cell>
          <cell r="B25" t="str">
            <v>الصناعة التحويلية الأخرى</v>
          </cell>
          <cell r="C25">
            <v>210546</v>
          </cell>
          <cell r="D25">
            <v>40563</v>
          </cell>
          <cell r="E25">
            <v>251109</v>
          </cell>
        </row>
        <row r="26">
          <cell r="A26">
            <v>22</v>
          </cell>
          <cell r="B26" t="str">
            <v>إصلاح وصيانة وتركيب الآلات والمعدات</v>
          </cell>
          <cell r="C26">
            <v>1583914</v>
          </cell>
          <cell r="D26">
            <v>217971</v>
          </cell>
          <cell r="E26">
            <v>1801885</v>
          </cell>
        </row>
        <row r="27">
          <cell r="A27">
            <v>23</v>
          </cell>
          <cell r="B27" t="str">
            <v>توصيل الكهرباء والغاز والبخار وتكييف الهواء</v>
          </cell>
          <cell r="C27">
            <v>5480755</v>
          </cell>
          <cell r="D27">
            <v>2833193</v>
          </cell>
          <cell r="E27">
            <v>8313948</v>
          </cell>
        </row>
        <row r="28">
          <cell r="A28">
            <v>24</v>
          </cell>
          <cell r="B28" t="str">
            <v xml:space="preserve">إمدادات المياه وأنشطة الصرف الصحي وإدارة النفايات ومعالجتها </v>
          </cell>
          <cell r="C28">
            <v>1290405</v>
          </cell>
          <cell r="D28">
            <v>197371</v>
          </cell>
          <cell r="E28">
            <v>1487776</v>
          </cell>
        </row>
      </sheetData>
      <sheetData sheetId="11">
        <row r="6">
          <cell r="A6">
            <v>1</v>
          </cell>
          <cell r="B6" t="str">
            <v xml:space="preserve">تعدين الفحم والليغنيت و إستخراج النفط الخام والغاز الطبيعي </v>
          </cell>
          <cell r="C6">
            <v>58209</v>
          </cell>
          <cell r="D6">
            <v>19241</v>
          </cell>
        </row>
        <row r="7">
          <cell r="A7">
            <v>2</v>
          </cell>
          <cell r="B7" t="str">
            <v>تعدين ركازات الفلزات</v>
          </cell>
          <cell r="C7">
            <v>1514</v>
          </cell>
          <cell r="D7">
            <v>629</v>
          </cell>
          <cell r="E7">
            <v>762</v>
          </cell>
          <cell r="F7">
            <v>11859</v>
          </cell>
          <cell r="G7">
            <v>3298</v>
          </cell>
          <cell r="H7">
            <v>6850</v>
          </cell>
        </row>
        <row r="8">
          <cell r="A8">
            <v>3</v>
          </cell>
          <cell r="B8" t="str">
            <v xml:space="preserve">الانشطه الأخرى للتعدين وإستغلال المحاجر و أنشطة خدمات دعم التعدين </v>
          </cell>
          <cell r="C8">
            <v>47476</v>
          </cell>
          <cell r="D8">
            <v>16501</v>
          </cell>
        </row>
        <row r="9">
          <cell r="A9">
            <v>4</v>
          </cell>
          <cell r="B9" t="str">
            <v>صُنع المنتجات الغذائية</v>
          </cell>
          <cell r="C9">
            <v>1524988</v>
          </cell>
          <cell r="D9">
            <v>319039</v>
          </cell>
          <cell r="E9">
            <v>107849</v>
          </cell>
          <cell r="F9">
            <v>421681</v>
          </cell>
          <cell r="G9">
            <v>2505648</v>
          </cell>
          <cell r="H9">
            <v>480898</v>
          </cell>
        </row>
        <row r="10">
          <cell r="A10">
            <v>5</v>
          </cell>
          <cell r="B10" t="str">
            <v xml:space="preserve">صنع المشروبات وصنع منتجات التبغ </v>
          </cell>
          <cell r="C10">
            <v>345910</v>
          </cell>
          <cell r="D10">
            <v>49618</v>
          </cell>
        </row>
        <row r="11">
          <cell r="A11">
            <v>6</v>
          </cell>
          <cell r="B11" t="str">
            <v>صُنع المنسوجات</v>
          </cell>
          <cell r="C11">
            <v>63233</v>
          </cell>
          <cell r="D11">
            <v>3507</v>
          </cell>
        </row>
        <row r="12">
          <cell r="A12">
            <v>7</v>
          </cell>
          <cell r="B12" t="str">
            <v>صُنع الملبوسات</v>
          </cell>
          <cell r="C12">
            <v>82087</v>
          </cell>
          <cell r="D12">
            <v>5305</v>
          </cell>
          <cell r="E12">
            <v>2182</v>
          </cell>
          <cell r="F12">
            <v>159970</v>
          </cell>
          <cell r="G12">
            <v>139461</v>
          </cell>
          <cell r="H12">
            <v>21174</v>
          </cell>
        </row>
        <row r="13">
          <cell r="A13">
            <v>8</v>
          </cell>
          <cell r="B13" t="str">
            <v>صُنع المنتجات الجلدية والمنتجات ذات الصلة</v>
          </cell>
          <cell r="C13">
            <v>2991</v>
          </cell>
          <cell r="D13">
            <v>39</v>
          </cell>
        </row>
        <row r="14">
          <cell r="A14">
            <v>9</v>
          </cell>
          <cell r="B14" t="str">
            <v>صُنع الخشب ومنتجات الخشب والفلين</v>
          </cell>
          <cell r="C14">
            <v>30995</v>
          </cell>
          <cell r="D14">
            <v>6122</v>
          </cell>
        </row>
        <row r="15">
          <cell r="A15">
            <v>10</v>
          </cell>
          <cell r="B15" t="str">
            <v>صُنع الورق ومنتجات الورق</v>
          </cell>
          <cell r="C15">
            <v>109521</v>
          </cell>
          <cell r="D15">
            <v>11658</v>
          </cell>
        </row>
        <row r="16">
          <cell r="A16">
            <v>11</v>
          </cell>
          <cell r="B16" t="str">
            <v>الطباعة واستنساخ وسائط الأعلام المسجّلة</v>
          </cell>
          <cell r="C16">
            <v>101792</v>
          </cell>
          <cell r="D16">
            <v>16834</v>
          </cell>
        </row>
        <row r="17">
          <cell r="A17">
            <v>12</v>
          </cell>
          <cell r="B17" t="str">
            <v xml:space="preserve">صنع فحم الكوك والمنتجات النفطية المكررة </v>
          </cell>
          <cell r="C17">
            <v>2961284</v>
          </cell>
          <cell r="D17">
            <v>640257</v>
          </cell>
        </row>
        <row r="18">
          <cell r="A18">
            <v>13</v>
          </cell>
          <cell r="B18" t="str">
            <v>صُنع المواد الكيميائية والمنتجات الكيميائية</v>
          </cell>
          <cell r="C18">
            <v>748905</v>
          </cell>
          <cell r="D18">
            <v>121714</v>
          </cell>
          <cell r="E18">
            <v>37122</v>
          </cell>
          <cell r="F18">
            <v>781956</v>
          </cell>
          <cell r="G18">
            <v>1842483</v>
          </cell>
          <cell r="H18">
            <v>897207</v>
          </cell>
        </row>
        <row r="19">
          <cell r="A19">
            <v>14</v>
          </cell>
          <cell r="B19" t="str">
            <v xml:space="preserve">صنع المنتجات الصيدلانية والمستحضرات الطبية ومنتجات المطاط </v>
          </cell>
          <cell r="C19">
            <v>187772</v>
          </cell>
          <cell r="D19">
            <v>18174</v>
          </cell>
        </row>
        <row r="20">
          <cell r="A20">
            <v>15</v>
          </cell>
          <cell r="B20" t="str">
            <v>صنع منتجات المعادن اللافلزية الأخرى</v>
          </cell>
          <cell r="C20">
            <v>403662</v>
          </cell>
          <cell r="D20">
            <v>92035</v>
          </cell>
          <cell r="E20">
            <v>103193</v>
          </cell>
          <cell r="F20">
            <v>3018508</v>
          </cell>
          <cell r="G20">
            <v>660770</v>
          </cell>
          <cell r="H20">
            <v>126965</v>
          </cell>
        </row>
        <row r="21">
          <cell r="A21">
            <v>16</v>
          </cell>
          <cell r="B21" t="str">
            <v>صنع الفلزات القاعدية</v>
          </cell>
          <cell r="C21">
            <v>455620</v>
          </cell>
          <cell r="D21">
            <v>42477</v>
          </cell>
          <cell r="E21">
            <v>79687</v>
          </cell>
          <cell r="F21">
            <v>839902</v>
          </cell>
          <cell r="G21">
            <v>629926</v>
          </cell>
          <cell r="H21">
            <v>52142</v>
          </cell>
        </row>
        <row r="22">
          <cell r="A22">
            <v>17</v>
          </cell>
          <cell r="B22" t="str">
            <v>صنع منتجات المعادن المشكلة (باستثناء الآلات والمعدات)</v>
          </cell>
          <cell r="C22">
            <v>17810</v>
          </cell>
          <cell r="D22">
            <v>6882</v>
          </cell>
          <cell r="E22">
            <v>6184</v>
          </cell>
          <cell r="F22">
            <v>86534</v>
          </cell>
          <cell r="G22">
            <v>148929</v>
          </cell>
          <cell r="H22">
            <v>84824</v>
          </cell>
        </row>
        <row r="23">
          <cell r="A23">
            <v>18</v>
          </cell>
          <cell r="B23" t="str">
            <v xml:space="preserve">صنع الحواسيب والمنتجات الإلكترونية والبصرية والمعدات الكهربائية </v>
          </cell>
          <cell r="C23">
            <v>306109</v>
          </cell>
          <cell r="D23">
            <v>28114</v>
          </cell>
          <cell r="E23">
            <v>34128</v>
          </cell>
          <cell r="F23">
            <v>262497</v>
          </cell>
          <cell r="G23">
            <v>314997</v>
          </cell>
          <cell r="H23">
            <v>104144</v>
          </cell>
        </row>
        <row r="24">
          <cell r="A24">
            <v>19</v>
          </cell>
          <cell r="B24" t="str">
            <v>صنع الآلات والمعدات وصنع المركبات ومعدات النقل الأخرى</v>
          </cell>
          <cell r="C24">
            <v>13765</v>
          </cell>
          <cell r="D24">
            <v>2924</v>
          </cell>
        </row>
        <row r="25">
          <cell r="A25">
            <v>20</v>
          </cell>
          <cell r="B25" t="str">
            <v>صناعة الأثاث</v>
          </cell>
          <cell r="C25">
            <v>121336</v>
          </cell>
          <cell r="D25">
            <v>35825</v>
          </cell>
        </row>
        <row r="26">
          <cell r="A26">
            <v>21</v>
          </cell>
          <cell r="B26" t="str">
            <v>الصناعة التحويلية الأخرى</v>
          </cell>
          <cell r="C26">
            <v>3165</v>
          </cell>
          <cell r="D26">
            <v>1002</v>
          </cell>
        </row>
        <row r="27">
          <cell r="A27">
            <v>22</v>
          </cell>
          <cell r="B27" t="str">
            <v>إصلاح وصيانة وتركيب الآلات والمعدات</v>
          </cell>
          <cell r="C27">
            <v>124423</v>
          </cell>
          <cell r="D27">
            <v>6323</v>
          </cell>
          <cell r="E27">
            <v>1089</v>
          </cell>
          <cell r="F27">
            <v>214570</v>
          </cell>
          <cell r="G27">
            <v>201873</v>
          </cell>
          <cell r="H27">
            <v>91326</v>
          </cell>
        </row>
        <row r="28">
          <cell r="A28">
            <v>23</v>
          </cell>
          <cell r="B28" t="str">
            <v>توصيل الكهرباء والغاز والبخار وتكييف الهواء</v>
          </cell>
          <cell r="C28">
            <v>773636</v>
          </cell>
          <cell r="D28">
            <v>288547</v>
          </cell>
        </row>
        <row r="29">
          <cell r="A29">
            <v>24</v>
          </cell>
          <cell r="B29" t="str">
            <v xml:space="preserve">إمدادات المياه وأنشطة الصرف الصحي وإدارة النفايات ومعالجتها </v>
          </cell>
          <cell r="C29">
            <v>83393</v>
          </cell>
          <cell r="D29">
            <v>1657</v>
          </cell>
        </row>
      </sheetData>
      <sheetData sheetId="12"/>
      <sheetData sheetId="13">
        <row r="6">
          <cell r="A6">
            <v>1</v>
          </cell>
          <cell r="B6" t="str">
            <v xml:space="preserve">تعدين الفحم والليغنيت و إستخراج النفط الخام والغاز الطبيعي </v>
          </cell>
          <cell r="C6">
            <v>508625015</v>
          </cell>
          <cell r="D6">
            <v>264200372</v>
          </cell>
        </row>
        <row r="7">
          <cell r="A7">
            <v>2</v>
          </cell>
          <cell r="B7" t="str">
            <v>تعدين ركازات الفلزات</v>
          </cell>
          <cell r="C7">
            <v>0</v>
          </cell>
          <cell r="D7">
            <v>3760460</v>
          </cell>
        </row>
        <row r="8">
          <cell r="A8">
            <v>3</v>
          </cell>
          <cell r="B8" t="str">
            <v xml:space="preserve">الانشطه الأخرى للتعدين وإستغلال المحاجر و أنشطة خدمات دعم التعدين </v>
          </cell>
          <cell r="C8">
            <v>9841</v>
          </cell>
          <cell r="D8">
            <v>14063441</v>
          </cell>
        </row>
        <row r="9">
          <cell r="A9">
            <v>4</v>
          </cell>
          <cell r="B9" t="str">
            <v>صُنع المنتجات الغذائية</v>
          </cell>
          <cell r="C9">
            <v>11633364</v>
          </cell>
          <cell r="D9">
            <v>66300400</v>
          </cell>
        </row>
        <row r="10">
          <cell r="A10">
            <v>5</v>
          </cell>
          <cell r="B10" t="str">
            <v xml:space="preserve">صنع المشروبات وصنع منتجات التبغ </v>
          </cell>
          <cell r="C10">
            <v>519679</v>
          </cell>
          <cell r="D10">
            <v>9716733</v>
          </cell>
        </row>
        <row r="11">
          <cell r="A11">
            <v>6</v>
          </cell>
          <cell r="B11" t="str">
            <v>صُنع المنسوجات</v>
          </cell>
          <cell r="C11">
            <v>1234677</v>
          </cell>
          <cell r="D11">
            <v>10761933</v>
          </cell>
        </row>
        <row r="12">
          <cell r="A12">
            <v>7</v>
          </cell>
          <cell r="B12" t="str">
            <v>صُنع الملبوسات</v>
          </cell>
          <cell r="C12">
            <v>241317</v>
          </cell>
          <cell r="D12">
            <v>9672576</v>
          </cell>
        </row>
        <row r="13">
          <cell r="A13">
            <v>8</v>
          </cell>
          <cell r="B13" t="str">
            <v>صُنع المنتجات الجلدية والمنتجات ذات الصلة</v>
          </cell>
          <cell r="C13">
            <v>62779</v>
          </cell>
          <cell r="D13">
            <v>695464</v>
          </cell>
        </row>
        <row r="14">
          <cell r="A14">
            <v>9</v>
          </cell>
          <cell r="B14" t="str">
            <v>صُنع الخشب ومنتجات الخشب والفلين</v>
          </cell>
          <cell r="C14">
            <v>26903</v>
          </cell>
          <cell r="D14">
            <v>7416511</v>
          </cell>
        </row>
        <row r="15">
          <cell r="A15">
            <v>10</v>
          </cell>
          <cell r="B15" t="str">
            <v>صُنع الورق ومنتجات الورق</v>
          </cell>
          <cell r="C15">
            <v>1108286</v>
          </cell>
          <cell r="D15">
            <v>12897846</v>
          </cell>
        </row>
        <row r="16">
          <cell r="A16">
            <v>11</v>
          </cell>
          <cell r="B16" t="str">
            <v>الطباعة واستنساخ وسائط الأعلام المسجّلة</v>
          </cell>
          <cell r="C16">
            <v>18496</v>
          </cell>
          <cell r="D16">
            <v>6598646</v>
          </cell>
        </row>
        <row r="17">
          <cell r="A17">
            <v>12</v>
          </cell>
          <cell r="B17" t="str">
            <v xml:space="preserve">صنع فحم الكوك والمنتجات النفطية المكررة </v>
          </cell>
          <cell r="C17">
            <v>45496759</v>
          </cell>
          <cell r="D17">
            <v>75870368</v>
          </cell>
        </row>
        <row r="18">
          <cell r="A18">
            <v>13</v>
          </cell>
          <cell r="B18" t="str">
            <v>صُنع المواد الكيميائية والمنتجات الكيميائية</v>
          </cell>
          <cell r="C18">
            <v>69983986</v>
          </cell>
          <cell r="D18">
            <v>87957021</v>
          </cell>
        </row>
        <row r="19">
          <cell r="A19">
            <v>14</v>
          </cell>
          <cell r="B19" t="str">
            <v xml:space="preserve">صنع المنتجات الصيدلانية والمستحضرات الطبية ومنتجات المطاط </v>
          </cell>
          <cell r="C19">
            <v>4325207</v>
          </cell>
          <cell r="D19">
            <v>17096164</v>
          </cell>
        </row>
        <row r="20">
          <cell r="A20">
            <v>15</v>
          </cell>
          <cell r="B20" t="str">
            <v>صنع منتجات المعادن اللافلزية الأخرى</v>
          </cell>
          <cell r="C20">
            <v>2161529</v>
          </cell>
          <cell r="D20">
            <v>33389759</v>
          </cell>
        </row>
        <row r="21">
          <cell r="A21">
            <v>16</v>
          </cell>
          <cell r="B21" t="str">
            <v>صنع الفلزات القاعدية</v>
          </cell>
          <cell r="C21">
            <v>8990016</v>
          </cell>
          <cell r="D21">
            <v>19981116</v>
          </cell>
        </row>
        <row r="22">
          <cell r="A22">
            <v>17</v>
          </cell>
          <cell r="B22" t="str">
            <v>صنع منتجات المعادن المشكلة (باستثناء الآلات والمعدات)</v>
          </cell>
          <cell r="C22">
            <v>462340</v>
          </cell>
          <cell r="D22">
            <v>24737105</v>
          </cell>
        </row>
        <row r="23">
          <cell r="A23">
            <v>18</v>
          </cell>
          <cell r="B23" t="str">
            <v xml:space="preserve">صنع الحواسيب والمنتجات الإلكترونية والبصرية والمعدات الكهربائية </v>
          </cell>
          <cell r="C23">
            <v>5287930</v>
          </cell>
          <cell r="D23">
            <v>15421323</v>
          </cell>
        </row>
        <row r="24">
          <cell r="A24">
            <v>19</v>
          </cell>
          <cell r="B24" t="str">
            <v>صنع الآلات والمعدات وصنع المركبات ومعدات النقل الأخرى</v>
          </cell>
          <cell r="C24">
            <v>5137201</v>
          </cell>
          <cell r="D24">
            <v>13628519</v>
          </cell>
        </row>
        <row r="25">
          <cell r="A25">
            <v>20</v>
          </cell>
          <cell r="B25" t="str">
            <v>صناعة الأثاث</v>
          </cell>
          <cell r="C25">
            <v>152880</v>
          </cell>
          <cell r="D25">
            <v>12394621</v>
          </cell>
        </row>
        <row r="26">
          <cell r="A26">
            <v>21</v>
          </cell>
          <cell r="B26" t="str">
            <v>الصناعة التحويلية الأخرى</v>
          </cell>
          <cell r="C26">
            <v>200772</v>
          </cell>
          <cell r="D26">
            <v>1305884</v>
          </cell>
        </row>
        <row r="27">
          <cell r="A27">
            <v>22</v>
          </cell>
          <cell r="B27" t="str">
            <v>إصلاح وصيانة وتركيب الآلات والمعدات</v>
          </cell>
          <cell r="C27">
            <v>2348</v>
          </cell>
          <cell r="D27">
            <v>5678973</v>
          </cell>
        </row>
        <row r="28">
          <cell r="A28">
            <v>23</v>
          </cell>
          <cell r="B28" t="str">
            <v>توصيل الكهرباء والغاز والبخار وتكييف الهواء</v>
          </cell>
          <cell r="C28">
            <v>1525308</v>
          </cell>
          <cell r="D28">
            <v>54153531</v>
          </cell>
        </row>
        <row r="29">
          <cell r="A29">
            <v>24</v>
          </cell>
          <cell r="B29" t="str">
            <v xml:space="preserve">إمدادات المياه وأنشطة الصرف الصحي وإدارة النفايات ومعالجتها </v>
          </cell>
          <cell r="C29">
            <v>124</v>
          </cell>
          <cell r="D29">
            <v>6374679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محتوى"/>
      <sheetName val="منشآت حسب المنطقة"/>
      <sheetName val="منشآت حسب النشاط"/>
      <sheetName val="منشآت حسب سنة التأسيس"/>
      <sheetName val="مشتغلين حسب النشاط"/>
      <sheetName val="مشتغلين حسب المنطقة والنشاط "/>
      <sheetName val="مشتغلين حسب الجنس و العمر"/>
      <sheetName val="متوسط تعويضات المشتغلين"/>
      <sheetName val=" مشترياتالماء والكهرباء والوقود"/>
      <sheetName val="النفقات التشغيلية"/>
      <sheetName val="الإيرادات التشغيلية"/>
      <sheetName val="التكوينات الرأس ماليه "/>
      <sheetName val="بحث وتطوير النشاط "/>
      <sheetName val="الحوافز والتمويل "/>
      <sheetName val="الخطط الإستثماريه "/>
      <sheetName val="نوع الحيازه"/>
      <sheetName val="التحديات حسب النشاط "/>
      <sheetName val="التحديات حسب الحج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A7">
            <v>5</v>
          </cell>
          <cell r="B7" t="str">
            <v>تعدين الفحم والليغنيت</v>
          </cell>
          <cell r="C7">
            <v>2302.6302695329687</v>
          </cell>
        </row>
        <row r="8">
          <cell r="A8">
            <v>6</v>
          </cell>
          <cell r="B8" t="str">
            <v>استخراج النفط الخام والغاز الطبيعي</v>
          </cell>
          <cell r="C8">
            <v>44904.936165706968</v>
          </cell>
        </row>
        <row r="9">
          <cell r="A9">
            <v>7</v>
          </cell>
          <cell r="B9" t="str">
            <v>تعدين ركازات الفلزات</v>
          </cell>
          <cell r="C9">
            <v>4056.4258233223773</v>
          </cell>
        </row>
        <row r="10">
          <cell r="A10">
            <v>8</v>
          </cell>
          <cell r="B10" t="str">
            <v>الأنشطة الأخرى للتعدين واستغلال المحاجر</v>
          </cell>
          <cell r="C10">
            <v>2744.1751985319056</v>
          </cell>
        </row>
        <row r="11">
          <cell r="A11">
            <v>9</v>
          </cell>
          <cell r="B11" t="str">
            <v>أنشطة خدمات دعم التعدين</v>
          </cell>
          <cell r="C11">
            <v>2280.8323869030255</v>
          </cell>
        </row>
        <row r="12">
          <cell r="A12">
            <v>10</v>
          </cell>
          <cell r="B12" t="str">
            <v>صُنع المنتجات الغذائية</v>
          </cell>
          <cell r="C12">
            <v>3548.1807641919986</v>
          </cell>
        </row>
        <row r="13">
          <cell r="A13">
            <v>11</v>
          </cell>
          <cell r="B13" t="str">
            <v>صُنع المشروبات</v>
          </cell>
          <cell r="C13">
            <v>3997.5419964300117</v>
          </cell>
        </row>
        <row r="14">
          <cell r="A14">
            <v>12</v>
          </cell>
          <cell r="B14" t="str">
            <v>صُنع منتجات التبغ</v>
          </cell>
          <cell r="C14">
            <v>1246.9163915872514</v>
          </cell>
        </row>
        <row r="15">
          <cell r="A15">
            <v>13</v>
          </cell>
          <cell r="B15" t="str">
            <v>صُنع المنسوجات</v>
          </cell>
          <cell r="C15">
            <v>2384.6508276749519</v>
          </cell>
        </row>
        <row r="16">
          <cell r="A16">
            <v>14</v>
          </cell>
          <cell r="B16" t="str">
            <v>صُنع الملبوسات</v>
          </cell>
          <cell r="C16">
            <v>1584.0759215947767</v>
          </cell>
        </row>
        <row r="17">
          <cell r="A17">
            <v>15</v>
          </cell>
          <cell r="B17" t="str">
            <v>صُنع المنتجات الجلدية والمنتجات ذات الصلة</v>
          </cell>
          <cell r="C17">
            <v>2424.8434376048103</v>
          </cell>
        </row>
        <row r="18">
          <cell r="A18">
            <v>16</v>
          </cell>
          <cell r="B18" t="str">
            <v>صُنع الخشب ومنتجات الخشب والفلين</v>
          </cell>
          <cell r="C18">
            <v>1929.1026922399039</v>
          </cell>
        </row>
        <row r="19">
          <cell r="A19">
            <v>17</v>
          </cell>
          <cell r="B19" t="str">
            <v>صُنع الورق ومنتجات الورق</v>
          </cell>
          <cell r="C19">
            <v>5878.6243233314544</v>
          </cell>
        </row>
        <row r="20">
          <cell r="A20">
            <v>18</v>
          </cell>
          <cell r="B20" t="str">
            <v>الطباعة واستنساخ وسائط الأعلام المسجّلة</v>
          </cell>
          <cell r="C20">
            <v>3429.4884345780133</v>
          </cell>
        </row>
        <row r="21">
          <cell r="A21">
            <v>19</v>
          </cell>
          <cell r="B21" t="str">
            <v xml:space="preserve">صنع فحم الكوك والمنتجات النفطية المكررة </v>
          </cell>
          <cell r="C21">
            <v>30134.192980428026</v>
          </cell>
        </row>
        <row r="22">
          <cell r="A22">
            <v>20</v>
          </cell>
          <cell r="B22" t="str">
            <v>صُنع المواد الكيميائية والمنتجات الكيميائية</v>
          </cell>
          <cell r="C22">
            <v>10906.991370306387</v>
          </cell>
        </row>
        <row r="23">
          <cell r="A23">
            <v>21</v>
          </cell>
          <cell r="B23" t="str">
            <v>صنع المنتجات الصيدلانية الأساسية والمستحضرات الصيدلانية</v>
          </cell>
          <cell r="C23">
            <v>5421.1011023979881</v>
          </cell>
        </row>
        <row r="24">
          <cell r="A24">
            <v>22</v>
          </cell>
          <cell r="B24" t="str">
            <v>صنع منتجات المطاط واللدائن</v>
          </cell>
          <cell r="C24">
            <v>2801.9893269273252</v>
          </cell>
        </row>
        <row r="25">
          <cell r="A25">
            <v>23</v>
          </cell>
          <cell r="B25" t="str">
            <v>صنع منتجات المعادن اللافلزية الأخرى</v>
          </cell>
          <cell r="C25">
            <v>3689.7382856310232</v>
          </cell>
        </row>
        <row r="26">
          <cell r="A26">
            <v>24</v>
          </cell>
          <cell r="B26" t="str">
            <v>صنع الفلزات القاعدية</v>
          </cell>
          <cell r="C26">
            <v>7634.9465323375298</v>
          </cell>
        </row>
        <row r="27">
          <cell r="A27">
            <v>25</v>
          </cell>
          <cell r="B27" t="str">
            <v>صنع منتجات المعادن المشكلة (باستثناء الآلات والمعدات)</v>
          </cell>
          <cell r="C27">
            <v>2143.8039445929699</v>
          </cell>
        </row>
        <row r="28">
          <cell r="A28">
            <v>26</v>
          </cell>
          <cell r="B28" t="str">
            <v>صنع الحواسيب والمنتجات الألكترونية والبصرية</v>
          </cell>
          <cell r="C28">
            <v>2369.7258718570001</v>
          </cell>
        </row>
        <row r="29">
          <cell r="A29">
            <v>27</v>
          </cell>
          <cell r="B29" t="str">
            <v>صنع المعدات الكهربائية</v>
          </cell>
          <cell r="C29">
            <v>3747.3762977680672</v>
          </cell>
        </row>
        <row r="30">
          <cell r="A30">
            <v>28</v>
          </cell>
          <cell r="B30" t="str">
            <v>صناعة الآلات والمعدات غير المصنفة في موضع أخر</v>
          </cell>
          <cell r="C30">
            <v>4157.8505480763833</v>
          </cell>
        </row>
        <row r="31">
          <cell r="A31">
            <v>29</v>
          </cell>
          <cell r="B31" t="str">
            <v xml:space="preserve">صناعة المركبات ذات المحركات والمركبات </v>
          </cell>
          <cell r="C31">
            <v>2733.823032373049</v>
          </cell>
        </row>
        <row r="32">
          <cell r="A32">
            <v>30</v>
          </cell>
          <cell r="B32" t="str">
            <v>صناعة معدات النقل الأخرى</v>
          </cell>
          <cell r="C32">
            <v>3272.6498003768206</v>
          </cell>
        </row>
        <row r="33">
          <cell r="A33">
            <v>31</v>
          </cell>
          <cell r="B33" t="str">
            <v>صناعة الأثاث</v>
          </cell>
          <cell r="C33">
            <v>2019.097579897418</v>
          </cell>
        </row>
        <row r="34">
          <cell r="A34">
            <v>32</v>
          </cell>
          <cell r="B34" t="str">
            <v>الصناعة التحويلية الأخرى</v>
          </cell>
          <cell r="C34">
            <v>2751.1341219272745</v>
          </cell>
        </row>
        <row r="35">
          <cell r="A35">
            <v>33</v>
          </cell>
          <cell r="B35" t="str">
            <v>إصلاح وصيانة وتركيب الآلات والمعدات</v>
          </cell>
          <cell r="C35">
            <v>2270.000334586894</v>
          </cell>
        </row>
        <row r="36">
          <cell r="A36">
            <v>35</v>
          </cell>
          <cell r="B36" t="str">
            <v>توصيل الكهرباء والغاز والبخار وتكييف الهواء</v>
          </cell>
          <cell r="C36">
            <v>10592.245386642429</v>
          </cell>
        </row>
        <row r="37">
          <cell r="A37">
            <v>36</v>
          </cell>
          <cell r="B37" t="str">
            <v>تجميع المياه ومعالجتها وتوصيلها</v>
          </cell>
          <cell r="C37">
            <v>2320.804749361414</v>
          </cell>
        </row>
        <row r="38">
          <cell r="A38">
            <v>37</v>
          </cell>
          <cell r="B38" t="str">
            <v>الصرف الصحي</v>
          </cell>
          <cell r="C38">
            <v>3568.6163316991215</v>
          </cell>
        </row>
        <row r="39">
          <cell r="A39">
            <v>38</v>
          </cell>
          <cell r="B39" t="str">
            <v>أنشطة جمع النفايات ومعالجتها وتصريفها ، واسترجاع المواد</v>
          </cell>
          <cell r="C39">
            <v>3768.5221451948041</v>
          </cell>
        </row>
        <row r="40">
          <cell r="A40">
            <v>39</v>
          </cell>
          <cell r="B40" t="str">
            <v>أنشطة المعالجة وخدمات إدارة النفايات الأخرى</v>
          </cell>
          <cell r="C40">
            <v>2018.3759679310413</v>
          </cell>
        </row>
      </sheetData>
      <sheetData sheetId="8">
        <row r="8">
          <cell r="A8">
            <v>5</v>
          </cell>
          <cell r="B8" t="str">
            <v>تعدين الفحم والليغنيت</v>
          </cell>
          <cell r="C8">
            <v>27.76546122809798</v>
          </cell>
          <cell r="D8">
            <v>2.9170873440344067</v>
          </cell>
        </row>
        <row r="9">
          <cell r="A9">
            <v>6</v>
          </cell>
          <cell r="B9" t="str">
            <v>استخراج النفط الخام والغاز الطبيعي</v>
          </cell>
          <cell r="C9">
            <v>6749129.0306530241</v>
          </cell>
          <cell r="D9">
            <v>709075.16056853987</v>
          </cell>
        </row>
        <row r="10">
          <cell r="A10">
            <v>7</v>
          </cell>
          <cell r="B10" t="str">
            <v>تعدين ركازات الفلزات</v>
          </cell>
          <cell r="C10">
            <v>50347.716841531219</v>
          </cell>
          <cell r="D10">
            <v>5289.6181479899606</v>
          </cell>
          <cell r="E10">
            <v>1062.6607981618224</v>
          </cell>
          <cell r="F10">
            <v>23378.537559560093</v>
          </cell>
          <cell r="G10">
            <v>1722.6622683980713</v>
          </cell>
          <cell r="H10">
            <v>18065.23356875098</v>
          </cell>
          <cell r="I10">
            <v>20991.468566813823</v>
          </cell>
        </row>
        <row r="11">
          <cell r="A11">
            <v>8</v>
          </cell>
          <cell r="B11" t="str">
            <v>الأنشطة الأخرى للتعدين واستغلال المحاجر</v>
          </cell>
          <cell r="C11">
            <v>78505.889430757175</v>
          </cell>
          <cell r="D11">
            <v>8247.9644263526607</v>
          </cell>
        </row>
        <row r="12">
          <cell r="A12">
            <v>9</v>
          </cell>
          <cell r="B12" t="str">
            <v>أنشطة خدمات دعم التعدين</v>
          </cell>
          <cell r="C12">
            <v>83686.527703235566</v>
          </cell>
          <cell r="D12">
            <v>8792.2512370242457</v>
          </cell>
        </row>
        <row r="13">
          <cell r="A13">
            <v>10</v>
          </cell>
          <cell r="B13" t="str">
            <v>صُنع المنتجات الغذائية</v>
          </cell>
          <cell r="C13">
            <v>2291710.9827450472</v>
          </cell>
          <cell r="D13">
            <v>240771.1166413129</v>
          </cell>
          <cell r="E13">
            <v>48369.848224601265</v>
          </cell>
          <cell r="F13">
            <v>1064136.6609412278</v>
          </cell>
          <cell r="G13">
            <v>78411.58026041463</v>
          </cell>
          <cell r="H13">
            <v>822287.41981822159</v>
          </cell>
          <cell r="I13">
            <v>632262.79279122991</v>
          </cell>
        </row>
        <row r="14">
          <cell r="A14">
            <v>11</v>
          </cell>
          <cell r="B14" t="str">
            <v>صُنع المشروبات</v>
          </cell>
          <cell r="C14">
            <v>296953.11234758084</v>
          </cell>
          <cell r="D14">
            <v>31198.407211191694</v>
          </cell>
        </row>
        <row r="15">
          <cell r="A15">
            <v>12</v>
          </cell>
          <cell r="B15" t="str">
            <v>صُنع منتجات التبغ</v>
          </cell>
          <cell r="C15">
            <v>632.19761058487757</v>
          </cell>
          <cell r="D15">
            <v>66.419773603460882</v>
          </cell>
        </row>
        <row r="16">
          <cell r="A16">
            <v>13</v>
          </cell>
          <cell r="B16" t="str">
            <v>صُنع المنسوجات</v>
          </cell>
          <cell r="C16">
            <v>302080.71788568748</v>
          </cell>
          <cell r="D16">
            <v>31737.122311133011</v>
          </cell>
        </row>
        <row r="17">
          <cell r="A17">
            <v>14</v>
          </cell>
          <cell r="B17" t="str">
            <v>صُنع الملبوسات</v>
          </cell>
          <cell r="C17">
            <v>193023.75318902696</v>
          </cell>
          <cell r="D17">
            <v>20279.409115520873</v>
          </cell>
          <cell r="E17">
            <v>4074.0432435824387</v>
          </cell>
          <cell r="F17">
            <v>89628.951358813632</v>
          </cell>
          <cell r="G17">
            <v>6604.3657465124998</v>
          </cell>
          <cell r="H17">
            <v>69258.735140901452</v>
          </cell>
          <cell r="I17">
            <v>46193.274318269789</v>
          </cell>
        </row>
        <row r="18">
          <cell r="A18">
            <v>15</v>
          </cell>
          <cell r="B18" t="str">
            <v>صُنع المنتجات الجلدية والمنتجات ذات الصلة</v>
          </cell>
          <cell r="C18">
            <v>9614.5266283670753</v>
          </cell>
          <cell r="D18">
            <v>1010.1187844885895</v>
          </cell>
        </row>
        <row r="19">
          <cell r="A19">
            <v>16</v>
          </cell>
          <cell r="B19" t="str">
            <v>صُنع الخشب ومنتجات الخشب والفلين</v>
          </cell>
          <cell r="C19">
            <v>227640.73133900558</v>
          </cell>
          <cell r="D19">
            <v>23916.328668934526</v>
          </cell>
        </row>
        <row r="20">
          <cell r="A20">
            <v>17</v>
          </cell>
          <cell r="B20" t="str">
            <v>صُنع الورق ومنتجات الورق</v>
          </cell>
          <cell r="C20">
            <v>438619.92222969129</v>
          </cell>
          <cell r="D20">
            <v>46082.167102009902</v>
          </cell>
        </row>
        <row r="21">
          <cell r="A21">
            <v>18</v>
          </cell>
          <cell r="B21" t="str">
            <v>الطباعة واستنساخ وسائط الأعلام المسجّلة</v>
          </cell>
          <cell r="C21">
            <v>256146.21069006016</v>
          </cell>
          <cell r="D21">
            <v>26911.163595949765</v>
          </cell>
        </row>
        <row r="22">
          <cell r="A22">
            <v>19</v>
          </cell>
          <cell r="B22" t="str">
            <v xml:space="preserve">صنع فحم الكوك والمنتجات النفطية المكررة </v>
          </cell>
          <cell r="C22">
            <v>2450082.4617995261</v>
          </cell>
          <cell r="D22">
            <v>257409.89794627874</v>
          </cell>
        </row>
        <row r="23">
          <cell r="A23">
            <v>20</v>
          </cell>
          <cell r="B23" t="str">
            <v>صُنع المواد الكيميائية والمنتجات الكيميائية</v>
          </cell>
          <cell r="C23">
            <v>3895627.8585615521</v>
          </cell>
          <cell r="D23">
            <v>409281.3956851465</v>
          </cell>
          <cell r="E23">
            <v>82222.815039462454</v>
          </cell>
          <cell r="F23">
            <v>1808901.9308681739</v>
          </cell>
          <cell r="G23">
            <v>133290.07837210735</v>
          </cell>
          <cell r="H23">
            <v>1397787.8556708619</v>
          </cell>
          <cell r="I23">
            <v>143518.51800475456</v>
          </cell>
        </row>
        <row r="24">
          <cell r="A24">
            <v>21</v>
          </cell>
          <cell r="B24" t="str">
            <v>صنع المنتجات الصيدلانية الأساسية والمستحضرات الصيدلانية</v>
          </cell>
          <cell r="C24">
            <v>62278.357299940617</v>
          </cell>
          <cell r="D24">
            <v>6543.0718544326755</v>
          </cell>
        </row>
        <row r="25">
          <cell r="A25">
            <v>22</v>
          </cell>
          <cell r="B25" t="str">
            <v>صنع منتجات المطاط واللدائن</v>
          </cell>
          <cell r="C25">
            <v>541627.16165900079</v>
          </cell>
          <cell r="D25">
            <v>56904.285705214694</v>
          </cell>
        </row>
        <row r="26">
          <cell r="A26">
            <v>23</v>
          </cell>
          <cell r="B26" t="str">
            <v>صنع منتجات المعادن اللافلزية الأخرى</v>
          </cell>
          <cell r="C26">
            <v>559575.27038386557</v>
          </cell>
          <cell r="D26">
            <v>58789.945027800459</v>
          </cell>
          <cell r="E26">
            <v>11810.638908003586</v>
          </cell>
          <cell r="F26">
            <v>259834.05597607893</v>
          </cell>
          <cell r="G26">
            <v>19146.036108310218</v>
          </cell>
          <cell r="H26">
            <v>200780.86143606098</v>
          </cell>
          <cell r="I26">
            <v>288064.42842334328</v>
          </cell>
        </row>
        <row r="27">
          <cell r="A27">
            <v>24</v>
          </cell>
          <cell r="B27" t="str">
            <v>صنع الفلزات القاعدية</v>
          </cell>
          <cell r="C27">
            <v>987284.17365564499</v>
          </cell>
          <cell r="D27">
            <v>103725.78162043513</v>
          </cell>
          <cell r="E27">
            <v>20838.048948507898</v>
          </cell>
          <cell r="F27">
            <v>458437.07686717366</v>
          </cell>
          <cell r="G27">
            <v>33780.224821241805</v>
          </cell>
          <cell r="H27">
            <v>354246.83212463424</v>
          </cell>
          <cell r="I27">
            <v>511370.70128197456</v>
          </cell>
        </row>
        <row r="28">
          <cell r="A28">
            <v>25</v>
          </cell>
          <cell r="B28" t="str">
            <v>صنع منتجات المعادن المشكلة (باستثناء الآلات والمعدات)</v>
          </cell>
          <cell r="C28">
            <v>448376.146741729</v>
          </cell>
          <cell r="D28">
            <v>47107.172911055233</v>
          </cell>
          <cell r="E28">
            <v>9463.6218653762717</v>
          </cell>
          <cell r="F28">
            <v>208199.68103827798</v>
          </cell>
          <cell r="G28">
            <v>15341.324661708379</v>
          </cell>
          <cell r="H28">
            <v>160881.57171139662</v>
          </cell>
          <cell r="I28">
            <v>61517.859581714554</v>
          </cell>
        </row>
        <row r="29">
          <cell r="A29">
            <v>26</v>
          </cell>
          <cell r="B29" t="str">
            <v>صنع الحواسيب والمنتجات الألكترونية والبصرية</v>
          </cell>
          <cell r="C29">
            <v>16758.105304856814</v>
          </cell>
          <cell r="D29">
            <v>1760.6355065812254</v>
          </cell>
          <cell r="E29">
            <v>353.70385542983064</v>
          </cell>
          <cell r="F29">
            <v>7781.4848194562728</v>
          </cell>
          <cell r="G29">
            <v>573.38361120488935</v>
          </cell>
          <cell r="H29">
            <v>6012.9655423071208</v>
          </cell>
          <cell r="I29">
            <v>7560.3629794018907</v>
          </cell>
        </row>
        <row r="30">
          <cell r="A30">
            <v>27</v>
          </cell>
          <cell r="B30" t="str">
            <v>صنع المعدات الكهربائية</v>
          </cell>
          <cell r="C30">
            <v>591984.01182042551</v>
          </cell>
          <cell r="D30">
            <v>62194.863415577922</v>
          </cell>
        </row>
        <row r="31">
          <cell r="A31">
            <v>28</v>
          </cell>
          <cell r="B31" t="str">
            <v>صناعة الآلات والمعدات غير المصنفة في موضع أخر</v>
          </cell>
          <cell r="C31">
            <v>188268.47147388378</v>
          </cell>
          <cell r="D31">
            <v>19779.810999912232</v>
          </cell>
        </row>
        <row r="32">
          <cell r="A32">
            <v>29</v>
          </cell>
          <cell r="B32" t="str">
            <v xml:space="preserve">صناعة المركبات ذات المحركات والمركبات </v>
          </cell>
          <cell r="C32">
            <v>39539.515915165059</v>
          </cell>
          <cell r="D32">
            <v>4154.0898787106562</v>
          </cell>
        </row>
        <row r="33">
          <cell r="A33">
            <v>30</v>
          </cell>
          <cell r="B33" t="str">
            <v>صناعة معدات النقل الأخرى</v>
          </cell>
          <cell r="C33">
            <v>35756.550053181854</v>
          </cell>
          <cell r="D33">
            <v>3756.6449471012374</v>
          </cell>
        </row>
        <row r="34">
          <cell r="A34">
            <v>31</v>
          </cell>
          <cell r="B34" t="str">
            <v>صناعة الأثاث</v>
          </cell>
          <cell r="C34">
            <v>356893.90615131578</v>
          </cell>
          <cell r="D34">
            <v>37495.890604671375</v>
          </cell>
        </row>
        <row r="35">
          <cell r="A35">
            <v>32</v>
          </cell>
          <cell r="B35" t="str">
            <v>الصناعة التحويلية الأخرى</v>
          </cell>
          <cell r="C35">
            <v>53292.954759824148</v>
          </cell>
          <cell r="D35">
            <v>5599.0499339790986</v>
          </cell>
        </row>
        <row r="36">
          <cell r="A36">
            <v>33</v>
          </cell>
          <cell r="B36" t="str">
            <v>إصلاح وصيانة وتركيب الآلات والمعدات</v>
          </cell>
          <cell r="C36">
            <v>108785.75604550676</v>
          </cell>
          <cell r="D36">
            <v>11429.219545988462</v>
          </cell>
          <cell r="E36">
            <v>2296.079457025081</v>
          </cell>
          <cell r="F36">
            <v>50513.748054551776</v>
          </cell>
          <cell r="G36">
            <v>3722.1373487221717</v>
          </cell>
          <cell r="H36">
            <v>39033.350769426375</v>
          </cell>
          <cell r="I36">
            <v>52811.812152501181</v>
          </cell>
        </row>
        <row r="37">
          <cell r="A37">
            <v>35</v>
          </cell>
          <cell r="B37" t="str">
            <v>توصيل الكهرباء والغاز والبخار وتكييف الهواء</v>
          </cell>
          <cell r="C37">
            <v>1666769.6448831346</v>
          </cell>
          <cell r="D37">
            <v>175113.69959123794</v>
          </cell>
        </row>
        <row r="38">
          <cell r="A38">
            <v>36</v>
          </cell>
          <cell r="B38" t="str">
            <v>تجميع المياه ومعالجتها وتوصيلها</v>
          </cell>
          <cell r="C38">
            <v>133465.71061322623</v>
          </cell>
          <cell r="D38">
            <v>14022.138227561909</v>
          </cell>
        </row>
        <row r="39">
          <cell r="A39">
            <v>37</v>
          </cell>
          <cell r="B39" t="str">
            <v>الصرف الصحي</v>
          </cell>
          <cell r="C39">
            <v>30890.227889538022</v>
          </cell>
          <cell r="D39">
            <v>3245.3807300604603</v>
          </cell>
        </row>
        <row r="40">
          <cell r="A40">
            <v>38</v>
          </cell>
          <cell r="B40" t="str">
            <v>أنشطة جمع النفايات ومعالجتها وتصريفها ، واسترجاع المواد</v>
          </cell>
          <cell r="C40">
            <v>26816.000275435763</v>
          </cell>
          <cell r="D40">
            <v>2817.3353353819098</v>
          </cell>
        </row>
        <row r="41">
          <cell r="A41">
            <v>39</v>
          </cell>
          <cell r="B41" t="str">
            <v>أنشطة المعالجة وخدمات إدارة النفايات الأخرى</v>
          </cell>
          <cell r="C41">
            <v>760.49551907969192</v>
          </cell>
          <cell r="D41">
            <v>79.898973608882315</v>
          </cell>
        </row>
      </sheetData>
      <sheetData sheetId="9"/>
      <sheetData sheetId="10">
        <row r="8">
          <cell r="A8">
            <v>5</v>
          </cell>
          <cell r="B8" t="str">
            <v>تعدين الفحم والليغنيت</v>
          </cell>
          <cell r="C8">
            <v>924.77236098950937</v>
          </cell>
          <cell r="D8">
            <v>908.53591706273824</v>
          </cell>
        </row>
        <row r="9">
          <cell r="A9">
            <v>6</v>
          </cell>
          <cell r="B9" t="str">
            <v>استخراج النفط الخام والغاز الطبيعي</v>
          </cell>
          <cell r="C9">
            <v>628410367.64390278</v>
          </cell>
          <cell r="D9">
            <v>261047758.20167914</v>
          </cell>
        </row>
        <row r="10">
          <cell r="A10">
            <v>7</v>
          </cell>
          <cell r="B10" t="str">
            <v>تعدين ركازات الفلزات</v>
          </cell>
          <cell r="C10">
            <v>1859611.6560099893</v>
          </cell>
          <cell r="D10">
            <v>1274584.9331332648</v>
          </cell>
        </row>
        <row r="11">
          <cell r="A11">
            <v>8</v>
          </cell>
          <cell r="B11" t="str">
            <v>الأنشطة الأخرى للتعدين واستغلال المحاجر</v>
          </cell>
          <cell r="C11">
            <v>325259.70152831549</v>
          </cell>
          <cell r="D11">
            <v>11510210.183640512</v>
          </cell>
        </row>
        <row r="12">
          <cell r="A12">
            <v>9</v>
          </cell>
          <cell r="B12" t="str">
            <v>أنشطة خدمات دعم التعدين</v>
          </cell>
          <cell r="C12">
            <v>0</v>
          </cell>
          <cell r="D12">
            <v>5647536.0630120216</v>
          </cell>
        </row>
        <row r="13">
          <cell r="A13">
            <v>10</v>
          </cell>
          <cell r="B13" t="str">
            <v>صُنع المنتجات الغذائية</v>
          </cell>
          <cell r="C13">
            <v>9833468.9689560905</v>
          </cell>
          <cell r="D13">
            <v>74309649.029492497</v>
          </cell>
        </row>
        <row r="14">
          <cell r="A14">
            <v>11</v>
          </cell>
          <cell r="B14" t="str">
            <v>صُنع المشروبات</v>
          </cell>
          <cell r="C14">
            <v>455518.60076120583</v>
          </cell>
          <cell r="D14">
            <v>12569363.629223222</v>
          </cell>
        </row>
        <row r="15">
          <cell r="A15">
            <v>12</v>
          </cell>
          <cell r="B15" t="str">
            <v>صُنع منتجات التبغ</v>
          </cell>
          <cell r="C15">
            <v>14735.31647571619</v>
          </cell>
          <cell r="D15">
            <v>12463.24143961544</v>
          </cell>
        </row>
        <row r="16">
          <cell r="A16">
            <v>13</v>
          </cell>
          <cell r="B16" t="str">
            <v>صُنع المنسوجات</v>
          </cell>
          <cell r="C16">
            <v>1091663.8620675181</v>
          </cell>
          <cell r="D16">
            <v>12699370.666321738</v>
          </cell>
        </row>
        <row r="17">
          <cell r="A17">
            <v>14</v>
          </cell>
          <cell r="B17" t="str">
            <v>صُنع الملبوسات</v>
          </cell>
          <cell r="C17">
            <v>318921.07122779317</v>
          </cell>
          <cell r="D17">
            <v>11499340.146365359</v>
          </cell>
        </row>
        <row r="18">
          <cell r="A18">
            <v>15</v>
          </cell>
          <cell r="B18" t="str">
            <v>صُنع المنتجات الجلدية والمنتجات ذات الصلة</v>
          </cell>
          <cell r="C18">
            <v>277472.03422360407</v>
          </cell>
          <cell r="D18">
            <v>465400.6714000135</v>
          </cell>
        </row>
        <row r="19">
          <cell r="A19">
            <v>16</v>
          </cell>
          <cell r="B19" t="str">
            <v>صُنع الخشب ومنتجات الخشب والفلين</v>
          </cell>
          <cell r="C19">
            <v>266559.06981742586</v>
          </cell>
          <cell r="D19">
            <v>9525279.4232320003</v>
          </cell>
        </row>
        <row r="20">
          <cell r="A20">
            <v>17</v>
          </cell>
          <cell r="B20" t="str">
            <v>صُنع الورق ومنتجات الورق</v>
          </cell>
          <cell r="C20">
            <v>2224837.5297510009</v>
          </cell>
          <cell r="D20">
            <v>17449107.356371842</v>
          </cell>
        </row>
        <row r="21">
          <cell r="A21">
            <v>18</v>
          </cell>
          <cell r="B21" t="str">
            <v>الطباعة واستنساخ وسائط الأعلام المسجّلة</v>
          </cell>
          <cell r="C21">
            <v>3574.4658747996687</v>
          </cell>
          <cell r="D21">
            <v>10592699.523361461</v>
          </cell>
        </row>
        <row r="22">
          <cell r="A22">
            <v>19</v>
          </cell>
          <cell r="B22" t="str">
            <v xml:space="preserve">صنع فحم الكوك والمنتجات النفطية المكررة </v>
          </cell>
          <cell r="C22">
            <v>73184647.832695007</v>
          </cell>
          <cell r="D22">
            <v>63388247.912478179</v>
          </cell>
        </row>
        <row r="23">
          <cell r="A23">
            <v>20</v>
          </cell>
          <cell r="B23" t="str">
            <v>صُنع المواد الكيميائية والمنتجات الكيميائية</v>
          </cell>
          <cell r="C23">
            <v>131337029.83166564</v>
          </cell>
          <cell r="D23">
            <v>39624649.766013637</v>
          </cell>
        </row>
        <row r="24">
          <cell r="A24">
            <v>21</v>
          </cell>
          <cell r="B24" t="str">
            <v>صنع المنتجات الصيدلانية الأساسية والمستحضرات الصيدلانية</v>
          </cell>
          <cell r="C24">
            <v>1347515.9553298692</v>
          </cell>
          <cell r="D24">
            <v>2029722.3577849071</v>
          </cell>
        </row>
        <row r="25">
          <cell r="A25">
            <v>22</v>
          </cell>
          <cell r="B25" t="str">
            <v>صنع منتجات المطاط واللدائن</v>
          </cell>
          <cell r="C25">
            <v>3461254.7219531224</v>
          </cell>
          <cell r="D25">
            <v>17106551.549555723</v>
          </cell>
        </row>
        <row r="26">
          <cell r="A26">
            <v>23</v>
          </cell>
          <cell r="B26" t="str">
            <v>صنع منتجات المعادن اللافلزية الأخرى</v>
          </cell>
          <cell r="C26">
            <v>2566682.2926249686</v>
          </cell>
          <cell r="D26">
            <v>42287468.381053269</v>
          </cell>
        </row>
        <row r="27">
          <cell r="A27">
            <v>24</v>
          </cell>
          <cell r="B27" t="str">
            <v>صنع الفلزات القاعدية</v>
          </cell>
          <cell r="C27">
            <v>15155941.921416093</v>
          </cell>
          <cell r="D27">
            <v>19326610.440761641</v>
          </cell>
        </row>
        <row r="28">
          <cell r="A28">
            <v>25</v>
          </cell>
          <cell r="B28" t="str">
            <v>صنع منتجات المعادن المشكلة (باستثناء الآلات والمعدات)</v>
          </cell>
          <cell r="C28">
            <v>3243239.0514319721</v>
          </cell>
          <cell r="D28">
            <v>37640079.750806026</v>
          </cell>
        </row>
        <row r="29">
          <cell r="A29">
            <v>26</v>
          </cell>
          <cell r="B29" t="str">
            <v>صنع الحواسيب والمنتجات الألكترونية والبصرية</v>
          </cell>
          <cell r="C29">
            <v>404037.62701409787</v>
          </cell>
          <cell r="D29">
            <v>378378.08602364711</v>
          </cell>
        </row>
        <row r="30">
          <cell r="A30">
            <v>27</v>
          </cell>
          <cell r="B30" t="str">
            <v>صنع المعدات الكهربائية</v>
          </cell>
          <cell r="C30">
            <v>3437313.6858661254</v>
          </cell>
          <cell r="D30">
            <v>26937615.24615575</v>
          </cell>
        </row>
        <row r="31">
          <cell r="A31">
            <v>28</v>
          </cell>
          <cell r="B31" t="str">
            <v>صناعة الآلات والمعدات غير المصنفة في موضع أخر</v>
          </cell>
          <cell r="C31">
            <v>5933707.0942711411</v>
          </cell>
          <cell r="D31">
            <v>7634565.1901319325</v>
          </cell>
        </row>
        <row r="32">
          <cell r="A32">
            <v>29</v>
          </cell>
          <cell r="B32" t="str">
            <v xml:space="preserve">صناعة المركبات ذات المحركات والمركبات </v>
          </cell>
          <cell r="C32">
            <v>2361276.9936070731</v>
          </cell>
          <cell r="D32">
            <v>2064538.6693988601</v>
          </cell>
        </row>
        <row r="33">
          <cell r="A33">
            <v>30</v>
          </cell>
          <cell r="B33" t="str">
            <v>صناعة معدات النقل الأخرى</v>
          </cell>
          <cell r="C33">
            <v>1278193.2455198865</v>
          </cell>
          <cell r="D33">
            <v>1037133.2685674489</v>
          </cell>
        </row>
        <row r="34">
          <cell r="A34">
            <v>31</v>
          </cell>
          <cell r="B34" t="str">
            <v>صناعة الأثاث</v>
          </cell>
          <cell r="C34">
            <v>264356.33860470803</v>
          </cell>
          <cell r="D34">
            <v>19887995.399937425</v>
          </cell>
        </row>
        <row r="35">
          <cell r="A35">
            <v>32</v>
          </cell>
          <cell r="B35" t="str">
            <v>الصناعة التحويلية الأخرى</v>
          </cell>
          <cell r="C35">
            <v>861215.00121822313</v>
          </cell>
          <cell r="D35">
            <v>548770.70387840201</v>
          </cell>
        </row>
        <row r="36">
          <cell r="A36">
            <v>33</v>
          </cell>
          <cell r="B36" t="str">
            <v>إصلاح وصيانة وتركيب الآلات والمعدات</v>
          </cell>
          <cell r="C36">
            <v>0</v>
          </cell>
          <cell r="D36">
            <v>10351379.141892536</v>
          </cell>
        </row>
        <row r="37">
          <cell r="A37">
            <v>35</v>
          </cell>
          <cell r="B37" t="str">
            <v>توصيل الكهرباء والغاز والبخار وتكييف الهواء</v>
          </cell>
          <cell r="C37">
            <v>0</v>
          </cell>
          <cell r="D37">
            <v>86974954.441385612</v>
          </cell>
        </row>
        <row r="38">
          <cell r="A38">
            <v>36</v>
          </cell>
          <cell r="B38" t="str">
            <v>تجميع المياه ومعالجتها وتوصيلها</v>
          </cell>
          <cell r="C38">
            <v>0</v>
          </cell>
          <cell r="D38">
            <v>6433810.1141250348</v>
          </cell>
        </row>
        <row r="39">
          <cell r="A39">
            <v>37</v>
          </cell>
          <cell r="B39" t="str">
            <v>الصرف الصحي</v>
          </cell>
          <cell r="C39">
            <v>0</v>
          </cell>
          <cell r="D39">
            <v>3049860.2917140299</v>
          </cell>
        </row>
        <row r="40">
          <cell r="A40">
            <v>38</v>
          </cell>
          <cell r="B40" t="str">
            <v>أنشطة جمع النفايات ومعالجتها وتصريفها ، واسترجاع المواد</v>
          </cell>
          <cell r="C40">
            <v>0</v>
          </cell>
          <cell r="D40">
            <v>1770284.0431460007</v>
          </cell>
        </row>
        <row r="41">
          <cell r="A41">
            <v>39</v>
          </cell>
          <cell r="B41" t="str">
            <v>أنشطة المعالجة وخدمات إدارة النفايات الأخرى</v>
          </cell>
          <cell r="C41">
            <v>0</v>
          </cell>
          <cell r="D41">
            <v>39080.432823701332</v>
          </cell>
        </row>
      </sheetData>
      <sheetData sheetId="11"/>
      <sheetData sheetId="12">
        <row r="8">
          <cell r="A8">
            <v>5</v>
          </cell>
          <cell r="B8" t="str">
            <v>تعدين الفحم والليغنيت</v>
          </cell>
          <cell r="C8">
            <v>0.01</v>
          </cell>
          <cell r="D8">
            <v>22</v>
          </cell>
          <cell r="E8">
            <v>2510</v>
          </cell>
        </row>
        <row r="9">
          <cell r="A9">
            <v>6</v>
          </cell>
          <cell r="B9" t="str">
            <v>استخراج النفط الخام والغاز الطبيعي</v>
          </cell>
          <cell r="C9">
            <v>0.22735487266087603</v>
          </cell>
          <cell r="D9">
            <v>384.79263176672561</v>
          </cell>
          <cell r="E9">
            <v>1228093.2845912045</v>
          </cell>
        </row>
        <row r="10">
          <cell r="A10">
            <v>7</v>
          </cell>
          <cell r="B10" t="str">
            <v>تعدين ركازات الفلزات</v>
          </cell>
          <cell r="C10">
            <v>2.3657953221793E-2</v>
          </cell>
          <cell r="D10">
            <v>0.70855501609580229</v>
          </cell>
          <cell r="E10">
            <v>185.8612625798589</v>
          </cell>
        </row>
        <row r="11">
          <cell r="A11">
            <v>8</v>
          </cell>
          <cell r="B11" t="str">
            <v>الأنشطة الأخرى للتعدين واستغلال المحاجر</v>
          </cell>
          <cell r="C11">
            <v>6.0170909508193676E-2</v>
          </cell>
          <cell r="D11">
            <v>35.345797682559841</v>
          </cell>
          <cell r="E11">
            <v>11730.406316252054</v>
          </cell>
        </row>
        <row r="12">
          <cell r="A12">
            <v>9</v>
          </cell>
          <cell r="B12" t="str">
            <v>أنشطة خدمات دعم التعدين</v>
          </cell>
          <cell r="C12">
            <v>3.6611855042576288E-2</v>
          </cell>
          <cell r="D12">
            <v>45.461930018498805</v>
          </cell>
          <cell r="E12">
            <v>6943.1765456023277</v>
          </cell>
        </row>
        <row r="13">
          <cell r="A13">
            <v>10</v>
          </cell>
          <cell r="B13" t="str">
            <v>صُنع المنتجات الغذائية</v>
          </cell>
          <cell r="C13">
            <v>1.3005191596765674E-2</v>
          </cell>
          <cell r="D13">
            <v>125.29730173479123</v>
          </cell>
          <cell r="E13">
            <v>46886.204744626244</v>
          </cell>
        </row>
        <row r="14">
          <cell r="A14">
            <v>11</v>
          </cell>
          <cell r="B14" t="str">
            <v>صُنع المشروبات</v>
          </cell>
          <cell r="C14">
            <v>1.0763940896055372E-2</v>
          </cell>
          <cell r="D14">
            <v>25.523434201291675</v>
          </cell>
          <cell r="E14">
            <v>5650.3143383333081</v>
          </cell>
        </row>
        <row r="15">
          <cell r="A15">
            <v>12</v>
          </cell>
          <cell r="B15" t="str">
            <v>صُنع منتجات التبغ</v>
          </cell>
          <cell r="C15">
            <v>1.1975752216448327E-2</v>
          </cell>
          <cell r="D15">
            <v>2.336391973441899</v>
          </cell>
          <cell r="E15">
            <v>135.23444809645414</v>
          </cell>
        </row>
        <row r="16">
          <cell r="A16">
            <v>13</v>
          </cell>
          <cell r="B16" t="str">
            <v>صُنع المنسوجات</v>
          </cell>
          <cell r="C16">
            <v>1.4851926869633362E-2</v>
          </cell>
          <cell r="D16">
            <v>26.532226444594052</v>
          </cell>
          <cell r="E16">
            <v>9119.065074260041</v>
          </cell>
        </row>
        <row r="17">
          <cell r="A17">
            <v>14</v>
          </cell>
          <cell r="B17" t="str">
            <v>صُنع الملبوسات</v>
          </cell>
          <cell r="C17">
            <v>2.2372263237451867E-2</v>
          </cell>
          <cell r="D17">
            <v>464.39144761870318</v>
          </cell>
          <cell r="E17">
            <v>37327.153746164273</v>
          </cell>
        </row>
        <row r="18">
          <cell r="A18">
            <v>15</v>
          </cell>
          <cell r="B18" t="str">
            <v>صُنع المنتجات الجلدية والمنتجات ذات الصلة</v>
          </cell>
          <cell r="C18">
            <v>3.2062241687762637E-2</v>
          </cell>
          <cell r="D18">
            <v>21.572050280131148</v>
          </cell>
          <cell r="E18">
            <v>2809.3105094631223</v>
          </cell>
        </row>
        <row r="19">
          <cell r="A19">
            <v>16</v>
          </cell>
          <cell r="B19" t="str">
            <v>صُنع الخشب ومنتجات الخشب والفلين</v>
          </cell>
          <cell r="C19">
            <v>1.7939009185751382E-2</v>
          </cell>
          <cell r="D19">
            <v>112.32437491461302</v>
          </cell>
          <cell r="E19">
            <v>22962.153859388131</v>
          </cell>
        </row>
        <row r="20">
          <cell r="A20">
            <v>17</v>
          </cell>
          <cell r="B20" t="str">
            <v>صُنع الورق ومنتجات الورق</v>
          </cell>
          <cell r="C20">
            <v>4.6337910875657112E-2</v>
          </cell>
          <cell r="D20">
            <v>60.125761885582641</v>
          </cell>
          <cell r="E20">
            <v>41047.506087678172</v>
          </cell>
        </row>
        <row r="21">
          <cell r="A21">
            <v>18</v>
          </cell>
          <cell r="B21" t="str">
            <v>الطباعة واستنساخ وسائط الأعلام المسجّلة</v>
          </cell>
          <cell r="C21">
            <v>8.8113397186545886E-2</v>
          </cell>
          <cell r="D21">
            <v>113.23009478336694</v>
          </cell>
          <cell r="E21">
            <v>44266.238588467735</v>
          </cell>
        </row>
        <row r="22">
          <cell r="A22">
            <v>19</v>
          </cell>
          <cell r="B22" t="str">
            <v xml:space="preserve">صنع فحم الكوك والمنتجات النفطية المكررة </v>
          </cell>
          <cell r="C22">
            <v>0.14160271433200511</v>
          </cell>
          <cell r="D22">
            <v>26.959654704007853</v>
          </cell>
          <cell r="E22">
            <v>100177.14844604138</v>
          </cell>
        </row>
        <row r="23">
          <cell r="A23">
            <v>20</v>
          </cell>
          <cell r="B23" t="str">
            <v>صُنع المواد الكيميائية والمنتجات الكيميائية</v>
          </cell>
          <cell r="C23">
            <v>0.13539063515158153</v>
          </cell>
          <cell r="D23">
            <v>59.034571047225711</v>
          </cell>
          <cell r="E23">
            <v>54452.803816157721</v>
          </cell>
        </row>
        <row r="24">
          <cell r="A24">
            <v>21</v>
          </cell>
          <cell r="B24" t="str">
            <v>صنع المنتجات الصيدلانية  والمستحضرات الصيدلانية</v>
          </cell>
          <cell r="C24">
            <v>0.14329447318529176</v>
          </cell>
          <cell r="D24">
            <v>71.391564675167174</v>
          </cell>
          <cell r="E24">
            <v>23234.419542236119</v>
          </cell>
        </row>
        <row r="25">
          <cell r="A25">
            <v>22</v>
          </cell>
          <cell r="B25" t="str">
            <v>صنع منتجات المطاط واللدائن</v>
          </cell>
          <cell r="C25">
            <v>2.9853186286406229E-2</v>
          </cell>
          <cell r="D25">
            <v>54.560813990689915</v>
          </cell>
          <cell r="E25">
            <v>24113.966512728282</v>
          </cell>
        </row>
        <row r="26">
          <cell r="A26">
            <v>23</v>
          </cell>
          <cell r="B26" t="str">
            <v>صنع منتجات المعادن اللافلزية الأخرى</v>
          </cell>
          <cell r="C26">
            <v>2.5617030319750468E-2</v>
          </cell>
          <cell r="D26">
            <v>238.07254089422833</v>
          </cell>
          <cell r="E26">
            <v>63822.602518856111</v>
          </cell>
        </row>
        <row r="27">
          <cell r="A27">
            <v>24</v>
          </cell>
          <cell r="B27" t="str">
            <v>صنع الفلزات القاعدية</v>
          </cell>
          <cell r="C27">
            <v>9.21010865998486E-2</v>
          </cell>
          <cell r="D27">
            <v>373.82244763576205</v>
          </cell>
          <cell r="E27">
            <v>136323.3961018</v>
          </cell>
        </row>
        <row r="28">
          <cell r="A28">
            <v>25</v>
          </cell>
          <cell r="B28" t="str">
            <v>صنع منتجات المعادن المشكلة بإستثناء الآلات والمعدات)</v>
          </cell>
          <cell r="C28">
            <v>1.3042544781297911E-2</v>
          </cell>
          <cell r="D28">
            <v>154.54661728653394</v>
          </cell>
          <cell r="E28">
            <v>16007.1692793947</v>
          </cell>
        </row>
        <row r="29">
          <cell r="A29">
            <v>26</v>
          </cell>
          <cell r="B29" t="str">
            <v>صنع الحواسيب والمنتجات الألكترونية والبصرية</v>
          </cell>
          <cell r="C29">
            <v>8.7996245874754325E-2</v>
          </cell>
          <cell r="D29">
            <v>14.218452769233403</v>
          </cell>
          <cell r="E29">
            <v>3467.4082604198124</v>
          </cell>
        </row>
        <row r="30">
          <cell r="A30">
            <v>27</v>
          </cell>
          <cell r="B30" t="str">
            <v>صنع المعدات الكهربائية</v>
          </cell>
          <cell r="C30">
            <v>5.9688812392930717E-2</v>
          </cell>
          <cell r="D30">
            <v>91.516769374311878</v>
          </cell>
          <cell r="E30">
            <v>75357.172233814723</v>
          </cell>
        </row>
        <row r="31">
          <cell r="A31">
            <v>28</v>
          </cell>
          <cell r="B31" t="str">
            <v>صناعة الآلات والمعدات غير المصنفة في موضع أخر</v>
          </cell>
          <cell r="C31">
            <v>5.0789516118368763E-3</v>
          </cell>
          <cell r="D31">
            <v>12.26862903323131</v>
          </cell>
          <cell r="E31">
            <v>3544.4356799409125</v>
          </cell>
        </row>
        <row r="32">
          <cell r="A32">
            <v>29</v>
          </cell>
          <cell r="B32" t="str">
            <v xml:space="preserve">صناعة المركبات ذات المحركات والمركبات </v>
          </cell>
          <cell r="C32">
            <v>0.12159123445820419</v>
          </cell>
          <cell r="D32">
            <v>45.159779495832254</v>
          </cell>
          <cell r="E32">
            <v>18975.427722617627</v>
          </cell>
        </row>
        <row r="33">
          <cell r="A33">
            <v>30</v>
          </cell>
          <cell r="B33" t="str">
            <v>صناعة معدات النقل الأخرى</v>
          </cell>
          <cell r="C33">
            <v>0</v>
          </cell>
          <cell r="D33">
            <v>12</v>
          </cell>
          <cell r="E33">
            <v>5621</v>
          </cell>
        </row>
        <row r="34">
          <cell r="A34">
            <v>31</v>
          </cell>
          <cell r="B34" t="str">
            <v>صناعة الأثاث</v>
          </cell>
          <cell r="C34">
            <v>3.1903421949283549E-2</v>
          </cell>
          <cell r="D34">
            <v>478.87050303423979</v>
          </cell>
          <cell r="E34">
            <v>78684.862572552447</v>
          </cell>
        </row>
        <row r="35">
          <cell r="A35">
            <v>32</v>
          </cell>
          <cell r="B35" t="str">
            <v>الصناعة التحويلية الأخرى</v>
          </cell>
          <cell r="C35">
            <v>0.01</v>
          </cell>
          <cell r="D35">
            <v>5</v>
          </cell>
          <cell r="E35">
            <v>10520</v>
          </cell>
        </row>
        <row r="36">
          <cell r="A36">
            <v>33</v>
          </cell>
          <cell r="B36" t="str">
            <v>إصلاح وصيانة وتركيب الآلات والمعدات</v>
          </cell>
          <cell r="C36">
            <v>8.4732115841132688E-2</v>
          </cell>
          <cell r="D36">
            <v>316.76570984331727</v>
          </cell>
          <cell r="E36">
            <v>30784.073841574325</v>
          </cell>
        </row>
        <row r="37">
          <cell r="A37">
            <v>35</v>
          </cell>
          <cell r="B37" t="str">
            <v>توصيل الكهرباء والغاز والبخار وتكييف الهواء</v>
          </cell>
          <cell r="C37">
            <v>9.4282022145037711E-2</v>
          </cell>
          <cell r="D37">
            <v>399.52920228110622</v>
          </cell>
          <cell r="E37">
            <v>252702.15618421059</v>
          </cell>
        </row>
        <row r="38">
          <cell r="A38">
            <v>36</v>
          </cell>
          <cell r="B38" t="str">
            <v>تجميع المياة ومعالجتها وتوصيلها</v>
          </cell>
          <cell r="C38">
            <v>2.7545894237330552E-2</v>
          </cell>
          <cell r="D38">
            <v>21.368392518715538</v>
          </cell>
          <cell r="E38">
            <v>1142.3666799321527</v>
          </cell>
        </row>
        <row r="39">
          <cell r="A39">
            <v>37</v>
          </cell>
          <cell r="B39" t="str">
            <v>الصرف الصحي</v>
          </cell>
          <cell r="C39">
            <v>4.6614102696134384E-2</v>
          </cell>
          <cell r="D39">
            <v>84.437997872863136</v>
          </cell>
          <cell r="E39">
            <v>8143.1180489295512</v>
          </cell>
        </row>
        <row r="40">
          <cell r="A40">
            <v>38</v>
          </cell>
          <cell r="B40" t="str">
            <v>أنشطة جمع النفايات ومعالجتها وتصريفها</v>
          </cell>
          <cell r="C40">
            <v>3.6421287628086046E-3</v>
          </cell>
          <cell r="D40">
            <v>9.7929865003470251</v>
          </cell>
          <cell r="E40">
            <v>139.2546467216963</v>
          </cell>
        </row>
        <row r="41">
          <cell r="A41">
            <v>39</v>
          </cell>
          <cell r="B41" t="str">
            <v>أنشطة المعالجة وخدمات إدارة النفايات الأخرى</v>
          </cell>
          <cell r="C41">
            <v>2.2915286947238035E-2</v>
          </cell>
          <cell r="D41">
            <v>1.0117816858971791</v>
          </cell>
          <cell r="E41">
            <v>11.825412014968789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6" sqref="E26"/>
    </sheetView>
  </sheetViews>
  <sheetFormatPr defaultRowHeight="14.4" x14ac:dyDescent="0.3"/>
  <cols>
    <col min="2" max="2" width="49.109375" bestFit="1" customWidth="1"/>
    <col min="3" max="3" width="6.109375" customWidth="1"/>
    <col min="4" max="4" width="8.77734375" bestFit="1" customWidth="1"/>
    <col min="5" max="5" width="10.21875" bestFit="1" customWidth="1"/>
    <col min="6" max="6" width="13.21875" bestFit="1" customWidth="1"/>
    <col min="7" max="7" width="11.21875" bestFit="1" customWidth="1"/>
    <col min="8" max="8" width="12.21875" bestFit="1" customWidth="1"/>
    <col min="9" max="9" width="11.109375" bestFit="1" customWidth="1"/>
    <col min="10" max="10" width="36.44140625" bestFit="1" customWidth="1"/>
    <col min="11" max="11" width="33.109375" bestFit="1" customWidth="1"/>
  </cols>
  <sheetData>
    <row r="1" spans="1:11" x14ac:dyDescent="0.3">
      <c r="A1" s="1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</row>
    <row r="2" spans="1:11" x14ac:dyDescent="0.3">
      <c r="A2" s="4">
        <v>2</v>
      </c>
      <c r="B2" s="5" t="s">
        <v>10</v>
      </c>
      <c r="C2" s="5">
        <v>2017</v>
      </c>
      <c r="D2" s="6">
        <f>VLOOKUP(A2,'[1]استهلاك الماء والكهرباء والوقود'!$A$6:$D$29,4,0)</f>
        <v>629</v>
      </c>
      <c r="E2" s="6">
        <f>VLOOKUP(A2,'[1]استهلاك الماء والكهرباء والوقود'!$A$6:$D$29,3,0)</f>
        <v>1514</v>
      </c>
      <c r="F2" s="7">
        <f>AVERAGE('[1]استهلاك الماء والكهرباء والوقود'!$E$7:$H$7)</f>
        <v>5692.25</v>
      </c>
      <c r="G2" s="6">
        <f>VLOOKUP(A2,'[1]الإيرادات التشغيلية'!$A$6:$D$29,4,0)</f>
        <v>3760460</v>
      </c>
      <c r="H2" s="6">
        <f>VLOOKUP(A2,'[1]الإيرادات التشغيلية'!$A$6:$C$29,3,0)</f>
        <v>0</v>
      </c>
      <c r="I2" s="6">
        <v>193</v>
      </c>
      <c r="J2" s="8">
        <v>0.02</v>
      </c>
      <c r="K2" s="9">
        <f>VLOOKUP(A2,'[1]تعويضات المشتغلين'!$A$5:$E$28,5,0) /'[1]مشتغلين حسب المنطقة والنشاط'!$P$6</f>
        <v>48.935143685736882</v>
      </c>
    </row>
    <row r="3" spans="1:11" x14ac:dyDescent="0.3">
      <c r="A3" s="4">
        <v>4</v>
      </c>
      <c r="B3" s="5" t="s">
        <v>11</v>
      </c>
      <c r="C3" s="5">
        <v>2017</v>
      </c>
      <c r="D3" s="6">
        <f>VLOOKUP(A3,'[1]استهلاك الماء والكهرباء والوقود'!$A$6:$D$29,4,0)</f>
        <v>319039</v>
      </c>
      <c r="E3" s="6">
        <f>VLOOKUP(A3,'[1]استهلاك الماء والكهرباء والوقود'!$A$6:$D$29,3,0)</f>
        <v>1524988</v>
      </c>
      <c r="F3" s="7">
        <f>AVERAGE('[1]استهلاك الماء والكهرباء والوقود'!$E$9:$H$9)</f>
        <v>879019</v>
      </c>
      <c r="G3" s="6">
        <f>VLOOKUP(A3,'[1]الإيرادات التشغيلية'!$A$6:$D$29,4,0)</f>
        <v>66300400</v>
      </c>
      <c r="H3" s="6">
        <f>VLOOKUP(A3,'[1]الإيرادات التشغيلية'!$A$6:$C$29,3,0)</f>
        <v>11633364</v>
      </c>
      <c r="I3" s="6">
        <v>41374</v>
      </c>
      <c r="J3" s="8">
        <v>1.2277890389946922E-2</v>
      </c>
      <c r="K3" s="9">
        <f>VLOOKUP(A3,'[1]تعويضات المشتغلين'!$A$5:$E$28,5,0) /'[1]مشتغلين حسب المنطقة والنشاط'!$P$9</f>
        <v>44.082202608351999</v>
      </c>
    </row>
    <row r="4" spans="1:11" x14ac:dyDescent="0.3">
      <c r="A4" s="4">
        <v>7</v>
      </c>
      <c r="B4" s="5" t="s">
        <v>12</v>
      </c>
      <c r="C4" s="5">
        <v>2017</v>
      </c>
      <c r="D4" s="6">
        <f>VLOOKUP(A4,'[1]استهلاك الماء والكهرباء والوقود'!$A$6:$D$29,4,0)</f>
        <v>5305</v>
      </c>
      <c r="E4" s="6">
        <f>VLOOKUP(A4,'[1]استهلاك الماء والكهرباء والوقود'!$A$6:$D$29,3,0)</f>
        <v>82087</v>
      </c>
      <c r="F4" s="7">
        <f>AVERAGE('[1]استهلاك الماء والكهرباء والوقود'!$E$12:$H$12)</f>
        <v>80696.75</v>
      </c>
      <c r="G4" s="6">
        <f>VLOOKUP(A4,'[1]الإيرادات التشغيلية'!$A$6:$D$29,4,0)</f>
        <v>9672576</v>
      </c>
      <c r="H4" s="6">
        <f>VLOOKUP(A4,'[1]الإيرادات التشغيلية'!$A$6:$C$29,3,0)</f>
        <v>241317</v>
      </c>
      <c r="I4" s="6">
        <v>31626</v>
      </c>
      <c r="J4" s="8">
        <v>0.02</v>
      </c>
      <c r="K4" s="9">
        <f>VLOOKUP(A4,'[1]تعويضات المشتغلين'!$A$5:$E$28,5,0) /'[1]مشتغلين حسب المنطقة والنشاط'!$P$13</f>
        <v>22.570555417362566</v>
      </c>
    </row>
    <row r="5" spans="1:11" x14ac:dyDescent="0.3">
      <c r="A5" s="4">
        <v>13</v>
      </c>
      <c r="B5" s="5" t="s">
        <v>13</v>
      </c>
      <c r="C5" s="5">
        <v>2017</v>
      </c>
      <c r="D5" s="6">
        <f>VLOOKUP(A5,'[1]استهلاك الماء والكهرباء والوقود'!$A$6:$D$29,4,0)</f>
        <v>121714</v>
      </c>
      <c r="E5" s="6">
        <f>VLOOKUP(A5,'[1]استهلاك الماء والكهرباء والوقود'!$A$6:$D$29,3,0)</f>
        <v>748905</v>
      </c>
      <c r="F5" s="7">
        <f>AVERAGE('[1]استهلاك الماء والكهرباء والوقود'!$E$18:$H$18)</f>
        <v>889692</v>
      </c>
      <c r="G5" s="6">
        <f>VLOOKUP(A5,'[1]الإيرادات التشغيلية'!$A$6:$D$29,4,0)</f>
        <v>87957021</v>
      </c>
      <c r="H5" s="6">
        <f>VLOOKUP(A5,'[1]الإيرادات التشغيلية'!$A$6:$C$29,3,0)</f>
        <v>69983986</v>
      </c>
      <c r="I5" s="6">
        <v>66344</v>
      </c>
      <c r="J5" s="8">
        <v>0.129</v>
      </c>
      <c r="K5" s="9">
        <f>VLOOKUP(A5,'[1]تعويضات المشتغلين'!$A$5:$E$28,5,0) /'[1]مشتغلين حسب المنطقة والنشاط'!$P$19</f>
        <v>120.94779803359279</v>
      </c>
    </row>
    <row r="6" spans="1:11" x14ac:dyDescent="0.3">
      <c r="A6" s="4">
        <v>15</v>
      </c>
      <c r="B6" s="5" t="s">
        <v>14</v>
      </c>
      <c r="C6" s="5">
        <v>2017</v>
      </c>
      <c r="D6" s="6">
        <f>VLOOKUP(A6,'[1]استهلاك الماء والكهرباء والوقود'!$A$6:$D$29,4,0)</f>
        <v>92035</v>
      </c>
      <c r="E6" s="6">
        <f>VLOOKUP(A6,'[1]استهلاك الماء والكهرباء والوقود'!$A$6:$D$29,3,0)</f>
        <v>403662</v>
      </c>
      <c r="F6" s="7">
        <f>AVERAGE('[1]استهلاك الماء والكهرباء والوقود'!$E$20:$H$20)</f>
        <v>977359</v>
      </c>
      <c r="G6" s="6">
        <f>VLOOKUP(A6,'[1]الإيرادات التشغيلية'!$A$6:$D$29,4,0)</f>
        <v>33389759</v>
      </c>
      <c r="H6" s="6">
        <f>VLOOKUP(A6,'[1]الإيرادات التشغيلية'!$A$6:$C$29,3,0)</f>
        <v>2161529</v>
      </c>
      <c r="I6" s="6">
        <v>54651</v>
      </c>
      <c r="J6" s="8">
        <v>2.7110772181891507E-2</v>
      </c>
      <c r="K6" s="9">
        <f>VLOOKUP(A6,'[1]تعويضات المشتغلين'!$A$5:$E$28,5,0) /'[1]مشتغلين حسب المنطقة والنشاط'!$P$22</f>
        <v>46.052540155373393</v>
      </c>
    </row>
    <row r="7" spans="1:11" x14ac:dyDescent="0.3">
      <c r="A7" s="4">
        <v>16</v>
      </c>
      <c r="B7" s="5" t="s">
        <v>15</v>
      </c>
      <c r="C7" s="5">
        <v>2017</v>
      </c>
      <c r="D7" s="6">
        <f>VLOOKUP(A7,'[1]استهلاك الماء والكهرباء والوقود'!$A$6:$D$29,4,0)</f>
        <v>42477</v>
      </c>
      <c r="E7" s="6">
        <f>VLOOKUP(A7,'[1]استهلاك الماء والكهرباء والوقود'!$A$6:$D$29,3,0)</f>
        <v>455620</v>
      </c>
      <c r="F7" s="7">
        <f>AVERAGE('[1]استهلاك الماء والكهرباء والوقود'!$E$21:$H$21)</f>
        <v>400414.25</v>
      </c>
      <c r="G7" s="6">
        <f>VLOOKUP(A7,'[1]الإيرادات التشغيلية'!$A$6:$D$29,4,0)</f>
        <v>19981116</v>
      </c>
      <c r="H7" s="6">
        <f>VLOOKUP(A7,'[1]الإيرادات التشغيلية'!$A$6:$C$29,3,0)</f>
        <v>8990016</v>
      </c>
      <c r="I7" s="6">
        <v>149995</v>
      </c>
      <c r="J7" s="8">
        <v>8.6444097615609339E-2</v>
      </c>
      <c r="K7" s="9">
        <f>VLOOKUP(A7,'[1]تعويضات المشتغلين'!$A$5:$E$28,5,0) /'[1]مشتغلين حسب المنطقة والنشاط'!$P$23</f>
        <v>88.986255874673631</v>
      </c>
    </row>
    <row r="8" spans="1:11" x14ac:dyDescent="0.3">
      <c r="A8" s="4">
        <v>17</v>
      </c>
      <c r="B8" s="5" t="s">
        <v>16</v>
      </c>
      <c r="C8" s="5">
        <v>2017</v>
      </c>
      <c r="D8" s="6">
        <f>VLOOKUP(A8,'[1]استهلاك الماء والكهرباء والوقود'!$A$6:$D$29,4,0)</f>
        <v>6882</v>
      </c>
      <c r="E8" s="6">
        <f>VLOOKUP(A8,'[1]استهلاك الماء والكهرباء والوقود'!$A$6:$D$29,3,0)</f>
        <v>17810</v>
      </c>
      <c r="F8" s="7">
        <f>AVERAGE('[1]استهلاك الماء والكهرباء والوقود'!$E$22:$H$22)</f>
        <v>81617.75</v>
      </c>
      <c r="G8" s="6">
        <f>VLOOKUP(A8,'[1]الإيرادات التشغيلية'!$A$6:$D$29,4,0)</f>
        <v>24737105</v>
      </c>
      <c r="H8" s="6">
        <f>VLOOKUP(A8,'[1]الإيرادات التشغيلية'!$A$6:$C$29,3,0)</f>
        <v>462340</v>
      </c>
      <c r="I8" s="6">
        <v>21020</v>
      </c>
      <c r="J8" s="8">
        <v>1.551088358829858E-2</v>
      </c>
      <c r="K8" s="9">
        <f>VLOOKUP(A8,'[1]تعويضات المشتغلين'!$A$5:$E$28,5,0) / '[1]مشتغلين حسب المنطقة والنشاط'!$P$24</f>
        <v>26.331194419486518</v>
      </c>
    </row>
    <row r="9" spans="1:11" x14ac:dyDescent="0.3">
      <c r="A9" s="4">
        <v>18</v>
      </c>
      <c r="B9" s="5" t="s">
        <v>17</v>
      </c>
      <c r="C9" s="5">
        <v>2017</v>
      </c>
      <c r="D9" s="6">
        <f>VLOOKUP(A9,'[1]استهلاك الماء والكهرباء والوقود'!$A$6:$D$29,4,0)</f>
        <v>28114</v>
      </c>
      <c r="E9" s="6">
        <f>VLOOKUP(A9,'[1]استهلاك الماء والكهرباء والوقود'!$A$6:$D$29,3,0)</f>
        <v>306109</v>
      </c>
      <c r="F9" s="7">
        <f>AVERAGE('[1]استهلاك الماء والكهرباء والوقود'!$E$23:$H$23)</f>
        <v>178941.5</v>
      </c>
      <c r="G9" s="6">
        <f>VLOOKUP(A9,'[1]الإيرادات التشغيلية'!$A$6:$D$29,4,0)</f>
        <v>15421323</v>
      </c>
      <c r="H9" s="6">
        <f>VLOOKUP(A9,'[1]الإيرادات التشغيلية'!$A$6:$C$29,3,0)</f>
        <v>5287930</v>
      </c>
      <c r="I9" s="6">
        <v>3045</v>
      </c>
      <c r="J9" s="8">
        <v>7.8323336774527019E-2</v>
      </c>
      <c r="K9" s="9">
        <f>VLOOKUP(A9,'[1]تعويضات المشتغلين'!$A$5:$E$28,5,0) / '[1]مشتغلين حسب المنطقة والنشاط'!$P$25</f>
        <v>336.45074539608299</v>
      </c>
    </row>
    <row r="10" spans="1:11" x14ac:dyDescent="0.3">
      <c r="A10" s="4">
        <v>22</v>
      </c>
      <c r="B10" s="5" t="s">
        <v>18</v>
      </c>
      <c r="C10" s="5">
        <v>2017</v>
      </c>
      <c r="D10" s="6">
        <f>VLOOKUP(A10,'[1]استهلاك الماء والكهرباء والوقود'!$A$6:$D$29,4,0)</f>
        <v>6323</v>
      </c>
      <c r="E10" s="6">
        <f>VLOOKUP(A10,'[1]استهلاك الماء والكهرباء والوقود'!$A$6:$D$29,3,0)</f>
        <v>124423</v>
      </c>
      <c r="F10" s="7">
        <f>AVERAGE('[1]استهلاك الماء والكهرباء والوقود'!$E$27:$H$27)</f>
        <v>127214.5</v>
      </c>
      <c r="G10" s="6">
        <f>VLOOKUP(A10,'[1]الإيرادات التشغيلية'!$A$6:$D$29,4,0)</f>
        <v>5678973</v>
      </c>
      <c r="H10" s="6">
        <f>VLOOKUP(A10,'[1]الإيرادات التشغيلية'!$A$6:$C$29,3,0)</f>
        <v>2348</v>
      </c>
      <c r="I10" s="6">
        <v>31315</v>
      </c>
      <c r="J10" s="8">
        <v>7.9137187127947956E-2</v>
      </c>
      <c r="K10" s="9">
        <f>VLOOKUP(A10,'[1]تعويضات المشتغلين'!$A$5:$E$28,5,0) / '[1]مشتغلين حسب المنطقة والنشاط'!$P$32</f>
        <v>27.12701734312899</v>
      </c>
    </row>
    <row r="11" spans="1:11" x14ac:dyDescent="0.3">
      <c r="A11" s="4">
        <v>7</v>
      </c>
      <c r="B11" s="5" t="s">
        <v>10</v>
      </c>
      <c r="C11" s="5">
        <v>2018</v>
      </c>
      <c r="D11" s="6">
        <f>VLOOKUP(A11,'[2] مشترياتالماء والكهرباء والوقود'!$A$8:$D$41,4,0)</f>
        <v>5289.6181479899606</v>
      </c>
      <c r="E11" s="6">
        <f>VLOOKUP(A11,'[2] مشترياتالماء والكهرباء والوقود'!$A$8:$C$41,3,0)</f>
        <v>50347.716841531219</v>
      </c>
      <c r="F11" s="7">
        <f>AVERAGE('[2] مشترياتالماء والكهرباء والوقود'!$E$10:$I$10)</f>
        <v>13044.112552336959</v>
      </c>
      <c r="G11" s="6">
        <f>VLOOKUP(A11,'[2]الإيرادات التشغيلية'!$A$8:$D$41,4,0)</f>
        <v>1274584.9331332648</v>
      </c>
      <c r="H11" s="6">
        <f>VLOOKUP(A11,'[2]الإيرادات التشغيلية'!$A$8:$D$41,3,0)</f>
        <v>1859611.6560099893</v>
      </c>
      <c r="I11" s="6">
        <f>VLOOKUP(A11,'[2]بحث وتطوير النشاط '!$A$8:$E$41,5,0)</f>
        <v>185.8612625798589</v>
      </c>
      <c r="J11" s="8">
        <f>VLOOKUP(A11,'[2]بحث وتطوير النشاط '!$A$8:$E$41,3,0)</f>
        <v>2.3657953221793E-2</v>
      </c>
      <c r="K11" s="8">
        <f>VLOOKUP(A11,'[2]متوسط تعويضات المشتغلين'!$A$7:$C$40,3,0)  *12 / 1000</f>
        <v>48.677109879868524</v>
      </c>
    </row>
    <row r="12" spans="1:11" x14ac:dyDescent="0.3">
      <c r="A12" s="4">
        <v>10</v>
      </c>
      <c r="B12" s="5" t="s">
        <v>11</v>
      </c>
      <c r="C12" s="5">
        <v>2018</v>
      </c>
      <c r="D12" s="6">
        <f>VLOOKUP(A12,'[2] مشترياتالماء والكهرباء والوقود'!$A$8:$D$41,4,0)</f>
        <v>240771.1166413129</v>
      </c>
      <c r="E12" s="6">
        <f>VLOOKUP(A12,'[2] مشترياتالماء والكهرباء والوقود'!$A$8:$C$41,3,0)</f>
        <v>2291710.9827450472</v>
      </c>
      <c r="F12" s="7">
        <f>AVERAGE('[2] مشترياتالماء والكهرباء والوقود'!$E$13:$I$13)</f>
        <v>529093.66040713899</v>
      </c>
      <c r="G12" s="6">
        <f>VLOOKUP(A12,'[2]الإيرادات التشغيلية'!$A$8:$D$41,4,0)</f>
        <v>74309649.029492497</v>
      </c>
      <c r="H12" s="6">
        <f>VLOOKUP(A12,'[2]الإيرادات التشغيلية'!$A$8:$D$41,3,0)</f>
        <v>9833468.9689560905</v>
      </c>
      <c r="I12" s="6">
        <f>VLOOKUP(A12,'[2]بحث وتطوير النشاط '!$A$8:$E$41,5,0)</f>
        <v>46886.204744626244</v>
      </c>
      <c r="J12" s="8">
        <f>VLOOKUP(A12,'[2]بحث وتطوير النشاط '!$A$8:$E$41,3,0)</f>
        <v>1.3005191596765674E-2</v>
      </c>
      <c r="K12" s="8">
        <f>VLOOKUP(A12,'[2]متوسط تعويضات المشتغلين'!$A$7:$C$40,3,0)  *12 / 1000</f>
        <v>42.57816917030398</v>
      </c>
    </row>
    <row r="13" spans="1:11" x14ac:dyDescent="0.3">
      <c r="A13" s="4">
        <v>14</v>
      </c>
      <c r="B13" s="5" t="s">
        <v>12</v>
      </c>
      <c r="C13" s="5">
        <v>2018</v>
      </c>
      <c r="D13" s="6">
        <f>VLOOKUP(A13,'[2] مشترياتالماء والكهرباء والوقود'!$A$8:$D$41,4,0)</f>
        <v>20279.409115520873</v>
      </c>
      <c r="E13" s="6">
        <f>VLOOKUP(A13,'[2] مشترياتالماء والكهرباء والوقود'!$A$8:$C$41,3,0)</f>
        <v>193023.75318902696</v>
      </c>
      <c r="F13" s="7">
        <f>AVERAGE('[2] مشترياتالماء والكهرباء والوقود'!$E$17:$I$17)</f>
        <v>43151.873961615958</v>
      </c>
      <c r="G13" s="6">
        <f>VLOOKUP(A13,'[2]الإيرادات التشغيلية'!$A$8:$D$41,4,0)</f>
        <v>11499340.146365359</v>
      </c>
      <c r="H13" s="6">
        <f>VLOOKUP(A13,'[2]الإيرادات التشغيلية'!$A$8:$D$41,3,0)</f>
        <v>318921.07122779317</v>
      </c>
      <c r="I13" s="6">
        <f>VLOOKUP(A13,'[2]بحث وتطوير النشاط '!$A$8:$E$41,5,0)</f>
        <v>37327.153746164273</v>
      </c>
      <c r="J13" s="8">
        <f>VLOOKUP(A13,'[2]بحث وتطوير النشاط '!$A$8:$E$41,3,0)</f>
        <v>2.2372263237451867E-2</v>
      </c>
      <c r="K13" s="8">
        <f>VLOOKUP(A13,'[2]متوسط تعويضات المشتغلين'!$A$7:$C$40,3,0)  *12 / 1000</f>
        <v>19.008911059137322</v>
      </c>
    </row>
    <row r="14" spans="1:11" x14ac:dyDescent="0.3">
      <c r="A14" s="4">
        <v>20</v>
      </c>
      <c r="B14" s="5" t="s">
        <v>13</v>
      </c>
      <c r="C14" s="5">
        <v>2018</v>
      </c>
      <c r="D14" s="6">
        <f>VLOOKUP(A14,'[2] مشترياتالماء والكهرباء والوقود'!$A$8:$D$41,4,0)</f>
        <v>409281.3956851465</v>
      </c>
      <c r="E14" s="6">
        <f>VLOOKUP(A14,'[2] مشترياتالماء والكهرباء والوقود'!$A$8:$C$41,3,0)</f>
        <v>3895627.8585615521</v>
      </c>
      <c r="F14" s="7">
        <f>AVERAGE('[2] مشترياتالماء والكهرباء والوقود'!$E$23:$I$23)</f>
        <v>713144.23959107208</v>
      </c>
      <c r="G14" s="6">
        <f>VLOOKUP(A14,'[2]الإيرادات التشغيلية'!$A$8:$D$41,4,0)</f>
        <v>39624649.766013637</v>
      </c>
      <c r="H14" s="6">
        <f>VLOOKUP(A14,'[2]الإيرادات التشغيلية'!$A$8:$D$41,3,0)</f>
        <v>131337029.83166564</v>
      </c>
      <c r="I14" s="6">
        <f>VLOOKUP(A14,'[2]بحث وتطوير النشاط '!$A$8:$E$41,5,0)</f>
        <v>54452.803816157721</v>
      </c>
      <c r="J14" s="8">
        <f>VLOOKUP(A14,'[2]بحث وتطوير النشاط '!$A$8:$E$41,3,0)</f>
        <v>0.13539063515158153</v>
      </c>
      <c r="K14" s="8">
        <f>VLOOKUP(A14,'[2]متوسط تعويضات المشتغلين'!$A$7:$C$40,3,0)  *12 / 1000</f>
        <v>130.88389644367663</v>
      </c>
    </row>
    <row r="15" spans="1:11" x14ac:dyDescent="0.3">
      <c r="A15" s="4">
        <v>23</v>
      </c>
      <c r="B15" s="5" t="s">
        <v>14</v>
      </c>
      <c r="C15" s="5">
        <v>2018</v>
      </c>
      <c r="D15" s="6">
        <f>VLOOKUP(A15,'[2] مشترياتالماء والكهرباء والوقود'!$A$8:$D$41,4,0)</f>
        <v>58789.945027800459</v>
      </c>
      <c r="E15" s="6">
        <f>VLOOKUP(A15,'[2] مشترياتالماء والكهرباء والوقود'!$A$8:$C$41,3,0)</f>
        <v>559575.27038386557</v>
      </c>
      <c r="F15" s="7">
        <f>AVERAGE('[2] مشترياتالماء والكهرباء والوقود'!$E$26:$I$26)</f>
        <v>155927.20417035939</v>
      </c>
      <c r="G15" s="6">
        <f>VLOOKUP(A15,'[2]الإيرادات التشغيلية'!$A$8:$D$41,4,0)</f>
        <v>42287468.381053269</v>
      </c>
      <c r="H15" s="6">
        <f>VLOOKUP(A15,'[2]الإيرادات التشغيلية'!$A$8:$D$41,3,0)</f>
        <v>2566682.2926249686</v>
      </c>
      <c r="I15" s="6">
        <f>VLOOKUP(A15,'[2]بحث وتطوير النشاط '!$A$8:$E$41,5,0)</f>
        <v>63822.602518856111</v>
      </c>
      <c r="J15" s="8">
        <f>VLOOKUP(A15,'[2]بحث وتطوير النشاط '!$A$8:$E$41,3,0)</f>
        <v>2.5617030319750468E-2</v>
      </c>
      <c r="K15" s="8">
        <f>VLOOKUP(A15,'[2]متوسط تعويضات المشتغلين'!$A$7:$C$40,3,0)  *12 / 1000</f>
        <v>44.276859427572276</v>
      </c>
    </row>
    <row r="16" spans="1:11" x14ac:dyDescent="0.3">
      <c r="A16" s="4">
        <v>24</v>
      </c>
      <c r="B16" s="5" t="s">
        <v>15</v>
      </c>
      <c r="C16" s="5">
        <v>2018</v>
      </c>
      <c r="D16" s="6">
        <f>VLOOKUP(A16,'[2] مشترياتالماء والكهرباء والوقود'!$A$8:$D$41,4,0)</f>
        <v>103725.78162043513</v>
      </c>
      <c r="E16" s="6">
        <f>VLOOKUP(A16,'[2] مشترياتالماء والكهرباء والوقود'!$A$8:$C$41,3,0)</f>
        <v>987284.17365564499</v>
      </c>
      <c r="F16" s="7">
        <f>AVERAGE('[2] مشترياتالماء والكهرباء والوقود'!$E$27:$I$27)</f>
        <v>275734.57680870645</v>
      </c>
      <c r="G16" s="6">
        <f>VLOOKUP(A16,'[2]الإيرادات التشغيلية'!$A$8:$D$41,4,0)</f>
        <v>19326610.440761641</v>
      </c>
      <c r="H16" s="6">
        <f>VLOOKUP(A16,'[2]الإيرادات التشغيلية'!$A$8:$D$41,3,0)</f>
        <v>15155941.921416093</v>
      </c>
      <c r="I16" s="6">
        <f>VLOOKUP(A16,'[2]بحث وتطوير النشاط '!$A$8:$E$41,5,0)</f>
        <v>136323.3961018</v>
      </c>
      <c r="J16" s="8">
        <f>VLOOKUP(A16,'[2]بحث وتطوير النشاط '!$A$8:$E$41,3,0)</f>
        <v>9.21010865998486E-2</v>
      </c>
      <c r="K16" s="8">
        <f>VLOOKUP(A16,'[2]متوسط تعويضات المشتغلين'!$A$7:$C$40,3,0)  *12 / 1000</f>
        <v>91.619358388050358</v>
      </c>
    </row>
    <row r="17" spans="1:11" x14ac:dyDescent="0.3">
      <c r="A17" s="4">
        <v>25</v>
      </c>
      <c r="B17" s="5" t="s">
        <v>16</v>
      </c>
      <c r="C17" s="5">
        <v>2018</v>
      </c>
      <c r="D17" s="6">
        <f>VLOOKUP(A17,'[2] مشترياتالماء والكهرباء والوقود'!$A$8:$D$41,4,0)</f>
        <v>47107.172911055233</v>
      </c>
      <c r="E17" s="6">
        <f>VLOOKUP(A17,'[2] مشترياتالماء والكهرباء والوقود'!$A$8:$C$41,3,0)</f>
        <v>448376.146741729</v>
      </c>
      <c r="F17" s="7">
        <f>AVERAGE('[2] مشترياتالماء والكهرباء والوقود'!$E$28:$I$28)</f>
        <v>91080.811771694775</v>
      </c>
      <c r="G17" s="6">
        <f>VLOOKUP(A17,'[2]الإيرادات التشغيلية'!$A$8:$D$41,4,0)</f>
        <v>37640079.750806026</v>
      </c>
      <c r="H17" s="6">
        <f>VLOOKUP(A17,'[2]الإيرادات التشغيلية'!$A$8:$D$41,3,0)</f>
        <v>3243239.0514319721</v>
      </c>
      <c r="I17" s="6">
        <f>VLOOKUP(A17,'[2]بحث وتطوير النشاط '!$A$8:$E$41,5,0)</f>
        <v>16007.1692793947</v>
      </c>
      <c r="J17" s="8">
        <f>VLOOKUP(A17,'[2]بحث وتطوير النشاط '!$A$8:$E$41,3,0)</f>
        <v>1.3042544781297911E-2</v>
      </c>
      <c r="K17" s="8">
        <f>VLOOKUP(A17,'[2]متوسط تعويضات المشتغلين'!$A$7:$C$40,3,0)  *12 / 1000</f>
        <v>25.725647335115639</v>
      </c>
    </row>
    <row r="18" spans="1:11" x14ac:dyDescent="0.3">
      <c r="A18" s="4">
        <v>26</v>
      </c>
      <c r="B18" s="5" t="s">
        <v>17</v>
      </c>
      <c r="C18" s="5">
        <v>2018</v>
      </c>
      <c r="D18" s="6">
        <f>VLOOKUP(A18,'[2] مشترياتالماء والكهرباء والوقود'!$A$8:$D$41,4,0)</f>
        <v>1760.6355065812254</v>
      </c>
      <c r="E18" s="6">
        <f>VLOOKUP(A18,'[2] مشترياتالماء والكهرباء والوقود'!$A$8:$C$41,3,0)</f>
        <v>16758.105304856814</v>
      </c>
      <c r="F18" s="7">
        <f>AVERAGE('[2] مشترياتالماء والكهرباء والوقود'!$E$29:$I$29)</f>
        <v>4456.3801615600005</v>
      </c>
      <c r="G18" s="6">
        <f>VLOOKUP(A18,'[2]الإيرادات التشغيلية'!$A$8:$D$41,4,0)</f>
        <v>378378.08602364711</v>
      </c>
      <c r="H18" s="6">
        <f>VLOOKUP(A18,'[2]الإيرادات التشغيلية'!$A$8:$D$41,3,0)</f>
        <v>404037.62701409787</v>
      </c>
      <c r="I18" s="6">
        <f>VLOOKUP(A18,'[2]بحث وتطوير النشاط '!$A$8:$E$41,5,0)</f>
        <v>3467.4082604198124</v>
      </c>
      <c r="J18" s="8">
        <f>VLOOKUP(A18,'[2]بحث وتطوير النشاط '!$A$8:$E$41,3,0)</f>
        <v>8.7996245874754325E-2</v>
      </c>
      <c r="K18" s="8">
        <f>VLOOKUP(A18,'[2]متوسط تعويضات المشتغلين'!$A$7:$C$40,3,0)  *12 / 1000</f>
        <v>28.436710462284001</v>
      </c>
    </row>
    <row r="19" spans="1:11" x14ac:dyDescent="0.3">
      <c r="A19" s="4">
        <v>33</v>
      </c>
      <c r="B19" s="5" t="s">
        <v>18</v>
      </c>
      <c r="C19" s="5">
        <v>2018</v>
      </c>
      <c r="D19" s="6">
        <f>VLOOKUP(A19,'[2] مشترياتالماء والكهرباء والوقود'!$A$8:$D$41,4,0)</f>
        <v>11429.219545988462</v>
      </c>
      <c r="E19" s="6">
        <f>VLOOKUP(A19,'[2] مشترياتالماء والكهرباء والوقود'!$A$8:$C$41,3,0)</f>
        <v>108785.75604550676</v>
      </c>
      <c r="F19" s="7">
        <f>AVERAGE('[2] مشترياتالماء والكهرباء والوقود'!$E$36:$I$36)</f>
        <v>29675.42555644532</v>
      </c>
      <c r="G19" s="6">
        <f>VLOOKUP(A19,'[2]الإيرادات التشغيلية'!$A$8:$D$41,4,0)</f>
        <v>10351379.141892536</v>
      </c>
      <c r="H19" s="6">
        <f>VLOOKUP(A19,'[2]الإيرادات التشغيلية'!$A$8:$D$41,3,0)</f>
        <v>0</v>
      </c>
      <c r="I19" s="6">
        <f>VLOOKUP(A19,'[2]بحث وتطوير النشاط '!$A$8:$E$41,5,0)</f>
        <v>30784.073841574325</v>
      </c>
      <c r="J19" s="8">
        <f>VLOOKUP(A19,'[2]بحث وتطوير النشاط '!$A$8:$E$41,3,0)</f>
        <v>8.4732115841132688E-2</v>
      </c>
      <c r="K19" s="8">
        <f>VLOOKUP(A19,'[2]متوسط تعويضات المشتغلين'!$A$7:$C$40,3,0)  *12 / 1000</f>
        <v>27.240004015042729</v>
      </c>
    </row>
  </sheetData>
  <conditionalFormatting sqref="D12">
    <cfRule type="cellIs" dxfId="18" priority="19" operator="greaterThan">
      <formula>D1048561</formula>
    </cfRule>
  </conditionalFormatting>
  <conditionalFormatting sqref="D11:D19">
    <cfRule type="cellIs" dxfId="17" priority="13" operator="lessThan">
      <formula>D1048560</formula>
    </cfRule>
    <cfRule type="cellIs" dxfId="16" priority="14" operator="greaterThan">
      <formula>D1048560</formula>
    </cfRule>
    <cfRule type="cellIs" dxfId="15" priority="17" operator="lessThan">
      <formula>D1048560</formula>
    </cfRule>
    <cfRule type="cellIs" dxfId="14" priority="18" operator="greaterThan">
      <formula>D1048560</formula>
    </cfRule>
  </conditionalFormatting>
  <conditionalFormatting sqref="E11:E19">
    <cfRule type="cellIs" dxfId="13" priority="15" operator="lessThan">
      <formula>E1048560</formula>
    </cfRule>
    <cfRule type="cellIs" dxfId="12" priority="16" operator="greaterThan">
      <formula>E1048560</formula>
    </cfRule>
  </conditionalFormatting>
  <conditionalFormatting sqref="F11:F19">
    <cfRule type="cellIs" dxfId="11" priority="11" operator="lessThan">
      <formula>F1048560</formula>
    </cfRule>
    <cfRule type="cellIs" dxfId="10" priority="12" operator="greaterThan">
      <formula>F1048560</formula>
    </cfRule>
  </conditionalFormatting>
  <conditionalFormatting sqref="G11:G19">
    <cfRule type="cellIs" dxfId="9" priority="9" operator="lessThan">
      <formula>G1048560</formula>
    </cfRule>
    <cfRule type="cellIs" dxfId="8" priority="10" operator="greaterThan">
      <formula>G1048560</formula>
    </cfRule>
  </conditionalFormatting>
  <conditionalFormatting sqref="H11:H19">
    <cfRule type="cellIs" dxfId="7" priority="7" operator="lessThan">
      <formula>H1048560</formula>
    </cfRule>
    <cfRule type="cellIs" dxfId="6" priority="8" operator="greaterThan">
      <formula>H1048560</formula>
    </cfRule>
  </conditionalFormatting>
  <conditionalFormatting sqref="I11:I19">
    <cfRule type="cellIs" dxfId="5" priority="5" operator="lessThan">
      <formula>I1048560</formula>
    </cfRule>
    <cfRule type="cellIs" dxfId="4" priority="6" operator="greaterThan">
      <formula>I1048560</formula>
    </cfRule>
  </conditionalFormatting>
  <conditionalFormatting sqref="J11:J19">
    <cfRule type="cellIs" dxfId="3" priority="3" operator="lessThan">
      <formula>J1048560</formula>
    </cfRule>
    <cfRule type="cellIs" dxfId="2" priority="4" operator="greaterThan">
      <formula>J1048560</formula>
    </cfRule>
  </conditionalFormatting>
  <conditionalFormatting sqref="K11:K19">
    <cfRule type="cellIs" dxfId="1" priority="1" operator="lessThan">
      <formula>K1048560</formula>
    </cfRule>
    <cfRule type="cellIs" dxfId="0" priority="2" operator="greaterThan">
      <formula>K1048560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mousa</dc:creator>
  <cp:lastModifiedBy>ahmed al mousa</cp:lastModifiedBy>
  <dcterms:created xsi:type="dcterms:W3CDTF">2015-06-05T18:17:20Z</dcterms:created>
  <dcterms:modified xsi:type="dcterms:W3CDTF">2021-08-18T18:11:54Z</dcterms:modified>
</cp:coreProperties>
</file>