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osmaah02/Downloads/"/>
    </mc:Choice>
  </mc:AlternateContent>
  <bookViews>
    <workbookView xWindow="0" yWindow="460" windowWidth="25600" windowHeight="14180" tabRatio="500"/>
  </bookViews>
  <sheets>
    <sheet name="cricke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5" i="1"/>
  <c r="K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K8" i="1" a="1"/>
  <c r="K8" i="1"/>
  <c r="K10" i="1"/>
  <c r="K11" i="1"/>
  <c r="F16" i="1"/>
  <c r="G16" i="1"/>
  <c r="H16" i="1"/>
  <c r="F15" i="1"/>
  <c r="G15" i="1"/>
  <c r="H15" i="1"/>
  <c r="F14" i="1"/>
  <c r="G14" i="1"/>
  <c r="H14" i="1"/>
  <c r="F13" i="1"/>
  <c r="G13" i="1"/>
  <c r="H13" i="1"/>
  <c r="F12" i="1"/>
  <c r="G12" i="1"/>
  <c r="H12" i="1"/>
  <c r="F11" i="1"/>
  <c r="G11" i="1"/>
  <c r="H11" i="1"/>
  <c r="F10" i="1"/>
  <c r="G10" i="1"/>
  <c r="H10" i="1"/>
  <c r="F9" i="1"/>
  <c r="G9" i="1"/>
  <c r="H9" i="1"/>
  <c r="F8" i="1"/>
  <c r="G8" i="1"/>
  <c r="H8" i="1"/>
  <c r="F7" i="1"/>
  <c r="G7" i="1"/>
  <c r="H7" i="1"/>
  <c r="F6" i="1"/>
  <c r="G6" i="1"/>
  <c r="H6" i="1"/>
  <c r="F5" i="1"/>
  <c r="G5" i="1"/>
  <c r="H5" i="1"/>
  <c r="F4" i="1"/>
  <c r="G4" i="1"/>
  <c r="H4" i="1"/>
  <c r="F3" i="1"/>
  <c r="G3" i="1"/>
  <c r="H3" i="1"/>
  <c r="F2" i="1"/>
  <c r="G2" i="1"/>
  <c r="H2" i="1"/>
  <c r="K13" i="1"/>
</calcChain>
</file>

<file path=xl/sharedStrings.xml><?xml version="1.0" encoding="utf-8"?>
<sst xmlns="http://schemas.openxmlformats.org/spreadsheetml/2006/main" count="17" uniqueCount="17">
  <si>
    <t>ID</t>
  </si>
  <si>
    <t>Prediction</t>
  </si>
  <si>
    <t>Chirps/sec(x)</t>
  </si>
  <si>
    <t>Temp(y)</t>
  </si>
  <si>
    <t>Error</t>
  </si>
  <si>
    <t>Sq-error</t>
  </si>
  <si>
    <t>x-bar</t>
  </si>
  <si>
    <t>y-bar</t>
  </si>
  <si>
    <t>n</t>
  </si>
  <si>
    <t>var(x)</t>
  </si>
  <si>
    <t>cov(x,y)</t>
  </si>
  <si>
    <t>Model</t>
  </si>
  <si>
    <t>Slope</t>
  </si>
  <si>
    <t>b-intercept</t>
  </si>
  <si>
    <t>average x</t>
  </si>
  <si>
    <t>average y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</si>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</sst>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/>
    <xf numFmtId="0" fontId="1" fillId="2" borderId="0" xfId="0" applyFont="1" applyFill="1"/>
    <xf numFmtId="0" fontId="1" fillId="2" borderId="0" xfId="0" applyNumberFormat="1" applyFont="1" applyFill="1" applyProtection="1">
      <protection locked="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381014873141"/>
                  <c:y val="-0.19486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crickets!$B$2:$B$16</c:f>
              <c:numCache>
                <c:formatCode>General</c:formatCode>
                <c:ptCount val="15"/>
                <c:pt idx="0">
                  <c:v>20.0</c:v>
                </c:pt>
                <c:pt idx="1">
                  <c:v>16.0</c:v>
                </c:pt>
                <c:pt idx="2">
                  <c:v>19.79999924</c:v>
                </c:pt>
                <c:pt idx="3">
                  <c:v>18.39999962</c:v>
                </c:pt>
                <c:pt idx="4">
                  <c:v>17.10000038</c:v>
                </c:pt>
                <c:pt idx="5">
                  <c:v>15.5</c:v>
                </c:pt>
                <c:pt idx="6">
                  <c:v>14.69999981</c:v>
                </c:pt>
                <c:pt idx="7">
                  <c:v>17.10000038</c:v>
                </c:pt>
                <c:pt idx="8">
                  <c:v>15.39999962</c:v>
                </c:pt>
                <c:pt idx="9">
                  <c:v>16.20000076</c:v>
                </c:pt>
                <c:pt idx="10">
                  <c:v>15.0</c:v>
                </c:pt>
                <c:pt idx="11">
                  <c:v>17.20000076</c:v>
                </c:pt>
                <c:pt idx="12">
                  <c:v>16.0</c:v>
                </c:pt>
                <c:pt idx="13">
                  <c:v>17.0</c:v>
                </c:pt>
                <c:pt idx="14">
                  <c:v>14.39999962</c:v>
                </c:pt>
              </c:numCache>
            </c:numRef>
          </c:xVal>
          <c:yVal>
            <c:numRef>
              <c:f>crickets!$C$2:$C$16</c:f>
              <c:numCache>
                <c:formatCode>General</c:formatCode>
                <c:ptCount val="15"/>
                <c:pt idx="0">
                  <c:v>88.59999847</c:v>
                </c:pt>
                <c:pt idx="1">
                  <c:v>71.59999847</c:v>
                </c:pt>
                <c:pt idx="2">
                  <c:v>93.30000305</c:v>
                </c:pt>
                <c:pt idx="3">
                  <c:v>84.30000305</c:v>
                </c:pt>
                <c:pt idx="4">
                  <c:v>80.59999847</c:v>
                </c:pt>
                <c:pt idx="5">
                  <c:v>75.19999695</c:v>
                </c:pt>
                <c:pt idx="6">
                  <c:v>69.69999695</c:v>
                </c:pt>
                <c:pt idx="7">
                  <c:v>82.0</c:v>
                </c:pt>
                <c:pt idx="8">
                  <c:v>69.40000153</c:v>
                </c:pt>
                <c:pt idx="9">
                  <c:v>83.30000305</c:v>
                </c:pt>
                <c:pt idx="10">
                  <c:v>79.59999847</c:v>
                </c:pt>
                <c:pt idx="11">
                  <c:v>82.59999847</c:v>
                </c:pt>
                <c:pt idx="12">
                  <c:v>80.59999847</c:v>
                </c:pt>
                <c:pt idx="13">
                  <c:v>83.5</c:v>
                </c:pt>
                <c:pt idx="14">
                  <c:v>76.30000305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825552"/>
        <c:axId val="-2083423824"/>
      </c:scatterChart>
      <c:valAx>
        <c:axId val="-207882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423824"/>
        <c:crosses val="autoZero"/>
        <c:crossBetween val="midCat"/>
      </c:valAx>
      <c:valAx>
        <c:axId val="-20834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82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16</xdr:row>
      <xdr:rowOff>127000</xdr:rowOff>
    </xdr:from>
    <xdr:to>
      <xdr:col>13</xdr:col>
      <xdr:colOff>749300</xdr:colOff>
      <xdr:row>36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10" sqref="I10"/>
    </sheetView>
  </sheetViews>
  <sheetFormatPr baseColWidth="10" defaultRowHeight="16" x14ac:dyDescent="0.2"/>
  <sheetData>
    <row r="1" spans="1:11" s="3" customFormat="1" x14ac:dyDescent="0.2">
      <c r="A1" s="3" t="s">
        <v>0</v>
      </c>
      <c r="B1" s="4" t="s">
        <v>2</v>
      </c>
      <c r="C1" s="4" t="s">
        <v>3</v>
      </c>
      <c r="D1" s="3" t="s">
        <v>6</v>
      </c>
      <c r="E1" s="3" t="s">
        <v>7</v>
      </c>
      <c r="F1" s="3" t="s">
        <v>1</v>
      </c>
      <c r="G1" s="3" t="s">
        <v>4</v>
      </c>
      <c r="H1" s="3" t="s">
        <v>5</v>
      </c>
    </row>
    <row r="2" spans="1:11" ht="19" customHeight="1" x14ac:dyDescent="0.2">
      <c r="A2">
        <v>1</v>
      </c>
      <c r="B2" s="1">
        <v>20</v>
      </c>
      <c r="C2" s="1">
        <v>88.599998470000003</v>
      </c>
      <c r="D2">
        <f>B2-$K$2</f>
        <v>3.3466666540000034</v>
      </c>
      <c r="E2">
        <f>C2-$K$3</f>
        <v>8.5599985733333597</v>
      </c>
      <c r="F2">
        <f>$K$10*B2+$K$11</f>
        <v>80.146344387744762</v>
      </c>
      <c r="G2">
        <f>ABS(C2-F2)</f>
        <v>8.4536540822552411</v>
      </c>
      <c r="H2">
        <f>G2*G2</f>
        <v>71.464267342430702</v>
      </c>
      <c r="J2" s="2" t="s">
        <v>14</v>
      </c>
      <c r="K2">
        <f>AVERAGE(B2:B16)</f>
        <v>16.653333345999997</v>
      </c>
    </row>
    <row r="3" spans="1:11" x14ac:dyDescent="0.2">
      <c r="A3">
        <v>2</v>
      </c>
      <c r="B3" s="1">
        <v>16</v>
      </c>
      <c r="C3" s="1">
        <v>71.599998470000003</v>
      </c>
      <c r="D3">
        <f t="shared" ref="D3:D16" si="0">B3-$K$2</f>
        <v>-0.6533333459999966</v>
      </c>
      <c r="E3">
        <f t="shared" ref="E3:E16" si="1">C3-$K$3</f>
        <v>-8.4400014266666403</v>
      </c>
      <c r="F3">
        <f t="shared" ref="F3:F16" si="2">$K$10*B3+$K$11</f>
        <v>80.019239417847615</v>
      </c>
      <c r="G3">
        <f t="shared" ref="G3:G16" si="3">ABS(C3-F3)</f>
        <v>8.4192409478476122</v>
      </c>
      <c r="H3">
        <f t="shared" ref="H3:H16" si="4">G3*G3</f>
        <v>70.883618137913956</v>
      </c>
      <c r="J3" s="2" t="s">
        <v>15</v>
      </c>
      <c r="K3">
        <f>AVERAGE(C2:C16)</f>
        <v>80.039999896666643</v>
      </c>
    </row>
    <row r="4" spans="1:11" x14ac:dyDescent="0.2">
      <c r="A4">
        <v>3</v>
      </c>
      <c r="B4" s="1">
        <v>19.799999239999998</v>
      </c>
      <c r="C4" s="1">
        <v>93.300003050000001</v>
      </c>
      <c r="D4">
        <f t="shared" si="0"/>
        <v>3.1466658940000016</v>
      </c>
      <c r="E4">
        <f t="shared" si="1"/>
        <v>13.260003153333358</v>
      </c>
      <c r="F4">
        <f t="shared" si="2"/>
        <v>80.139989115099951</v>
      </c>
      <c r="G4">
        <f t="shared" si="3"/>
        <v>13.16001393490005</v>
      </c>
      <c r="H4">
        <f t="shared" si="4"/>
        <v>173.1859667667635</v>
      </c>
      <c r="J4" s="2"/>
    </row>
    <row r="5" spans="1:11" x14ac:dyDescent="0.2">
      <c r="A5">
        <v>4</v>
      </c>
      <c r="B5" s="1">
        <v>18.399999619999999</v>
      </c>
      <c r="C5" s="1">
        <v>84.300003050000001</v>
      </c>
      <c r="D5">
        <f t="shared" si="0"/>
        <v>1.7466662740000025</v>
      </c>
      <c r="E5">
        <f t="shared" si="1"/>
        <v>4.2600031533333578</v>
      </c>
      <c r="F5">
        <f t="shared" si="2"/>
        <v>80.095502387710923</v>
      </c>
      <c r="G5">
        <f t="shared" si="3"/>
        <v>4.2045006622890782</v>
      </c>
      <c r="H5">
        <f t="shared" si="4"/>
        <v>17.677825819189298</v>
      </c>
      <c r="J5" s="2" t="s">
        <v>8</v>
      </c>
      <c r="K5">
        <f>COUNT(B2:B16)</f>
        <v>15</v>
      </c>
    </row>
    <row r="6" spans="1:11" x14ac:dyDescent="0.2">
      <c r="A6">
        <v>5</v>
      </c>
      <c r="B6" s="1">
        <v>17.100000380000001</v>
      </c>
      <c r="C6" s="1">
        <v>80.599998470000003</v>
      </c>
      <c r="D6">
        <f t="shared" si="0"/>
        <v>0.44666703400000429</v>
      </c>
      <c r="E6">
        <f t="shared" si="1"/>
        <v>0.55999857333335967</v>
      </c>
      <c r="F6">
        <f t="shared" si="2"/>
        <v>80.0541932966443</v>
      </c>
      <c r="G6">
        <f t="shared" si="3"/>
        <v>0.54580517335570278</v>
      </c>
      <c r="H6">
        <f t="shared" si="4"/>
        <v>0.29790328726184878</v>
      </c>
      <c r="J6" s="2"/>
    </row>
    <row r="7" spans="1:11" x14ac:dyDescent="0.2">
      <c r="A7">
        <v>6</v>
      </c>
      <c r="B7" s="1">
        <v>15.5</v>
      </c>
      <c r="C7" s="1">
        <v>75.199996949999999</v>
      </c>
      <c r="D7">
        <f t="shared" si="0"/>
        <v>-1.1533333459999966</v>
      </c>
      <c r="E7">
        <f t="shared" si="1"/>
        <v>-4.8400029466666439</v>
      </c>
      <c r="F7">
        <f t="shared" si="2"/>
        <v>80.003351296610475</v>
      </c>
      <c r="G7">
        <f t="shared" si="3"/>
        <v>4.803354346610476</v>
      </c>
      <c r="H7">
        <f t="shared" si="4"/>
        <v>23.072212979101753</v>
      </c>
      <c r="J7" s="2" t="s">
        <v>9</v>
      </c>
      <c r="K7">
        <f>SUMSQ(B2:B16)/(K5-1)</f>
        <v>300.04000031757158</v>
      </c>
    </row>
    <row r="8" spans="1:11" x14ac:dyDescent="0.2">
      <c r="A8">
        <v>7</v>
      </c>
      <c r="B8" s="1">
        <v>14.69999981</v>
      </c>
      <c r="C8" s="1">
        <v>69.699996949999999</v>
      </c>
      <c r="D8">
        <f t="shared" si="0"/>
        <v>-1.953333535999997</v>
      </c>
      <c r="E8">
        <f t="shared" si="1"/>
        <v>-10.340002946666644</v>
      </c>
      <c r="F8">
        <f t="shared" si="2"/>
        <v>79.977930296593556</v>
      </c>
      <c r="G8">
        <f t="shared" si="3"/>
        <v>10.277933346593557</v>
      </c>
      <c r="H8">
        <f t="shared" si="4"/>
        <v>105.63591387701982</v>
      </c>
      <c r="J8" s="2" t="s">
        <v>10</v>
      </c>
      <c r="K8">
        <f t="array" ref="K8">SUM((D2:D16)*(E2:E16))/(K5-1)</f>
        <v>9.5341438020759011</v>
      </c>
    </row>
    <row r="9" spans="1:11" x14ac:dyDescent="0.2">
      <c r="A9">
        <v>8</v>
      </c>
      <c r="B9" s="1">
        <v>17.100000380000001</v>
      </c>
      <c r="C9" s="1">
        <v>82</v>
      </c>
      <c r="D9">
        <f t="shared" si="0"/>
        <v>0.44666703400000429</v>
      </c>
      <c r="E9">
        <f t="shared" si="1"/>
        <v>1.9600001033333569</v>
      </c>
      <c r="F9">
        <f t="shared" si="2"/>
        <v>80.0541932966443</v>
      </c>
      <c r="G9">
        <f t="shared" si="3"/>
        <v>1.9458067033557001</v>
      </c>
      <c r="H9">
        <f t="shared" si="4"/>
        <v>3.7861637268239772</v>
      </c>
    </row>
    <row r="10" spans="1:11" x14ac:dyDescent="0.2">
      <c r="A10">
        <v>9</v>
      </c>
      <c r="B10" s="1">
        <v>15.399999619999999</v>
      </c>
      <c r="C10" s="1">
        <v>69.400001529999997</v>
      </c>
      <c r="D10">
        <f t="shared" si="0"/>
        <v>-1.2533337259999975</v>
      </c>
      <c r="E10">
        <f t="shared" si="1"/>
        <v>-10.639998366666646</v>
      </c>
      <c r="F10">
        <f t="shared" si="2"/>
        <v>80.00017366028807</v>
      </c>
      <c r="G10">
        <f t="shared" si="3"/>
        <v>10.600172130288072</v>
      </c>
      <c r="H10">
        <f t="shared" si="4"/>
        <v>112.36364919173597</v>
      </c>
      <c r="I10" s="2" t="s">
        <v>11</v>
      </c>
      <c r="J10" s="2" t="s">
        <v>12</v>
      </c>
      <c r="K10" s="5">
        <f>K8/K7</f>
        <v>3.1776242474285663E-2</v>
      </c>
    </row>
    <row r="11" spans="1:11" x14ac:dyDescent="0.2">
      <c r="A11">
        <v>10</v>
      </c>
      <c r="B11" s="1">
        <v>16.200000760000002</v>
      </c>
      <c r="C11" s="1">
        <v>83.300003050000001</v>
      </c>
      <c r="D11">
        <f t="shared" si="0"/>
        <v>-0.45333258599999482</v>
      </c>
      <c r="E11">
        <f t="shared" si="1"/>
        <v>3.2600031533333578</v>
      </c>
      <c r="F11">
        <f t="shared" si="2"/>
        <v>80.025594690492412</v>
      </c>
      <c r="G11">
        <f t="shared" si="3"/>
        <v>3.2744083595075892</v>
      </c>
      <c r="H11">
        <f t="shared" si="4"/>
        <v>10.721750104813182</v>
      </c>
      <c r="I11" s="2"/>
      <c r="J11" s="2" t="s">
        <v>13</v>
      </c>
      <c r="K11" s="5">
        <f>K3-K10*K2</f>
        <v>79.510819538259042</v>
      </c>
    </row>
    <row r="12" spans="1:11" x14ac:dyDescent="0.2">
      <c r="A12">
        <v>11</v>
      </c>
      <c r="B12" s="1">
        <v>15</v>
      </c>
      <c r="C12" s="1">
        <v>79.599998470000003</v>
      </c>
      <c r="D12">
        <f t="shared" si="0"/>
        <v>-1.6533333459999966</v>
      </c>
      <c r="E12">
        <f t="shared" si="1"/>
        <v>-0.44000142666664033</v>
      </c>
      <c r="F12">
        <f t="shared" si="2"/>
        <v>79.987463175373321</v>
      </c>
      <c r="G12">
        <f t="shared" si="3"/>
        <v>0.38746470537331845</v>
      </c>
      <c r="H12">
        <f t="shared" si="4"/>
        <v>0.15012889791003248</v>
      </c>
    </row>
    <row r="13" spans="1:11" x14ac:dyDescent="0.2">
      <c r="A13">
        <v>12</v>
      </c>
      <c r="B13" s="1">
        <v>17.200000760000002</v>
      </c>
      <c r="C13" s="1">
        <v>82.599998470000003</v>
      </c>
      <c r="D13">
        <f t="shared" si="0"/>
        <v>0.54666741400000518</v>
      </c>
      <c r="E13">
        <f t="shared" si="1"/>
        <v>2.5599985733333597</v>
      </c>
      <c r="F13">
        <f t="shared" si="2"/>
        <v>80.057370932966705</v>
      </c>
      <c r="G13">
        <f t="shared" si="3"/>
        <v>2.5426275370332974</v>
      </c>
      <c r="H13">
        <f t="shared" si="4"/>
        <v>6.4649547920800119</v>
      </c>
      <c r="J13" s="2" t="s">
        <v>16</v>
      </c>
      <c r="K13">
        <f>AVERAGE(H2:H16)</f>
        <v>41.426283080856919</v>
      </c>
    </row>
    <row r="14" spans="1:11" x14ac:dyDescent="0.2">
      <c r="A14">
        <v>13</v>
      </c>
      <c r="B14" s="1">
        <v>16</v>
      </c>
      <c r="C14" s="1">
        <v>80.599998470000003</v>
      </c>
      <c r="D14">
        <f t="shared" si="0"/>
        <v>-0.6533333459999966</v>
      </c>
      <c r="E14">
        <f t="shared" si="1"/>
        <v>0.55999857333335967</v>
      </c>
      <c r="F14">
        <f t="shared" si="2"/>
        <v>80.019239417847615</v>
      </c>
      <c r="G14">
        <f t="shared" si="3"/>
        <v>0.58075905215238777</v>
      </c>
      <c r="H14">
        <f t="shared" si="4"/>
        <v>0.33728107665693985</v>
      </c>
    </row>
    <row r="15" spans="1:11" x14ac:dyDescent="0.2">
      <c r="A15">
        <v>14</v>
      </c>
      <c r="B15" s="1">
        <v>17</v>
      </c>
      <c r="C15" s="1">
        <v>83.5</v>
      </c>
      <c r="D15">
        <f t="shared" si="0"/>
        <v>0.3466666540000034</v>
      </c>
      <c r="E15">
        <f t="shared" si="1"/>
        <v>3.4600001033333569</v>
      </c>
      <c r="F15">
        <f t="shared" si="2"/>
        <v>80.051015660321895</v>
      </c>
      <c r="G15">
        <f t="shared" si="3"/>
        <v>3.4489843396781055</v>
      </c>
      <c r="H15">
        <f t="shared" si="4"/>
        <v>11.895492975344817</v>
      </c>
    </row>
    <row r="16" spans="1:11" x14ac:dyDescent="0.2">
      <c r="A16">
        <v>15</v>
      </c>
      <c r="B16" s="1">
        <v>14.399999619999999</v>
      </c>
      <c r="C16" s="1">
        <v>76.300003050000001</v>
      </c>
      <c r="D16">
        <f t="shared" si="0"/>
        <v>-2.2533337259999975</v>
      </c>
      <c r="E16">
        <f t="shared" si="1"/>
        <v>-3.7399968466666422</v>
      </c>
      <c r="F16">
        <f t="shared" si="2"/>
        <v>79.96839741781379</v>
      </c>
      <c r="G16">
        <f t="shared" si="3"/>
        <v>3.6683943678137894</v>
      </c>
      <c r="H16">
        <f t="shared" si="4"/>
        <v>13.457117237807932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2016-11-14T01:48:17Z</dcterms:created>
  <dcterms:modified xsi:type="dcterms:W3CDTF">2017-04-05T03:33:10Z</dcterms:modified>
</cp:coreProperties>
</file>