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maah02\Desktop\"/>
    </mc:Choice>
  </mc:AlternateContent>
  <bookViews>
    <workbookView xWindow="0" yWindow="0" windowWidth="16170" windowHeight="6045" activeTab="3"/>
  </bookViews>
  <sheets>
    <sheet name="Seeds" sheetId="1" r:id="rId1"/>
    <sheet name="Cleaned Data" sheetId="2" r:id="rId2"/>
    <sheet name="Training Set" sheetId="3" r:id="rId3"/>
    <sheet name="Testing Set" sheetId="4" r:id="rId4"/>
  </sheets>
  <definedNames>
    <definedName name="solver_adj" localSheetId="2" hidden="1">'Training Set'!$S$2:$Y$4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'Training Set'!$S$2:$Y$4</definedName>
    <definedName name="solver_lhs10" localSheetId="2" hidden="1">'Training Set'!$S$2:$S$4</definedName>
    <definedName name="solver_lhs11" localSheetId="2" hidden="1">'Training Set'!$W$2:$W$4</definedName>
    <definedName name="solver_lhs12" localSheetId="2" hidden="1">'Training Set'!$X$2:$X$4</definedName>
    <definedName name="solver_lhs13" localSheetId="2" hidden="1">'Training Set'!$X$2:$X$4</definedName>
    <definedName name="solver_lhs14" localSheetId="2" hidden="1">'Training Set'!$Y$2:$Y$4</definedName>
    <definedName name="solver_lhs2" localSheetId="2" hidden="1">'Training Set'!$S$2:$Y$4</definedName>
    <definedName name="solver_lhs3" localSheetId="2" hidden="1">'Training Set'!$V$2:$V$4</definedName>
    <definedName name="solver_lhs4" localSheetId="2" hidden="1">'Training Set'!$V$2:$V$4</definedName>
    <definedName name="solver_lhs5" localSheetId="2" hidden="1">'Training Set'!$T$2:$T$4</definedName>
    <definedName name="solver_lhs6" localSheetId="2" hidden="1">'Training Set'!$S$2:$S$4</definedName>
    <definedName name="solver_lhs7" localSheetId="2" hidden="1">'Training Set'!$W$2:$W$4</definedName>
    <definedName name="solver_lhs8" localSheetId="2" hidden="1">'Training Set'!$U$2:$U$4</definedName>
    <definedName name="solver_lhs9" localSheetId="2" hidden="1">'Training Set'!$U$2:$U$4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'Training Set'!$N$170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3</definedName>
    <definedName name="solver_rel11" localSheetId="2" hidden="1">3</definedName>
    <definedName name="solver_rel12" localSheetId="2" hidden="1">1</definedName>
    <definedName name="solver_rel13" localSheetId="2" hidden="1">3</definedName>
    <definedName name="solver_rel14" localSheetId="2" hidden="1">1</definedName>
    <definedName name="solver_rel2" localSheetId="2" hidden="1">3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2" hidden="1">'Training Set'!$Z$8</definedName>
    <definedName name="solver_rhs10" localSheetId="2" hidden="1">'Training Set'!$S$7</definedName>
    <definedName name="solver_rhs11" localSheetId="2" hidden="1">'Training Set'!$W$7</definedName>
    <definedName name="solver_rhs12" localSheetId="2" hidden="1">'Training Set'!$X$8</definedName>
    <definedName name="solver_rhs13" localSheetId="2" hidden="1">'Training Set'!$X$7</definedName>
    <definedName name="solver_rhs14" localSheetId="2" hidden="1">'Training Set'!$Y$8</definedName>
    <definedName name="solver_rhs2" localSheetId="2" hidden="1">'Training Set'!$Z$7</definedName>
    <definedName name="solver_rhs3" localSheetId="2" hidden="1">'Training Set'!$V$7</definedName>
    <definedName name="solver_rhs4" localSheetId="2" hidden="1">'Training Set'!$V$8</definedName>
    <definedName name="solver_rhs5" localSheetId="2" hidden="1">'Training Set'!$T$7</definedName>
    <definedName name="solver_rhs6" localSheetId="2" hidden="1">'Training Set'!$S$8</definedName>
    <definedName name="solver_rhs7" localSheetId="2" hidden="1">'Training Set'!$W$8</definedName>
    <definedName name="solver_rhs8" localSheetId="2" hidden="1">'Training Set'!$U$7</definedName>
    <definedName name="solver_rhs9" localSheetId="2" hidden="1">'Training Set'!$U$8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</workbook>
</file>

<file path=xl/calcChain.xml><?xml version="1.0" encoding="utf-8"?>
<calcChain xmlns="http://schemas.openxmlformats.org/spreadsheetml/2006/main">
  <c r="Q46" i="4" l="1"/>
  <c r="Q44" i="4"/>
  <c r="K2" i="4" a="1"/>
  <c r="K2" i="4" s="1"/>
  <c r="M3" i="4" l="1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M2" i="4" a="1"/>
  <c r="M2" i="4" s="1"/>
  <c r="L2" i="4" a="1"/>
  <c r="L2" i="4" s="1"/>
  <c r="N42" i="4" l="1"/>
  <c r="O42" i="4" s="1"/>
  <c r="N40" i="4"/>
  <c r="O40" i="4" s="1"/>
  <c r="N38" i="4"/>
  <c r="O38" i="4" s="1"/>
  <c r="N36" i="4"/>
  <c r="O36" i="4" s="1"/>
  <c r="N34" i="4"/>
  <c r="O34" i="4" s="1"/>
  <c r="N32" i="4"/>
  <c r="O32" i="4" s="1"/>
  <c r="N30" i="4"/>
  <c r="O30" i="4" s="1"/>
  <c r="N28" i="4"/>
  <c r="O28" i="4" s="1"/>
  <c r="N26" i="4"/>
  <c r="O26" i="4" s="1"/>
  <c r="N24" i="4"/>
  <c r="O24" i="4" s="1"/>
  <c r="N22" i="4"/>
  <c r="O22" i="4" s="1"/>
  <c r="N20" i="4"/>
  <c r="O20" i="4" s="1"/>
  <c r="N18" i="4"/>
  <c r="O18" i="4" s="1"/>
  <c r="N16" i="4"/>
  <c r="O16" i="4" s="1"/>
  <c r="N14" i="4"/>
  <c r="O14" i="4" s="1"/>
  <c r="N12" i="4"/>
  <c r="O12" i="4" s="1"/>
  <c r="N10" i="4"/>
  <c r="O10" i="4" s="1"/>
  <c r="N8" i="4"/>
  <c r="O8" i="4" s="1"/>
  <c r="N6" i="4"/>
  <c r="O6" i="4" s="1"/>
  <c r="N4" i="4"/>
  <c r="O4" i="4" s="1"/>
  <c r="N43" i="4"/>
  <c r="O43" i="4" s="1"/>
  <c r="N41" i="4"/>
  <c r="O41" i="4" s="1"/>
  <c r="N39" i="4"/>
  <c r="O39" i="4" s="1"/>
  <c r="N37" i="4"/>
  <c r="O37" i="4" s="1"/>
  <c r="Q37" i="4" s="1"/>
  <c r="N35" i="4"/>
  <c r="O35" i="4" s="1"/>
  <c r="N33" i="4"/>
  <c r="O33" i="4" s="1"/>
  <c r="Q33" i="4" s="1"/>
  <c r="N31" i="4"/>
  <c r="O31" i="4" s="1"/>
  <c r="N29" i="4"/>
  <c r="O29" i="4" s="1"/>
  <c r="Q29" i="4" s="1"/>
  <c r="N27" i="4"/>
  <c r="O27" i="4" s="1"/>
  <c r="N25" i="4"/>
  <c r="O25" i="4" s="1"/>
  <c r="N23" i="4"/>
  <c r="O23" i="4" s="1"/>
  <c r="N21" i="4"/>
  <c r="O21" i="4" s="1"/>
  <c r="Q21" i="4" s="1"/>
  <c r="N19" i="4"/>
  <c r="O19" i="4" s="1"/>
  <c r="N17" i="4"/>
  <c r="O17" i="4" s="1"/>
  <c r="Q17" i="4" s="1"/>
  <c r="N15" i="4"/>
  <c r="O15" i="4" s="1"/>
  <c r="N13" i="4"/>
  <c r="O13" i="4" s="1"/>
  <c r="Q13" i="4" s="1"/>
  <c r="N11" i="4"/>
  <c r="O11" i="4" s="1"/>
  <c r="N9" i="4"/>
  <c r="O9" i="4" s="1"/>
  <c r="Q9" i="4" s="1"/>
  <c r="N7" i="4"/>
  <c r="O7" i="4" s="1"/>
  <c r="N5" i="4"/>
  <c r="O5" i="4" s="1"/>
  <c r="Q5" i="4" s="1"/>
  <c r="N3" i="4"/>
  <c r="O3" i="4" s="1"/>
  <c r="Q41" i="4"/>
  <c r="Q25" i="4"/>
  <c r="N2" i="4"/>
  <c r="H213" i="2"/>
  <c r="G213" i="2"/>
  <c r="F213" i="2"/>
  <c r="E213" i="2"/>
  <c r="D213" i="2"/>
  <c r="C213" i="2"/>
  <c r="B213" i="2"/>
  <c r="I213" i="2" s="1"/>
  <c r="H212" i="2"/>
  <c r="G212" i="2"/>
  <c r="F212" i="2"/>
  <c r="E212" i="2"/>
  <c r="D212" i="2"/>
  <c r="C212" i="2"/>
  <c r="B212" i="2"/>
  <c r="I212" i="2" s="1"/>
  <c r="P10" i="3"/>
  <c r="P18" i="3"/>
  <c r="P26" i="3"/>
  <c r="P34" i="3"/>
  <c r="P42" i="3"/>
  <c r="P50" i="3"/>
  <c r="P58" i="3"/>
  <c r="P66" i="3"/>
  <c r="P74" i="3"/>
  <c r="P82" i="3"/>
  <c r="P90" i="3"/>
  <c r="P98" i="3"/>
  <c r="P106" i="3"/>
  <c r="P114" i="3"/>
  <c r="P122" i="3"/>
  <c r="P130" i="3"/>
  <c r="P138" i="3"/>
  <c r="P146" i="3"/>
  <c r="P154" i="3"/>
  <c r="P162" i="3"/>
  <c r="P2" i="3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11" i="3" a="1"/>
  <c r="M11" i="3" s="1"/>
  <c r="M12" i="3" a="1"/>
  <c r="M12" i="3" s="1"/>
  <c r="M13" i="3" a="1"/>
  <c r="M13" i="3" s="1"/>
  <c r="M14" i="3" a="1"/>
  <c r="M14" i="3" s="1"/>
  <c r="M15" i="3" a="1"/>
  <c r="M15" i="3" s="1"/>
  <c r="M16" i="3" a="1"/>
  <c r="M16" i="3" s="1"/>
  <c r="M17" i="3" a="1"/>
  <c r="M17" i="3" s="1"/>
  <c r="M18" i="3" a="1"/>
  <c r="M18" i="3" s="1"/>
  <c r="M19" i="3" a="1"/>
  <c r="M19" i="3" s="1"/>
  <c r="M20" i="3" a="1"/>
  <c r="M20" i="3" s="1"/>
  <c r="M21" i="3" a="1"/>
  <c r="M21" i="3" s="1"/>
  <c r="M22" i="3" a="1"/>
  <c r="M22" i="3" s="1"/>
  <c r="M23" i="3" a="1"/>
  <c r="M23" i="3" s="1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32" i="3" a="1"/>
  <c r="M32" i="3" s="1"/>
  <c r="M33" i="3" a="1"/>
  <c r="M33" i="3" s="1"/>
  <c r="M34" i="3" a="1"/>
  <c r="M34" i="3" s="1"/>
  <c r="M35" i="3" a="1"/>
  <c r="M35" i="3" s="1"/>
  <c r="M36" i="3" a="1"/>
  <c r="M36" i="3" s="1"/>
  <c r="M37" i="3" a="1"/>
  <c r="M37" i="3" s="1"/>
  <c r="M38" i="3" a="1"/>
  <c r="M38" i="3" s="1"/>
  <c r="M39" i="3" a="1"/>
  <c r="M39" i="3" s="1"/>
  <c r="M40" i="3" a="1"/>
  <c r="M40" i="3" s="1"/>
  <c r="M41" i="3" a="1"/>
  <c r="M41" i="3" s="1"/>
  <c r="M42" i="3" a="1"/>
  <c r="M42" i="3" s="1"/>
  <c r="M43" i="3" a="1"/>
  <c r="M43" i="3" s="1"/>
  <c r="M44" i="3" a="1"/>
  <c r="M44" i="3" s="1"/>
  <c r="M45" i="3" a="1"/>
  <c r="M45" i="3" s="1"/>
  <c r="M46" i="3" a="1"/>
  <c r="M46" i="3" s="1"/>
  <c r="M47" i="3" a="1"/>
  <c r="M47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M53" i="3" a="1"/>
  <c r="M53" i="3" s="1"/>
  <c r="M54" i="3" a="1"/>
  <c r="M54" i="3" s="1"/>
  <c r="M55" i="3" a="1"/>
  <c r="M55" i="3" s="1"/>
  <c r="M56" i="3" a="1"/>
  <c r="M56" i="3" s="1"/>
  <c r="M57" i="3" a="1"/>
  <c r="M57" i="3" s="1"/>
  <c r="M58" i="3" a="1"/>
  <c r="M58" i="3" s="1"/>
  <c r="M59" i="3" a="1"/>
  <c r="M59" i="3" s="1"/>
  <c r="M60" i="3" a="1"/>
  <c r="M60" i="3" s="1"/>
  <c r="M61" i="3" a="1"/>
  <c r="M61" i="3" s="1"/>
  <c r="M62" i="3" a="1"/>
  <c r="M62" i="3" s="1"/>
  <c r="M63" i="3" a="1"/>
  <c r="M63" i="3" s="1"/>
  <c r="M64" i="3" a="1"/>
  <c r="M64" i="3" s="1"/>
  <c r="M65" i="3" a="1"/>
  <c r="M65" i="3" s="1"/>
  <c r="M66" i="3" a="1"/>
  <c r="M66" i="3" s="1"/>
  <c r="M67" i="3" a="1"/>
  <c r="M67" i="3" s="1"/>
  <c r="M68" i="3" a="1"/>
  <c r="M68" i="3" s="1"/>
  <c r="M69" i="3" a="1"/>
  <c r="M69" i="3" s="1"/>
  <c r="M70" i="3" a="1"/>
  <c r="M70" i="3" s="1"/>
  <c r="M71" i="3" a="1"/>
  <c r="M71" i="3" s="1"/>
  <c r="M72" i="3" a="1"/>
  <c r="M72" i="3" s="1"/>
  <c r="M73" i="3" a="1"/>
  <c r="M73" i="3" s="1"/>
  <c r="M74" i="3" a="1"/>
  <c r="M74" i="3" s="1"/>
  <c r="M75" i="3" a="1"/>
  <c r="M75" i="3" s="1"/>
  <c r="M76" i="3" a="1"/>
  <c r="M76" i="3" s="1"/>
  <c r="M77" i="3" a="1"/>
  <c r="M77" i="3" s="1"/>
  <c r="M78" i="3" a="1"/>
  <c r="M78" i="3" s="1"/>
  <c r="M79" i="3" a="1"/>
  <c r="M79" i="3" s="1"/>
  <c r="M80" i="3" a="1"/>
  <c r="M80" i="3" s="1"/>
  <c r="M81" i="3" a="1"/>
  <c r="M81" i="3" s="1"/>
  <c r="M82" i="3" a="1"/>
  <c r="M82" i="3" s="1"/>
  <c r="M83" i="3" a="1"/>
  <c r="M83" i="3" s="1"/>
  <c r="M84" i="3" a="1"/>
  <c r="M84" i="3" s="1"/>
  <c r="M85" i="3" a="1"/>
  <c r="M85" i="3" s="1"/>
  <c r="M86" i="3" a="1"/>
  <c r="M86" i="3" s="1"/>
  <c r="M87" i="3" a="1"/>
  <c r="M87" i="3" s="1"/>
  <c r="M88" i="3" a="1"/>
  <c r="M88" i="3" s="1"/>
  <c r="M89" i="3" a="1"/>
  <c r="M89" i="3" s="1"/>
  <c r="M90" i="3" a="1"/>
  <c r="M90" i="3" s="1"/>
  <c r="M91" i="3" a="1"/>
  <c r="M91" i="3" s="1"/>
  <c r="M92" i="3" a="1"/>
  <c r="M92" i="3" s="1"/>
  <c r="M93" i="3" a="1"/>
  <c r="M93" i="3" s="1"/>
  <c r="M94" i="3" a="1"/>
  <c r="M94" i="3" s="1"/>
  <c r="M95" i="3" a="1"/>
  <c r="M95" i="3" s="1"/>
  <c r="M96" i="3" a="1"/>
  <c r="M96" i="3" s="1"/>
  <c r="M97" i="3" a="1"/>
  <c r="M97" i="3" s="1"/>
  <c r="M98" i="3" a="1"/>
  <c r="M98" i="3" s="1"/>
  <c r="M99" i="3" a="1"/>
  <c r="M99" i="3" s="1"/>
  <c r="M100" i="3" a="1"/>
  <c r="M100" i="3" s="1"/>
  <c r="M101" i="3" a="1"/>
  <c r="M101" i="3" s="1"/>
  <c r="M102" i="3" a="1"/>
  <c r="M102" i="3" s="1"/>
  <c r="M103" i="3" a="1"/>
  <c r="M103" i="3" s="1"/>
  <c r="M104" i="3" a="1"/>
  <c r="M104" i="3" s="1"/>
  <c r="M105" i="3" a="1"/>
  <c r="M105" i="3" s="1"/>
  <c r="M106" i="3" a="1"/>
  <c r="M106" i="3" s="1"/>
  <c r="M107" i="3" a="1"/>
  <c r="M107" i="3" s="1"/>
  <c r="M108" i="3" a="1"/>
  <c r="M108" i="3" s="1"/>
  <c r="M109" i="3" a="1"/>
  <c r="M109" i="3" s="1"/>
  <c r="M110" i="3" a="1"/>
  <c r="M110" i="3" s="1"/>
  <c r="M111" i="3" a="1"/>
  <c r="M111" i="3" s="1"/>
  <c r="M112" i="3" a="1"/>
  <c r="M112" i="3" s="1"/>
  <c r="M113" i="3" a="1"/>
  <c r="M113" i="3" s="1"/>
  <c r="M114" i="3" a="1"/>
  <c r="M114" i="3" s="1"/>
  <c r="M115" i="3" a="1"/>
  <c r="M115" i="3" s="1"/>
  <c r="M116" i="3" a="1"/>
  <c r="M116" i="3" s="1"/>
  <c r="M117" i="3" a="1"/>
  <c r="M117" i="3" s="1"/>
  <c r="M118" i="3" a="1"/>
  <c r="M118" i="3" s="1"/>
  <c r="M119" i="3" a="1"/>
  <c r="M119" i="3" s="1"/>
  <c r="M120" i="3" a="1"/>
  <c r="M120" i="3" s="1"/>
  <c r="M121" i="3" a="1"/>
  <c r="M121" i="3" s="1"/>
  <c r="M122" i="3" a="1"/>
  <c r="M122" i="3" s="1"/>
  <c r="M123" i="3" a="1"/>
  <c r="M123" i="3" s="1"/>
  <c r="M124" i="3" a="1"/>
  <c r="M124" i="3" s="1"/>
  <c r="M125" i="3" a="1"/>
  <c r="M125" i="3" s="1"/>
  <c r="M126" i="3" a="1"/>
  <c r="M126" i="3" s="1"/>
  <c r="M127" i="3" a="1"/>
  <c r="M127" i="3" s="1"/>
  <c r="M128" i="3" a="1"/>
  <c r="M128" i="3" s="1"/>
  <c r="M129" i="3" a="1"/>
  <c r="M129" i="3" s="1"/>
  <c r="M130" i="3" a="1"/>
  <c r="M130" i="3" s="1"/>
  <c r="M131" i="3" a="1"/>
  <c r="M131" i="3" s="1"/>
  <c r="M132" i="3" a="1"/>
  <c r="M132" i="3" s="1"/>
  <c r="M133" i="3" a="1"/>
  <c r="M133" i="3" s="1"/>
  <c r="M134" i="3" a="1"/>
  <c r="M134" i="3" s="1"/>
  <c r="M135" i="3" a="1"/>
  <c r="M135" i="3" s="1"/>
  <c r="M136" i="3" a="1"/>
  <c r="M136" i="3" s="1"/>
  <c r="M137" i="3" a="1"/>
  <c r="M137" i="3" s="1"/>
  <c r="M138" i="3" a="1"/>
  <c r="M138" i="3" s="1"/>
  <c r="M139" i="3" a="1"/>
  <c r="M139" i="3" s="1"/>
  <c r="M140" i="3" a="1"/>
  <c r="M140" i="3" s="1"/>
  <c r="M141" i="3" a="1"/>
  <c r="M141" i="3" s="1"/>
  <c r="M142" i="3" a="1"/>
  <c r="M142" i="3" s="1"/>
  <c r="M143" i="3" a="1"/>
  <c r="M143" i="3" s="1"/>
  <c r="M144" i="3" a="1"/>
  <c r="M144" i="3" s="1"/>
  <c r="M145" i="3" a="1"/>
  <c r="M145" i="3" s="1"/>
  <c r="M146" i="3" a="1"/>
  <c r="M146" i="3" s="1"/>
  <c r="M147" i="3" a="1"/>
  <c r="M147" i="3" s="1"/>
  <c r="M148" i="3" a="1"/>
  <c r="M148" i="3" s="1"/>
  <c r="M149" i="3" a="1"/>
  <c r="M149" i="3" s="1"/>
  <c r="M150" i="3" a="1"/>
  <c r="M150" i="3" s="1"/>
  <c r="M151" i="3" a="1"/>
  <c r="M151" i="3" s="1"/>
  <c r="M152" i="3" a="1"/>
  <c r="M152" i="3" s="1"/>
  <c r="M153" i="3" a="1"/>
  <c r="M153" i="3" s="1"/>
  <c r="M154" i="3" a="1"/>
  <c r="M154" i="3" s="1"/>
  <c r="M155" i="3" a="1"/>
  <c r="M155" i="3" s="1"/>
  <c r="M156" i="3" a="1"/>
  <c r="M156" i="3" s="1"/>
  <c r="M157" i="3" a="1"/>
  <c r="M157" i="3" s="1"/>
  <c r="M158" i="3" a="1"/>
  <c r="M158" i="3" s="1"/>
  <c r="M159" i="3" a="1"/>
  <c r="M159" i="3" s="1"/>
  <c r="M160" i="3" a="1"/>
  <c r="M160" i="3" s="1"/>
  <c r="M161" i="3" a="1"/>
  <c r="M161" i="3" s="1"/>
  <c r="M162" i="3" a="1"/>
  <c r="M162" i="3" s="1"/>
  <c r="M163" i="3" a="1"/>
  <c r="M163" i="3" s="1"/>
  <c r="M164" i="3" a="1"/>
  <c r="M164" i="3" s="1"/>
  <c r="M165" i="3" a="1"/>
  <c r="M165" i="3" s="1"/>
  <c r="M166" i="3" a="1"/>
  <c r="M166" i="3" s="1"/>
  <c r="M167" i="3" a="1"/>
  <c r="M167" i="3" s="1"/>
  <c r="M168" i="3" a="1"/>
  <c r="M168" i="3" s="1"/>
  <c r="M169" i="3" a="1"/>
  <c r="M169" i="3" s="1"/>
  <c r="M2" i="3" a="1"/>
  <c r="M2" i="3" s="1"/>
  <c r="L3" i="3" a="1"/>
  <c r="L3" i="3"/>
  <c r="L4" i="3" a="1"/>
  <c r="L4" i="3"/>
  <c r="L5" i="3" a="1"/>
  <c r="L5" i="3"/>
  <c r="L6" i="3" a="1"/>
  <c r="L6" i="3"/>
  <c r="L7" i="3" a="1"/>
  <c r="L7" i="3"/>
  <c r="L8" i="3" a="1"/>
  <c r="L8" i="3"/>
  <c r="L9" i="3" a="1"/>
  <c r="L9" i="3"/>
  <c r="L10" i="3" a="1"/>
  <c r="L10" i="3"/>
  <c r="L11" i="3" a="1"/>
  <c r="L11" i="3"/>
  <c r="L12" i="3" a="1"/>
  <c r="L12" i="3"/>
  <c r="L13" i="3" a="1"/>
  <c r="L13" i="3"/>
  <c r="L14" i="3" a="1"/>
  <c r="L14" i="3"/>
  <c r="L15" i="3" a="1"/>
  <c r="L15" i="3"/>
  <c r="L16" i="3" a="1"/>
  <c r="L16" i="3"/>
  <c r="L17" i="3" a="1"/>
  <c r="L17" i="3"/>
  <c r="L18" i="3" a="1"/>
  <c r="L18" i="3"/>
  <c r="L19" i="3" a="1"/>
  <c r="L19" i="3"/>
  <c r="L20" i="3" a="1"/>
  <c r="L20" i="3"/>
  <c r="L21" i="3" a="1"/>
  <c r="L21" i="3"/>
  <c r="L22" i="3" a="1"/>
  <c r="L22" i="3"/>
  <c r="L23" i="3" a="1"/>
  <c r="L23" i="3"/>
  <c r="L24" i="3" a="1"/>
  <c r="L24" i="3"/>
  <c r="L25" i="3" a="1"/>
  <c r="L25" i="3"/>
  <c r="L26" i="3" a="1"/>
  <c r="L26" i="3"/>
  <c r="L27" i="3" a="1"/>
  <c r="L27" i="3"/>
  <c r="L28" i="3" a="1"/>
  <c r="L28" i="3"/>
  <c r="L29" i="3" a="1"/>
  <c r="L29" i="3"/>
  <c r="L30" i="3" a="1"/>
  <c r="L30" i="3"/>
  <c r="L31" i="3" a="1"/>
  <c r="L31" i="3"/>
  <c r="L32" i="3" a="1"/>
  <c r="L32" i="3"/>
  <c r="L33" i="3" a="1"/>
  <c r="L33" i="3"/>
  <c r="L34" i="3" a="1"/>
  <c r="L34" i="3"/>
  <c r="L35" i="3" a="1"/>
  <c r="L35" i="3"/>
  <c r="L36" i="3" a="1"/>
  <c r="L36" i="3"/>
  <c r="L37" i="3" a="1"/>
  <c r="L37" i="3"/>
  <c r="L38" i="3" a="1"/>
  <c r="L38" i="3"/>
  <c r="L39" i="3" a="1"/>
  <c r="L39" i="3"/>
  <c r="L40" i="3" a="1"/>
  <c r="L40" i="3"/>
  <c r="L41" i="3" a="1"/>
  <c r="L41" i="3"/>
  <c r="L42" i="3" a="1"/>
  <c r="L42" i="3"/>
  <c r="L43" i="3" a="1"/>
  <c r="L43" i="3"/>
  <c r="L44" i="3" a="1"/>
  <c r="L44" i="3"/>
  <c r="L45" i="3" a="1"/>
  <c r="L45" i="3"/>
  <c r="L46" i="3" a="1"/>
  <c r="L46" i="3"/>
  <c r="L47" i="3" a="1"/>
  <c r="L47" i="3"/>
  <c r="L48" i="3" a="1"/>
  <c r="L48" i="3"/>
  <c r="L49" i="3" a="1"/>
  <c r="L49" i="3"/>
  <c r="L50" i="3" a="1"/>
  <c r="L50" i="3"/>
  <c r="L51" i="3" a="1"/>
  <c r="L51" i="3"/>
  <c r="L52" i="3" a="1"/>
  <c r="L52" i="3"/>
  <c r="L53" i="3" a="1"/>
  <c r="L53" i="3"/>
  <c r="L54" i="3" a="1"/>
  <c r="L54" i="3"/>
  <c r="L55" i="3" a="1"/>
  <c r="L55" i="3"/>
  <c r="L56" i="3" a="1"/>
  <c r="L56" i="3"/>
  <c r="L57" i="3" a="1"/>
  <c r="L57" i="3"/>
  <c r="L58" i="3" a="1"/>
  <c r="L58" i="3"/>
  <c r="L59" i="3" a="1"/>
  <c r="L59" i="3"/>
  <c r="L60" i="3" a="1"/>
  <c r="L60" i="3"/>
  <c r="L61" i="3" a="1"/>
  <c r="L61" i="3"/>
  <c r="L62" i="3" a="1"/>
  <c r="L62" i="3"/>
  <c r="L63" i="3" a="1"/>
  <c r="L63" i="3"/>
  <c r="L64" i="3" a="1"/>
  <c r="L64" i="3"/>
  <c r="L65" i="3" a="1"/>
  <c r="L65" i="3"/>
  <c r="L66" i="3" a="1"/>
  <c r="L66" i="3"/>
  <c r="L67" i="3" a="1"/>
  <c r="L67" i="3"/>
  <c r="L68" i="3" a="1"/>
  <c r="L68" i="3"/>
  <c r="L69" i="3" a="1"/>
  <c r="L69" i="3"/>
  <c r="L70" i="3" a="1"/>
  <c r="L70" i="3"/>
  <c r="L71" i="3" a="1"/>
  <c r="L71" i="3"/>
  <c r="L72" i="3" a="1"/>
  <c r="L72" i="3"/>
  <c r="L73" i="3" a="1"/>
  <c r="L73" i="3"/>
  <c r="L74" i="3" a="1"/>
  <c r="L74" i="3"/>
  <c r="L75" i="3" a="1"/>
  <c r="L75" i="3"/>
  <c r="L76" i="3" a="1"/>
  <c r="L76" i="3"/>
  <c r="L77" i="3" a="1"/>
  <c r="L77" i="3"/>
  <c r="L78" i="3" a="1"/>
  <c r="L78" i="3"/>
  <c r="L79" i="3" a="1"/>
  <c r="L79" i="3"/>
  <c r="L80" i="3" a="1"/>
  <c r="L80" i="3"/>
  <c r="L81" i="3" a="1"/>
  <c r="L81" i="3"/>
  <c r="L82" i="3" a="1"/>
  <c r="L82" i="3"/>
  <c r="L83" i="3" a="1"/>
  <c r="L83" i="3"/>
  <c r="L84" i="3" a="1"/>
  <c r="L84" i="3"/>
  <c r="L85" i="3" a="1"/>
  <c r="L85" i="3"/>
  <c r="L86" i="3" a="1"/>
  <c r="L86" i="3"/>
  <c r="L87" i="3" a="1"/>
  <c r="L87" i="3"/>
  <c r="L88" i="3" a="1"/>
  <c r="L88" i="3"/>
  <c r="L89" i="3" a="1"/>
  <c r="L89" i="3"/>
  <c r="L90" i="3" a="1"/>
  <c r="L90" i="3"/>
  <c r="L91" i="3" a="1"/>
  <c r="L91" i="3"/>
  <c r="L92" i="3" a="1"/>
  <c r="L92" i="3"/>
  <c r="L93" i="3" a="1"/>
  <c r="L93" i="3"/>
  <c r="L94" i="3" a="1"/>
  <c r="L94" i="3"/>
  <c r="L95" i="3" a="1"/>
  <c r="L95" i="3"/>
  <c r="L96" i="3" a="1"/>
  <c r="L96" i="3"/>
  <c r="L97" i="3" a="1"/>
  <c r="L97" i="3"/>
  <c r="L98" i="3" a="1"/>
  <c r="L98" i="3"/>
  <c r="L99" i="3" a="1"/>
  <c r="L99" i="3"/>
  <c r="L100" i="3" a="1"/>
  <c r="L100" i="3"/>
  <c r="L101" i="3" a="1"/>
  <c r="L101" i="3"/>
  <c r="L102" i="3" a="1"/>
  <c r="L102" i="3"/>
  <c r="L103" i="3" a="1"/>
  <c r="L103" i="3"/>
  <c r="L104" i="3" a="1"/>
  <c r="L104" i="3"/>
  <c r="L105" i="3" a="1"/>
  <c r="L105" i="3"/>
  <c r="L106" i="3" a="1"/>
  <c r="L106" i="3"/>
  <c r="L107" i="3" a="1"/>
  <c r="L107" i="3"/>
  <c r="L108" i="3" a="1"/>
  <c r="L108" i="3"/>
  <c r="L109" i="3" a="1"/>
  <c r="L109" i="3"/>
  <c r="L110" i="3" a="1"/>
  <c r="L110" i="3"/>
  <c r="L111" i="3" a="1"/>
  <c r="L111" i="3"/>
  <c r="L112" i="3" a="1"/>
  <c r="L112" i="3"/>
  <c r="L113" i="3" a="1"/>
  <c r="L113" i="3"/>
  <c r="L114" i="3" a="1"/>
  <c r="L114" i="3"/>
  <c r="L115" i="3" a="1"/>
  <c r="L115" i="3"/>
  <c r="L116" i="3" a="1"/>
  <c r="L116" i="3"/>
  <c r="L117" i="3" a="1"/>
  <c r="L117" i="3"/>
  <c r="L118" i="3" a="1"/>
  <c r="L118" i="3"/>
  <c r="L119" i="3" a="1"/>
  <c r="L119" i="3"/>
  <c r="L120" i="3" a="1"/>
  <c r="L120" i="3"/>
  <c r="L121" i="3" a="1"/>
  <c r="L121" i="3"/>
  <c r="L122" i="3" a="1"/>
  <c r="L122" i="3"/>
  <c r="L123" i="3" a="1"/>
  <c r="L123" i="3"/>
  <c r="L124" i="3" a="1"/>
  <c r="L124" i="3"/>
  <c r="L125" i="3" a="1"/>
  <c r="L125" i="3"/>
  <c r="L126" i="3" a="1"/>
  <c r="L126" i="3"/>
  <c r="L127" i="3" a="1"/>
  <c r="L127" i="3"/>
  <c r="L128" i="3" a="1"/>
  <c r="L128" i="3"/>
  <c r="L129" i="3" a="1"/>
  <c r="L129" i="3"/>
  <c r="L130" i="3" a="1"/>
  <c r="L130" i="3"/>
  <c r="L131" i="3" a="1"/>
  <c r="L131" i="3"/>
  <c r="L132" i="3" a="1"/>
  <c r="L132" i="3"/>
  <c r="L133" i="3" a="1"/>
  <c r="L133" i="3"/>
  <c r="L134" i="3" a="1"/>
  <c r="L134" i="3"/>
  <c r="L135" i="3" a="1"/>
  <c r="L135" i="3"/>
  <c r="L136" i="3" a="1"/>
  <c r="L136" i="3"/>
  <c r="L137" i="3" a="1"/>
  <c r="L137" i="3"/>
  <c r="L138" i="3" a="1"/>
  <c r="L138" i="3"/>
  <c r="L139" i="3" a="1"/>
  <c r="L139" i="3"/>
  <c r="L140" i="3" a="1"/>
  <c r="L140" i="3"/>
  <c r="L141" i="3" a="1"/>
  <c r="L141" i="3"/>
  <c r="L142" i="3" a="1"/>
  <c r="L142" i="3"/>
  <c r="L143" i="3" a="1"/>
  <c r="L143" i="3"/>
  <c r="L144" i="3" a="1"/>
  <c r="L144" i="3"/>
  <c r="L145" i="3" a="1"/>
  <c r="L145" i="3"/>
  <c r="L146" i="3" a="1"/>
  <c r="L146" i="3"/>
  <c r="L147" i="3" a="1"/>
  <c r="L147" i="3"/>
  <c r="L148" i="3" a="1"/>
  <c r="L148" i="3"/>
  <c r="L149" i="3" a="1"/>
  <c r="L149" i="3"/>
  <c r="L150" i="3" a="1"/>
  <c r="L150" i="3"/>
  <c r="L151" i="3" a="1"/>
  <c r="L151" i="3"/>
  <c r="L152" i="3" a="1"/>
  <c r="L152" i="3"/>
  <c r="L153" i="3" a="1"/>
  <c r="L153" i="3"/>
  <c r="L154" i="3" a="1"/>
  <c r="L154" i="3"/>
  <c r="L155" i="3" a="1"/>
  <c r="L155" i="3"/>
  <c r="L156" i="3" a="1"/>
  <c r="L156" i="3"/>
  <c r="L157" i="3" a="1"/>
  <c r="L157" i="3"/>
  <c r="L158" i="3" a="1"/>
  <c r="L158" i="3"/>
  <c r="L159" i="3" a="1"/>
  <c r="L159" i="3"/>
  <c r="L160" i="3" a="1"/>
  <c r="L160" i="3"/>
  <c r="L161" i="3" a="1"/>
  <c r="L161" i="3"/>
  <c r="L162" i="3" a="1"/>
  <c r="L162" i="3"/>
  <c r="L163" i="3" a="1"/>
  <c r="L163" i="3"/>
  <c r="L164" i="3" a="1"/>
  <c r="L164" i="3"/>
  <c r="L165" i="3" a="1"/>
  <c r="L165" i="3"/>
  <c r="L166" i="3" a="1"/>
  <c r="L166" i="3"/>
  <c r="L167" i="3" a="1"/>
  <c r="L167" i="3"/>
  <c r="L168" i="3" a="1"/>
  <c r="L168" i="3"/>
  <c r="L169" i="3" a="1"/>
  <c r="L169" i="3"/>
  <c r="L2" i="3" a="1"/>
  <c r="L2" i="3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 s="1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 s="1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 s="1"/>
  <c r="K53" i="3" a="1"/>
  <c r="K53" i="3" s="1"/>
  <c r="K54" i="3" a="1"/>
  <c r="K54" i="3" s="1"/>
  <c r="K55" i="3" a="1"/>
  <c r="K55" i="3" s="1"/>
  <c r="K56" i="3" a="1"/>
  <c r="K56" i="3" s="1"/>
  <c r="K57" i="3" a="1"/>
  <c r="K57" i="3" s="1"/>
  <c r="K58" i="3" a="1"/>
  <c r="K58" i="3" s="1"/>
  <c r="K59" i="3" a="1"/>
  <c r="K59" i="3" s="1"/>
  <c r="K60" i="3" a="1"/>
  <c r="K60" i="3" s="1"/>
  <c r="K61" i="3" a="1"/>
  <c r="K61" i="3" s="1"/>
  <c r="K62" i="3" a="1"/>
  <c r="K62" i="3" s="1"/>
  <c r="K63" i="3" a="1"/>
  <c r="K63" i="3" s="1"/>
  <c r="K64" i="3" a="1"/>
  <c r="K64" i="3" s="1"/>
  <c r="K65" i="3" a="1"/>
  <c r="K65" i="3" s="1"/>
  <c r="K66" i="3" a="1"/>
  <c r="K66" i="3" s="1"/>
  <c r="K67" i="3" a="1"/>
  <c r="K67" i="3" s="1"/>
  <c r="K68" i="3" a="1"/>
  <c r="K68" i="3" s="1"/>
  <c r="K69" i="3" a="1"/>
  <c r="K69" i="3" s="1"/>
  <c r="K70" i="3" a="1"/>
  <c r="K70" i="3" s="1"/>
  <c r="K71" i="3" a="1"/>
  <c r="K71" i="3" s="1"/>
  <c r="K72" i="3" a="1"/>
  <c r="K72" i="3" s="1"/>
  <c r="K73" i="3" a="1"/>
  <c r="K73" i="3" s="1"/>
  <c r="K74" i="3" a="1"/>
  <c r="K74" i="3" s="1"/>
  <c r="K75" i="3" a="1"/>
  <c r="K75" i="3" s="1"/>
  <c r="K76" i="3" a="1"/>
  <c r="K76" i="3" s="1"/>
  <c r="K77" i="3" a="1"/>
  <c r="K77" i="3" s="1"/>
  <c r="K78" i="3" a="1"/>
  <c r="K78" i="3" s="1"/>
  <c r="K79" i="3" a="1"/>
  <c r="K79" i="3" s="1"/>
  <c r="K80" i="3" a="1"/>
  <c r="K80" i="3" s="1"/>
  <c r="K81" i="3" a="1"/>
  <c r="K81" i="3" s="1"/>
  <c r="K82" i="3" a="1"/>
  <c r="K82" i="3" s="1"/>
  <c r="K83" i="3" a="1"/>
  <c r="K83" i="3" s="1"/>
  <c r="K84" i="3" a="1"/>
  <c r="K84" i="3" s="1"/>
  <c r="K85" i="3" a="1"/>
  <c r="K85" i="3" s="1"/>
  <c r="K86" i="3" a="1"/>
  <c r="K86" i="3" s="1"/>
  <c r="K87" i="3" a="1"/>
  <c r="K87" i="3" s="1"/>
  <c r="K88" i="3" a="1"/>
  <c r="K88" i="3" s="1"/>
  <c r="K89" i="3" a="1"/>
  <c r="K89" i="3" s="1"/>
  <c r="K90" i="3" a="1"/>
  <c r="K90" i="3" s="1"/>
  <c r="K91" i="3" a="1"/>
  <c r="K91" i="3" s="1"/>
  <c r="K92" i="3" a="1"/>
  <c r="K92" i="3" s="1"/>
  <c r="K93" i="3" a="1"/>
  <c r="K93" i="3" s="1"/>
  <c r="K94" i="3" a="1"/>
  <c r="K94" i="3" s="1"/>
  <c r="K95" i="3" a="1"/>
  <c r="K95" i="3" s="1"/>
  <c r="K96" i="3" a="1"/>
  <c r="K96" i="3" s="1"/>
  <c r="K97" i="3" a="1"/>
  <c r="K97" i="3" s="1"/>
  <c r="K98" i="3" a="1"/>
  <c r="K98" i="3" s="1"/>
  <c r="K99" i="3" a="1"/>
  <c r="K99" i="3" s="1"/>
  <c r="K100" i="3" a="1"/>
  <c r="K100" i="3" s="1"/>
  <c r="K101" i="3" a="1"/>
  <c r="K101" i="3" s="1"/>
  <c r="K102" i="3" a="1"/>
  <c r="K102" i="3" s="1"/>
  <c r="K103" i="3" a="1"/>
  <c r="K103" i="3" s="1"/>
  <c r="K104" i="3" a="1"/>
  <c r="K104" i="3" s="1"/>
  <c r="K105" i="3" a="1"/>
  <c r="K105" i="3" s="1"/>
  <c r="K106" i="3" a="1"/>
  <c r="K106" i="3" s="1"/>
  <c r="K107" i="3" a="1"/>
  <c r="K107" i="3" s="1"/>
  <c r="K108" i="3" a="1"/>
  <c r="K108" i="3" s="1"/>
  <c r="K109" i="3" a="1"/>
  <c r="K109" i="3" s="1"/>
  <c r="K110" i="3" a="1"/>
  <c r="K110" i="3" s="1"/>
  <c r="K111" i="3" a="1"/>
  <c r="K111" i="3" s="1"/>
  <c r="K112" i="3" a="1"/>
  <c r="K112" i="3" s="1"/>
  <c r="K113" i="3" a="1"/>
  <c r="K113" i="3" s="1"/>
  <c r="K114" i="3" a="1"/>
  <c r="K114" i="3" s="1"/>
  <c r="K115" i="3" a="1"/>
  <c r="K115" i="3" s="1"/>
  <c r="K116" i="3" a="1"/>
  <c r="K116" i="3" s="1"/>
  <c r="K117" i="3" a="1"/>
  <c r="K117" i="3" s="1"/>
  <c r="K118" i="3" a="1"/>
  <c r="K118" i="3" s="1"/>
  <c r="K119" i="3" a="1"/>
  <c r="K119" i="3" s="1"/>
  <c r="K120" i="3" a="1"/>
  <c r="K120" i="3" s="1"/>
  <c r="K121" i="3" a="1"/>
  <c r="K121" i="3" s="1"/>
  <c r="K122" i="3" a="1"/>
  <c r="K122" i="3" s="1"/>
  <c r="K123" i="3" a="1"/>
  <c r="K123" i="3" s="1"/>
  <c r="K124" i="3" a="1"/>
  <c r="K124" i="3" s="1"/>
  <c r="K125" i="3" a="1"/>
  <c r="K125" i="3" s="1"/>
  <c r="K126" i="3" a="1"/>
  <c r="K126" i="3" s="1"/>
  <c r="K127" i="3" a="1"/>
  <c r="K127" i="3" s="1"/>
  <c r="K128" i="3" a="1"/>
  <c r="K128" i="3" s="1"/>
  <c r="K129" i="3" a="1"/>
  <c r="K129" i="3" s="1"/>
  <c r="K130" i="3" a="1"/>
  <c r="K130" i="3" s="1"/>
  <c r="K131" i="3" a="1"/>
  <c r="K131" i="3" s="1"/>
  <c r="K132" i="3" a="1"/>
  <c r="K132" i="3" s="1"/>
  <c r="K133" i="3" a="1"/>
  <c r="K133" i="3" s="1"/>
  <c r="K134" i="3" a="1"/>
  <c r="K134" i="3" s="1"/>
  <c r="K135" i="3" a="1"/>
  <c r="K135" i="3" s="1"/>
  <c r="K136" i="3" a="1"/>
  <c r="K136" i="3" s="1"/>
  <c r="K137" i="3" a="1"/>
  <c r="K137" i="3" s="1"/>
  <c r="K138" i="3" a="1"/>
  <c r="K138" i="3" s="1"/>
  <c r="K139" i="3" a="1"/>
  <c r="K139" i="3" s="1"/>
  <c r="K140" i="3" a="1"/>
  <c r="K140" i="3" s="1"/>
  <c r="K141" i="3" a="1"/>
  <c r="K141" i="3" s="1"/>
  <c r="K142" i="3" a="1"/>
  <c r="K142" i="3" s="1"/>
  <c r="K143" i="3" a="1"/>
  <c r="K143" i="3" s="1"/>
  <c r="K144" i="3" a="1"/>
  <c r="K144" i="3" s="1"/>
  <c r="K145" i="3" a="1"/>
  <c r="K145" i="3" s="1"/>
  <c r="K146" i="3" a="1"/>
  <c r="K146" i="3" s="1"/>
  <c r="K147" i="3" a="1"/>
  <c r="K147" i="3" s="1"/>
  <c r="K148" i="3" a="1"/>
  <c r="K148" i="3" s="1"/>
  <c r="K149" i="3" a="1"/>
  <c r="K149" i="3" s="1"/>
  <c r="K150" i="3" a="1"/>
  <c r="K150" i="3" s="1"/>
  <c r="K151" i="3" a="1"/>
  <c r="K151" i="3" s="1"/>
  <c r="K152" i="3" a="1"/>
  <c r="K152" i="3" s="1"/>
  <c r="K153" i="3" a="1"/>
  <c r="K153" i="3" s="1"/>
  <c r="K154" i="3" a="1"/>
  <c r="K154" i="3" s="1"/>
  <c r="K155" i="3" a="1"/>
  <c r="K155" i="3" s="1"/>
  <c r="K156" i="3" a="1"/>
  <c r="K156" i="3" s="1"/>
  <c r="K157" i="3" a="1"/>
  <c r="K157" i="3" s="1"/>
  <c r="K158" i="3" a="1"/>
  <c r="K158" i="3" s="1"/>
  <c r="K159" i="3" a="1"/>
  <c r="K159" i="3" s="1"/>
  <c r="K160" i="3" a="1"/>
  <c r="K160" i="3" s="1"/>
  <c r="K161" i="3" a="1"/>
  <c r="K161" i="3" s="1"/>
  <c r="K162" i="3" a="1"/>
  <c r="K162" i="3" s="1"/>
  <c r="K163" i="3" a="1"/>
  <c r="K163" i="3" s="1"/>
  <c r="K164" i="3" a="1"/>
  <c r="K164" i="3" s="1"/>
  <c r="K165" i="3" a="1"/>
  <c r="K165" i="3" s="1"/>
  <c r="K166" i="3" a="1"/>
  <c r="K166" i="3" s="1"/>
  <c r="K167" i="3" a="1"/>
  <c r="K167" i="3" s="1"/>
  <c r="K168" i="3" a="1"/>
  <c r="K168" i="3" s="1"/>
  <c r="K169" i="3" a="1"/>
  <c r="K169" i="3" s="1"/>
  <c r="K2" i="3" a="1"/>
  <c r="K2" i="3" s="1"/>
  <c r="I43" i="4"/>
  <c r="P43" i="4" s="1"/>
  <c r="Q43" i="4" s="1"/>
  <c r="I42" i="4"/>
  <c r="P42" i="4" s="1"/>
  <c r="I41" i="4"/>
  <c r="P41" i="4" s="1"/>
  <c r="I40" i="4"/>
  <c r="P40" i="4" s="1"/>
  <c r="Q40" i="4" s="1"/>
  <c r="I39" i="4"/>
  <c r="P39" i="4" s="1"/>
  <c r="Q39" i="4" s="1"/>
  <c r="I38" i="4"/>
  <c r="P38" i="4" s="1"/>
  <c r="I37" i="4"/>
  <c r="P37" i="4" s="1"/>
  <c r="I36" i="4"/>
  <c r="P36" i="4" s="1"/>
  <c r="Q36" i="4" s="1"/>
  <c r="I35" i="4"/>
  <c r="P35" i="4" s="1"/>
  <c r="Q35" i="4" s="1"/>
  <c r="I34" i="4"/>
  <c r="P34" i="4" s="1"/>
  <c r="I33" i="4"/>
  <c r="P33" i="4" s="1"/>
  <c r="I32" i="4"/>
  <c r="P32" i="4" s="1"/>
  <c r="Q32" i="4" s="1"/>
  <c r="I31" i="4"/>
  <c r="P31" i="4" s="1"/>
  <c r="Q31" i="4" s="1"/>
  <c r="I30" i="4"/>
  <c r="P30" i="4" s="1"/>
  <c r="I29" i="4"/>
  <c r="P29" i="4" s="1"/>
  <c r="I28" i="4"/>
  <c r="P28" i="4" s="1"/>
  <c r="Q28" i="4" s="1"/>
  <c r="I27" i="4"/>
  <c r="P27" i="4" s="1"/>
  <c r="Q27" i="4" s="1"/>
  <c r="I26" i="4"/>
  <c r="P26" i="4" s="1"/>
  <c r="I25" i="4"/>
  <c r="P25" i="4" s="1"/>
  <c r="I24" i="4"/>
  <c r="P24" i="4" s="1"/>
  <c r="Q24" i="4" s="1"/>
  <c r="I23" i="4"/>
  <c r="P23" i="4" s="1"/>
  <c r="Q23" i="4" s="1"/>
  <c r="I22" i="4"/>
  <c r="P22" i="4" s="1"/>
  <c r="I21" i="4"/>
  <c r="P21" i="4" s="1"/>
  <c r="I20" i="4"/>
  <c r="P20" i="4" s="1"/>
  <c r="Q20" i="4" s="1"/>
  <c r="I19" i="4"/>
  <c r="P19" i="4" s="1"/>
  <c r="Q19" i="4" s="1"/>
  <c r="I18" i="4"/>
  <c r="P18" i="4" s="1"/>
  <c r="I17" i="4"/>
  <c r="P17" i="4" s="1"/>
  <c r="I16" i="4"/>
  <c r="P16" i="4" s="1"/>
  <c r="Q16" i="4" s="1"/>
  <c r="I15" i="4"/>
  <c r="P15" i="4" s="1"/>
  <c r="Q15" i="4" s="1"/>
  <c r="I14" i="4"/>
  <c r="P14" i="4" s="1"/>
  <c r="I13" i="4"/>
  <c r="P13" i="4" s="1"/>
  <c r="I12" i="4"/>
  <c r="P12" i="4" s="1"/>
  <c r="Q12" i="4" s="1"/>
  <c r="I11" i="4"/>
  <c r="P11" i="4" s="1"/>
  <c r="Q11" i="4" s="1"/>
  <c r="I10" i="4"/>
  <c r="P10" i="4" s="1"/>
  <c r="I9" i="4"/>
  <c r="P9" i="4" s="1"/>
  <c r="I8" i="4"/>
  <c r="P8" i="4" s="1"/>
  <c r="Q8" i="4" s="1"/>
  <c r="I7" i="4"/>
  <c r="P7" i="4" s="1"/>
  <c r="Q7" i="4" s="1"/>
  <c r="I6" i="4"/>
  <c r="P6" i="4" s="1"/>
  <c r="I5" i="4"/>
  <c r="P5" i="4" s="1"/>
  <c r="I4" i="4"/>
  <c r="P4" i="4" s="1"/>
  <c r="Q4" i="4" s="1"/>
  <c r="I3" i="4"/>
  <c r="P3" i="4" s="1"/>
  <c r="Q3" i="4" s="1"/>
  <c r="I2" i="4"/>
  <c r="P2" i="4" s="1"/>
  <c r="I169" i="3"/>
  <c r="P169" i="3" s="1"/>
  <c r="I168" i="3"/>
  <c r="P168" i="3" s="1"/>
  <c r="I167" i="3"/>
  <c r="P167" i="3" s="1"/>
  <c r="I166" i="3"/>
  <c r="P166" i="3" s="1"/>
  <c r="I165" i="3"/>
  <c r="P165" i="3" s="1"/>
  <c r="I164" i="3"/>
  <c r="P164" i="3" s="1"/>
  <c r="I163" i="3"/>
  <c r="P163" i="3" s="1"/>
  <c r="I162" i="3"/>
  <c r="I161" i="3"/>
  <c r="P161" i="3" s="1"/>
  <c r="I160" i="3"/>
  <c r="P160" i="3" s="1"/>
  <c r="I159" i="3"/>
  <c r="P159" i="3" s="1"/>
  <c r="I158" i="3"/>
  <c r="P158" i="3" s="1"/>
  <c r="I157" i="3"/>
  <c r="P157" i="3" s="1"/>
  <c r="I156" i="3"/>
  <c r="P156" i="3" s="1"/>
  <c r="I155" i="3"/>
  <c r="P155" i="3" s="1"/>
  <c r="I154" i="3"/>
  <c r="I153" i="3"/>
  <c r="P153" i="3" s="1"/>
  <c r="I152" i="3"/>
  <c r="P152" i="3" s="1"/>
  <c r="I151" i="3"/>
  <c r="P151" i="3" s="1"/>
  <c r="I150" i="3"/>
  <c r="P150" i="3" s="1"/>
  <c r="I149" i="3"/>
  <c r="P149" i="3" s="1"/>
  <c r="I148" i="3"/>
  <c r="P148" i="3" s="1"/>
  <c r="I147" i="3"/>
  <c r="P147" i="3" s="1"/>
  <c r="I146" i="3"/>
  <c r="I145" i="3"/>
  <c r="P145" i="3" s="1"/>
  <c r="I144" i="3"/>
  <c r="P144" i="3" s="1"/>
  <c r="I143" i="3"/>
  <c r="P143" i="3" s="1"/>
  <c r="I142" i="3"/>
  <c r="P142" i="3" s="1"/>
  <c r="I141" i="3"/>
  <c r="P141" i="3" s="1"/>
  <c r="I140" i="3"/>
  <c r="P140" i="3" s="1"/>
  <c r="I139" i="3"/>
  <c r="P139" i="3" s="1"/>
  <c r="I138" i="3"/>
  <c r="I137" i="3"/>
  <c r="P137" i="3" s="1"/>
  <c r="I136" i="3"/>
  <c r="P136" i="3" s="1"/>
  <c r="I135" i="3"/>
  <c r="P135" i="3" s="1"/>
  <c r="I134" i="3"/>
  <c r="P134" i="3" s="1"/>
  <c r="I133" i="3"/>
  <c r="P133" i="3" s="1"/>
  <c r="I132" i="3"/>
  <c r="P132" i="3" s="1"/>
  <c r="I131" i="3"/>
  <c r="P131" i="3" s="1"/>
  <c r="I130" i="3"/>
  <c r="I129" i="3"/>
  <c r="P129" i="3" s="1"/>
  <c r="I128" i="3"/>
  <c r="P128" i="3" s="1"/>
  <c r="I127" i="3"/>
  <c r="P127" i="3" s="1"/>
  <c r="I126" i="3"/>
  <c r="P126" i="3" s="1"/>
  <c r="I125" i="3"/>
  <c r="P125" i="3" s="1"/>
  <c r="I124" i="3"/>
  <c r="P124" i="3" s="1"/>
  <c r="I123" i="3"/>
  <c r="P123" i="3" s="1"/>
  <c r="I122" i="3"/>
  <c r="I121" i="3"/>
  <c r="P121" i="3" s="1"/>
  <c r="I120" i="3"/>
  <c r="P120" i="3" s="1"/>
  <c r="I119" i="3"/>
  <c r="P119" i="3" s="1"/>
  <c r="I118" i="3"/>
  <c r="P118" i="3" s="1"/>
  <c r="I117" i="3"/>
  <c r="P117" i="3" s="1"/>
  <c r="I116" i="3"/>
  <c r="P116" i="3" s="1"/>
  <c r="I115" i="3"/>
  <c r="P115" i="3" s="1"/>
  <c r="I114" i="3"/>
  <c r="I113" i="3"/>
  <c r="P113" i="3" s="1"/>
  <c r="I112" i="3"/>
  <c r="P112" i="3" s="1"/>
  <c r="I111" i="3"/>
  <c r="P111" i="3" s="1"/>
  <c r="I110" i="3"/>
  <c r="P110" i="3" s="1"/>
  <c r="I109" i="3"/>
  <c r="P109" i="3" s="1"/>
  <c r="I108" i="3"/>
  <c r="P108" i="3" s="1"/>
  <c r="I107" i="3"/>
  <c r="P107" i="3" s="1"/>
  <c r="I106" i="3"/>
  <c r="I105" i="3"/>
  <c r="P105" i="3" s="1"/>
  <c r="I104" i="3"/>
  <c r="P104" i="3" s="1"/>
  <c r="I103" i="3"/>
  <c r="P103" i="3" s="1"/>
  <c r="I102" i="3"/>
  <c r="P102" i="3" s="1"/>
  <c r="I101" i="3"/>
  <c r="P101" i="3" s="1"/>
  <c r="I100" i="3"/>
  <c r="P100" i="3" s="1"/>
  <c r="I99" i="3"/>
  <c r="P99" i="3" s="1"/>
  <c r="I98" i="3"/>
  <c r="I97" i="3"/>
  <c r="P97" i="3" s="1"/>
  <c r="I96" i="3"/>
  <c r="P96" i="3" s="1"/>
  <c r="I95" i="3"/>
  <c r="P95" i="3" s="1"/>
  <c r="I94" i="3"/>
  <c r="P94" i="3" s="1"/>
  <c r="I93" i="3"/>
  <c r="P93" i="3" s="1"/>
  <c r="I92" i="3"/>
  <c r="P92" i="3" s="1"/>
  <c r="I91" i="3"/>
  <c r="P91" i="3" s="1"/>
  <c r="I90" i="3"/>
  <c r="I89" i="3"/>
  <c r="P89" i="3" s="1"/>
  <c r="I88" i="3"/>
  <c r="P88" i="3" s="1"/>
  <c r="I87" i="3"/>
  <c r="P87" i="3" s="1"/>
  <c r="I86" i="3"/>
  <c r="P86" i="3" s="1"/>
  <c r="I85" i="3"/>
  <c r="P85" i="3" s="1"/>
  <c r="I84" i="3"/>
  <c r="P84" i="3" s="1"/>
  <c r="I83" i="3"/>
  <c r="P83" i="3" s="1"/>
  <c r="I82" i="3"/>
  <c r="I81" i="3"/>
  <c r="P81" i="3" s="1"/>
  <c r="I80" i="3"/>
  <c r="P80" i="3" s="1"/>
  <c r="I79" i="3"/>
  <c r="P79" i="3" s="1"/>
  <c r="I78" i="3"/>
  <c r="P78" i="3" s="1"/>
  <c r="I77" i="3"/>
  <c r="P77" i="3" s="1"/>
  <c r="I76" i="3"/>
  <c r="P76" i="3" s="1"/>
  <c r="I75" i="3"/>
  <c r="P75" i="3" s="1"/>
  <c r="I74" i="3"/>
  <c r="I73" i="3"/>
  <c r="P73" i="3" s="1"/>
  <c r="I72" i="3"/>
  <c r="P72" i="3" s="1"/>
  <c r="I71" i="3"/>
  <c r="P71" i="3" s="1"/>
  <c r="I70" i="3"/>
  <c r="P70" i="3" s="1"/>
  <c r="I69" i="3"/>
  <c r="P69" i="3" s="1"/>
  <c r="I68" i="3"/>
  <c r="P68" i="3" s="1"/>
  <c r="I67" i="3"/>
  <c r="P67" i="3" s="1"/>
  <c r="I66" i="3"/>
  <c r="I65" i="3"/>
  <c r="P65" i="3" s="1"/>
  <c r="I64" i="3"/>
  <c r="P64" i="3" s="1"/>
  <c r="I63" i="3"/>
  <c r="P63" i="3" s="1"/>
  <c r="I62" i="3"/>
  <c r="P62" i="3" s="1"/>
  <c r="I61" i="3"/>
  <c r="P61" i="3" s="1"/>
  <c r="I60" i="3"/>
  <c r="P60" i="3" s="1"/>
  <c r="I59" i="3"/>
  <c r="P59" i="3" s="1"/>
  <c r="I58" i="3"/>
  <c r="I57" i="3"/>
  <c r="P57" i="3" s="1"/>
  <c r="I56" i="3"/>
  <c r="P56" i="3" s="1"/>
  <c r="I55" i="3"/>
  <c r="P55" i="3" s="1"/>
  <c r="I54" i="3"/>
  <c r="P54" i="3" s="1"/>
  <c r="I53" i="3"/>
  <c r="P53" i="3" s="1"/>
  <c r="I52" i="3"/>
  <c r="P52" i="3" s="1"/>
  <c r="I51" i="3"/>
  <c r="P51" i="3" s="1"/>
  <c r="I50" i="3"/>
  <c r="I49" i="3"/>
  <c r="P49" i="3" s="1"/>
  <c r="I48" i="3"/>
  <c r="P48" i="3" s="1"/>
  <c r="I47" i="3"/>
  <c r="P47" i="3" s="1"/>
  <c r="I46" i="3"/>
  <c r="P46" i="3" s="1"/>
  <c r="I45" i="3"/>
  <c r="P45" i="3" s="1"/>
  <c r="I44" i="3"/>
  <c r="P44" i="3" s="1"/>
  <c r="I43" i="3"/>
  <c r="P43" i="3" s="1"/>
  <c r="I42" i="3"/>
  <c r="I41" i="3"/>
  <c r="P41" i="3" s="1"/>
  <c r="I40" i="3"/>
  <c r="P40" i="3" s="1"/>
  <c r="I39" i="3"/>
  <c r="P39" i="3" s="1"/>
  <c r="I38" i="3"/>
  <c r="P38" i="3" s="1"/>
  <c r="I37" i="3"/>
  <c r="P37" i="3" s="1"/>
  <c r="I36" i="3"/>
  <c r="P36" i="3" s="1"/>
  <c r="I35" i="3"/>
  <c r="P35" i="3" s="1"/>
  <c r="I34" i="3"/>
  <c r="I33" i="3"/>
  <c r="P33" i="3" s="1"/>
  <c r="I32" i="3"/>
  <c r="P32" i="3" s="1"/>
  <c r="I31" i="3"/>
  <c r="P31" i="3" s="1"/>
  <c r="I30" i="3"/>
  <c r="P30" i="3" s="1"/>
  <c r="I29" i="3"/>
  <c r="P29" i="3" s="1"/>
  <c r="I28" i="3"/>
  <c r="P28" i="3" s="1"/>
  <c r="I27" i="3"/>
  <c r="P27" i="3" s="1"/>
  <c r="I26" i="3"/>
  <c r="I25" i="3"/>
  <c r="P25" i="3" s="1"/>
  <c r="I24" i="3"/>
  <c r="P24" i="3" s="1"/>
  <c r="I23" i="3"/>
  <c r="P23" i="3" s="1"/>
  <c r="I22" i="3"/>
  <c r="P22" i="3" s="1"/>
  <c r="I21" i="3"/>
  <c r="P21" i="3" s="1"/>
  <c r="I20" i="3"/>
  <c r="P20" i="3" s="1"/>
  <c r="I19" i="3"/>
  <c r="P19" i="3" s="1"/>
  <c r="I18" i="3"/>
  <c r="I17" i="3"/>
  <c r="P17" i="3" s="1"/>
  <c r="I16" i="3"/>
  <c r="P16" i="3" s="1"/>
  <c r="I15" i="3"/>
  <c r="P15" i="3" s="1"/>
  <c r="I14" i="3"/>
  <c r="P14" i="3" s="1"/>
  <c r="I13" i="3"/>
  <c r="P13" i="3" s="1"/>
  <c r="I12" i="3"/>
  <c r="P12" i="3" s="1"/>
  <c r="I11" i="3"/>
  <c r="P11" i="3" s="1"/>
  <c r="I10" i="3"/>
  <c r="I9" i="3"/>
  <c r="P9" i="3" s="1"/>
  <c r="I8" i="3"/>
  <c r="P8" i="3" s="1"/>
  <c r="I7" i="3"/>
  <c r="P7" i="3" s="1"/>
  <c r="I6" i="3"/>
  <c r="P6" i="3" s="1"/>
  <c r="I5" i="3"/>
  <c r="P5" i="3" s="1"/>
  <c r="I4" i="3"/>
  <c r="P4" i="3" s="1"/>
  <c r="I3" i="3"/>
  <c r="P3" i="3" s="1"/>
  <c r="I2" i="3"/>
  <c r="I173" i="2"/>
  <c r="I187" i="2"/>
  <c r="I207" i="2"/>
  <c r="I91" i="2"/>
  <c r="I137" i="2"/>
  <c r="I80" i="2"/>
  <c r="I104" i="2"/>
  <c r="I41" i="2"/>
  <c r="I60" i="2"/>
  <c r="I25" i="2"/>
  <c r="I88" i="2"/>
  <c r="I197" i="2"/>
  <c r="I180" i="2"/>
  <c r="I125" i="2"/>
  <c r="I96" i="2"/>
  <c r="I94" i="2"/>
  <c r="I152" i="2"/>
  <c r="I36" i="2"/>
  <c r="I98" i="2"/>
  <c r="I107" i="2"/>
  <c r="I100" i="2"/>
  <c r="I47" i="2"/>
  <c r="I199" i="2"/>
  <c r="I76" i="2"/>
  <c r="I147" i="2"/>
  <c r="I5" i="2"/>
  <c r="I133" i="2"/>
  <c r="I185" i="2"/>
  <c r="I39" i="2"/>
  <c r="I157" i="2"/>
  <c r="I75" i="2"/>
  <c r="I193" i="2"/>
  <c r="I138" i="2"/>
  <c r="I195" i="2"/>
  <c r="I64" i="2"/>
  <c r="I120" i="2"/>
  <c r="I95" i="2"/>
  <c r="I139" i="2"/>
  <c r="I131" i="2"/>
  <c r="I179" i="2"/>
  <c r="I77" i="2"/>
  <c r="I182" i="2"/>
  <c r="I154" i="2"/>
  <c r="I126" i="2"/>
  <c r="I29" i="2"/>
  <c r="I56" i="2"/>
  <c r="I71" i="2"/>
  <c r="I97" i="2"/>
  <c r="I102" i="2"/>
  <c r="I178" i="2"/>
  <c r="I66" i="2"/>
  <c r="I15" i="2"/>
  <c r="I122" i="2"/>
  <c r="I196" i="2"/>
  <c r="I134" i="2"/>
  <c r="I209" i="2"/>
  <c r="I72" i="2"/>
  <c r="I48" i="2"/>
  <c r="I177" i="2"/>
  <c r="I61" i="2"/>
  <c r="I31" i="2"/>
  <c r="I109" i="2"/>
  <c r="I87" i="2"/>
  <c r="I34" i="2"/>
  <c r="I166" i="2"/>
  <c r="I79" i="2"/>
  <c r="I45" i="2"/>
  <c r="I206" i="2"/>
  <c r="I162" i="2"/>
  <c r="I156" i="2"/>
  <c r="I17" i="2"/>
  <c r="I10" i="2"/>
  <c r="I9" i="2"/>
  <c r="I172" i="2"/>
  <c r="I19" i="2"/>
  <c r="I7" i="2"/>
  <c r="I165" i="2"/>
  <c r="I83" i="2"/>
  <c r="I22" i="2"/>
  <c r="I204" i="2"/>
  <c r="I123" i="2"/>
  <c r="I190" i="2"/>
  <c r="I2" i="2"/>
  <c r="I191" i="2"/>
  <c r="I142" i="2"/>
  <c r="I74" i="2"/>
  <c r="I23" i="2"/>
  <c r="I127" i="2"/>
  <c r="I200" i="2"/>
  <c r="I129" i="2"/>
  <c r="I141" i="2"/>
  <c r="I14" i="2"/>
  <c r="I101" i="2"/>
  <c r="I85" i="2"/>
  <c r="I160" i="2"/>
  <c r="I78" i="2"/>
  <c r="I168" i="2"/>
  <c r="I20" i="2"/>
  <c r="I115" i="2"/>
  <c r="I33" i="2"/>
  <c r="I26" i="2"/>
  <c r="I8" i="2"/>
  <c r="I43" i="2"/>
  <c r="I208" i="2"/>
  <c r="I6" i="2"/>
  <c r="I90" i="2"/>
  <c r="I119" i="2"/>
  <c r="I30" i="2"/>
  <c r="I28" i="2"/>
  <c r="I108" i="2"/>
  <c r="I4" i="2"/>
  <c r="I114" i="2"/>
  <c r="I84" i="2"/>
  <c r="I86" i="2"/>
  <c r="I99" i="2"/>
  <c r="I135" i="2"/>
  <c r="I161" i="2"/>
  <c r="I163" i="2"/>
  <c r="I188" i="2"/>
  <c r="I121" i="2"/>
  <c r="I150" i="2"/>
  <c r="I13" i="2"/>
  <c r="I203" i="2"/>
  <c r="I12" i="2"/>
  <c r="I170" i="2"/>
  <c r="I27" i="2"/>
  <c r="I167" i="2"/>
  <c r="I32" i="2"/>
  <c r="I69" i="2"/>
  <c r="I181" i="2"/>
  <c r="I174" i="2"/>
  <c r="I110" i="2"/>
  <c r="I183" i="2"/>
  <c r="I194" i="2"/>
  <c r="I169" i="2"/>
  <c r="I128" i="2"/>
  <c r="I189" i="2"/>
  <c r="I11" i="2"/>
  <c r="I118" i="2"/>
  <c r="I171" i="2"/>
  <c r="I176" i="2"/>
  <c r="I51" i="2"/>
  <c r="I159" i="2"/>
  <c r="I68" i="2"/>
  <c r="I50" i="2"/>
  <c r="I117" i="2"/>
  <c r="I55" i="2"/>
  <c r="I35" i="2"/>
  <c r="I16" i="2"/>
  <c r="I130" i="2"/>
  <c r="I210" i="2"/>
  <c r="I81" i="2"/>
  <c r="I158" i="2"/>
  <c r="I116" i="2"/>
  <c r="I201" i="2"/>
  <c r="I42" i="2"/>
  <c r="I136" i="2"/>
  <c r="I93" i="2"/>
  <c r="I175" i="2"/>
  <c r="I192" i="2"/>
  <c r="I54" i="2"/>
  <c r="I153" i="2"/>
  <c r="I146" i="2"/>
  <c r="I143" i="2"/>
  <c r="I3" i="2"/>
  <c r="I155" i="2"/>
  <c r="I57" i="2"/>
  <c r="I37" i="2"/>
  <c r="I105" i="2"/>
  <c r="I132" i="2"/>
  <c r="I62" i="2"/>
  <c r="I21" i="2"/>
  <c r="I63" i="2"/>
  <c r="I164" i="2"/>
  <c r="I186" i="2"/>
  <c r="I67" i="2"/>
  <c r="I49" i="2"/>
  <c r="I18" i="2"/>
  <c r="I40" i="2"/>
  <c r="I73" i="2"/>
  <c r="I65" i="2"/>
  <c r="I59" i="2"/>
  <c r="I38" i="2"/>
  <c r="I89" i="2"/>
  <c r="I46" i="2"/>
  <c r="I112" i="2"/>
  <c r="I144" i="2"/>
  <c r="I70" i="2"/>
  <c r="I82" i="2"/>
  <c r="I24" i="2"/>
  <c r="I151" i="2"/>
  <c r="I184" i="2"/>
  <c r="I149" i="2"/>
  <c r="I205" i="2"/>
  <c r="I140" i="2"/>
  <c r="I198" i="2"/>
  <c r="I53" i="2"/>
  <c r="I58" i="2"/>
  <c r="I211" i="2"/>
  <c r="I111" i="2"/>
  <c r="I103" i="2"/>
  <c r="I92" i="2"/>
  <c r="I145" i="2"/>
  <c r="I113" i="2"/>
  <c r="I124" i="2"/>
  <c r="I148" i="2"/>
  <c r="I52" i="2"/>
  <c r="I44" i="2"/>
  <c r="I202" i="2"/>
  <c r="I106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" i="1"/>
  <c r="Q6" i="4" l="1"/>
  <c r="Q10" i="4"/>
  <c r="Q14" i="4"/>
  <c r="Q18" i="4"/>
  <c r="Q22" i="4"/>
  <c r="Q26" i="4"/>
  <c r="Q30" i="4"/>
  <c r="Q34" i="4"/>
  <c r="Q38" i="4"/>
  <c r="Q42" i="4"/>
  <c r="O2" i="4"/>
  <c r="Q2" i="4" s="1"/>
  <c r="N44" i="4"/>
  <c r="N93" i="3"/>
  <c r="O93" i="3" s="1"/>
  <c r="Q93" i="3" s="1"/>
  <c r="N3" i="3"/>
  <c r="O3" i="3" s="1"/>
  <c r="Q3" i="3" s="1"/>
  <c r="N169" i="3"/>
  <c r="O169" i="3" s="1"/>
  <c r="Q169" i="3" s="1"/>
  <c r="N167" i="3"/>
  <c r="O167" i="3" s="1"/>
  <c r="Q167" i="3" s="1"/>
  <c r="N165" i="3"/>
  <c r="O165" i="3" s="1"/>
  <c r="Q165" i="3" s="1"/>
  <c r="N163" i="3"/>
  <c r="O163" i="3" s="1"/>
  <c r="Q163" i="3" s="1"/>
  <c r="N161" i="3"/>
  <c r="O161" i="3" s="1"/>
  <c r="Q161" i="3" s="1"/>
  <c r="N159" i="3"/>
  <c r="O159" i="3" s="1"/>
  <c r="Q159" i="3" s="1"/>
  <c r="N157" i="3"/>
  <c r="O157" i="3" s="1"/>
  <c r="Q157" i="3" s="1"/>
  <c r="N155" i="3"/>
  <c r="O155" i="3" s="1"/>
  <c r="Q155" i="3" s="1"/>
  <c r="N153" i="3"/>
  <c r="O153" i="3" s="1"/>
  <c r="Q153" i="3" s="1"/>
  <c r="N151" i="3"/>
  <c r="O151" i="3" s="1"/>
  <c r="Q151" i="3" s="1"/>
  <c r="N149" i="3"/>
  <c r="O149" i="3" s="1"/>
  <c r="Q149" i="3" s="1"/>
  <c r="N147" i="3"/>
  <c r="O147" i="3" s="1"/>
  <c r="Q147" i="3" s="1"/>
  <c r="N145" i="3"/>
  <c r="O145" i="3" s="1"/>
  <c r="Q145" i="3" s="1"/>
  <c r="N143" i="3"/>
  <c r="O143" i="3" s="1"/>
  <c r="Q143" i="3" s="1"/>
  <c r="N141" i="3"/>
  <c r="O141" i="3" s="1"/>
  <c r="Q141" i="3" s="1"/>
  <c r="N139" i="3"/>
  <c r="O139" i="3" s="1"/>
  <c r="Q139" i="3" s="1"/>
  <c r="N137" i="3"/>
  <c r="O137" i="3" s="1"/>
  <c r="Q137" i="3" s="1"/>
  <c r="N135" i="3"/>
  <c r="O135" i="3" s="1"/>
  <c r="Q135" i="3" s="1"/>
  <c r="N133" i="3"/>
  <c r="O133" i="3" s="1"/>
  <c r="Q133" i="3" s="1"/>
  <c r="N131" i="3"/>
  <c r="O131" i="3" s="1"/>
  <c r="Q131" i="3" s="1"/>
  <c r="N129" i="3"/>
  <c r="O129" i="3" s="1"/>
  <c r="Q129" i="3" s="1"/>
  <c r="N127" i="3"/>
  <c r="O127" i="3" s="1"/>
  <c r="Q127" i="3" s="1"/>
  <c r="N125" i="3"/>
  <c r="O125" i="3" s="1"/>
  <c r="Q125" i="3" s="1"/>
  <c r="N123" i="3"/>
  <c r="O123" i="3" s="1"/>
  <c r="Q123" i="3" s="1"/>
  <c r="N121" i="3"/>
  <c r="O121" i="3" s="1"/>
  <c r="Q121" i="3" s="1"/>
  <c r="N119" i="3"/>
  <c r="O119" i="3" s="1"/>
  <c r="Q119" i="3" s="1"/>
  <c r="N117" i="3"/>
  <c r="O117" i="3" s="1"/>
  <c r="Q117" i="3" s="1"/>
  <c r="N115" i="3"/>
  <c r="O115" i="3" s="1"/>
  <c r="Q115" i="3" s="1"/>
  <c r="N113" i="3"/>
  <c r="O113" i="3" s="1"/>
  <c r="Q113" i="3" s="1"/>
  <c r="N111" i="3"/>
  <c r="O111" i="3" s="1"/>
  <c r="Q111" i="3" s="1"/>
  <c r="N109" i="3"/>
  <c r="O109" i="3" s="1"/>
  <c r="Q109" i="3" s="1"/>
  <c r="N107" i="3"/>
  <c r="O107" i="3" s="1"/>
  <c r="Q107" i="3" s="1"/>
  <c r="N105" i="3"/>
  <c r="O105" i="3" s="1"/>
  <c r="Q105" i="3" s="1"/>
  <c r="N103" i="3"/>
  <c r="O103" i="3" s="1"/>
  <c r="Q103" i="3" s="1"/>
  <c r="N101" i="3"/>
  <c r="O101" i="3" s="1"/>
  <c r="Q101" i="3" s="1"/>
  <c r="N99" i="3"/>
  <c r="O99" i="3" s="1"/>
  <c r="Q99" i="3" s="1"/>
  <c r="N97" i="3"/>
  <c r="O97" i="3" s="1"/>
  <c r="Q97" i="3" s="1"/>
  <c r="N95" i="3"/>
  <c r="O95" i="3" s="1"/>
  <c r="Q95" i="3" s="1"/>
  <c r="N91" i="3"/>
  <c r="O91" i="3" s="1"/>
  <c r="Q91" i="3" s="1"/>
  <c r="N2" i="3"/>
  <c r="O2" i="3" s="1"/>
  <c r="Q2" i="3" s="1"/>
  <c r="N168" i="3"/>
  <c r="O168" i="3" s="1"/>
  <c r="Q168" i="3" s="1"/>
  <c r="N166" i="3"/>
  <c r="O166" i="3" s="1"/>
  <c r="Q166" i="3" s="1"/>
  <c r="N164" i="3"/>
  <c r="O164" i="3" s="1"/>
  <c r="Q164" i="3" s="1"/>
  <c r="N162" i="3"/>
  <c r="O162" i="3" s="1"/>
  <c r="Q162" i="3" s="1"/>
  <c r="N160" i="3"/>
  <c r="O160" i="3" s="1"/>
  <c r="Q160" i="3" s="1"/>
  <c r="N158" i="3"/>
  <c r="O158" i="3" s="1"/>
  <c r="Q158" i="3" s="1"/>
  <c r="N156" i="3"/>
  <c r="O156" i="3" s="1"/>
  <c r="Q156" i="3" s="1"/>
  <c r="N154" i="3"/>
  <c r="O154" i="3" s="1"/>
  <c r="Q154" i="3" s="1"/>
  <c r="N152" i="3"/>
  <c r="O152" i="3" s="1"/>
  <c r="Q152" i="3" s="1"/>
  <c r="N150" i="3"/>
  <c r="O150" i="3" s="1"/>
  <c r="Q150" i="3" s="1"/>
  <c r="N148" i="3"/>
  <c r="O148" i="3" s="1"/>
  <c r="Q148" i="3" s="1"/>
  <c r="N146" i="3"/>
  <c r="O146" i="3" s="1"/>
  <c r="Q146" i="3" s="1"/>
  <c r="N144" i="3"/>
  <c r="O144" i="3" s="1"/>
  <c r="Q144" i="3" s="1"/>
  <c r="N142" i="3"/>
  <c r="O142" i="3" s="1"/>
  <c r="Q142" i="3" s="1"/>
  <c r="N140" i="3"/>
  <c r="O140" i="3" s="1"/>
  <c r="Q140" i="3" s="1"/>
  <c r="N138" i="3"/>
  <c r="O138" i="3" s="1"/>
  <c r="Q138" i="3" s="1"/>
  <c r="N136" i="3"/>
  <c r="O136" i="3" s="1"/>
  <c r="Q136" i="3" s="1"/>
  <c r="N134" i="3"/>
  <c r="O134" i="3" s="1"/>
  <c r="Q134" i="3" s="1"/>
  <c r="N132" i="3"/>
  <c r="O132" i="3" s="1"/>
  <c r="Q132" i="3" s="1"/>
  <c r="N130" i="3"/>
  <c r="O130" i="3" s="1"/>
  <c r="Q130" i="3" s="1"/>
  <c r="N128" i="3"/>
  <c r="O128" i="3" s="1"/>
  <c r="Q128" i="3" s="1"/>
  <c r="N126" i="3"/>
  <c r="O126" i="3" s="1"/>
  <c r="Q126" i="3" s="1"/>
  <c r="N124" i="3"/>
  <c r="O124" i="3" s="1"/>
  <c r="Q124" i="3" s="1"/>
  <c r="N122" i="3"/>
  <c r="O122" i="3" s="1"/>
  <c r="Q122" i="3" s="1"/>
  <c r="N120" i="3"/>
  <c r="O120" i="3" s="1"/>
  <c r="Q120" i="3" s="1"/>
  <c r="N118" i="3"/>
  <c r="O118" i="3" s="1"/>
  <c r="Q118" i="3" s="1"/>
  <c r="N116" i="3"/>
  <c r="O116" i="3" s="1"/>
  <c r="Q116" i="3" s="1"/>
  <c r="N114" i="3"/>
  <c r="O114" i="3" s="1"/>
  <c r="Q114" i="3" s="1"/>
  <c r="N112" i="3"/>
  <c r="O112" i="3" s="1"/>
  <c r="Q112" i="3" s="1"/>
  <c r="N110" i="3"/>
  <c r="O110" i="3" s="1"/>
  <c r="Q110" i="3" s="1"/>
  <c r="N108" i="3"/>
  <c r="O108" i="3" s="1"/>
  <c r="Q108" i="3" s="1"/>
  <c r="N106" i="3"/>
  <c r="O106" i="3" s="1"/>
  <c r="Q106" i="3" s="1"/>
  <c r="N104" i="3"/>
  <c r="O104" i="3" s="1"/>
  <c r="Q104" i="3" s="1"/>
  <c r="N102" i="3"/>
  <c r="O102" i="3" s="1"/>
  <c r="Q102" i="3" s="1"/>
  <c r="N100" i="3"/>
  <c r="O100" i="3" s="1"/>
  <c r="Q100" i="3" s="1"/>
  <c r="N98" i="3"/>
  <c r="O98" i="3" s="1"/>
  <c r="Q98" i="3" s="1"/>
  <c r="N96" i="3"/>
  <c r="O96" i="3" s="1"/>
  <c r="Q96" i="3" s="1"/>
  <c r="N94" i="3"/>
  <c r="O94" i="3" s="1"/>
  <c r="Q94" i="3" s="1"/>
  <c r="N92" i="3"/>
  <c r="O92" i="3" s="1"/>
  <c r="Q92" i="3" s="1"/>
  <c r="N90" i="3"/>
  <c r="O90" i="3" s="1"/>
  <c r="Q90" i="3" s="1"/>
  <c r="N88" i="3"/>
  <c r="O88" i="3" s="1"/>
  <c r="Q88" i="3" s="1"/>
  <c r="N86" i="3"/>
  <c r="O86" i="3" s="1"/>
  <c r="Q86" i="3" s="1"/>
  <c r="N84" i="3"/>
  <c r="O84" i="3" s="1"/>
  <c r="Q84" i="3" s="1"/>
  <c r="N82" i="3"/>
  <c r="O82" i="3" s="1"/>
  <c r="Q82" i="3" s="1"/>
  <c r="N80" i="3"/>
  <c r="O80" i="3" s="1"/>
  <c r="Q80" i="3" s="1"/>
  <c r="N78" i="3"/>
  <c r="O78" i="3" s="1"/>
  <c r="Q78" i="3" s="1"/>
  <c r="N76" i="3"/>
  <c r="O76" i="3" s="1"/>
  <c r="Q76" i="3" s="1"/>
  <c r="N74" i="3"/>
  <c r="O74" i="3" s="1"/>
  <c r="Q74" i="3" s="1"/>
  <c r="N72" i="3"/>
  <c r="O72" i="3" s="1"/>
  <c r="Q72" i="3" s="1"/>
  <c r="N70" i="3"/>
  <c r="O70" i="3" s="1"/>
  <c r="Q70" i="3" s="1"/>
  <c r="N68" i="3"/>
  <c r="O68" i="3" s="1"/>
  <c r="Q68" i="3" s="1"/>
  <c r="N66" i="3"/>
  <c r="O66" i="3" s="1"/>
  <c r="Q66" i="3" s="1"/>
  <c r="N64" i="3"/>
  <c r="O64" i="3" s="1"/>
  <c r="Q64" i="3" s="1"/>
  <c r="N62" i="3"/>
  <c r="O62" i="3" s="1"/>
  <c r="Q62" i="3" s="1"/>
  <c r="N60" i="3"/>
  <c r="O60" i="3" s="1"/>
  <c r="Q60" i="3" s="1"/>
  <c r="N58" i="3"/>
  <c r="O58" i="3" s="1"/>
  <c r="Q58" i="3" s="1"/>
  <c r="N56" i="3"/>
  <c r="O56" i="3" s="1"/>
  <c r="Q56" i="3" s="1"/>
  <c r="N54" i="3"/>
  <c r="O54" i="3" s="1"/>
  <c r="Q54" i="3" s="1"/>
  <c r="N52" i="3"/>
  <c r="O52" i="3" s="1"/>
  <c r="Q52" i="3" s="1"/>
  <c r="N50" i="3"/>
  <c r="O50" i="3" s="1"/>
  <c r="Q50" i="3" s="1"/>
  <c r="N48" i="3"/>
  <c r="O48" i="3" s="1"/>
  <c r="Q48" i="3" s="1"/>
  <c r="N46" i="3"/>
  <c r="O46" i="3" s="1"/>
  <c r="Q46" i="3" s="1"/>
  <c r="N44" i="3"/>
  <c r="O44" i="3" s="1"/>
  <c r="Q44" i="3" s="1"/>
  <c r="N42" i="3"/>
  <c r="O42" i="3" s="1"/>
  <c r="Q42" i="3" s="1"/>
  <c r="N40" i="3"/>
  <c r="O40" i="3" s="1"/>
  <c r="Q40" i="3" s="1"/>
  <c r="N38" i="3"/>
  <c r="O38" i="3" s="1"/>
  <c r="Q38" i="3" s="1"/>
  <c r="N36" i="3"/>
  <c r="O36" i="3" s="1"/>
  <c r="Q36" i="3" s="1"/>
  <c r="N34" i="3"/>
  <c r="O34" i="3" s="1"/>
  <c r="Q34" i="3" s="1"/>
  <c r="N32" i="3"/>
  <c r="O32" i="3" s="1"/>
  <c r="Q32" i="3" s="1"/>
  <c r="N30" i="3"/>
  <c r="O30" i="3" s="1"/>
  <c r="Q30" i="3" s="1"/>
  <c r="N28" i="3"/>
  <c r="O28" i="3" s="1"/>
  <c r="Q28" i="3" s="1"/>
  <c r="N26" i="3"/>
  <c r="O26" i="3" s="1"/>
  <c r="Q26" i="3" s="1"/>
  <c r="N24" i="3"/>
  <c r="O24" i="3" s="1"/>
  <c r="Q24" i="3" s="1"/>
  <c r="N22" i="3"/>
  <c r="O22" i="3" s="1"/>
  <c r="Q22" i="3" s="1"/>
  <c r="N20" i="3"/>
  <c r="O20" i="3" s="1"/>
  <c r="Q20" i="3" s="1"/>
  <c r="N18" i="3"/>
  <c r="O18" i="3" s="1"/>
  <c r="Q18" i="3" s="1"/>
  <c r="N16" i="3"/>
  <c r="O16" i="3" s="1"/>
  <c r="Q16" i="3" s="1"/>
  <c r="N14" i="3"/>
  <c r="O14" i="3" s="1"/>
  <c r="Q14" i="3" s="1"/>
  <c r="N12" i="3"/>
  <c r="O12" i="3" s="1"/>
  <c r="Q12" i="3" s="1"/>
  <c r="N10" i="3"/>
  <c r="O10" i="3" s="1"/>
  <c r="Q10" i="3" s="1"/>
  <c r="N8" i="3"/>
  <c r="O8" i="3" s="1"/>
  <c r="Q8" i="3" s="1"/>
  <c r="N6" i="3"/>
  <c r="O6" i="3" s="1"/>
  <c r="Q6" i="3" s="1"/>
  <c r="N4" i="3"/>
  <c r="O4" i="3" s="1"/>
  <c r="Q4" i="3" s="1"/>
  <c r="N89" i="3"/>
  <c r="O89" i="3" s="1"/>
  <c r="Q89" i="3" s="1"/>
  <c r="N87" i="3"/>
  <c r="O87" i="3" s="1"/>
  <c r="Q87" i="3" s="1"/>
  <c r="N85" i="3"/>
  <c r="O85" i="3" s="1"/>
  <c r="Q85" i="3" s="1"/>
  <c r="N83" i="3"/>
  <c r="O83" i="3" s="1"/>
  <c r="Q83" i="3" s="1"/>
  <c r="N81" i="3"/>
  <c r="O81" i="3" s="1"/>
  <c r="Q81" i="3" s="1"/>
  <c r="N79" i="3"/>
  <c r="O79" i="3" s="1"/>
  <c r="Q79" i="3" s="1"/>
  <c r="N77" i="3"/>
  <c r="O77" i="3" s="1"/>
  <c r="Q77" i="3" s="1"/>
  <c r="N75" i="3"/>
  <c r="O75" i="3" s="1"/>
  <c r="Q75" i="3" s="1"/>
  <c r="N73" i="3"/>
  <c r="O73" i="3" s="1"/>
  <c r="Q73" i="3" s="1"/>
  <c r="N71" i="3"/>
  <c r="O71" i="3" s="1"/>
  <c r="Q71" i="3" s="1"/>
  <c r="N69" i="3"/>
  <c r="O69" i="3" s="1"/>
  <c r="Q69" i="3" s="1"/>
  <c r="N67" i="3"/>
  <c r="O67" i="3" s="1"/>
  <c r="Q67" i="3" s="1"/>
  <c r="N65" i="3"/>
  <c r="O65" i="3" s="1"/>
  <c r="Q65" i="3" s="1"/>
  <c r="N63" i="3"/>
  <c r="O63" i="3" s="1"/>
  <c r="Q63" i="3" s="1"/>
  <c r="N61" i="3"/>
  <c r="O61" i="3" s="1"/>
  <c r="Q61" i="3" s="1"/>
  <c r="N59" i="3"/>
  <c r="O59" i="3" s="1"/>
  <c r="Q59" i="3" s="1"/>
  <c r="N57" i="3"/>
  <c r="O57" i="3" s="1"/>
  <c r="Q57" i="3" s="1"/>
  <c r="N55" i="3"/>
  <c r="O55" i="3" s="1"/>
  <c r="Q55" i="3" s="1"/>
  <c r="N53" i="3"/>
  <c r="O53" i="3" s="1"/>
  <c r="Q53" i="3" s="1"/>
  <c r="N51" i="3"/>
  <c r="O51" i="3" s="1"/>
  <c r="Q51" i="3" s="1"/>
  <c r="N49" i="3"/>
  <c r="O49" i="3" s="1"/>
  <c r="Q49" i="3" s="1"/>
  <c r="N47" i="3"/>
  <c r="O47" i="3" s="1"/>
  <c r="Q47" i="3" s="1"/>
  <c r="N45" i="3"/>
  <c r="O45" i="3" s="1"/>
  <c r="Q45" i="3" s="1"/>
  <c r="N43" i="3"/>
  <c r="O43" i="3" s="1"/>
  <c r="Q43" i="3" s="1"/>
  <c r="N41" i="3"/>
  <c r="O41" i="3" s="1"/>
  <c r="Q41" i="3" s="1"/>
  <c r="N39" i="3"/>
  <c r="O39" i="3" s="1"/>
  <c r="Q39" i="3" s="1"/>
  <c r="N37" i="3"/>
  <c r="O37" i="3" s="1"/>
  <c r="Q37" i="3" s="1"/>
  <c r="N35" i="3"/>
  <c r="O35" i="3" s="1"/>
  <c r="Q35" i="3" s="1"/>
  <c r="N33" i="3"/>
  <c r="O33" i="3" s="1"/>
  <c r="Q33" i="3" s="1"/>
  <c r="N31" i="3"/>
  <c r="O31" i="3" s="1"/>
  <c r="Q31" i="3" s="1"/>
  <c r="N29" i="3"/>
  <c r="O29" i="3" s="1"/>
  <c r="Q29" i="3" s="1"/>
  <c r="N27" i="3"/>
  <c r="O27" i="3" s="1"/>
  <c r="Q27" i="3" s="1"/>
  <c r="N25" i="3"/>
  <c r="O25" i="3" s="1"/>
  <c r="Q25" i="3" s="1"/>
  <c r="N23" i="3"/>
  <c r="O23" i="3" s="1"/>
  <c r="Q23" i="3" s="1"/>
  <c r="N21" i="3"/>
  <c r="O21" i="3" s="1"/>
  <c r="Q21" i="3" s="1"/>
  <c r="N19" i="3"/>
  <c r="O19" i="3" s="1"/>
  <c r="Q19" i="3" s="1"/>
  <c r="N17" i="3"/>
  <c r="O17" i="3" s="1"/>
  <c r="Q17" i="3" s="1"/>
  <c r="N15" i="3"/>
  <c r="O15" i="3" s="1"/>
  <c r="Q15" i="3" s="1"/>
  <c r="N13" i="3"/>
  <c r="O13" i="3" s="1"/>
  <c r="Q13" i="3" s="1"/>
  <c r="N11" i="3"/>
  <c r="O11" i="3" s="1"/>
  <c r="Q11" i="3" s="1"/>
  <c r="N9" i="3"/>
  <c r="O9" i="3" s="1"/>
  <c r="Q9" i="3" s="1"/>
  <c r="N7" i="3"/>
  <c r="O7" i="3" s="1"/>
  <c r="Q7" i="3" s="1"/>
  <c r="N5" i="3"/>
  <c r="O5" i="3" s="1"/>
  <c r="Q5" i="3" s="1"/>
  <c r="Q170" i="3" l="1"/>
  <c r="N170" i="3"/>
</calcChain>
</file>

<file path=xl/sharedStrings.xml><?xml version="1.0" encoding="utf-8"?>
<sst xmlns="http://schemas.openxmlformats.org/spreadsheetml/2006/main" count="116" uniqueCount="31">
  <si>
    <t>Area</t>
  </si>
  <si>
    <t>Perimeter </t>
  </si>
  <si>
    <t>Compactness </t>
  </si>
  <si>
    <t>KernelLength</t>
  </si>
  <si>
    <t>KernelWidth</t>
  </si>
  <si>
    <t>AsymmetryCoefficient</t>
  </si>
  <si>
    <t>KernelGrooveLength</t>
  </si>
  <si>
    <t>TypeID</t>
  </si>
  <si>
    <t>Name</t>
  </si>
  <si>
    <t>RANDOM</t>
  </si>
  <si>
    <t>Centroid1</t>
  </si>
  <si>
    <t>Centroid2</t>
  </si>
  <si>
    <t>Centroid3</t>
  </si>
  <si>
    <t>Min Dist</t>
  </si>
  <si>
    <t>Cluster</t>
  </si>
  <si>
    <t>Map C to #</t>
  </si>
  <si>
    <t>Correct</t>
  </si>
  <si>
    <t>C1</t>
  </si>
  <si>
    <t>C2</t>
  </si>
  <si>
    <t>C3</t>
  </si>
  <si>
    <t>Rosa</t>
  </si>
  <si>
    <t>Canadian</t>
  </si>
  <si>
    <t>Kama</t>
  </si>
  <si>
    <t>Seed Name</t>
  </si>
  <si>
    <t>Seed ID</t>
  </si>
  <si>
    <t>Objective</t>
  </si>
  <si>
    <t>MIN</t>
  </si>
  <si>
    <t>MAX</t>
  </si>
  <si>
    <t>Boundaries for each variable calculated from the Cleaned Data Sheet</t>
  </si>
  <si>
    <t>Range</t>
  </si>
  <si>
    <t>Success rate of test set compared to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</si>
</sst>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6" fillId="2" borderId="0" xfId="6"/>
    <xf numFmtId="0" fontId="9" fillId="5" borderId="4" xfId="9"/>
    <xf numFmtId="0" fontId="8" fillId="4" borderId="0" xfId="8"/>
    <xf numFmtId="0" fontId="11" fillId="6" borderId="4" xfId="11"/>
    <xf numFmtId="0" fontId="10" fillId="6" borderId="5" xfId="10"/>
    <xf numFmtId="0" fontId="6" fillId="8" borderId="8" xfId="15" applyFont="1"/>
    <xf numFmtId="0" fontId="18" fillId="2" borderId="0" xfId="6" applyFont="1"/>
    <xf numFmtId="0" fontId="6" fillId="2" borderId="8" xfId="6" applyBorder="1"/>
    <xf numFmtId="0" fontId="6" fillId="2" borderId="4" xfId="6" applyBorder="1"/>
    <xf numFmtId="0" fontId="0" fillId="8" borderId="8" xfId="15" applyFont="1"/>
    <xf numFmtId="9" fontId="11" fillId="6" borderId="4" xfId="11" applyNumberFormat="1"/>
    <xf numFmtId="0" fontId="16" fillId="8" borderId="8" xfId="15" applyFont="1"/>
    <xf numFmtId="0" fontId="19" fillId="5" borderId="4" xfId="9" applyFont="1"/>
    <xf numFmtId="0" fontId="20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6" bestFit="1" customWidth="1"/>
    <col min="3" max="3" width="10.42578125" bestFit="1" customWidth="1"/>
    <col min="4" max="4" width="13.28515625" bestFit="1" customWidth="1"/>
    <col min="5" max="5" width="12.85546875" bestFit="1" customWidth="1"/>
    <col min="6" max="6" width="12.28515625" bestFit="1" customWidth="1"/>
    <col min="7" max="7" width="21.42578125" bestFit="1" customWidth="1"/>
    <col min="8" max="8" width="19.5703125" bestFit="1" customWidth="1"/>
    <col min="11" max="13" width="9.7109375" bestFit="1" customWidth="1"/>
    <col min="14" max="14" width="8.28515625" bestFit="1" customWidth="1"/>
    <col min="15" max="15" width="7.28515625" bestFit="1" customWidth="1"/>
    <col min="16" max="16" width="10.140625" bestFit="1" customWidth="1"/>
    <col min="17" max="17" width="7.42578125" bestFit="1" customWidth="1"/>
    <col min="19" max="19" width="5.140625" bestFit="1" customWidth="1"/>
    <col min="20" max="20" width="10.42578125" bestFit="1" customWidth="1"/>
    <col min="21" max="21" width="13.28515625" bestFit="1" customWidth="1"/>
    <col min="22" max="22" width="12.85546875" bestFit="1" customWidth="1"/>
    <col min="23" max="23" width="12.42578125" bestFit="1" customWidth="1"/>
    <col min="24" max="24" width="21.42578125" bestFit="1" customWidth="1"/>
    <col min="25" max="25" width="19.7109375" bestFit="1" customWidth="1"/>
  </cols>
  <sheetData>
    <row r="1" spans="1:25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R1" s="8"/>
      <c r="S1" s="9"/>
      <c r="T1" s="9"/>
      <c r="U1" s="9"/>
      <c r="V1" s="9"/>
      <c r="W1" s="9"/>
      <c r="X1" s="9"/>
      <c r="Y1" s="9"/>
    </row>
    <row r="2" spans="1:25" x14ac:dyDescent="0.25">
      <c r="A2">
        <v>1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 t="str">
        <f>IF(A2 = 1, "Kama", IF(A2 = 2, "Rosa", "Canadian"))</f>
        <v>Kama</v>
      </c>
    </row>
    <row r="3" spans="1:25" x14ac:dyDescent="0.25">
      <c r="A3">
        <v>1</v>
      </c>
      <c r="B3">
        <v>14.88</v>
      </c>
      <c r="C3">
        <v>14.57</v>
      </c>
      <c r="D3">
        <v>0.88109999999999999</v>
      </c>
      <c r="E3">
        <v>5.5540000000000003</v>
      </c>
      <c r="F3">
        <v>3.3330000000000002</v>
      </c>
      <c r="G3">
        <v>1.018</v>
      </c>
      <c r="H3">
        <v>4.9560000000000004</v>
      </c>
      <c r="I3" t="str">
        <f t="shared" ref="I3:I66" si="0">IF(A3 = 1, "Kama", IF(A3 = 2, "Rosa", "Canadian"))</f>
        <v>Kama</v>
      </c>
    </row>
    <row r="4" spans="1:25" x14ac:dyDescent="0.25">
      <c r="A4">
        <v>1</v>
      </c>
      <c r="B4">
        <v>14.29</v>
      </c>
      <c r="C4">
        <v>14.09</v>
      </c>
      <c r="D4">
        <v>0.90500000000000003</v>
      </c>
      <c r="E4">
        <v>5.2910000000000004</v>
      </c>
      <c r="F4">
        <v>3.3370000000000002</v>
      </c>
      <c r="G4">
        <v>2.6989999999999998</v>
      </c>
      <c r="H4">
        <v>4.8250000000000002</v>
      </c>
      <c r="I4" t="str">
        <f t="shared" si="0"/>
        <v>Kama</v>
      </c>
    </row>
    <row r="5" spans="1:25" x14ac:dyDescent="0.25">
      <c r="A5">
        <v>1</v>
      </c>
      <c r="B5">
        <v>13.84</v>
      </c>
      <c r="C5">
        <v>13.94</v>
      </c>
      <c r="D5">
        <v>0.89549999999999996</v>
      </c>
      <c r="E5">
        <v>5.3239999999999998</v>
      </c>
      <c r="F5">
        <v>3.379</v>
      </c>
      <c r="G5">
        <v>2.2589999999999999</v>
      </c>
      <c r="H5">
        <v>4.8049999999999997</v>
      </c>
      <c r="I5" t="str">
        <f t="shared" si="0"/>
        <v>Kama</v>
      </c>
    </row>
    <row r="6" spans="1:25" x14ac:dyDescent="0.25">
      <c r="A6">
        <v>1</v>
      </c>
      <c r="B6">
        <v>16.14</v>
      </c>
      <c r="C6">
        <v>14.99</v>
      </c>
      <c r="D6">
        <v>0.90339999999999998</v>
      </c>
      <c r="E6">
        <v>5.6580000000000004</v>
      </c>
      <c r="F6">
        <v>3.5619999999999998</v>
      </c>
      <c r="G6">
        <v>1.355</v>
      </c>
      <c r="H6">
        <v>5.1749999999999998</v>
      </c>
      <c r="I6" t="str">
        <f t="shared" si="0"/>
        <v>Kama</v>
      </c>
    </row>
    <row r="7" spans="1:25" x14ac:dyDescent="0.25">
      <c r="A7">
        <v>1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2.4620000000000002</v>
      </c>
      <c r="H7">
        <v>4.9560000000000004</v>
      </c>
      <c r="I7" t="str">
        <f t="shared" si="0"/>
        <v>Kama</v>
      </c>
    </row>
    <row r="8" spans="1:25" x14ac:dyDescent="0.25">
      <c r="A8">
        <v>1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5.2190000000000003</v>
      </c>
      <c r="I8" t="str">
        <f t="shared" si="0"/>
        <v>Kama</v>
      </c>
    </row>
    <row r="9" spans="1:25" x14ac:dyDescent="0.25">
      <c r="A9">
        <v>1</v>
      </c>
      <c r="B9">
        <v>14.11</v>
      </c>
      <c r="C9">
        <v>14.1</v>
      </c>
      <c r="D9">
        <v>0.8911</v>
      </c>
      <c r="E9">
        <v>5.42</v>
      </c>
      <c r="F9">
        <v>3.302</v>
      </c>
      <c r="G9">
        <v>2.7</v>
      </c>
      <c r="H9">
        <v>5</v>
      </c>
      <c r="I9" t="str">
        <f t="shared" si="0"/>
        <v>Kama</v>
      </c>
    </row>
    <row r="10" spans="1:25" x14ac:dyDescent="0.25">
      <c r="A10">
        <v>1</v>
      </c>
      <c r="B10">
        <v>16.63</v>
      </c>
      <c r="C10">
        <v>15.46</v>
      </c>
      <c r="D10">
        <v>0.87470000000000003</v>
      </c>
      <c r="E10">
        <v>6.0529999999999999</v>
      </c>
      <c r="F10">
        <v>3.4649999999999999</v>
      </c>
      <c r="G10">
        <v>2.04</v>
      </c>
      <c r="H10">
        <v>5.8769999999999998</v>
      </c>
      <c r="I10" t="str">
        <f t="shared" si="0"/>
        <v>Kama</v>
      </c>
    </row>
    <row r="11" spans="1:25" x14ac:dyDescent="0.25">
      <c r="A11">
        <v>1</v>
      </c>
      <c r="B11">
        <v>16.440000000000001</v>
      </c>
      <c r="C11">
        <v>15.25</v>
      </c>
      <c r="D11">
        <v>0.88800000000000001</v>
      </c>
      <c r="E11">
        <v>5.8840000000000003</v>
      </c>
      <c r="F11">
        <v>3.5049999999999999</v>
      </c>
      <c r="G11">
        <v>1.9690000000000001</v>
      </c>
      <c r="H11">
        <v>5.5330000000000004</v>
      </c>
      <c r="I11" t="str">
        <f t="shared" si="0"/>
        <v>Kama</v>
      </c>
    </row>
    <row r="12" spans="1:25" x14ac:dyDescent="0.25">
      <c r="A12">
        <v>1</v>
      </c>
      <c r="B12">
        <v>15.26</v>
      </c>
      <c r="C12">
        <v>14.85</v>
      </c>
      <c r="D12">
        <v>0.86960000000000004</v>
      </c>
      <c r="E12">
        <v>5.7140000000000004</v>
      </c>
      <c r="F12">
        <v>3.242</v>
      </c>
      <c r="G12">
        <v>4.5430000000000001</v>
      </c>
      <c r="H12">
        <v>5.3140000000000001</v>
      </c>
      <c r="I12" t="str">
        <f t="shared" si="0"/>
        <v>Kama</v>
      </c>
    </row>
    <row r="13" spans="1:25" x14ac:dyDescent="0.25">
      <c r="A13">
        <v>1</v>
      </c>
      <c r="B13">
        <v>14.03</v>
      </c>
      <c r="C13">
        <v>14.16</v>
      </c>
      <c r="D13">
        <v>0.87960000000000005</v>
      </c>
      <c r="E13">
        <v>5.4379999999999997</v>
      </c>
      <c r="F13">
        <v>3.2010000000000001</v>
      </c>
      <c r="G13">
        <v>1.7170000000000001</v>
      </c>
      <c r="H13">
        <v>5.0010000000000003</v>
      </c>
      <c r="I13" t="str">
        <f t="shared" si="0"/>
        <v>Kama</v>
      </c>
    </row>
    <row r="14" spans="1:25" x14ac:dyDescent="0.25">
      <c r="A14">
        <v>1</v>
      </c>
      <c r="B14">
        <v>13.89</v>
      </c>
      <c r="C14">
        <v>14.02</v>
      </c>
      <c r="D14">
        <v>0.88800000000000001</v>
      </c>
      <c r="E14">
        <v>5.4390000000000001</v>
      </c>
      <c r="F14">
        <v>3.1989999999999998</v>
      </c>
      <c r="G14">
        <v>3.9860000000000002</v>
      </c>
      <c r="H14">
        <v>4.7380000000000004</v>
      </c>
      <c r="I14" t="str">
        <f t="shared" si="0"/>
        <v>Kama</v>
      </c>
    </row>
    <row r="15" spans="1:25" x14ac:dyDescent="0.25">
      <c r="A15">
        <v>1</v>
      </c>
      <c r="B15">
        <v>13.78</v>
      </c>
      <c r="C15">
        <v>14.06</v>
      </c>
      <c r="D15">
        <v>0.87590000000000001</v>
      </c>
      <c r="E15">
        <v>5.4790000000000001</v>
      </c>
      <c r="F15">
        <v>3.1560000000000001</v>
      </c>
      <c r="G15">
        <v>3.1360000000000001</v>
      </c>
      <c r="H15">
        <v>4.8719999999999999</v>
      </c>
      <c r="I15" t="str">
        <f t="shared" si="0"/>
        <v>Kama</v>
      </c>
    </row>
    <row r="16" spans="1:25" x14ac:dyDescent="0.25">
      <c r="A16">
        <v>1</v>
      </c>
      <c r="B16">
        <v>13.74</v>
      </c>
      <c r="C16">
        <v>14.05</v>
      </c>
      <c r="D16">
        <v>0.87439999999999996</v>
      </c>
      <c r="E16">
        <v>5.4820000000000002</v>
      </c>
      <c r="F16">
        <v>3.1139999999999999</v>
      </c>
      <c r="G16">
        <v>2.9319999999999999</v>
      </c>
      <c r="H16">
        <v>4.8250000000000002</v>
      </c>
      <c r="I16" t="str">
        <f t="shared" si="0"/>
        <v>Kama</v>
      </c>
    </row>
    <row r="17" spans="1:9" x14ac:dyDescent="0.25">
      <c r="A17">
        <v>1</v>
      </c>
      <c r="B17">
        <v>14.59</v>
      </c>
      <c r="C17">
        <v>14.28</v>
      </c>
      <c r="D17">
        <v>0.89929999999999999</v>
      </c>
      <c r="E17">
        <v>5.351</v>
      </c>
      <c r="F17">
        <v>3.3330000000000002</v>
      </c>
      <c r="G17">
        <v>4.1849999999999996</v>
      </c>
      <c r="H17">
        <v>4.7809999999999997</v>
      </c>
      <c r="I17" t="str">
        <f t="shared" si="0"/>
        <v>Kama</v>
      </c>
    </row>
    <row r="18" spans="1:9" x14ac:dyDescent="0.25">
      <c r="A18">
        <v>1</v>
      </c>
      <c r="B18">
        <v>13.99</v>
      </c>
      <c r="C18">
        <v>13.83</v>
      </c>
      <c r="D18">
        <v>0.91830000000000001</v>
      </c>
      <c r="E18">
        <v>5.1189999999999998</v>
      </c>
      <c r="F18">
        <v>3.383</v>
      </c>
      <c r="G18">
        <v>5.234</v>
      </c>
      <c r="H18">
        <v>4.7809999999999997</v>
      </c>
      <c r="I18" t="str">
        <f t="shared" si="0"/>
        <v>Kama</v>
      </c>
    </row>
    <row r="19" spans="1:9" x14ac:dyDescent="0.25">
      <c r="A19">
        <v>1</v>
      </c>
      <c r="B19">
        <v>15.69</v>
      </c>
      <c r="C19">
        <v>14.75</v>
      </c>
      <c r="D19">
        <v>0.90580000000000005</v>
      </c>
      <c r="E19">
        <v>5.5270000000000001</v>
      </c>
      <c r="F19">
        <v>3.5139999999999998</v>
      </c>
      <c r="G19">
        <v>1.599</v>
      </c>
      <c r="H19">
        <v>5.0460000000000003</v>
      </c>
      <c r="I19" t="str">
        <f t="shared" si="0"/>
        <v>Kama</v>
      </c>
    </row>
    <row r="20" spans="1:9" x14ac:dyDescent="0.25">
      <c r="A20">
        <v>1</v>
      </c>
      <c r="B20">
        <v>14.7</v>
      </c>
      <c r="C20">
        <v>14.21</v>
      </c>
      <c r="D20">
        <v>0.9153</v>
      </c>
      <c r="E20">
        <v>5.2050000000000001</v>
      </c>
      <c r="F20">
        <v>3.4660000000000002</v>
      </c>
      <c r="G20">
        <v>1.7669999999999999</v>
      </c>
      <c r="H20">
        <v>4.649</v>
      </c>
      <c r="I20" t="str">
        <f t="shared" si="0"/>
        <v>Kama</v>
      </c>
    </row>
    <row r="21" spans="1:9" x14ac:dyDescent="0.25">
      <c r="A21">
        <v>1</v>
      </c>
      <c r="B21">
        <v>12.72</v>
      </c>
      <c r="C21">
        <v>13.57</v>
      </c>
      <c r="D21">
        <v>0.86860000000000004</v>
      </c>
      <c r="E21">
        <v>5.226</v>
      </c>
      <c r="F21">
        <v>3.0489999999999999</v>
      </c>
      <c r="G21">
        <v>4.1020000000000003</v>
      </c>
      <c r="H21">
        <v>4.9139999999999997</v>
      </c>
      <c r="I21" t="str">
        <f t="shared" si="0"/>
        <v>Kama</v>
      </c>
    </row>
    <row r="22" spans="1:9" x14ac:dyDescent="0.25">
      <c r="A22">
        <v>1</v>
      </c>
      <c r="B22">
        <v>14.16</v>
      </c>
      <c r="C22">
        <v>14.4</v>
      </c>
      <c r="D22">
        <v>0.85840000000000005</v>
      </c>
      <c r="E22">
        <v>5.6580000000000004</v>
      </c>
      <c r="F22">
        <v>3.129</v>
      </c>
      <c r="G22">
        <v>3.0720000000000001</v>
      </c>
      <c r="H22">
        <v>5.1760000000000002</v>
      </c>
      <c r="I22" t="str">
        <f t="shared" si="0"/>
        <v>Kama</v>
      </c>
    </row>
    <row r="23" spans="1:9" x14ac:dyDescent="0.25">
      <c r="A23">
        <v>1</v>
      </c>
      <c r="B23">
        <v>14.11</v>
      </c>
      <c r="C23">
        <v>14.26</v>
      </c>
      <c r="D23">
        <v>0.87219999999999998</v>
      </c>
      <c r="E23">
        <v>5.52</v>
      </c>
      <c r="F23">
        <v>3.1680000000000001</v>
      </c>
      <c r="G23">
        <v>2.6880000000000002</v>
      </c>
      <c r="H23">
        <v>5.2190000000000003</v>
      </c>
      <c r="I23" t="str">
        <f t="shared" si="0"/>
        <v>Kama</v>
      </c>
    </row>
    <row r="24" spans="1:9" x14ac:dyDescent="0.25">
      <c r="A24">
        <v>1</v>
      </c>
      <c r="B24">
        <v>15.88</v>
      </c>
      <c r="C24">
        <v>14.9</v>
      </c>
      <c r="D24">
        <v>0.89880000000000004</v>
      </c>
      <c r="E24">
        <v>5.6180000000000003</v>
      </c>
      <c r="F24">
        <v>3.5070000000000001</v>
      </c>
      <c r="G24">
        <v>0.7651</v>
      </c>
      <c r="H24">
        <v>5.0910000000000002</v>
      </c>
      <c r="I24" t="str">
        <f t="shared" si="0"/>
        <v>Kama</v>
      </c>
    </row>
    <row r="25" spans="1:9" x14ac:dyDescent="0.25">
      <c r="A25">
        <v>1</v>
      </c>
      <c r="B25">
        <v>12.08</v>
      </c>
      <c r="C25">
        <v>13.23</v>
      </c>
      <c r="D25">
        <v>0.86639999999999995</v>
      </c>
      <c r="E25">
        <v>5.0990000000000002</v>
      </c>
      <c r="F25">
        <v>2.9359999999999999</v>
      </c>
      <c r="G25">
        <v>1.415</v>
      </c>
      <c r="H25">
        <v>4.9610000000000003</v>
      </c>
      <c r="I25" t="str">
        <f t="shared" si="0"/>
        <v>Kama</v>
      </c>
    </row>
    <row r="26" spans="1:9" x14ac:dyDescent="0.25">
      <c r="A26">
        <v>1</v>
      </c>
      <c r="B26">
        <v>15.01</v>
      </c>
      <c r="C26">
        <v>14.76</v>
      </c>
      <c r="D26">
        <v>0.86570000000000003</v>
      </c>
      <c r="E26">
        <v>5.7889999999999997</v>
      </c>
      <c r="F26">
        <v>3.2450000000000001</v>
      </c>
      <c r="G26">
        <v>1.7909999999999999</v>
      </c>
      <c r="H26">
        <v>5.0010000000000003</v>
      </c>
      <c r="I26" t="str">
        <f t="shared" si="0"/>
        <v>Kama</v>
      </c>
    </row>
    <row r="27" spans="1:9" x14ac:dyDescent="0.25">
      <c r="A27">
        <v>1</v>
      </c>
      <c r="B27">
        <v>16.190000000000001</v>
      </c>
      <c r="C27">
        <v>15.16</v>
      </c>
      <c r="D27">
        <v>0.88490000000000002</v>
      </c>
      <c r="E27">
        <v>5.8330000000000002</v>
      </c>
      <c r="F27">
        <v>3.4209999999999998</v>
      </c>
      <c r="G27">
        <v>0.90300000000000002</v>
      </c>
      <c r="H27">
        <v>5.3070000000000004</v>
      </c>
      <c r="I27" t="str">
        <f t="shared" si="0"/>
        <v>Kama</v>
      </c>
    </row>
    <row r="28" spans="1:9" x14ac:dyDescent="0.25">
      <c r="A28">
        <v>1</v>
      </c>
      <c r="B28">
        <v>13.02</v>
      </c>
      <c r="C28">
        <v>13.76</v>
      </c>
      <c r="D28">
        <v>0.86409999999999998</v>
      </c>
      <c r="E28">
        <v>5.3949999999999996</v>
      </c>
      <c r="F28">
        <v>3.0259999999999998</v>
      </c>
      <c r="G28">
        <v>3.3730000000000002</v>
      </c>
      <c r="H28">
        <v>4.8250000000000002</v>
      </c>
      <c r="I28" t="str">
        <f t="shared" si="0"/>
        <v>Kama</v>
      </c>
    </row>
    <row r="29" spans="1:9" x14ac:dyDescent="0.25">
      <c r="A29">
        <v>1</v>
      </c>
      <c r="B29">
        <v>12.74</v>
      </c>
      <c r="C29">
        <v>13.67</v>
      </c>
      <c r="D29">
        <v>0.85640000000000005</v>
      </c>
      <c r="E29">
        <v>5.3949999999999996</v>
      </c>
      <c r="F29">
        <v>2.956</v>
      </c>
      <c r="G29">
        <v>2.504</v>
      </c>
      <c r="H29">
        <v>4.8689999999999998</v>
      </c>
      <c r="I29" t="str">
        <f t="shared" si="0"/>
        <v>Kama</v>
      </c>
    </row>
    <row r="30" spans="1:9" x14ac:dyDescent="0.25">
      <c r="A30">
        <v>1</v>
      </c>
      <c r="B30">
        <v>14.11</v>
      </c>
      <c r="C30">
        <v>14.18</v>
      </c>
      <c r="D30">
        <v>0.88200000000000001</v>
      </c>
      <c r="E30">
        <v>5.5410000000000004</v>
      </c>
      <c r="F30">
        <v>3.2210000000000001</v>
      </c>
      <c r="G30">
        <v>2.754</v>
      </c>
      <c r="H30">
        <v>5.0380000000000003</v>
      </c>
      <c r="I30" t="str">
        <f t="shared" si="0"/>
        <v>Kama</v>
      </c>
    </row>
    <row r="31" spans="1:9" x14ac:dyDescent="0.25">
      <c r="A31">
        <v>1</v>
      </c>
      <c r="B31">
        <v>13.45</v>
      </c>
      <c r="C31">
        <v>14.02</v>
      </c>
      <c r="D31">
        <v>0.86040000000000005</v>
      </c>
      <c r="E31">
        <v>5.516</v>
      </c>
      <c r="F31">
        <v>3.0649999999999999</v>
      </c>
      <c r="G31">
        <v>3.5310000000000001</v>
      </c>
      <c r="H31">
        <v>5.0970000000000004</v>
      </c>
      <c r="I31" t="str">
        <f t="shared" si="0"/>
        <v>Kama</v>
      </c>
    </row>
    <row r="32" spans="1:9" x14ac:dyDescent="0.25">
      <c r="A32">
        <v>1</v>
      </c>
      <c r="B32">
        <v>13.16</v>
      </c>
      <c r="C32">
        <v>13.82</v>
      </c>
      <c r="D32">
        <v>0.86619999999999997</v>
      </c>
      <c r="E32">
        <v>5.4539999999999997</v>
      </c>
      <c r="F32">
        <v>2.9750000000000001</v>
      </c>
      <c r="G32">
        <v>0.85509999999999997</v>
      </c>
      <c r="H32">
        <v>5.056</v>
      </c>
      <c r="I32" t="str">
        <f t="shared" si="0"/>
        <v>Kama</v>
      </c>
    </row>
    <row r="33" spans="1:9" x14ac:dyDescent="0.25">
      <c r="A33">
        <v>1</v>
      </c>
      <c r="B33">
        <v>15.49</v>
      </c>
      <c r="C33">
        <v>14.94</v>
      </c>
      <c r="D33">
        <v>0.87239999999999995</v>
      </c>
      <c r="E33">
        <v>5.7569999999999997</v>
      </c>
      <c r="F33">
        <v>3.371</v>
      </c>
      <c r="G33">
        <v>3.4119999999999999</v>
      </c>
      <c r="H33">
        <v>5.2279999999999998</v>
      </c>
      <c r="I33" t="str">
        <f t="shared" si="0"/>
        <v>Kama</v>
      </c>
    </row>
    <row r="34" spans="1:9" x14ac:dyDescent="0.25">
      <c r="A34">
        <v>1</v>
      </c>
      <c r="B34">
        <v>14.09</v>
      </c>
      <c r="C34">
        <v>14.41</v>
      </c>
      <c r="D34">
        <v>0.85289999999999999</v>
      </c>
      <c r="E34">
        <v>5.7169999999999996</v>
      </c>
      <c r="F34">
        <v>3.1859999999999999</v>
      </c>
      <c r="G34">
        <v>3.92</v>
      </c>
      <c r="H34">
        <v>5.2990000000000004</v>
      </c>
      <c r="I34" t="str">
        <f t="shared" si="0"/>
        <v>Kama</v>
      </c>
    </row>
    <row r="35" spans="1:9" x14ac:dyDescent="0.25">
      <c r="A35">
        <v>1</v>
      </c>
      <c r="B35">
        <v>13.94</v>
      </c>
      <c r="C35">
        <v>14.17</v>
      </c>
      <c r="D35">
        <v>0.87280000000000002</v>
      </c>
      <c r="E35">
        <v>5.585</v>
      </c>
      <c r="F35">
        <v>3.15</v>
      </c>
      <c r="G35">
        <v>2.1240000000000001</v>
      </c>
      <c r="H35">
        <v>5.0119999999999996</v>
      </c>
      <c r="I35" t="str">
        <f t="shared" si="0"/>
        <v>Kama</v>
      </c>
    </row>
    <row r="36" spans="1:9" x14ac:dyDescent="0.25">
      <c r="A36">
        <v>1</v>
      </c>
      <c r="B36">
        <v>15.05</v>
      </c>
      <c r="C36">
        <v>14.68</v>
      </c>
      <c r="D36">
        <v>0.87790000000000001</v>
      </c>
      <c r="E36">
        <v>5.7119999999999997</v>
      </c>
      <c r="F36">
        <v>3.3279999999999998</v>
      </c>
      <c r="G36">
        <v>2.129</v>
      </c>
      <c r="H36">
        <v>5.36</v>
      </c>
      <c r="I36" t="str">
        <f t="shared" si="0"/>
        <v>Kama</v>
      </c>
    </row>
    <row r="37" spans="1:9" x14ac:dyDescent="0.25">
      <c r="A37">
        <v>1</v>
      </c>
      <c r="B37">
        <v>16.12</v>
      </c>
      <c r="C37">
        <v>15</v>
      </c>
      <c r="D37">
        <v>0.9</v>
      </c>
      <c r="E37">
        <v>5.7089999999999996</v>
      </c>
      <c r="F37">
        <v>3.4849999999999999</v>
      </c>
      <c r="G37">
        <v>2.27</v>
      </c>
      <c r="H37">
        <v>5.4429999999999996</v>
      </c>
      <c r="I37" t="str">
        <f t="shared" si="0"/>
        <v>Kama</v>
      </c>
    </row>
    <row r="38" spans="1:9" x14ac:dyDescent="0.25">
      <c r="A38">
        <v>1</v>
      </c>
      <c r="B38">
        <v>16.2</v>
      </c>
      <c r="C38">
        <v>15.27</v>
      </c>
      <c r="D38">
        <v>0.87339999999999995</v>
      </c>
      <c r="E38">
        <v>5.8259999999999996</v>
      </c>
      <c r="F38">
        <v>3.464</v>
      </c>
      <c r="G38">
        <v>2.823</v>
      </c>
      <c r="H38">
        <v>5.5270000000000001</v>
      </c>
      <c r="I38" t="str">
        <f t="shared" si="0"/>
        <v>Kama</v>
      </c>
    </row>
    <row r="39" spans="1:9" x14ac:dyDescent="0.25">
      <c r="A39">
        <v>1</v>
      </c>
      <c r="B39">
        <v>17.079999999999998</v>
      </c>
      <c r="C39">
        <v>15.38</v>
      </c>
      <c r="D39">
        <v>0.90790000000000004</v>
      </c>
      <c r="E39">
        <v>5.8319999999999999</v>
      </c>
      <c r="F39">
        <v>3.6829999999999998</v>
      </c>
      <c r="G39">
        <v>2.956</v>
      </c>
      <c r="H39">
        <v>5.484</v>
      </c>
      <c r="I39" t="str">
        <f t="shared" si="0"/>
        <v>Kama</v>
      </c>
    </row>
    <row r="40" spans="1:9" x14ac:dyDescent="0.25">
      <c r="A40">
        <v>1</v>
      </c>
      <c r="B40">
        <v>14.8</v>
      </c>
      <c r="C40">
        <v>14.52</v>
      </c>
      <c r="D40">
        <v>0.88229999999999997</v>
      </c>
      <c r="E40">
        <v>5.6559999999999997</v>
      </c>
      <c r="F40">
        <v>3.2879999999999998</v>
      </c>
      <c r="G40">
        <v>3.1120000000000001</v>
      </c>
      <c r="H40">
        <v>5.3090000000000002</v>
      </c>
      <c r="I40" t="str">
        <f t="shared" si="0"/>
        <v>Kama</v>
      </c>
    </row>
    <row r="41" spans="1:9" x14ac:dyDescent="0.25">
      <c r="A41">
        <v>1</v>
      </c>
      <c r="B41">
        <v>14.28</v>
      </c>
      <c r="C41">
        <v>14.17</v>
      </c>
      <c r="D41">
        <v>0.89439999999999997</v>
      </c>
      <c r="E41">
        <v>5.3970000000000002</v>
      </c>
      <c r="F41">
        <v>3.298</v>
      </c>
      <c r="G41">
        <v>6.6849999999999996</v>
      </c>
      <c r="H41">
        <v>5.0010000000000003</v>
      </c>
      <c r="I41" t="str">
        <f t="shared" si="0"/>
        <v>Kama</v>
      </c>
    </row>
    <row r="42" spans="1:9" x14ac:dyDescent="0.25">
      <c r="A42">
        <v>1</v>
      </c>
      <c r="B42">
        <v>13.54</v>
      </c>
      <c r="C42">
        <v>13.85</v>
      </c>
      <c r="D42">
        <v>0.8871</v>
      </c>
      <c r="E42">
        <v>5.3479999999999999</v>
      </c>
      <c r="F42">
        <v>3.1560000000000001</v>
      </c>
      <c r="G42">
        <v>2.5870000000000002</v>
      </c>
      <c r="H42">
        <v>5.1779999999999999</v>
      </c>
      <c r="I42" t="str">
        <f t="shared" si="0"/>
        <v>Kama</v>
      </c>
    </row>
    <row r="43" spans="1:9" x14ac:dyDescent="0.25">
      <c r="A43">
        <v>1</v>
      </c>
      <c r="B43">
        <v>13.5</v>
      </c>
      <c r="C43">
        <v>13.85</v>
      </c>
      <c r="D43">
        <v>0.88519999999999999</v>
      </c>
      <c r="E43">
        <v>5.351</v>
      </c>
      <c r="F43">
        <v>3.1579999999999999</v>
      </c>
      <c r="G43">
        <v>2.2490000000000001</v>
      </c>
      <c r="H43">
        <v>5.1760000000000002</v>
      </c>
      <c r="I43" t="str">
        <f t="shared" si="0"/>
        <v>Kama</v>
      </c>
    </row>
    <row r="44" spans="1:9" x14ac:dyDescent="0.25">
      <c r="A44">
        <v>1</v>
      </c>
      <c r="B44">
        <v>13.16</v>
      </c>
      <c r="C44">
        <v>13.55</v>
      </c>
      <c r="D44">
        <v>0.90090000000000003</v>
      </c>
      <c r="E44">
        <v>5.1379999999999999</v>
      </c>
      <c r="F44">
        <v>3.2010000000000001</v>
      </c>
      <c r="G44">
        <v>2.4609999999999999</v>
      </c>
      <c r="H44">
        <v>4.7830000000000004</v>
      </c>
      <c r="I44" t="str">
        <f t="shared" si="0"/>
        <v>Kama</v>
      </c>
    </row>
    <row r="45" spans="1:9" x14ac:dyDescent="0.25">
      <c r="A45">
        <v>1</v>
      </c>
      <c r="B45">
        <v>15.5</v>
      </c>
      <c r="C45">
        <v>14.86</v>
      </c>
      <c r="D45">
        <v>0.88200000000000001</v>
      </c>
      <c r="E45">
        <v>5.8769999999999998</v>
      </c>
      <c r="F45">
        <v>3.3959999999999999</v>
      </c>
      <c r="G45">
        <v>4.7110000000000003</v>
      </c>
      <c r="H45">
        <v>5.5279999999999996</v>
      </c>
      <c r="I45" t="str">
        <f t="shared" si="0"/>
        <v>Kama</v>
      </c>
    </row>
    <row r="46" spans="1:9" x14ac:dyDescent="0.25">
      <c r="A46">
        <v>1</v>
      </c>
      <c r="B46">
        <v>15.11</v>
      </c>
      <c r="C46">
        <v>14.54</v>
      </c>
      <c r="D46">
        <v>0.89859999999999995</v>
      </c>
      <c r="E46">
        <v>5.5789999999999997</v>
      </c>
      <c r="F46">
        <v>3.4620000000000002</v>
      </c>
      <c r="G46">
        <v>3.1280000000000001</v>
      </c>
      <c r="H46">
        <v>5.18</v>
      </c>
      <c r="I46" t="str">
        <f t="shared" si="0"/>
        <v>Kama</v>
      </c>
    </row>
    <row r="47" spans="1:9" x14ac:dyDescent="0.25">
      <c r="A47">
        <v>1</v>
      </c>
      <c r="B47">
        <v>13.8</v>
      </c>
      <c r="C47">
        <v>14.04</v>
      </c>
      <c r="D47">
        <v>0.87939999999999996</v>
      </c>
      <c r="E47">
        <v>5.3760000000000003</v>
      </c>
      <c r="F47">
        <v>3.1549999999999998</v>
      </c>
      <c r="G47">
        <v>1.56</v>
      </c>
      <c r="H47">
        <v>4.9610000000000003</v>
      </c>
      <c r="I47" t="str">
        <f t="shared" si="0"/>
        <v>Kama</v>
      </c>
    </row>
    <row r="48" spans="1:9" x14ac:dyDescent="0.25">
      <c r="A48">
        <v>1</v>
      </c>
      <c r="B48">
        <v>15.36</v>
      </c>
      <c r="C48">
        <v>14.76</v>
      </c>
      <c r="D48">
        <v>0.8861</v>
      </c>
      <c r="E48">
        <v>5.7009999999999996</v>
      </c>
      <c r="F48">
        <v>3.3929999999999998</v>
      </c>
      <c r="G48">
        <v>1.367</v>
      </c>
      <c r="H48">
        <v>5.1319999999999997</v>
      </c>
      <c r="I48" t="str">
        <f t="shared" si="0"/>
        <v>Kama</v>
      </c>
    </row>
    <row r="49" spans="1:9" x14ac:dyDescent="0.25">
      <c r="A49">
        <v>1</v>
      </c>
      <c r="B49">
        <v>14.99</v>
      </c>
      <c r="C49">
        <v>14.56</v>
      </c>
      <c r="D49">
        <v>0.88829999999999998</v>
      </c>
      <c r="E49">
        <v>5.57</v>
      </c>
      <c r="F49">
        <v>3.3769999999999998</v>
      </c>
      <c r="G49">
        <v>2.9580000000000002</v>
      </c>
      <c r="H49">
        <v>5.1749999999999998</v>
      </c>
      <c r="I49" t="str">
        <f t="shared" si="0"/>
        <v>Kama</v>
      </c>
    </row>
    <row r="50" spans="1:9" x14ac:dyDescent="0.25">
      <c r="A50">
        <v>1</v>
      </c>
      <c r="B50">
        <v>14.79</v>
      </c>
      <c r="C50">
        <v>14.52</v>
      </c>
      <c r="D50">
        <v>0.88190000000000002</v>
      </c>
      <c r="E50">
        <v>5.5449999999999999</v>
      </c>
      <c r="F50">
        <v>3.2909999999999999</v>
      </c>
      <c r="G50">
        <v>2.7040000000000002</v>
      </c>
      <c r="H50">
        <v>5.1109999999999998</v>
      </c>
      <c r="I50" t="str">
        <f t="shared" si="0"/>
        <v>Kama</v>
      </c>
    </row>
    <row r="51" spans="1:9" x14ac:dyDescent="0.25">
      <c r="A51">
        <v>1</v>
      </c>
      <c r="B51">
        <v>14.86</v>
      </c>
      <c r="C51">
        <v>14.67</v>
      </c>
      <c r="D51">
        <v>0.86760000000000004</v>
      </c>
      <c r="E51">
        <v>5.6779999999999999</v>
      </c>
      <c r="F51">
        <v>3.258</v>
      </c>
      <c r="G51">
        <v>2.129</v>
      </c>
      <c r="H51">
        <v>5.351</v>
      </c>
      <c r="I51" t="str">
        <f t="shared" si="0"/>
        <v>Kama</v>
      </c>
    </row>
    <row r="52" spans="1:9" x14ac:dyDescent="0.25">
      <c r="A52">
        <v>1</v>
      </c>
      <c r="B52">
        <v>14.43</v>
      </c>
      <c r="C52">
        <v>14.4</v>
      </c>
      <c r="D52">
        <v>0.87509999999999999</v>
      </c>
      <c r="E52">
        <v>5.585</v>
      </c>
      <c r="F52">
        <v>3.2719999999999998</v>
      </c>
      <c r="G52">
        <v>3.9750000000000001</v>
      </c>
      <c r="H52">
        <v>5.1440000000000001</v>
      </c>
      <c r="I52" t="str">
        <f t="shared" si="0"/>
        <v>Kama</v>
      </c>
    </row>
    <row r="53" spans="1:9" x14ac:dyDescent="0.25">
      <c r="A53">
        <v>1</v>
      </c>
      <c r="B53">
        <v>15.78</v>
      </c>
      <c r="C53">
        <v>14.91</v>
      </c>
      <c r="D53">
        <v>0.89229999999999998</v>
      </c>
      <c r="E53">
        <v>5.6740000000000004</v>
      </c>
      <c r="F53">
        <v>3.4340000000000002</v>
      </c>
      <c r="G53">
        <v>5.593</v>
      </c>
      <c r="H53">
        <v>5.1360000000000001</v>
      </c>
      <c r="I53" t="str">
        <f t="shared" si="0"/>
        <v>Kama</v>
      </c>
    </row>
    <row r="54" spans="1:9" x14ac:dyDescent="0.25">
      <c r="A54">
        <v>1</v>
      </c>
      <c r="B54">
        <v>14.49</v>
      </c>
      <c r="C54">
        <v>14.61</v>
      </c>
      <c r="D54">
        <v>0.8538</v>
      </c>
      <c r="E54">
        <v>5.7149999999999999</v>
      </c>
      <c r="F54">
        <v>3.113</v>
      </c>
      <c r="G54">
        <v>4.1159999999999997</v>
      </c>
      <c r="H54">
        <v>5.3959999999999999</v>
      </c>
      <c r="I54" t="str">
        <f t="shared" si="0"/>
        <v>Kama</v>
      </c>
    </row>
    <row r="55" spans="1:9" x14ac:dyDescent="0.25">
      <c r="A55">
        <v>1</v>
      </c>
      <c r="B55">
        <v>14.33</v>
      </c>
      <c r="C55">
        <v>14.28</v>
      </c>
      <c r="D55">
        <v>0.8831</v>
      </c>
      <c r="E55">
        <v>5.5039999999999996</v>
      </c>
      <c r="F55">
        <v>3.1989999999999998</v>
      </c>
      <c r="G55">
        <v>3.3279999999999998</v>
      </c>
      <c r="H55">
        <v>5.2240000000000002</v>
      </c>
      <c r="I55" t="str">
        <f t="shared" si="0"/>
        <v>Kama</v>
      </c>
    </row>
    <row r="56" spans="1:9" x14ac:dyDescent="0.25">
      <c r="A56">
        <v>1</v>
      </c>
      <c r="B56">
        <v>14.52</v>
      </c>
      <c r="C56">
        <v>14.6</v>
      </c>
      <c r="D56">
        <v>0.85570000000000002</v>
      </c>
      <c r="E56">
        <v>5.7409999999999997</v>
      </c>
      <c r="F56">
        <v>3.113</v>
      </c>
      <c r="G56">
        <v>1.4810000000000001</v>
      </c>
      <c r="H56">
        <v>5.4870000000000001</v>
      </c>
      <c r="I56" t="str">
        <f t="shared" si="0"/>
        <v>Kama</v>
      </c>
    </row>
    <row r="57" spans="1:9" x14ac:dyDescent="0.25">
      <c r="A57">
        <v>1</v>
      </c>
      <c r="B57">
        <v>15.03</v>
      </c>
      <c r="C57">
        <v>14.77</v>
      </c>
      <c r="D57">
        <v>0.86580000000000001</v>
      </c>
      <c r="E57">
        <v>5.702</v>
      </c>
      <c r="F57">
        <v>3.2120000000000002</v>
      </c>
      <c r="G57">
        <v>1.9330000000000001</v>
      </c>
      <c r="H57">
        <v>5.4390000000000001</v>
      </c>
      <c r="I57" t="str">
        <f t="shared" si="0"/>
        <v>Kama</v>
      </c>
    </row>
    <row r="58" spans="1:9" x14ac:dyDescent="0.25">
      <c r="A58">
        <v>1</v>
      </c>
      <c r="B58">
        <v>14.46</v>
      </c>
      <c r="C58">
        <v>14.35</v>
      </c>
      <c r="D58">
        <v>0.88180000000000003</v>
      </c>
      <c r="E58">
        <v>5.3879999999999999</v>
      </c>
      <c r="F58">
        <v>3.3769999999999998</v>
      </c>
      <c r="G58">
        <v>2.802</v>
      </c>
      <c r="H58">
        <v>5.0439999999999996</v>
      </c>
      <c r="I58" t="str">
        <f t="shared" si="0"/>
        <v>Kama</v>
      </c>
    </row>
    <row r="59" spans="1:9" x14ac:dyDescent="0.25">
      <c r="A59">
        <v>1</v>
      </c>
      <c r="B59">
        <v>14.92</v>
      </c>
      <c r="C59">
        <v>14.43</v>
      </c>
      <c r="D59">
        <v>0.90059999999999996</v>
      </c>
      <c r="E59">
        <v>5.3840000000000003</v>
      </c>
      <c r="F59">
        <v>3.4119999999999999</v>
      </c>
      <c r="G59">
        <v>1.1419999999999999</v>
      </c>
      <c r="H59">
        <v>5.0880000000000001</v>
      </c>
      <c r="I59" t="str">
        <f t="shared" si="0"/>
        <v>Kama</v>
      </c>
    </row>
    <row r="60" spans="1:9" x14ac:dyDescent="0.25">
      <c r="A60">
        <v>1</v>
      </c>
      <c r="B60">
        <v>15.38</v>
      </c>
      <c r="C60">
        <v>14.77</v>
      </c>
      <c r="D60">
        <v>0.88570000000000004</v>
      </c>
      <c r="E60">
        <v>5.6619999999999999</v>
      </c>
      <c r="F60">
        <v>3.419</v>
      </c>
      <c r="G60">
        <v>1.9990000000000001</v>
      </c>
      <c r="H60">
        <v>5.2220000000000004</v>
      </c>
      <c r="I60" t="str">
        <f t="shared" si="0"/>
        <v>Kama</v>
      </c>
    </row>
    <row r="61" spans="1:9" x14ac:dyDescent="0.25">
      <c r="A61">
        <v>1</v>
      </c>
      <c r="B61">
        <v>12.11</v>
      </c>
      <c r="C61">
        <v>13.47</v>
      </c>
      <c r="D61">
        <v>0.83919999999999995</v>
      </c>
      <c r="E61">
        <v>5.1589999999999998</v>
      </c>
      <c r="F61">
        <v>3.032</v>
      </c>
      <c r="G61">
        <v>1.502</v>
      </c>
      <c r="H61">
        <v>4.5190000000000001</v>
      </c>
      <c r="I61" t="str">
        <f t="shared" si="0"/>
        <v>Kama</v>
      </c>
    </row>
    <row r="62" spans="1:9" x14ac:dyDescent="0.25">
      <c r="A62">
        <v>1</v>
      </c>
      <c r="B62">
        <v>11.42</v>
      </c>
      <c r="C62">
        <v>12.86</v>
      </c>
      <c r="D62">
        <v>0.86829999999999996</v>
      </c>
      <c r="E62">
        <v>5.008</v>
      </c>
      <c r="F62">
        <v>2.85</v>
      </c>
      <c r="G62">
        <v>2.7</v>
      </c>
      <c r="H62">
        <v>4.6070000000000002</v>
      </c>
      <c r="I62" t="str">
        <f t="shared" si="0"/>
        <v>Kama</v>
      </c>
    </row>
    <row r="63" spans="1:9" x14ac:dyDescent="0.25">
      <c r="A63">
        <v>1</v>
      </c>
      <c r="B63">
        <v>11.23</v>
      </c>
      <c r="C63">
        <v>12.63</v>
      </c>
      <c r="D63">
        <v>0.88400000000000001</v>
      </c>
      <c r="E63">
        <v>4.9020000000000001</v>
      </c>
      <c r="F63">
        <v>2.879</v>
      </c>
      <c r="G63">
        <v>2.2690000000000001</v>
      </c>
      <c r="H63">
        <v>4.7030000000000003</v>
      </c>
      <c r="I63" t="str">
        <f t="shared" si="0"/>
        <v>Kama</v>
      </c>
    </row>
    <row r="64" spans="1:9" x14ac:dyDescent="0.25">
      <c r="A64">
        <v>1</v>
      </c>
      <c r="B64">
        <v>12.36</v>
      </c>
      <c r="C64">
        <v>13.19</v>
      </c>
      <c r="D64">
        <v>0.89229999999999998</v>
      </c>
      <c r="E64">
        <v>5.0759999999999996</v>
      </c>
      <c r="F64">
        <v>3.0419999999999998</v>
      </c>
      <c r="G64">
        <v>3.22</v>
      </c>
      <c r="H64">
        <v>4.6050000000000004</v>
      </c>
      <c r="I64" t="str">
        <f t="shared" si="0"/>
        <v>Kama</v>
      </c>
    </row>
    <row r="65" spans="1:9" x14ac:dyDescent="0.25">
      <c r="A65">
        <v>1</v>
      </c>
      <c r="B65">
        <v>13.22</v>
      </c>
      <c r="C65">
        <v>13.84</v>
      </c>
      <c r="D65">
        <v>0.86799999999999999</v>
      </c>
      <c r="E65">
        <v>5.3949999999999996</v>
      </c>
      <c r="F65">
        <v>3.07</v>
      </c>
      <c r="G65">
        <v>4.157</v>
      </c>
      <c r="H65">
        <v>5.0880000000000001</v>
      </c>
      <c r="I65" t="str">
        <f t="shared" si="0"/>
        <v>Kama</v>
      </c>
    </row>
    <row r="66" spans="1:9" x14ac:dyDescent="0.25">
      <c r="A66">
        <v>1</v>
      </c>
      <c r="B66">
        <v>12.78</v>
      </c>
      <c r="C66">
        <v>13.57</v>
      </c>
      <c r="D66">
        <v>0.87160000000000004</v>
      </c>
      <c r="E66">
        <v>5.2619999999999996</v>
      </c>
      <c r="F66">
        <v>3.0259999999999998</v>
      </c>
      <c r="G66">
        <v>1.1759999999999999</v>
      </c>
      <c r="H66">
        <v>4.782</v>
      </c>
      <c r="I66" t="str">
        <f t="shared" si="0"/>
        <v>Kama</v>
      </c>
    </row>
    <row r="67" spans="1:9" x14ac:dyDescent="0.25">
      <c r="A67">
        <v>1</v>
      </c>
      <c r="B67">
        <v>12.88</v>
      </c>
      <c r="C67">
        <v>13.5</v>
      </c>
      <c r="D67">
        <v>0.88790000000000002</v>
      </c>
      <c r="E67">
        <v>5.1390000000000002</v>
      </c>
      <c r="F67">
        <v>3.1190000000000002</v>
      </c>
      <c r="G67">
        <v>2.3519999999999999</v>
      </c>
      <c r="H67">
        <v>4.6070000000000002</v>
      </c>
      <c r="I67" t="str">
        <f t="shared" ref="I67:I130" si="1">IF(A67 = 1, "Kama", IF(A67 = 2, "Rosa", "Canadian"))</f>
        <v>Kama</v>
      </c>
    </row>
    <row r="68" spans="1:9" x14ac:dyDescent="0.25">
      <c r="A68">
        <v>1</v>
      </c>
      <c r="B68">
        <v>14.34</v>
      </c>
      <c r="C68">
        <v>14.37</v>
      </c>
      <c r="D68">
        <v>0.87260000000000004</v>
      </c>
      <c r="E68">
        <v>5.63</v>
      </c>
      <c r="F68">
        <v>3.19</v>
      </c>
      <c r="G68">
        <v>1.3129999999999999</v>
      </c>
      <c r="H68">
        <v>5.15</v>
      </c>
      <c r="I68" t="str">
        <f t="shared" si="1"/>
        <v>Kama</v>
      </c>
    </row>
    <row r="69" spans="1:9" x14ac:dyDescent="0.25">
      <c r="A69">
        <v>1</v>
      </c>
      <c r="B69">
        <v>14.01</v>
      </c>
      <c r="C69">
        <v>14.29</v>
      </c>
      <c r="D69">
        <v>0.86250000000000004</v>
      </c>
      <c r="E69">
        <v>5.609</v>
      </c>
      <c r="F69">
        <v>3.1579999999999999</v>
      </c>
      <c r="G69">
        <v>2.2170000000000001</v>
      </c>
      <c r="H69">
        <v>5.1319999999999997</v>
      </c>
      <c r="I69" t="str">
        <f t="shared" si="1"/>
        <v>Kama</v>
      </c>
    </row>
    <row r="70" spans="1:9" x14ac:dyDescent="0.25">
      <c r="A70">
        <v>1</v>
      </c>
      <c r="B70">
        <v>14.37</v>
      </c>
      <c r="C70">
        <v>14.39</v>
      </c>
      <c r="D70">
        <v>0.87260000000000004</v>
      </c>
      <c r="E70">
        <v>5.569</v>
      </c>
      <c r="F70">
        <v>3.153</v>
      </c>
      <c r="G70">
        <v>1.464</v>
      </c>
      <c r="H70">
        <v>5.3</v>
      </c>
      <c r="I70" t="str">
        <f t="shared" si="1"/>
        <v>Kama</v>
      </c>
    </row>
    <row r="71" spans="1:9" x14ac:dyDescent="0.25">
      <c r="A71">
        <v>1</v>
      </c>
      <c r="B71">
        <v>12.73</v>
      </c>
      <c r="C71">
        <v>13.75</v>
      </c>
      <c r="D71">
        <v>0.8458</v>
      </c>
      <c r="E71">
        <v>5.4119999999999999</v>
      </c>
      <c r="F71">
        <v>2.8820000000000001</v>
      </c>
      <c r="G71">
        <v>3.5329999999999999</v>
      </c>
      <c r="H71">
        <v>5.0670000000000002</v>
      </c>
      <c r="I71" t="str">
        <f t="shared" si="1"/>
        <v>Kama</v>
      </c>
    </row>
    <row r="72" spans="1:9" x14ac:dyDescent="0.25">
      <c r="A72">
        <v>2</v>
      </c>
      <c r="B72">
        <v>17.63</v>
      </c>
      <c r="C72">
        <v>15.98</v>
      </c>
      <c r="D72">
        <v>0.86729999999999996</v>
      </c>
      <c r="E72">
        <v>6.1909999999999998</v>
      </c>
      <c r="F72">
        <v>3.5609999999999999</v>
      </c>
      <c r="G72">
        <v>4.0759999999999996</v>
      </c>
      <c r="H72">
        <v>6.06</v>
      </c>
      <c r="I72" t="str">
        <f t="shared" si="1"/>
        <v>Rosa</v>
      </c>
    </row>
    <row r="73" spans="1:9" x14ac:dyDescent="0.25">
      <c r="A73">
        <v>2</v>
      </c>
      <c r="B73">
        <v>16.84</v>
      </c>
      <c r="C73">
        <v>15.67</v>
      </c>
      <c r="D73">
        <v>0.86229999999999996</v>
      </c>
      <c r="E73">
        <v>5.9980000000000002</v>
      </c>
      <c r="F73">
        <v>3.484</v>
      </c>
      <c r="G73">
        <v>4.6749999999999998</v>
      </c>
      <c r="H73">
        <v>5.8769999999999998</v>
      </c>
      <c r="I73" t="str">
        <f t="shared" si="1"/>
        <v>Rosa</v>
      </c>
    </row>
    <row r="74" spans="1:9" x14ac:dyDescent="0.25">
      <c r="A74">
        <v>2</v>
      </c>
      <c r="B74">
        <v>17.260000000000002</v>
      </c>
      <c r="C74">
        <v>15.73</v>
      </c>
      <c r="D74">
        <v>0.87629999999999997</v>
      </c>
      <c r="E74">
        <v>5.9779999999999998</v>
      </c>
      <c r="F74">
        <v>3.5939999999999999</v>
      </c>
      <c r="G74">
        <v>4.5389999999999997</v>
      </c>
      <c r="H74">
        <v>5.7910000000000004</v>
      </c>
      <c r="I74" t="str">
        <f t="shared" si="1"/>
        <v>Rosa</v>
      </c>
    </row>
    <row r="75" spans="1:9" x14ac:dyDescent="0.25">
      <c r="A75">
        <v>2</v>
      </c>
      <c r="B75">
        <v>19.11</v>
      </c>
      <c r="C75">
        <v>16.260000000000002</v>
      </c>
      <c r="D75">
        <v>0.90810000000000002</v>
      </c>
      <c r="E75">
        <v>6.1539999999999999</v>
      </c>
      <c r="F75">
        <v>3.93</v>
      </c>
      <c r="G75">
        <v>2.9359999999999999</v>
      </c>
      <c r="H75">
        <v>6.0789999999999997</v>
      </c>
      <c r="I75" t="str">
        <f t="shared" si="1"/>
        <v>Rosa</v>
      </c>
    </row>
    <row r="76" spans="1:9" x14ac:dyDescent="0.25">
      <c r="A76">
        <v>2</v>
      </c>
      <c r="B76">
        <v>16.82</v>
      </c>
      <c r="C76">
        <v>15.51</v>
      </c>
      <c r="D76">
        <v>0.87860000000000005</v>
      </c>
      <c r="E76">
        <v>6.0170000000000003</v>
      </c>
      <c r="F76">
        <v>3.4860000000000002</v>
      </c>
      <c r="G76">
        <v>4.0039999999999996</v>
      </c>
      <c r="H76">
        <v>5.8410000000000002</v>
      </c>
      <c r="I76" t="str">
        <f t="shared" si="1"/>
        <v>Rosa</v>
      </c>
    </row>
    <row r="77" spans="1:9" x14ac:dyDescent="0.25">
      <c r="A77">
        <v>2</v>
      </c>
      <c r="B77">
        <v>16.77</v>
      </c>
      <c r="C77">
        <v>15.62</v>
      </c>
      <c r="D77">
        <v>0.86380000000000001</v>
      </c>
      <c r="E77">
        <v>5.9269999999999996</v>
      </c>
      <c r="F77">
        <v>3.4380000000000002</v>
      </c>
      <c r="G77">
        <v>4.92</v>
      </c>
      <c r="H77">
        <v>5.7949999999999999</v>
      </c>
      <c r="I77" t="str">
        <f t="shared" si="1"/>
        <v>Rosa</v>
      </c>
    </row>
    <row r="78" spans="1:9" x14ac:dyDescent="0.25">
      <c r="A78">
        <v>2</v>
      </c>
      <c r="B78">
        <v>17.32</v>
      </c>
      <c r="C78">
        <v>15.91</v>
      </c>
      <c r="D78">
        <v>0.8599</v>
      </c>
      <c r="E78">
        <v>6.0640000000000001</v>
      </c>
      <c r="F78">
        <v>3.403</v>
      </c>
      <c r="G78">
        <v>3.8239999999999998</v>
      </c>
      <c r="H78">
        <v>5.9219999999999997</v>
      </c>
      <c r="I78" t="str">
        <f t="shared" si="1"/>
        <v>Rosa</v>
      </c>
    </row>
    <row r="79" spans="1:9" x14ac:dyDescent="0.25">
      <c r="A79">
        <v>2</v>
      </c>
      <c r="B79">
        <v>20.71</v>
      </c>
      <c r="C79">
        <v>17.23</v>
      </c>
      <c r="D79">
        <v>0.87629999999999997</v>
      </c>
      <c r="E79">
        <v>6.5789999999999997</v>
      </c>
      <c r="F79">
        <v>3.8140000000000001</v>
      </c>
      <c r="G79">
        <v>4.4509999999999996</v>
      </c>
      <c r="H79">
        <v>6.4509999999999996</v>
      </c>
      <c r="I79" t="str">
        <f t="shared" si="1"/>
        <v>Rosa</v>
      </c>
    </row>
    <row r="80" spans="1:9" x14ac:dyDescent="0.25">
      <c r="A80">
        <v>2</v>
      </c>
      <c r="B80">
        <v>18.940000000000001</v>
      </c>
      <c r="C80">
        <v>16.489999999999998</v>
      </c>
      <c r="D80">
        <v>0.875</v>
      </c>
      <c r="E80">
        <v>6.4450000000000003</v>
      </c>
      <c r="F80">
        <v>3.6389999999999998</v>
      </c>
      <c r="G80">
        <v>5.0640000000000001</v>
      </c>
      <c r="H80">
        <v>6.3620000000000001</v>
      </c>
      <c r="I80" t="str">
        <f t="shared" si="1"/>
        <v>Rosa</v>
      </c>
    </row>
    <row r="81" spans="1:9" x14ac:dyDescent="0.25">
      <c r="A81">
        <v>2</v>
      </c>
      <c r="B81">
        <v>17.12</v>
      </c>
      <c r="C81">
        <v>15.55</v>
      </c>
      <c r="D81">
        <v>0.88919999999999999</v>
      </c>
      <c r="E81">
        <v>5.85</v>
      </c>
      <c r="F81">
        <v>3.5659999999999998</v>
      </c>
      <c r="G81">
        <v>2.8580000000000001</v>
      </c>
      <c r="H81">
        <v>5.7460000000000004</v>
      </c>
      <c r="I81" t="str">
        <f t="shared" si="1"/>
        <v>Rosa</v>
      </c>
    </row>
    <row r="82" spans="1:9" x14ac:dyDescent="0.25">
      <c r="A82">
        <v>2</v>
      </c>
      <c r="B82">
        <v>16.53</v>
      </c>
      <c r="C82">
        <v>15.34</v>
      </c>
      <c r="D82">
        <v>0.88229999999999997</v>
      </c>
      <c r="E82">
        <v>5.875</v>
      </c>
      <c r="F82">
        <v>3.4670000000000001</v>
      </c>
      <c r="G82">
        <v>5.532</v>
      </c>
      <c r="H82">
        <v>5.88</v>
      </c>
      <c r="I82" t="str">
        <f t="shared" si="1"/>
        <v>Rosa</v>
      </c>
    </row>
    <row r="83" spans="1:9" x14ac:dyDescent="0.25">
      <c r="A83">
        <v>2</v>
      </c>
      <c r="B83">
        <v>18.72</v>
      </c>
      <c r="C83">
        <v>16.190000000000001</v>
      </c>
      <c r="D83">
        <v>0.89770000000000005</v>
      </c>
      <c r="E83">
        <v>6.0060000000000002</v>
      </c>
      <c r="F83">
        <v>3.8570000000000002</v>
      </c>
      <c r="G83">
        <v>5.3239999999999998</v>
      </c>
      <c r="H83">
        <v>5.8789999999999996</v>
      </c>
      <c r="I83" t="str">
        <f t="shared" si="1"/>
        <v>Rosa</v>
      </c>
    </row>
    <row r="84" spans="1:9" x14ac:dyDescent="0.25">
      <c r="A84">
        <v>2</v>
      </c>
      <c r="B84">
        <v>20.2</v>
      </c>
      <c r="C84">
        <v>16.89</v>
      </c>
      <c r="D84">
        <v>0.88939999999999997</v>
      </c>
      <c r="E84">
        <v>6.2850000000000001</v>
      </c>
      <c r="F84">
        <v>3.8639999999999999</v>
      </c>
      <c r="G84">
        <v>5.173</v>
      </c>
      <c r="H84">
        <v>6.1870000000000003</v>
      </c>
      <c r="I84" t="str">
        <f t="shared" si="1"/>
        <v>Rosa</v>
      </c>
    </row>
    <row r="85" spans="1:9" x14ac:dyDescent="0.25">
      <c r="A85">
        <v>2</v>
      </c>
      <c r="B85">
        <v>19.57</v>
      </c>
      <c r="C85">
        <v>16.739999999999998</v>
      </c>
      <c r="D85">
        <v>0.87790000000000001</v>
      </c>
      <c r="E85">
        <v>6.3840000000000003</v>
      </c>
      <c r="F85">
        <v>3.7719999999999998</v>
      </c>
      <c r="G85">
        <v>1.472</v>
      </c>
      <c r="H85">
        <v>6.2729999999999997</v>
      </c>
      <c r="I85" t="str">
        <f t="shared" si="1"/>
        <v>Rosa</v>
      </c>
    </row>
    <row r="86" spans="1:9" x14ac:dyDescent="0.25">
      <c r="A86">
        <v>2</v>
      </c>
      <c r="B86">
        <v>19.510000000000002</v>
      </c>
      <c r="C86">
        <v>16.71</v>
      </c>
      <c r="D86">
        <v>0.878</v>
      </c>
      <c r="E86">
        <v>6.3659999999999997</v>
      </c>
      <c r="F86">
        <v>3.8010000000000002</v>
      </c>
      <c r="G86">
        <v>2.9620000000000002</v>
      </c>
      <c r="H86">
        <v>6.1849999999999996</v>
      </c>
      <c r="I86" t="str">
        <f t="shared" si="1"/>
        <v>Rosa</v>
      </c>
    </row>
    <row r="87" spans="1:9" x14ac:dyDescent="0.25">
      <c r="A87">
        <v>2</v>
      </c>
      <c r="B87">
        <v>18.27</v>
      </c>
      <c r="C87">
        <v>16.09</v>
      </c>
      <c r="D87">
        <v>0.88700000000000001</v>
      </c>
      <c r="E87">
        <v>6.173</v>
      </c>
      <c r="F87">
        <v>3.6509999999999998</v>
      </c>
      <c r="G87">
        <v>2.4430000000000001</v>
      </c>
      <c r="H87">
        <v>6.1970000000000001</v>
      </c>
      <c r="I87" t="str">
        <f t="shared" si="1"/>
        <v>Rosa</v>
      </c>
    </row>
    <row r="88" spans="1:9" x14ac:dyDescent="0.25">
      <c r="A88">
        <v>2</v>
      </c>
      <c r="B88">
        <v>18.88</v>
      </c>
      <c r="C88">
        <v>16.260000000000002</v>
      </c>
      <c r="D88">
        <v>0.89690000000000003</v>
      </c>
      <c r="E88">
        <v>6.0839999999999996</v>
      </c>
      <c r="F88">
        <v>3.7639999999999998</v>
      </c>
      <c r="G88">
        <v>1.649</v>
      </c>
      <c r="H88">
        <v>6.109</v>
      </c>
      <c r="I88" t="str">
        <f t="shared" si="1"/>
        <v>Rosa</v>
      </c>
    </row>
    <row r="89" spans="1:9" x14ac:dyDescent="0.25">
      <c r="A89">
        <v>2</v>
      </c>
      <c r="B89">
        <v>18.98</v>
      </c>
      <c r="C89">
        <v>16.66</v>
      </c>
      <c r="D89">
        <v>0.85899999999999999</v>
      </c>
      <c r="E89">
        <v>6.5490000000000004</v>
      </c>
      <c r="F89">
        <v>3.67</v>
      </c>
      <c r="G89">
        <v>3.6909999999999998</v>
      </c>
      <c r="H89">
        <v>6.4980000000000002</v>
      </c>
      <c r="I89" t="str">
        <f t="shared" si="1"/>
        <v>Rosa</v>
      </c>
    </row>
    <row r="90" spans="1:9" x14ac:dyDescent="0.25">
      <c r="A90">
        <v>2</v>
      </c>
      <c r="B90">
        <v>21.18</v>
      </c>
      <c r="C90">
        <v>17.21</v>
      </c>
      <c r="D90">
        <v>0.89890000000000003</v>
      </c>
      <c r="E90">
        <v>6.5730000000000004</v>
      </c>
      <c r="F90">
        <v>4.0330000000000004</v>
      </c>
      <c r="G90">
        <v>5.78</v>
      </c>
      <c r="H90">
        <v>6.2309999999999999</v>
      </c>
      <c r="I90" t="str">
        <f t="shared" si="1"/>
        <v>Rosa</v>
      </c>
    </row>
    <row r="91" spans="1:9" x14ac:dyDescent="0.25">
      <c r="A91">
        <v>2</v>
      </c>
      <c r="B91">
        <v>20.88</v>
      </c>
      <c r="C91">
        <v>17.05</v>
      </c>
      <c r="D91">
        <v>0.90310000000000001</v>
      </c>
      <c r="E91">
        <v>6.45</v>
      </c>
      <c r="F91">
        <v>4.032</v>
      </c>
      <c r="G91">
        <v>5.016</v>
      </c>
      <c r="H91">
        <v>6.3209999999999997</v>
      </c>
      <c r="I91" t="str">
        <f t="shared" si="1"/>
        <v>Rosa</v>
      </c>
    </row>
    <row r="92" spans="1:9" x14ac:dyDescent="0.25">
      <c r="A92">
        <v>2</v>
      </c>
      <c r="B92">
        <v>20.100000000000001</v>
      </c>
      <c r="C92">
        <v>16.989999999999998</v>
      </c>
      <c r="D92">
        <v>0.87460000000000004</v>
      </c>
      <c r="E92">
        <v>6.5810000000000004</v>
      </c>
      <c r="F92">
        <v>3.7850000000000001</v>
      </c>
      <c r="G92">
        <v>1.9550000000000001</v>
      </c>
      <c r="H92">
        <v>6.4489999999999998</v>
      </c>
      <c r="I92" t="str">
        <f t="shared" si="1"/>
        <v>Rosa</v>
      </c>
    </row>
    <row r="93" spans="1:9" x14ac:dyDescent="0.25">
      <c r="A93">
        <v>2</v>
      </c>
      <c r="B93">
        <v>18.760000000000002</v>
      </c>
      <c r="C93">
        <v>16.2</v>
      </c>
      <c r="D93">
        <v>0.89839999999999998</v>
      </c>
      <c r="E93">
        <v>6.1719999999999997</v>
      </c>
      <c r="F93">
        <v>3.7959999999999998</v>
      </c>
      <c r="G93">
        <v>3.12</v>
      </c>
      <c r="H93">
        <v>6.0529999999999999</v>
      </c>
      <c r="I93" t="str">
        <f t="shared" si="1"/>
        <v>Rosa</v>
      </c>
    </row>
    <row r="94" spans="1:9" x14ac:dyDescent="0.25">
      <c r="A94">
        <v>2</v>
      </c>
      <c r="B94">
        <v>18.809999999999999</v>
      </c>
      <c r="C94">
        <v>16.29</v>
      </c>
      <c r="D94">
        <v>0.89059999999999995</v>
      </c>
      <c r="E94">
        <v>6.2720000000000002</v>
      </c>
      <c r="F94">
        <v>3.6930000000000001</v>
      </c>
      <c r="G94">
        <v>3.2370000000000001</v>
      </c>
      <c r="H94">
        <v>6.0529999999999999</v>
      </c>
      <c r="I94" t="str">
        <f t="shared" si="1"/>
        <v>Rosa</v>
      </c>
    </row>
    <row r="95" spans="1:9" x14ac:dyDescent="0.25">
      <c r="A95">
        <v>2</v>
      </c>
      <c r="B95">
        <v>18.59</v>
      </c>
      <c r="C95">
        <v>16.05</v>
      </c>
      <c r="D95">
        <v>0.90659999999999996</v>
      </c>
      <c r="E95">
        <v>6.0369999999999999</v>
      </c>
      <c r="F95">
        <v>3.86</v>
      </c>
      <c r="G95">
        <v>6.0010000000000003</v>
      </c>
      <c r="H95">
        <v>5.8769999999999998</v>
      </c>
      <c r="I95" t="str">
        <f t="shared" si="1"/>
        <v>Rosa</v>
      </c>
    </row>
    <row r="96" spans="1:9" x14ac:dyDescent="0.25">
      <c r="A96">
        <v>2</v>
      </c>
      <c r="B96">
        <v>18.36</v>
      </c>
      <c r="C96">
        <v>16.52</v>
      </c>
      <c r="D96">
        <v>0.84519999999999995</v>
      </c>
      <c r="E96">
        <v>6.6660000000000004</v>
      </c>
      <c r="F96">
        <v>3.4849999999999999</v>
      </c>
      <c r="G96">
        <v>4.9329999999999998</v>
      </c>
      <c r="H96">
        <v>6.4480000000000004</v>
      </c>
      <c r="I96" t="str">
        <f t="shared" si="1"/>
        <v>Rosa</v>
      </c>
    </row>
    <row r="97" spans="1:9" x14ac:dyDescent="0.25">
      <c r="A97">
        <v>2</v>
      </c>
      <c r="B97">
        <v>16.87</v>
      </c>
      <c r="C97">
        <v>15.65</v>
      </c>
      <c r="D97">
        <v>0.86480000000000001</v>
      </c>
      <c r="E97">
        <v>6.1390000000000002</v>
      </c>
      <c r="F97">
        <v>3.4630000000000001</v>
      </c>
      <c r="G97">
        <v>3.6960000000000002</v>
      </c>
      <c r="H97">
        <v>5.9669999999999996</v>
      </c>
      <c r="I97" t="str">
        <f t="shared" si="1"/>
        <v>Rosa</v>
      </c>
    </row>
    <row r="98" spans="1:9" x14ac:dyDescent="0.25">
      <c r="A98">
        <v>2</v>
      </c>
      <c r="B98">
        <v>19.309999999999999</v>
      </c>
      <c r="C98">
        <v>16.59</v>
      </c>
      <c r="D98">
        <v>0.88149999999999995</v>
      </c>
      <c r="E98">
        <v>6.3410000000000002</v>
      </c>
      <c r="F98">
        <v>3.81</v>
      </c>
      <c r="G98">
        <v>3.4769999999999999</v>
      </c>
      <c r="H98">
        <v>6.2380000000000004</v>
      </c>
      <c r="I98" t="str">
        <f t="shared" si="1"/>
        <v>Rosa</v>
      </c>
    </row>
    <row r="99" spans="1:9" x14ac:dyDescent="0.25">
      <c r="A99">
        <v>2</v>
      </c>
      <c r="B99">
        <v>18.98</v>
      </c>
      <c r="C99">
        <v>16.57</v>
      </c>
      <c r="D99">
        <v>0.86870000000000003</v>
      </c>
      <c r="E99">
        <v>6.4489999999999998</v>
      </c>
      <c r="F99">
        <v>3.552</v>
      </c>
      <c r="G99">
        <v>2.1440000000000001</v>
      </c>
      <c r="H99">
        <v>6.4530000000000003</v>
      </c>
      <c r="I99" t="str">
        <f t="shared" si="1"/>
        <v>Rosa</v>
      </c>
    </row>
    <row r="100" spans="1:9" x14ac:dyDescent="0.25">
      <c r="A100">
        <v>2</v>
      </c>
      <c r="B100">
        <v>18.170000000000002</v>
      </c>
      <c r="C100">
        <v>16.260000000000002</v>
      </c>
      <c r="D100">
        <v>0.86370000000000002</v>
      </c>
      <c r="E100">
        <v>6.2709999999999999</v>
      </c>
      <c r="F100">
        <v>3.512</v>
      </c>
      <c r="G100">
        <v>2.8530000000000002</v>
      </c>
      <c r="H100">
        <v>6.2729999999999997</v>
      </c>
      <c r="I100" t="str">
        <f t="shared" si="1"/>
        <v>Rosa</v>
      </c>
    </row>
    <row r="101" spans="1:9" x14ac:dyDescent="0.25">
      <c r="A101">
        <v>2</v>
      </c>
      <c r="B101">
        <v>18.72</v>
      </c>
      <c r="C101">
        <v>16.34</v>
      </c>
      <c r="D101">
        <v>0.88100000000000001</v>
      </c>
      <c r="E101">
        <v>6.2190000000000003</v>
      </c>
      <c r="F101">
        <v>3.6840000000000002</v>
      </c>
      <c r="G101">
        <v>2.1880000000000002</v>
      </c>
      <c r="H101">
        <v>6.0970000000000004</v>
      </c>
      <c r="I101" t="str">
        <f t="shared" si="1"/>
        <v>Rosa</v>
      </c>
    </row>
    <row r="102" spans="1:9" x14ac:dyDescent="0.25">
      <c r="A102">
        <v>2</v>
      </c>
      <c r="B102">
        <v>16.41</v>
      </c>
      <c r="C102">
        <v>15.25</v>
      </c>
      <c r="D102">
        <v>0.88660000000000005</v>
      </c>
      <c r="E102">
        <v>5.718</v>
      </c>
      <c r="F102">
        <v>3.5249999999999999</v>
      </c>
      <c r="G102">
        <v>4.2169999999999996</v>
      </c>
      <c r="H102">
        <v>5.6180000000000003</v>
      </c>
      <c r="I102" t="str">
        <f t="shared" si="1"/>
        <v>Rosa</v>
      </c>
    </row>
    <row r="103" spans="1:9" x14ac:dyDescent="0.25">
      <c r="A103">
        <v>2</v>
      </c>
      <c r="B103">
        <v>17.989999999999998</v>
      </c>
      <c r="C103">
        <v>15.86</v>
      </c>
      <c r="D103">
        <v>0.8992</v>
      </c>
      <c r="E103">
        <v>5.89</v>
      </c>
      <c r="F103">
        <v>3.694</v>
      </c>
      <c r="G103">
        <v>2.0680000000000001</v>
      </c>
      <c r="H103">
        <v>5.8369999999999997</v>
      </c>
      <c r="I103" t="str">
        <f t="shared" si="1"/>
        <v>Rosa</v>
      </c>
    </row>
    <row r="104" spans="1:9" x14ac:dyDescent="0.25">
      <c r="A104">
        <v>2</v>
      </c>
      <c r="B104">
        <v>19.46</v>
      </c>
      <c r="C104">
        <v>16.5</v>
      </c>
      <c r="D104">
        <v>0.89849999999999997</v>
      </c>
      <c r="E104">
        <v>6.1130000000000004</v>
      </c>
      <c r="F104">
        <v>3.8919999999999999</v>
      </c>
      <c r="G104">
        <v>4.3079999999999998</v>
      </c>
      <c r="H104">
        <v>6.0090000000000003</v>
      </c>
      <c r="I104" t="str">
        <f t="shared" si="1"/>
        <v>Rosa</v>
      </c>
    </row>
    <row r="105" spans="1:9" x14ac:dyDescent="0.25">
      <c r="A105">
        <v>2</v>
      </c>
      <c r="B105">
        <v>19.18</v>
      </c>
      <c r="C105">
        <v>16.63</v>
      </c>
      <c r="D105">
        <v>0.87170000000000003</v>
      </c>
      <c r="E105">
        <v>6.3689999999999998</v>
      </c>
      <c r="F105">
        <v>3.681</v>
      </c>
      <c r="G105">
        <v>3.3570000000000002</v>
      </c>
      <c r="H105">
        <v>6.2290000000000001</v>
      </c>
      <c r="I105" t="str">
        <f t="shared" si="1"/>
        <v>Rosa</v>
      </c>
    </row>
    <row r="106" spans="1:9" x14ac:dyDescent="0.25">
      <c r="A106">
        <v>2</v>
      </c>
      <c r="B106">
        <v>18.95</v>
      </c>
      <c r="C106">
        <v>16.420000000000002</v>
      </c>
      <c r="D106">
        <v>0.88290000000000002</v>
      </c>
      <c r="E106">
        <v>6.2480000000000002</v>
      </c>
      <c r="F106">
        <v>3.7549999999999999</v>
      </c>
      <c r="G106">
        <v>3.3679999999999999</v>
      </c>
      <c r="H106">
        <v>6.1479999999999997</v>
      </c>
      <c r="I106" t="str">
        <f t="shared" si="1"/>
        <v>Rosa</v>
      </c>
    </row>
    <row r="107" spans="1:9" x14ac:dyDescent="0.25">
      <c r="A107">
        <v>2</v>
      </c>
      <c r="B107">
        <v>18.829999999999998</v>
      </c>
      <c r="C107">
        <v>16.29</v>
      </c>
      <c r="D107">
        <v>0.89170000000000005</v>
      </c>
      <c r="E107">
        <v>6.0369999999999999</v>
      </c>
      <c r="F107">
        <v>3.786</v>
      </c>
      <c r="G107">
        <v>2.5529999999999999</v>
      </c>
      <c r="H107">
        <v>5.8789999999999996</v>
      </c>
      <c r="I107" t="str">
        <f t="shared" si="1"/>
        <v>Rosa</v>
      </c>
    </row>
    <row r="108" spans="1:9" x14ac:dyDescent="0.25">
      <c r="A108">
        <v>2</v>
      </c>
      <c r="B108">
        <v>18.850000000000001</v>
      </c>
      <c r="C108">
        <v>16.170000000000002</v>
      </c>
      <c r="D108">
        <v>0.90559999999999996</v>
      </c>
      <c r="E108">
        <v>6.1520000000000001</v>
      </c>
      <c r="F108">
        <v>3.806</v>
      </c>
      <c r="G108">
        <v>2.843</v>
      </c>
      <c r="H108">
        <v>6.2</v>
      </c>
      <c r="I108" t="str">
        <f t="shared" si="1"/>
        <v>Rosa</v>
      </c>
    </row>
    <row r="109" spans="1:9" x14ac:dyDescent="0.25">
      <c r="A109">
        <v>2</v>
      </c>
      <c r="B109">
        <v>17.63</v>
      </c>
      <c r="C109">
        <v>15.86</v>
      </c>
      <c r="D109">
        <v>0.88</v>
      </c>
      <c r="E109">
        <v>6.0330000000000004</v>
      </c>
      <c r="F109">
        <v>3.573</v>
      </c>
      <c r="G109">
        <v>3.7469999999999999</v>
      </c>
      <c r="H109">
        <v>5.9290000000000003</v>
      </c>
      <c r="I109" t="str">
        <f t="shared" si="1"/>
        <v>Rosa</v>
      </c>
    </row>
    <row r="110" spans="1:9" x14ac:dyDescent="0.25">
      <c r="A110">
        <v>2</v>
      </c>
      <c r="B110">
        <v>19.940000000000001</v>
      </c>
      <c r="C110">
        <v>16.920000000000002</v>
      </c>
      <c r="D110">
        <v>0.87519999999999998</v>
      </c>
      <c r="E110">
        <v>6.6749999999999998</v>
      </c>
      <c r="F110">
        <v>3.7629999999999999</v>
      </c>
      <c r="G110">
        <v>3.2519999999999998</v>
      </c>
      <c r="H110">
        <v>6.55</v>
      </c>
      <c r="I110" t="str">
        <f t="shared" si="1"/>
        <v>Rosa</v>
      </c>
    </row>
    <row r="111" spans="1:9" x14ac:dyDescent="0.25">
      <c r="A111">
        <v>2</v>
      </c>
      <c r="B111">
        <v>18.55</v>
      </c>
      <c r="C111">
        <v>16.22</v>
      </c>
      <c r="D111">
        <v>0.88649999999999995</v>
      </c>
      <c r="E111">
        <v>6.1529999999999996</v>
      </c>
      <c r="F111">
        <v>3.6739999999999999</v>
      </c>
      <c r="G111">
        <v>1.738</v>
      </c>
      <c r="H111">
        <v>5.8940000000000001</v>
      </c>
      <c r="I111" t="str">
        <f t="shared" si="1"/>
        <v>Rosa</v>
      </c>
    </row>
    <row r="112" spans="1:9" x14ac:dyDescent="0.25">
      <c r="A112">
        <v>2</v>
      </c>
      <c r="B112">
        <v>18.45</v>
      </c>
      <c r="C112">
        <v>16.12</v>
      </c>
      <c r="D112">
        <v>0.8921</v>
      </c>
      <c r="E112">
        <v>6.1070000000000002</v>
      </c>
      <c r="F112">
        <v>3.7690000000000001</v>
      </c>
      <c r="G112">
        <v>2.2349999999999999</v>
      </c>
      <c r="H112">
        <v>5.7939999999999996</v>
      </c>
      <c r="I112" t="str">
        <f t="shared" si="1"/>
        <v>Rosa</v>
      </c>
    </row>
    <row r="113" spans="1:9" x14ac:dyDescent="0.25">
      <c r="A113">
        <v>2</v>
      </c>
      <c r="B113">
        <v>19.38</v>
      </c>
      <c r="C113">
        <v>16.72</v>
      </c>
      <c r="D113">
        <v>0.87160000000000004</v>
      </c>
      <c r="E113">
        <v>6.3029999999999999</v>
      </c>
      <c r="F113">
        <v>3.7909999999999999</v>
      </c>
      <c r="G113">
        <v>3.6779999999999999</v>
      </c>
      <c r="H113">
        <v>5.9649999999999999</v>
      </c>
      <c r="I113" t="str">
        <f t="shared" si="1"/>
        <v>Rosa</v>
      </c>
    </row>
    <row r="114" spans="1:9" x14ac:dyDescent="0.25">
      <c r="A114">
        <v>2</v>
      </c>
      <c r="B114">
        <v>19.13</v>
      </c>
      <c r="C114">
        <v>16.309999999999999</v>
      </c>
      <c r="D114">
        <v>0.90349999999999997</v>
      </c>
      <c r="E114">
        <v>6.1829999999999998</v>
      </c>
      <c r="F114">
        <v>3.9020000000000001</v>
      </c>
      <c r="G114">
        <v>2.109</v>
      </c>
      <c r="H114">
        <v>5.9240000000000004</v>
      </c>
      <c r="I114" t="str">
        <f t="shared" si="1"/>
        <v>Rosa</v>
      </c>
    </row>
    <row r="115" spans="1:9" x14ac:dyDescent="0.25">
      <c r="A115">
        <v>2</v>
      </c>
      <c r="B115">
        <v>19.14</v>
      </c>
      <c r="C115">
        <v>16.61</v>
      </c>
      <c r="D115">
        <v>0.87219999999999998</v>
      </c>
      <c r="E115">
        <v>6.2590000000000003</v>
      </c>
      <c r="F115">
        <v>3.7370000000000001</v>
      </c>
      <c r="G115">
        <v>6.6820000000000004</v>
      </c>
      <c r="H115">
        <v>6.0529999999999999</v>
      </c>
      <c r="I115" t="str">
        <f t="shared" si="1"/>
        <v>Rosa</v>
      </c>
    </row>
    <row r="116" spans="1:9" x14ac:dyDescent="0.25">
      <c r="A116">
        <v>2</v>
      </c>
      <c r="B116">
        <v>20.97</v>
      </c>
      <c r="C116">
        <v>17.25</v>
      </c>
      <c r="D116">
        <v>0.88590000000000002</v>
      </c>
      <c r="E116">
        <v>6.5629999999999997</v>
      </c>
      <c r="F116">
        <v>3.9910000000000001</v>
      </c>
      <c r="G116">
        <v>4.6769999999999996</v>
      </c>
      <c r="H116">
        <v>6.3159999999999998</v>
      </c>
      <c r="I116" t="str">
        <f t="shared" si="1"/>
        <v>Rosa</v>
      </c>
    </row>
    <row r="117" spans="1:9" x14ac:dyDescent="0.25">
      <c r="A117">
        <v>2</v>
      </c>
      <c r="B117">
        <v>19.059999999999999</v>
      </c>
      <c r="C117">
        <v>16.45</v>
      </c>
      <c r="D117">
        <v>0.88539999999999996</v>
      </c>
      <c r="E117">
        <v>6.4160000000000004</v>
      </c>
      <c r="F117">
        <v>3.7189999999999999</v>
      </c>
      <c r="G117">
        <v>2.2480000000000002</v>
      </c>
      <c r="H117">
        <v>6.1630000000000003</v>
      </c>
      <c r="I117" t="str">
        <f t="shared" si="1"/>
        <v>Rosa</v>
      </c>
    </row>
    <row r="118" spans="1:9" x14ac:dyDescent="0.25">
      <c r="A118">
        <v>2</v>
      </c>
      <c r="B118">
        <v>18.96</v>
      </c>
      <c r="C118">
        <v>16.2</v>
      </c>
      <c r="D118">
        <v>0.90769999999999995</v>
      </c>
      <c r="E118">
        <v>6.0510000000000002</v>
      </c>
      <c r="F118">
        <v>3.8969999999999998</v>
      </c>
      <c r="G118">
        <v>4.3339999999999996</v>
      </c>
      <c r="H118">
        <v>5.75</v>
      </c>
      <c r="I118" t="str">
        <f t="shared" si="1"/>
        <v>Rosa</v>
      </c>
    </row>
    <row r="119" spans="1:9" x14ac:dyDescent="0.25">
      <c r="A119">
        <v>2</v>
      </c>
      <c r="B119">
        <v>19.149999999999999</v>
      </c>
      <c r="C119">
        <v>16.45</v>
      </c>
      <c r="D119">
        <v>0.88900000000000001</v>
      </c>
      <c r="E119">
        <v>6.2450000000000001</v>
      </c>
      <c r="F119">
        <v>3.8149999999999999</v>
      </c>
      <c r="G119">
        <v>3.0840000000000001</v>
      </c>
      <c r="H119">
        <v>6.1849999999999996</v>
      </c>
      <c r="I119" t="str">
        <f t="shared" si="1"/>
        <v>Rosa</v>
      </c>
    </row>
    <row r="120" spans="1:9" x14ac:dyDescent="0.25">
      <c r="A120">
        <v>2</v>
      </c>
      <c r="B120">
        <v>18.89</v>
      </c>
      <c r="C120">
        <v>16.23</v>
      </c>
      <c r="D120">
        <v>0.90080000000000005</v>
      </c>
      <c r="E120">
        <v>6.2270000000000003</v>
      </c>
      <c r="F120">
        <v>3.7690000000000001</v>
      </c>
      <c r="G120">
        <v>3.6389999999999998</v>
      </c>
      <c r="H120">
        <v>5.9660000000000002</v>
      </c>
      <c r="I120" t="str">
        <f t="shared" si="1"/>
        <v>Rosa</v>
      </c>
    </row>
    <row r="121" spans="1:9" x14ac:dyDescent="0.25">
      <c r="A121">
        <v>2</v>
      </c>
      <c r="B121">
        <v>20.03</v>
      </c>
      <c r="C121">
        <v>16.899999999999999</v>
      </c>
      <c r="D121">
        <v>0.88109999999999999</v>
      </c>
      <c r="E121">
        <v>6.4930000000000003</v>
      </c>
      <c r="F121">
        <v>3.8570000000000002</v>
      </c>
      <c r="G121">
        <v>3.0630000000000002</v>
      </c>
      <c r="H121">
        <v>6.32</v>
      </c>
      <c r="I121" t="str">
        <f t="shared" si="1"/>
        <v>Rosa</v>
      </c>
    </row>
    <row r="122" spans="1:9" x14ac:dyDescent="0.25">
      <c r="A122">
        <v>2</v>
      </c>
      <c r="B122">
        <v>20.239999999999998</v>
      </c>
      <c r="C122">
        <v>16.91</v>
      </c>
      <c r="D122">
        <v>0.88970000000000005</v>
      </c>
      <c r="E122">
        <v>6.3150000000000004</v>
      </c>
      <c r="F122">
        <v>3.9620000000000002</v>
      </c>
      <c r="G122">
        <v>5.9009999999999998</v>
      </c>
      <c r="H122">
        <v>6.1879999999999997</v>
      </c>
      <c r="I122" t="str">
        <f t="shared" si="1"/>
        <v>Rosa</v>
      </c>
    </row>
    <row r="123" spans="1:9" x14ac:dyDescent="0.25">
      <c r="A123">
        <v>2</v>
      </c>
      <c r="B123">
        <v>18.14</v>
      </c>
      <c r="C123">
        <v>16.12</v>
      </c>
      <c r="D123">
        <v>0.87719999999999998</v>
      </c>
      <c r="E123">
        <v>6.0590000000000002</v>
      </c>
      <c r="F123">
        <v>3.5630000000000002</v>
      </c>
      <c r="G123">
        <v>3.6190000000000002</v>
      </c>
      <c r="H123">
        <v>6.0110000000000001</v>
      </c>
      <c r="I123" t="str">
        <f t="shared" si="1"/>
        <v>Rosa</v>
      </c>
    </row>
    <row r="124" spans="1:9" x14ac:dyDescent="0.25">
      <c r="A124">
        <v>2</v>
      </c>
      <c r="B124">
        <v>16.170000000000002</v>
      </c>
      <c r="C124">
        <v>15.38</v>
      </c>
      <c r="D124">
        <v>0.85880000000000001</v>
      </c>
      <c r="E124">
        <v>5.7619999999999996</v>
      </c>
      <c r="F124">
        <v>3.387</v>
      </c>
      <c r="G124">
        <v>4.2859999999999996</v>
      </c>
      <c r="H124">
        <v>5.7030000000000003</v>
      </c>
      <c r="I124" t="str">
        <f t="shared" si="1"/>
        <v>Rosa</v>
      </c>
    </row>
    <row r="125" spans="1:9" x14ac:dyDescent="0.25">
      <c r="A125">
        <v>2</v>
      </c>
      <c r="B125">
        <v>18.43</v>
      </c>
      <c r="C125">
        <v>15.97</v>
      </c>
      <c r="D125">
        <v>0.90769999999999995</v>
      </c>
      <c r="E125">
        <v>5.98</v>
      </c>
      <c r="F125">
        <v>3.7709999999999999</v>
      </c>
      <c r="G125">
        <v>2.984</v>
      </c>
      <c r="H125">
        <v>5.9050000000000002</v>
      </c>
      <c r="I125" t="str">
        <f t="shared" si="1"/>
        <v>Rosa</v>
      </c>
    </row>
    <row r="126" spans="1:9" x14ac:dyDescent="0.25">
      <c r="A126">
        <v>2</v>
      </c>
      <c r="B126">
        <v>15.99</v>
      </c>
      <c r="C126">
        <v>14.89</v>
      </c>
      <c r="D126">
        <v>0.90639999999999998</v>
      </c>
      <c r="E126">
        <v>5.3630000000000004</v>
      </c>
      <c r="F126">
        <v>3.5819999999999999</v>
      </c>
      <c r="G126">
        <v>3.3359999999999999</v>
      </c>
      <c r="H126">
        <v>5.1440000000000001</v>
      </c>
      <c r="I126" t="str">
        <f t="shared" si="1"/>
        <v>Rosa</v>
      </c>
    </row>
    <row r="127" spans="1:9" x14ac:dyDescent="0.25">
      <c r="A127">
        <v>2</v>
      </c>
      <c r="B127">
        <v>18.75</v>
      </c>
      <c r="C127">
        <v>16.18</v>
      </c>
      <c r="D127">
        <v>0.89990000000000003</v>
      </c>
      <c r="E127">
        <v>6.1109999999999998</v>
      </c>
      <c r="F127">
        <v>3.8690000000000002</v>
      </c>
      <c r="G127">
        <v>4.1879999999999997</v>
      </c>
      <c r="H127">
        <v>5.992</v>
      </c>
      <c r="I127" t="str">
        <f t="shared" si="1"/>
        <v>Rosa</v>
      </c>
    </row>
    <row r="128" spans="1:9" x14ac:dyDescent="0.25">
      <c r="A128">
        <v>2</v>
      </c>
      <c r="B128">
        <v>18.649999999999999</v>
      </c>
      <c r="C128">
        <v>16.41</v>
      </c>
      <c r="D128">
        <v>0.86980000000000002</v>
      </c>
      <c r="E128">
        <v>6.2850000000000001</v>
      </c>
      <c r="F128">
        <v>3.5939999999999999</v>
      </c>
      <c r="G128">
        <v>4.391</v>
      </c>
      <c r="H128">
        <v>6.1020000000000003</v>
      </c>
      <c r="I128" t="str">
        <f t="shared" si="1"/>
        <v>Rosa</v>
      </c>
    </row>
    <row r="129" spans="1:9" x14ac:dyDescent="0.25">
      <c r="A129">
        <v>2</v>
      </c>
      <c r="B129">
        <v>17.98</v>
      </c>
      <c r="C129">
        <v>15.85</v>
      </c>
      <c r="D129">
        <v>0.89929999999999999</v>
      </c>
      <c r="E129">
        <v>5.9790000000000001</v>
      </c>
      <c r="F129">
        <v>3.6869999999999998</v>
      </c>
      <c r="G129">
        <v>2.2570000000000001</v>
      </c>
      <c r="H129">
        <v>5.9189999999999996</v>
      </c>
      <c r="I129" t="str">
        <f t="shared" si="1"/>
        <v>Rosa</v>
      </c>
    </row>
    <row r="130" spans="1:9" x14ac:dyDescent="0.25">
      <c r="A130">
        <v>2</v>
      </c>
      <c r="B130">
        <v>20.16</v>
      </c>
      <c r="C130">
        <v>17.03</v>
      </c>
      <c r="D130">
        <v>0.87350000000000005</v>
      </c>
      <c r="E130">
        <v>6.5129999999999999</v>
      </c>
      <c r="F130">
        <v>3.7730000000000001</v>
      </c>
      <c r="G130">
        <v>1.91</v>
      </c>
      <c r="H130">
        <v>6.1849999999999996</v>
      </c>
      <c r="I130" t="str">
        <f t="shared" si="1"/>
        <v>Rosa</v>
      </c>
    </row>
    <row r="131" spans="1:9" x14ac:dyDescent="0.25">
      <c r="A131">
        <v>2</v>
      </c>
      <c r="B131">
        <v>17.55</v>
      </c>
      <c r="C131">
        <v>15.66</v>
      </c>
      <c r="D131">
        <v>0.89910000000000001</v>
      </c>
      <c r="E131">
        <v>5.7910000000000004</v>
      </c>
      <c r="F131">
        <v>3.69</v>
      </c>
      <c r="G131">
        <v>5.3659999999999997</v>
      </c>
      <c r="H131">
        <v>5.6609999999999996</v>
      </c>
      <c r="I131" t="str">
        <f t="shared" ref="I131:I194" si="2">IF(A131 = 1, "Kama", IF(A131 = 2, "Rosa", "Canadian"))</f>
        <v>Rosa</v>
      </c>
    </row>
    <row r="132" spans="1:9" x14ac:dyDescent="0.25">
      <c r="A132">
        <v>2</v>
      </c>
      <c r="B132">
        <v>18.3</v>
      </c>
      <c r="C132">
        <v>15.89</v>
      </c>
      <c r="D132">
        <v>0.91080000000000005</v>
      </c>
      <c r="E132">
        <v>5.9790000000000001</v>
      </c>
      <c r="F132">
        <v>3.7549999999999999</v>
      </c>
      <c r="G132">
        <v>2.8370000000000002</v>
      </c>
      <c r="H132">
        <v>5.9619999999999997</v>
      </c>
      <c r="I132" t="str">
        <f t="shared" si="2"/>
        <v>Rosa</v>
      </c>
    </row>
    <row r="133" spans="1:9" x14ac:dyDescent="0.25">
      <c r="A133">
        <v>2</v>
      </c>
      <c r="B133">
        <v>18.940000000000001</v>
      </c>
      <c r="C133">
        <v>16.32</v>
      </c>
      <c r="D133">
        <v>0.89419999999999999</v>
      </c>
      <c r="E133">
        <v>6.1440000000000001</v>
      </c>
      <c r="F133">
        <v>3.8250000000000002</v>
      </c>
      <c r="G133">
        <v>2.9079999999999999</v>
      </c>
      <c r="H133">
        <v>5.9489999999999998</v>
      </c>
      <c r="I133" t="str">
        <f t="shared" si="2"/>
        <v>Rosa</v>
      </c>
    </row>
    <row r="134" spans="1:9" x14ac:dyDescent="0.25">
      <c r="A134">
        <v>2</v>
      </c>
      <c r="B134">
        <v>15.38</v>
      </c>
      <c r="C134">
        <v>14.9</v>
      </c>
      <c r="D134">
        <v>0.87060000000000004</v>
      </c>
      <c r="E134">
        <v>5.8840000000000003</v>
      </c>
      <c r="F134">
        <v>3.2679999999999998</v>
      </c>
      <c r="G134">
        <v>4.4619999999999997</v>
      </c>
      <c r="H134">
        <v>5.7949999999999999</v>
      </c>
      <c r="I134" t="str">
        <f t="shared" si="2"/>
        <v>Rosa</v>
      </c>
    </row>
    <row r="135" spans="1:9" x14ac:dyDescent="0.25">
      <c r="A135">
        <v>2</v>
      </c>
      <c r="B135">
        <v>16.16</v>
      </c>
      <c r="C135">
        <v>15.33</v>
      </c>
      <c r="D135">
        <v>0.86439999999999995</v>
      </c>
      <c r="E135">
        <v>5.8449999999999998</v>
      </c>
      <c r="F135">
        <v>3.395</v>
      </c>
      <c r="G135">
        <v>4.266</v>
      </c>
      <c r="H135">
        <v>5.7949999999999999</v>
      </c>
      <c r="I135" t="str">
        <f t="shared" si="2"/>
        <v>Rosa</v>
      </c>
    </row>
    <row r="136" spans="1:9" x14ac:dyDescent="0.25">
      <c r="A136">
        <v>2</v>
      </c>
      <c r="B136">
        <v>15.56</v>
      </c>
      <c r="C136">
        <v>14.89</v>
      </c>
      <c r="D136">
        <v>0.88229999999999997</v>
      </c>
      <c r="E136">
        <v>5.7759999999999998</v>
      </c>
      <c r="F136">
        <v>3.4079999999999999</v>
      </c>
      <c r="G136">
        <v>4.9720000000000004</v>
      </c>
      <c r="H136">
        <v>5.8470000000000004</v>
      </c>
      <c r="I136" t="str">
        <f t="shared" si="2"/>
        <v>Rosa</v>
      </c>
    </row>
    <row r="137" spans="1:9" x14ac:dyDescent="0.25">
      <c r="A137">
        <v>2</v>
      </c>
      <c r="B137">
        <v>15.38</v>
      </c>
      <c r="C137">
        <v>14.66</v>
      </c>
      <c r="D137">
        <v>0.89900000000000002</v>
      </c>
      <c r="E137">
        <v>5.4770000000000003</v>
      </c>
      <c r="F137">
        <v>3.4649999999999999</v>
      </c>
      <c r="G137">
        <v>3.6</v>
      </c>
      <c r="H137">
        <v>5.4390000000000001</v>
      </c>
      <c r="I137" t="str">
        <f t="shared" si="2"/>
        <v>Rosa</v>
      </c>
    </row>
    <row r="138" spans="1:9" x14ac:dyDescent="0.25">
      <c r="A138">
        <v>2</v>
      </c>
      <c r="B138">
        <v>17.36</v>
      </c>
      <c r="C138">
        <v>15.76</v>
      </c>
      <c r="D138">
        <v>0.87849999999999995</v>
      </c>
      <c r="E138">
        <v>6.1449999999999996</v>
      </c>
      <c r="F138">
        <v>3.5739999999999998</v>
      </c>
      <c r="G138">
        <v>3.5259999999999998</v>
      </c>
      <c r="H138">
        <v>5.9710000000000001</v>
      </c>
      <c r="I138" t="str">
        <f t="shared" si="2"/>
        <v>Rosa</v>
      </c>
    </row>
    <row r="139" spans="1:9" x14ac:dyDescent="0.25">
      <c r="A139">
        <v>2</v>
      </c>
      <c r="B139">
        <v>15.57</v>
      </c>
      <c r="C139">
        <v>15.15</v>
      </c>
      <c r="D139">
        <v>0.85270000000000001</v>
      </c>
      <c r="E139">
        <v>5.92</v>
      </c>
      <c r="F139">
        <v>3.2309999999999999</v>
      </c>
      <c r="G139">
        <v>2.64</v>
      </c>
      <c r="H139">
        <v>5.8789999999999996</v>
      </c>
      <c r="I139" t="str">
        <f t="shared" si="2"/>
        <v>Rosa</v>
      </c>
    </row>
    <row r="140" spans="1:9" x14ac:dyDescent="0.25">
      <c r="A140">
        <v>2</v>
      </c>
      <c r="B140">
        <v>15.6</v>
      </c>
      <c r="C140">
        <v>15.11</v>
      </c>
      <c r="D140">
        <v>0.85799999999999998</v>
      </c>
      <c r="E140">
        <v>5.8319999999999999</v>
      </c>
      <c r="F140">
        <v>3.286</v>
      </c>
      <c r="G140">
        <v>2.7250000000000001</v>
      </c>
      <c r="H140">
        <v>5.7519999999999998</v>
      </c>
      <c r="I140" t="str">
        <f t="shared" si="2"/>
        <v>Rosa</v>
      </c>
    </row>
    <row r="141" spans="1:9" x14ac:dyDescent="0.25">
      <c r="A141">
        <v>2</v>
      </c>
      <c r="B141">
        <v>16.23</v>
      </c>
      <c r="C141">
        <v>15.18</v>
      </c>
      <c r="D141">
        <v>0.88500000000000001</v>
      </c>
      <c r="E141">
        <v>5.8719999999999999</v>
      </c>
      <c r="F141">
        <v>3.472</v>
      </c>
      <c r="G141">
        <v>3.7690000000000001</v>
      </c>
      <c r="H141">
        <v>5.9219999999999997</v>
      </c>
      <c r="I141" t="str">
        <f t="shared" si="2"/>
        <v>Rosa</v>
      </c>
    </row>
    <row r="142" spans="1:9" x14ac:dyDescent="0.25">
      <c r="A142">
        <v>3</v>
      </c>
      <c r="B142">
        <v>13.07</v>
      </c>
      <c r="C142">
        <v>13.92</v>
      </c>
      <c r="D142">
        <v>0.84799999999999998</v>
      </c>
      <c r="E142">
        <v>5.4720000000000004</v>
      </c>
      <c r="F142">
        <v>2.9940000000000002</v>
      </c>
      <c r="G142">
        <v>5.3040000000000003</v>
      </c>
      <c r="H142">
        <v>5.3949999999999996</v>
      </c>
      <c r="I142" t="str">
        <f t="shared" si="2"/>
        <v>Canadian</v>
      </c>
    </row>
    <row r="143" spans="1:9" x14ac:dyDescent="0.25">
      <c r="A143">
        <v>3</v>
      </c>
      <c r="B143">
        <v>13.32</v>
      </c>
      <c r="C143">
        <v>13.94</v>
      </c>
      <c r="D143">
        <v>0.86129999999999995</v>
      </c>
      <c r="E143">
        <v>5.5410000000000004</v>
      </c>
      <c r="F143">
        <v>3.073</v>
      </c>
      <c r="G143">
        <v>7.0350000000000001</v>
      </c>
      <c r="H143">
        <v>5.44</v>
      </c>
      <c r="I143" t="str">
        <f t="shared" si="2"/>
        <v>Canadian</v>
      </c>
    </row>
    <row r="144" spans="1:9" x14ac:dyDescent="0.25">
      <c r="A144">
        <v>3</v>
      </c>
      <c r="B144">
        <v>13.34</v>
      </c>
      <c r="C144">
        <v>13.95</v>
      </c>
      <c r="D144">
        <v>0.86199999999999999</v>
      </c>
      <c r="E144">
        <v>5.3890000000000002</v>
      </c>
      <c r="F144">
        <v>3.0739999999999998</v>
      </c>
      <c r="G144">
        <v>5.9950000000000001</v>
      </c>
      <c r="H144">
        <v>5.3070000000000004</v>
      </c>
      <c r="I144" t="str">
        <f t="shared" si="2"/>
        <v>Canadian</v>
      </c>
    </row>
    <row r="145" spans="1:9" x14ac:dyDescent="0.25">
      <c r="A145">
        <v>3</v>
      </c>
      <c r="B145">
        <v>12.22</v>
      </c>
      <c r="C145">
        <v>13.32</v>
      </c>
      <c r="D145">
        <v>0.86519999999999997</v>
      </c>
      <c r="E145">
        <v>5.2240000000000002</v>
      </c>
      <c r="F145">
        <v>2.9670000000000001</v>
      </c>
      <c r="G145">
        <v>5.4690000000000003</v>
      </c>
      <c r="H145">
        <v>5.2210000000000001</v>
      </c>
      <c r="I145" t="str">
        <f t="shared" si="2"/>
        <v>Canadian</v>
      </c>
    </row>
    <row r="146" spans="1:9" x14ac:dyDescent="0.25">
      <c r="A146">
        <v>3</v>
      </c>
      <c r="B146">
        <v>11.82</v>
      </c>
      <c r="C146">
        <v>13.4</v>
      </c>
      <c r="D146">
        <v>0.82740000000000002</v>
      </c>
      <c r="E146">
        <v>5.3140000000000001</v>
      </c>
      <c r="F146">
        <v>2.7770000000000001</v>
      </c>
      <c r="G146">
        <v>4.4710000000000001</v>
      </c>
      <c r="H146">
        <v>5.1779999999999999</v>
      </c>
      <c r="I146" t="str">
        <f t="shared" si="2"/>
        <v>Canadian</v>
      </c>
    </row>
    <row r="147" spans="1:9" x14ac:dyDescent="0.25">
      <c r="A147">
        <v>3</v>
      </c>
      <c r="B147">
        <v>11.21</v>
      </c>
      <c r="C147">
        <v>13.13</v>
      </c>
      <c r="D147">
        <v>0.81669999999999998</v>
      </c>
      <c r="E147">
        <v>5.2789999999999999</v>
      </c>
      <c r="F147">
        <v>2.6869999999999998</v>
      </c>
      <c r="G147">
        <v>6.1689999999999996</v>
      </c>
      <c r="H147">
        <v>5.2750000000000004</v>
      </c>
      <c r="I147" t="str">
        <f t="shared" si="2"/>
        <v>Canadian</v>
      </c>
    </row>
    <row r="148" spans="1:9" x14ac:dyDescent="0.25">
      <c r="A148">
        <v>3</v>
      </c>
      <c r="B148">
        <v>11.43</v>
      </c>
      <c r="C148">
        <v>13.13</v>
      </c>
      <c r="D148">
        <v>0.83350000000000002</v>
      </c>
      <c r="E148">
        <v>5.1760000000000002</v>
      </c>
      <c r="F148">
        <v>2.7189999999999999</v>
      </c>
      <c r="G148">
        <v>2.2210000000000001</v>
      </c>
      <c r="H148">
        <v>5.1319999999999997</v>
      </c>
      <c r="I148" t="str">
        <f t="shared" si="2"/>
        <v>Canadian</v>
      </c>
    </row>
    <row r="149" spans="1:9" x14ac:dyDescent="0.25">
      <c r="A149">
        <v>3</v>
      </c>
      <c r="B149">
        <v>12.49</v>
      </c>
      <c r="C149">
        <v>13.46</v>
      </c>
      <c r="D149">
        <v>0.86580000000000001</v>
      </c>
      <c r="E149">
        <v>5.2670000000000003</v>
      </c>
      <c r="F149">
        <v>2.9670000000000001</v>
      </c>
      <c r="G149">
        <v>4.4210000000000003</v>
      </c>
      <c r="H149">
        <v>5.0019999999999998</v>
      </c>
      <c r="I149" t="str">
        <f t="shared" si="2"/>
        <v>Canadian</v>
      </c>
    </row>
    <row r="150" spans="1:9" x14ac:dyDescent="0.25">
      <c r="A150">
        <v>3</v>
      </c>
      <c r="B150">
        <v>12.7</v>
      </c>
      <c r="C150">
        <v>13.71</v>
      </c>
      <c r="D150">
        <v>0.84909999999999997</v>
      </c>
      <c r="E150">
        <v>5.3860000000000001</v>
      </c>
      <c r="F150">
        <v>2.911</v>
      </c>
      <c r="G150">
        <v>3.26</v>
      </c>
      <c r="H150">
        <v>5.3159999999999998</v>
      </c>
      <c r="I150" t="str">
        <f t="shared" si="2"/>
        <v>Canadian</v>
      </c>
    </row>
    <row r="151" spans="1:9" x14ac:dyDescent="0.25">
      <c r="A151">
        <v>3</v>
      </c>
      <c r="B151">
        <v>10.79</v>
      </c>
      <c r="C151">
        <v>12.93</v>
      </c>
      <c r="D151">
        <v>0.81069999999999998</v>
      </c>
      <c r="E151">
        <v>5.3170000000000002</v>
      </c>
      <c r="F151">
        <v>2.6480000000000001</v>
      </c>
      <c r="G151">
        <v>5.4619999999999997</v>
      </c>
      <c r="H151">
        <v>5.194</v>
      </c>
      <c r="I151" t="str">
        <f t="shared" si="2"/>
        <v>Canadian</v>
      </c>
    </row>
    <row r="152" spans="1:9" x14ac:dyDescent="0.25">
      <c r="A152">
        <v>3</v>
      </c>
      <c r="B152">
        <v>11.83</v>
      </c>
      <c r="C152">
        <v>13.23</v>
      </c>
      <c r="D152">
        <v>0.84960000000000002</v>
      </c>
      <c r="E152">
        <v>5.2629999999999999</v>
      </c>
      <c r="F152">
        <v>2.84</v>
      </c>
      <c r="G152">
        <v>5.1950000000000003</v>
      </c>
      <c r="H152">
        <v>5.3070000000000004</v>
      </c>
      <c r="I152" t="str">
        <f t="shared" si="2"/>
        <v>Canadian</v>
      </c>
    </row>
    <row r="153" spans="1:9" x14ac:dyDescent="0.25">
      <c r="A153">
        <v>3</v>
      </c>
      <c r="B153">
        <v>12.01</v>
      </c>
      <c r="C153">
        <v>13.52</v>
      </c>
      <c r="D153">
        <v>0.82489999999999997</v>
      </c>
      <c r="E153">
        <v>5.4050000000000002</v>
      </c>
      <c r="F153">
        <v>2.7759999999999998</v>
      </c>
      <c r="G153">
        <v>6.992</v>
      </c>
      <c r="H153">
        <v>5.27</v>
      </c>
      <c r="I153" t="str">
        <f t="shared" si="2"/>
        <v>Canadian</v>
      </c>
    </row>
    <row r="154" spans="1:9" x14ac:dyDescent="0.25">
      <c r="A154">
        <v>3</v>
      </c>
      <c r="B154">
        <v>12.26</v>
      </c>
      <c r="C154">
        <v>13.6</v>
      </c>
      <c r="D154">
        <v>0.83330000000000004</v>
      </c>
      <c r="E154">
        <v>5.4080000000000004</v>
      </c>
      <c r="F154">
        <v>2.8330000000000002</v>
      </c>
      <c r="G154">
        <v>4.7560000000000002</v>
      </c>
      <c r="H154">
        <v>5.36</v>
      </c>
      <c r="I154" t="str">
        <f t="shared" si="2"/>
        <v>Canadian</v>
      </c>
    </row>
    <row r="155" spans="1:9" x14ac:dyDescent="0.25">
      <c r="A155">
        <v>3</v>
      </c>
      <c r="B155">
        <v>11.18</v>
      </c>
      <c r="C155">
        <v>13.04</v>
      </c>
      <c r="D155">
        <v>0.8266</v>
      </c>
      <c r="E155">
        <v>5.22</v>
      </c>
      <c r="F155">
        <v>2.6930000000000001</v>
      </c>
      <c r="G155">
        <v>3.3319999999999999</v>
      </c>
      <c r="H155">
        <v>5.0010000000000003</v>
      </c>
      <c r="I155" t="str">
        <f t="shared" si="2"/>
        <v>Canadian</v>
      </c>
    </row>
    <row r="156" spans="1:9" x14ac:dyDescent="0.25">
      <c r="A156">
        <v>3</v>
      </c>
      <c r="B156">
        <v>11.36</v>
      </c>
      <c r="C156">
        <v>13.05</v>
      </c>
      <c r="D156">
        <v>0.83819999999999995</v>
      </c>
      <c r="E156">
        <v>5.1749999999999998</v>
      </c>
      <c r="F156">
        <v>2.7549999999999999</v>
      </c>
      <c r="G156">
        <v>4.048</v>
      </c>
      <c r="H156">
        <v>5.2629999999999999</v>
      </c>
      <c r="I156" t="str">
        <f t="shared" si="2"/>
        <v>Canadian</v>
      </c>
    </row>
    <row r="157" spans="1:9" x14ac:dyDescent="0.25">
      <c r="A157">
        <v>3</v>
      </c>
      <c r="B157">
        <v>11.19</v>
      </c>
      <c r="C157">
        <v>13.05</v>
      </c>
      <c r="D157">
        <v>0.82530000000000003</v>
      </c>
      <c r="E157">
        <v>5.25</v>
      </c>
      <c r="F157">
        <v>2.6749999999999998</v>
      </c>
      <c r="G157">
        <v>5.8129999999999997</v>
      </c>
      <c r="H157">
        <v>5.2190000000000003</v>
      </c>
      <c r="I157" t="str">
        <f t="shared" si="2"/>
        <v>Canadian</v>
      </c>
    </row>
    <row r="158" spans="1:9" x14ac:dyDescent="0.25">
      <c r="A158">
        <v>3</v>
      </c>
      <c r="B158">
        <v>11.34</v>
      </c>
      <c r="C158">
        <v>12.87</v>
      </c>
      <c r="D158">
        <v>0.85960000000000003</v>
      </c>
      <c r="E158">
        <v>5.0529999999999999</v>
      </c>
      <c r="F158">
        <v>2.8490000000000002</v>
      </c>
      <c r="G158">
        <v>3.347</v>
      </c>
      <c r="H158">
        <v>5.0030000000000001</v>
      </c>
      <c r="I158" t="str">
        <f t="shared" si="2"/>
        <v>Canadian</v>
      </c>
    </row>
    <row r="159" spans="1:9" x14ac:dyDescent="0.25">
      <c r="A159">
        <v>3</v>
      </c>
      <c r="B159">
        <v>12.13</v>
      </c>
      <c r="C159">
        <v>13.73</v>
      </c>
      <c r="D159">
        <v>0.80810000000000004</v>
      </c>
      <c r="E159">
        <v>5.3940000000000001</v>
      </c>
      <c r="F159">
        <v>2.7450000000000001</v>
      </c>
      <c r="G159">
        <v>4.8250000000000002</v>
      </c>
      <c r="H159">
        <v>5.22</v>
      </c>
      <c r="I159" t="str">
        <f t="shared" si="2"/>
        <v>Canadian</v>
      </c>
    </row>
    <row r="160" spans="1:9" x14ac:dyDescent="0.25">
      <c r="A160">
        <v>3</v>
      </c>
      <c r="B160">
        <v>11.75</v>
      </c>
      <c r="C160">
        <v>13.52</v>
      </c>
      <c r="D160">
        <v>0.80820000000000003</v>
      </c>
      <c r="E160">
        <v>5.444</v>
      </c>
      <c r="F160">
        <v>2.6779999999999999</v>
      </c>
      <c r="G160">
        <v>4.3780000000000001</v>
      </c>
      <c r="H160">
        <v>5.31</v>
      </c>
      <c r="I160" t="str">
        <f t="shared" si="2"/>
        <v>Canadian</v>
      </c>
    </row>
    <row r="161" spans="1:9" x14ac:dyDescent="0.25">
      <c r="A161">
        <v>3</v>
      </c>
      <c r="B161">
        <v>11.49</v>
      </c>
      <c r="C161">
        <v>13.22</v>
      </c>
      <c r="D161">
        <v>0.82630000000000003</v>
      </c>
      <c r="E161">
        <v>5.3040000000000003</v>
      </c>
      <c r="F161">
        <v>2.6949999999999998</v>
      </c>
      <c r="G161">
        <v>5.3879999999999999</v>
      </c>
      <c r="H161">
        <v>5.31</v>
      </c>
      <c r="I161" t="str">
        <f t="shared" si="2"/>
        <v>Canadian</v>
      </c>
    </row>
    <row r="162" spans="1:9" x14ac:dyDescent="0.25">
      <c r="A162">
        <v>3</v>
      </c>
      <c r="B162">
        <v>12.54</v>
      </c>
      <c r="C162">
        <v>13.67</v>
      </c>
      <c r="D162">
        <v>0.84250000000000003</v>
      </c>
      <c r="E162">
        <v>5.4509999999999996</v>
      </c>
      <c r="F162">
        <v>2.879</v>
      </c>
      <c r="G162">
        <v>3.0819999999999999</v>
      </c>
      <c r="H162">
        <v>5.4909999999999997</v>
      </c>
      <c r="I162" t="str">
        <f t="shared" si="2"/>
        <v>Canadian</v>
      </c>
    </row>
    <row r="163" spans="1:9" x14ac:dyDescent="0.25">
      <c r="A163">
        <v>3</v>
      </c>
      <c r="B163">
        <v>12.02</v>
      </c>
      <c r="C163">
        <v>13.33</v>
      </c>
      <c r="D163">
        <v>0.85029999999999994</v>
      </c>
      <c r="E163">
        <v>5.35</v>
      </c>
      <c r="F163">
        <v>2.81</v>
      </c>
      <c r="G163">
        <v>4.2709999999999999</v>
      </c>
      <c r="H163">
        <v>5.3079999999999998</v>
      </c>
      <c r="I163" t="str">
        <f t="shared" si="2"/>
        <v>Canadian</v>
      </c>
    </row>
    <row r="164" spans="1:9" x14ac:dyDescent="0.25">
      <c r="A164">
        <v>3</v>
      </c>
      <c r="B164">
        <v>12.05</v>
      </c>
      <c r="C164">
        <v>13.41</v>
      </c>
      <c r="D164">
        <v>0.84160000000000001</v>
      </c>
      <c r="E164">
        <v>5.2670000000000003</v>
      </c>
      <c r="F164">
        <v>2.847</v>
      </c>
      <c r="G164">
        <v>4.9880000000000004</v>
      </c>
      <c r="H164">
        <v>5.0460000000000003</v>
      </c>
      <c r="I164" t="str">
        <f t="shared" si="2"/>
        <v>Canadian</v>
      </c>
    </row>
    <row r="165" spans="1:9" x14ac:dyDescent="0.25">
      <c r="A165">
        <v>3</v>
      </c>
      <c r="B165">
        <v>12.55</v>
      </c>
      <c r="C165">
        <v>13.57</v>
      </c>
      <c r="D165">
        <v>0.85580000000000001</v>
      </c>
      <c r="E165">
        <v>5.3330000000000002</v>
      </c>
      <c r="F165">
        <v>2.968</v>
      </c>
      <c r="G165">
        <v>4.4189999999999996</v>
      </c>
      <c r="H165">
        <v>5.1760000000000002</v>
      </c>
      <c r="I165" t="str">
        <f t="shared" si="2"/>
        <v>Canadian</v>
      </c>
    </row>
    <row r="166" spans="1:9" x14ac:dyDescent="0.25">
      <c r="A166">
        <v>3</v>
      </c>
      <c r="B166">
        <v>11.14</v>
      </c>
      <c r="C166">
        <v>12.79</v>
      </c>
      <c r="D166">
        <v>0.85580000000000001</v>
      </c>
      <c r="E166">
        <v>5.0110000000000001</v>
      </c>
      <c r="F166">
        <v>2.794</v>
      </c>
      <c r="G166">
        <v>6.3879999999999999</v>
      </c>
      <c r="H166">
        <v>5.0490000000000004</v>
      </c>
      <c r="I166" t="str">
        <f t="shared" si="2"/>
        <v>Canadian</v>
      </c>
    </row>
    <row r="167" spans="1:9" x14ac:dyDescent="0.25">
      <c r="A167">
        <v>3</v>
      </c>
      <c r="B167">
        <v>12.1</v>
      </c>
      <c r="C167">
        <v>13.15</v>
      </c>
      <c r="D167">
        <v>0.87929999999999997</v>
      </c>
      <c r="E167">
        <v>5.1050000000000004</v>
      </c>
      <c r="F167">
        <v>2.9409999999999998</v>
      </c>
      <c r="G167">
        <v>2.2010000000000001</v>
      </c>
      <c r="H167">
        <v>5.056</v>
      </c>
      <c r="I167" t="str">
        <f t="shared" si="2"/>
        <v>Canadian</v>
      </c>
    </row>
    <row r="168" spans="1:9" x14ac:dyDescent="0.25">
      <c r="A168">
        <v>3</v>
      </c>
      <c r="B168">
        <v>12.44</v>
      </c>
      <c r="C168">
        <v>13.59</v>
      </c>
      <c r="D168">
        <v>0.84619999999999995</v>
      </c>
      <c r="E168">
        <v>5.319</v>
      </c>
      <c r="F168">
        <v>2.8969999999999998</v>
      </c>
      <c r="G168">
        <v>4.9240000000000004</v>
      </c>
      <c r="H168">
        <v>5.27</v>
      </c>
      <c r="I168" t="str">
        <f t="shared" si="2"/>
        <v>Canadian</v>
      </c>
    </row>
    <row r="169" spans="1:9" x14ac:dyDescent="0.25">
      <c r="A169">
        <v>3</v>
      </c>
      <c r="B169">
        <v>12.15</v>
      </c>
      <c r="C169">
        <v>13.45</v>
      </c>
      <c r="D169">
        <v>0.84430000000000005</v>
      </c>
      <c r="E169">
        <v>5.4169999999999998</v>
      </c>
      <c r="F169">
        <v>2.8370000000000002</v>
      </c>
      <c r="G169">
        <v>3.6379999999999999</v>
      </c>
      <c r="H169">
        <v>5.3380000000000001</v>
      </c>
      <c r="I169" t="str">
        <f t="shared" si="2"/>
        <v>Canadian</v>
      </c>
    </row>
    <row r="170" spans="1:9" x14ac:dyDescent="0.25">
      <c r="A170">
        <v>3</v>
      </c>
      <c r="B170">
        <v>11.35</v>
      </c>
      <c r="C170">
        <v>13.12</v>
      </c>
      <c r="D170">
        <v>0.82909999999999995</v>
      </c>
      <c r="E170">
        <v>5.1760000000000002</v>
      </c>
      <c r="F170">
        <v>2.6680000000000001</v>
      </c>
      <c r="G170">
        <v>4.3369999999999997</v>
      </c>
      <c r="H170">
        <v>5.1319999999999997</v>
      </c>
      <c r="I170" t="str">
        <f t="shared" si="2"/>
        <v>Canadian</v>
      </c>
    </row>
    <row r="171" spans="1:9" x14ac:dyDescent="0.25">
      <c r="A171">
        <v>3</v>
      </c>
      <c r="B171">
        <v>11.24</v>
      </c>
      <c r="C171">
        <v>13</v>
      </c>
      <c r="D171">
        <v>0.83589999999999998</v>
      </c>
      <c r="E171">
        <v>5.09</v>
      </c>
      <c r="F171">
        <v>2.7149999999999999</v>
      </c>
      <c r="G171">
        <v>3.5209999999999999</v>
      </c>
      <c r="H171">
        <v>5.0880000000000001</v>
      </c>
      <c r="I171" t="str">
        <f t="shared" si="2"/>
        <v>Canadian</v>
      </c>
    </row>
    <row r="172" spans="1:9" x14ac:dyDescent="0.25">
      <c r="A172">
        <v>3</v>
      </c>
      <c r="B172">
        <v>11.02</v>
      </c>
      <c r="C172">
        <v>13</v>
      </c>
      <c r="D172">
        <v>0.81889999999999996</v>
      </c>
      <c r="E172">
        <v>5.3250000000000002</v>
      </c>
      <c r="F172">
        <v>2.7010000000000001</v>
      </c>
      <c r="G172">
        <v>6.7350000000000003</v>
      </c>
      <c r="H172">
        <v>5.1630000000000003</v>
      </c>
      <c r="I172" t="str">
        <f t="shared" si="2"/>
        <v>Canadian</v>
      </c>
    </row>
    <row r="173" spans="1:9" x14ac:dyDescent="0.25">
      <c r="A173">
        <v>3</v>
      </c>
      <c r="B173">
        <v>11.55</v>
      </c>
      <c r="C173">
        <v>13.1</v>
      </c>
      <c r="D173">
        <v>0.84550000000000003</v>
      </c>
      <c r="E173">
        <v>5.1669999999999998</v>
      </c>
      <c r="F173">
        <v>2.8450000000000002</v>
      </c>
      <c r="G173">
        <v>6.7149999999999999</v>
      </c>
      <c r="H173">
        <v>4.9560000000000004</v>
      </c>
      <c r="I173" t="str">
        <f t="shared" si="2"/>
        <v>Canadian</v>
      </c>
    </row>
    <row r="174" spans="1:9" x14ac:dyDescent="0.25">
      <c r="A174">
        <v>3</v>
      </c>
      <c r="B174">
        <v>11.27</v>
      </c>
      <c r="C174">
        <v>12.97</v>
      </c>
      <c r="D174">
        <v>0.84189999999999998</v>
      </c>
      <c r="E174">
        <v>5.0880000000000001</v>
      </c>
      <c r="F174">
        <v>2.7629999999999999</v>
      </c>
      <c r="G174">
        <v>4.3090000000000002</v>
      </c>
      <c r="H174">
        <v>5</v>
      </c>
      <c r="I174" t="str">
        <f t="shared" si="2"/>
        <v>Canadian</v>
      </c>
    </row>
    <row r="175" spans="1:9" x14ac:dyDescent="0.25">
      <c r="A175">
        <v>3</v>
      </c>
      <c r="B175">
        <v>11.4</v>
      </c>
      <c r="C175">
        <v>13.08</v>
      </c>
      <c r="D175">
        <v>0.83750000000000002</v>
      </c>
      <c r="E175">
        <v>5.1360000000000001</v>
      </c>
      <c r="F175">
        <v>2.7629999999999999</v>
      </c>
      <c r="G175">
        <v>5.5880000000000001</v>
      </c>
      <c r="H175">
        <v>5.0890000000000004</v>
      </c>
      <c r="I175" t="str">
        <f t="shared" si="2"/>
        <v>Canadian</v>
      </c>
    </row>
    <row r="176" spans="1:9" x14ac:dyDescent="0.25">
      <c r="A176">
        <v>3</v>
      </c>
      <c r="B176">
        <v>10.83</v>
      </c>
      <c r="C176">
        <v>12.96</v>
      </c>
      <c r="D176">
        <v>0.80989999999999995</v>
      </c>
      <c r="E176">
        <v>5.2779999999999996</v>
      </c>
      <c r="F176">
        <v>2.641</v>
      </c>
      <c r="G176">
        <v>5.1820000000000004</v>
      </c>
      <c r="H176">
        <v>5.1849999999999996</v>
      </c>
      <c r="I176" t="str">
        <f t="shared" si="2"/>
        <v>Canadian</v>
      </c>
    </row>
    <row r="177" spans="1:9" x14ac:dyDescent="0.25">
      <c r="A177">
        <v>3</v>
      </c>
      <c r="B177">
        <v>10.8</v>
      </c>
      <c r="C177">
        <v>12.57</v>
      </c>
      <c r="D177">
        <v>0.85899999999999999</v>
      </c>
      <c r="E177">
        <v>4.9809999999999999</v>
      </c>
      <c r="F177">
        <v>2.8210000000000002</v>
      </c>
      <c r="G177">
        <v>4.7729999999999997</v>
      </c>
      <c r="H177">
        <v>5.0629999999999997</v>
      </c>
      <c r="I177" t="str">
        <f t="shared" si="2"/>
        <v>Canadian</v>
      </c>
    </row>
    <row r="178" spans="1:9" x14ac:dyDescent="0.25">
      <c r="A178">
        <v>3</v>
      </c>
      <c r="B178">
        <v>11.26</v>
      </c>
      <c r="C178">
        <v>13.01</v>
      </c>
      <c r="D178">
        <v>0.83550000000000002</v>
      </c>
      <c r="E178">
        <v>5.1859999999999999</v>
      </c>
      <c r="F178">
        <v>2.71</v>
      </c>
      <c r="G178">
        <v>5.335</v>
      </c>
      <c r="H178">
        <v>5.0919999999999996</v>
      </c>
      <c r="I178" t="str">
        <f t="shared" si="2"/>
        <v>Canadian</v>
      </c>
    </row>
    <row r="179" spans="1:9" x14ac:dyDescent="0.25">
      <c r="A179">
        <v>3</v>
      </c>
      <c r="B179">
        <v>10.74</v>
      </c>
      <c r="C179">
        <v>12.73</v>
      </c>
      <c r="D179">
        <v>0.83289999999999997</v>
      </c>
      <c r="E179">
        <v>5.1449999999999996</v>
      </c>
      <c r="F179">
        <v>2.6419999999999999</v>
      </c>
      <c r="G179">
        <v>4.702</v>
      </c>
      <c r="H179">
        <v>4.9630000000000001</v>
      </c>
      <c r="I179" t="str">
        <f t="shared" si="2"/>
        <v>Canadian</v>
      </c>
    </row>
    <row r="180" spans="1:9" x14ac:dyDescent="0.25">
      <c r="A180">
        <v>3</v>
      </c>
      <c r="B180">
        <v>11.48</v>
      </c>
      <c r="C180">
        <v>13.05</v>
      </c>
      <c r="D180">
        <v>0.84730000000000005</v>
      </c>
      <c r="E180">
        <v>5.18</v>
      </c>
      <c r="F180">
        <v>2.758</v>
      </c>
      <c r="G180">
        <v>5.8760000000000003</v>
      </c>
      <c r="H180">
        <v>5.0019999999999998</v>
      </c>
      <c r="I180" t="str">
        <f t="shared" si="2"/>
        <v>Canadian</v>
      </c>
    </row>
    <row r="181" spans="1:9" x14ac:dyDescent="0.25">
      <c r="A181">
        <v>3</v>
      </c>
      <c r="B181">
        <v>12.21</v>
      </c>
      <c r="C181">
        <v>13.47</v>
      </c>
      <c r="D181">
        <v>0.84530000000000005</v>
      </c>
      <c r="E181">
        <v>5.3570000000000002</v>
      </c>
      <c r="F181">
        <v>2.8929999999999998</v>
      </c>
      <c r="G181">
        <v>1.661</v>
      </c>
      <c r="H181">
        <v>5.1779999999999999</v>
      </c>
      <c r="I181" t="str">
        <f t="shared" si="2"/>
        <v>Canadian</v>
      </c>
    </row>
    <row r="182" spans="1:9" x14ac:dyDescent="0.25">
      <c r="A182">
        <v>3</v>
      </c>
      <c r="B182">
        <v>11.41</v>
      </c>
      <c r="C182">
        <v>12.95</v>
      </c>
      <c r="D182">
        <v>0.85599999999999998</v>
      </c>
      <c r="E182">
        <v>5.09</v>
      </c>
      <c r="F182">
        <v>2.7749999999999999</v>
      </c>
      <c r="G182">
        <v>4.9569999999999999</v>
      </c>
      <c r="H182">
        <v>4.8250000000000002</v>
      </c>
      <c r="I182" t="str">
        <f t="shared" si="2"/>
        <v>Canadian</v>
      </c>
    </row>
    <row r="183" spans="1:9" x14ac:dyDescent="0.25">
      <c r="A183">
        <v>3</v>
      </c>
      <c r="B183">
        <v>12.46</v>
      </c>
      <c r="C183">
        <v>13.41</v>
      </c>
      <c r="D183">
        <v>0.87060000000000004</v>
      </c>
      <c r="E183">
        <v>5.2359999999999998</v>
      </c>
      <c r="F183">
        <v>3.0169999999999999</v>
      </c>
      <c r="G183">
        <v>4.9870000000000001</v>
      </c>
      <c r="H183">
        <v>5.1470000000000002</v>
      </c>
      <c r="I183" t="str">
        <f t="shared" si="2"/>
        <v>Canadian</v>
      </c>
    </row>
    <row r="184" spans="1:9" x14ac:dyDescent="0.25">
      <c r="A184">
        <v>3</v>
      </c>
      <c r="B184">
        <v>12.19</v>
      </c>
      <c r="C184">
        <v>13.36</v>
      </c>
      <c r="D184">
        <v>0.8579</v>
      </c>
      <c r="E184">
        <v>5.24</v>
      </c>
      <c r="F184">
        <v>2.9089999999999998</v>
      </c>
      <c r="G184">
        <v>4.8570000000000002</v>
      </c>
      <c r="H184">
        <v>5.1580000000000004</v>
      </c>
      <c r="I184" t="str">
        <f t="shared" si="2"/>
        <v>Canadian</v>
      </c>
    </row>
    <row r="185" spans="1:9" x14ac:dyDescent="0.25">
      <c r="A185">
        <v>3</v>
      </c>
      <c r="B185">
        <v>11.65</v>
      </c>
      <c r="C185">
        <v>13.07</v>
      </c>
      <c r="D185">
        <v>0.85750000000000004</v>
      </c>
      <c r="E185">
        <v>5.1079999999999997</v>
      </c>
      <c r="F185">
        <v>2.85</v>
      </c>
      <c r="G185">
        <v>5.2089999999999996</v>
      </c>
      <c r="H185">
        <v>5.1349999999999998</v>
      </c>
      <c r="I185" t="str">
        <f t="shared" si="2"/>
        <v>Canadian</v>
      </c>
    </row>
    <row r="186" spans="1:9" x14ac:dyDescent="0.25">
      <c r="A186">
        <v>3</v>
      </c>
      <c r="B186">
        <v>12.89</v>
      </c>
      <c r="C186">
        <v>13.77</v>
      </c>
      <c r="D186">
        <v>0.85409999999999997</v>
      </c>
      <c r="E186">
        <v>5.4950000000000001</v>
      </c>
      <c r="F186">
        <v>3.0259999999999998</v>
      </c>
      <c r="G186">
        <v>6.1849999999999996</v>
      </c>
      <c r="H186">
        <v>5.3159999999999998</v>
      </c>
      <c r="I186" t="str">
        <f t="shared" si="2"/>
        <v>Canadian</v>
      </c>
    </row>
    <row r="187" spans="1:9" x14ac:dyDescent="0.25">
      <c r="A187">
        <v>3</v>
      </c>
      <c r="B187">
        <v>11.56</v>
      </c>
      <c r="C187">
        <v>13.31</v>
      </c>
      <c r="D187">
        <v>0.81979999999999997</v>
      </c>
      <c r="E187">
        <v>5.3630000000000004</v>
      </c>
      <c r="F187">
        <v>2.6829999999999998</v>
      </c>
      <c r="G187">
        <v>4.0620000000000003</v>
      </c>
      <c r="H187">
        <v>5.1820000000000004</v>
      </c>
      <c r="I187" t="str">
        <f t="shared" si="2"/>
        <v>Canadian</v>
      </c>
    </row>
    <row r="188" spans="1:9" x14ac:dyDescent="0.25">
      <c r="A188">
        <v>3</v>
      </c>
      <c r="B188">
        <v>11.81</v>
      </c>
      <c r="C188">
        <v>13.45</v>
      </c>
      <c r="D188">
        <v>0.81979999999999997</v>
      </c>
      <c r="E188">
        <v>5.4130000000000003</v>
      </c>
      <c r="F188">
        <v>2.7160000000000002</v>
      </c>
      <c r="G188">
        <v>4.8979999999999997</v>
      </c>
      <c r="H188">
        <v>5.3520000000000003</v>
      </c>
      <c r="I188" t="str">
        <f t="shared" si="2"/>
        <v>Canadian</v>
      </c>
    </row>
    <row r="189" spans="1:9" x14ac:dyDescent="0.25">
      <c r="A189">
        <v>3</v>
      </c>
      <c r="B189">
        <v>10.91</v>
      </c>
      <c r="C189">
        <v>12.8</v>
      </c>
      <c r="D189">
        <v>0.83720000000000006</v>
      </c>
      <c r="E189">
        <v>5.0880000000000001</v>
      </c>
      <c r="F189">
        <v>2.6749999999999998</v>
      </c>
      <c r="G189">
        <v>4.1790000000000003</v>
      </c>
      <c r="H189">
        <v>4.9560000000000004</v>
      </c>
      <c r="I189" t="str">
        <f t="shared" si="2"/>
        <v>Canadian</v>
      </c>
    </row>
    <row r="190" spans="1:9" x14ac:dyDescent="0.25">
      <c r="A190">
        <v>3</v>
      </c>
      <c r="B190">
        <v>11.23</v>
      </c>
      <c r="C190">
        <v>12.82</v>
      </c>
      <c r="D190">
        <v>0.85940000000000005</v>
      </c>
      <c r="E190">
        <v>5.0890000000000004</v>
      </c>
      <c r="F190">
        <v>2.8210000000000002</v>
      </c>
      <c r="G190">
        <v>7.524</v>
      </c>
      <c r="H190">
        <v>4.9569999999999999</v>
      </c>
      <c r="I190" t="str">
        <f t="shared" si="2"/>
        <v>Canadian</v>
      </c>
    </row>
    <row r="191" spans="1:9" x14ac:dyDescent="0.25">
      <c r="A191">
        <v>3</v>
      </c>
      <c r="B191">
        <v>10.59</v>
      </c>
      <c r="C191">
        <v>12.41</v>
      </c>
      <c r="D191">
        <v>0.86480000000000001</v>
      </c>
      <c r="E191">
        <v>4.899</v>
      </c>
      <c r="F191">
        <v>2.7869999999999999</v>
      </c>
      <c r="G191">
        <v>4.9749999999999996</v>
      </c>
      <c r="H191">
        <v>4.7939999999999996</v>
      </c>
      <c r="I191" t="str">
        <f t="shared" si="2"/>
        <v>Canadian</v>
      </c>
    </row>
    <row r="192" spans="1:9" x14ac:dyDescent="0.25">
      <c r="A192">
        <v>3</v>
      </c>
      <c r="B192">
        <v>10.93</v>
      </c>
      <c r="C192">
        <v>12.8</v>
      </c>
      <c r="D192">
        <v>0.83899999999999997</v>
      </c>
      <c r="E192">
        <v>5.0460000000000003</v>
      </c>
      <c r="F192">
        <v>2.7170000000000001</v>
      </c>
      <c r="G192">
        <v>5.3979999999999997</v>
      </c>
      <c r="H192">
        <v>5.0449999999999999</v>
      </c>
      <c r="I192" t="str">
        <f t="shared" si="2"/>
        <v>Canadian</v>
      </c>
    </row>
    <row r="193" spans="1:9" x14ac:dyDescent="0.25">
      <c r="A193">
        <v>3</v>
      </c>
      <c r="B193">
        <v>11.27</v>
      </c>
      <c r="C193">
        <v>12.86</v>
      </c>
      <c r="D193">
        <v>0.85629999999999995</v>
      </c>
      <c r="E193">
        <v>5.0910000000000002</v>
      </c>
      <c r="F193">
        <v>2.8039999999999998</v>
      </c>
      <c r="G193">
        <v>3.9849999999999999</v>
      </c>
      <c r="H193">
        <v>5.0010000000000003</v>
      </c>
      <c r="I193" t="str">
        <f t="shared" si="2"/>
        <v>Canadian</v>
      </c>
    </row>
    <row r="194" spans="1:9" x14ac:dyDescent="0.25">
      <c r="A194">
        <v>3</v>
      </c>
      <c r="B194">
        <v>11.87</v>
      </c>
      <c r="C194">
        <v>13.02</v>
      </c>
      <c r="D194">
        <v>0.87949999999999995</v>
      </c>
      <c r="E194">
        <v>5.1319999999999997</v>
      </c>
      <c r="F194">
        <v>2.9529999999999998</v>
      </c>
      <c r="G194">
        <v>3.597</v>
      </c>
      <c r="H194">
        <v>5.1319999999999997</v>
      </c>
      <c r="I194" t="str">
        <f t="shared" si="2"/>
        <v>Canadian</v>
      </c>
    </row>
    <row r="195" spans="1:9" x14ac:dyDescent="0.25">
      <c r="A195">
        <v>3</v>
      </c>
      <c r="B195">
        <v>10.82</v>
      </c>
      <c r="C195">
        <v>12.83</v>
      </c>
      <c r="D195">
        <v>0.8256</v>
      </c>
      <c r="E195">
        <v>5.18</v>
      </c>
      <c r="F195">
        <v>2.63</v>
      </c>
      <c r="G195">
        <v>4.8529999999999998</v>
      </c>
      <c r="H195">
        <v>5.0890000000000004</v>
      </c>
      <c r="I195" t="str">
        <f t="shared" ref="I195:I211" si="3">IF(A195 = 1, "Kama", IF(A195 = 2, "Rosa", "Canadian"))</f>
        <v>Canadian</v>
      </c>
    </row>
    <row r="196" spans="1:9" x14ac:dyDescent="0.25">
      <c r="A196">
        <v>3</v>
      </c>
      <c r="B196">
        <v>12.11</v>
      </c>
      <c r="C196">
        <v>13.27</v>
      </c>
      <c r="D196">
        <v>0.8639</v>
      </c>
      <c r="E196">
        <v>5.2359999999999998</v>
      </c>
      <c r="F196">
        <v>2.9750000000000001</v>
      </c>
      <c r="G196">
        <v>4.1319999999999997</v>
      </c>
      <c r="H196">
        <v>5.0119999999999996</v>
      </c>
      <c r="I196" t="str">
        <f t="shared" si="3"/>
        <v>Canadian</v>
      </c>
    </row>
    <row r="197" spans="1:9" x14ac:dyDescent="0.25">
      <c r="A197">
        <v>3</v>
      </c>
      <c r="B197">
        <v>12.8</v>
      </c>
      <c r="C197">
        <v>13.47</v>
      </c>
      <c r="D197">
        <v>0.88600000000000001</v>
      </c>
      <c r="E197">
        <v>5.16</v>
      </c>
      <c r="F197">
        <v>3.1259999999999999</v>
      </c>
      <c r="G197">
        <v>4.8730000000000002</v>
      </c>
      <c r="H197">
        <v>4.9139999999999997</v>
      </c>
      <c r="I197" t="str">
        <f t="shared" si="3"/>
        <v>Canadian</v>
      </c>
    </row>
    <row r="198" spans="1:9" x14ac:dyDescent="0.25">
      <c r="A198">
        <v>3</v>
      </c>
      <c r="B198">
        <v>12.79</v>
      </c>
      <c r="C198">
        <v>13.53</v>
      </c>
      <c r="D198">
        <v>0.87860000000000005</v>
      </c>
      <c r="E198">
        <v>5.2240000000000002</v>
      </c>
      <c r="F198">
        <v>3.0539999999999998</v>
      </c>
      <c r="G198">
        <v>5.4829999999999997</v>
      </c>
      <c r="H198">
        <v>4.9580000000000002</v>
      </c>
      <c r="I198" t="str">
        <f t="shared" si="3"/>
        <v>Canadian</v>
      </c>
    </row>
    <row r="199" spans="1:9" x14ac:dyDescent="0.25">
      <c r="A199">
        <v>3</v>
      </c>
      <c r="B199">
        <v>13.37</v>
      </c>
      <c r="C199">
        <v>13.78</v>
      </c>
      <c r="D199">
        <v>0.88490000000000002</v>
      </c>
      <c r="E199">
        <v>5.32</v>
      </c>
      <c r="F199">
        <v>3.1280000000000001</v>
      </c>
      <c r="G199">
        <v>4.67</v>
      </c>
      <c r="H199">
        <v>5.0910000000000002</v>
      </c>
      <c r="I199" t="str">
        <f t="shared" si="3"/>
        <v>Canadian</v>
      </c>
    </row>
    <row r="200" spans="1:9" x14ac:dyDescent="0.25">
      <c r="A200">
        <v>3</v>
      </c>
      <c r="B200">
        <v>12.62</v>
      </c>
      <c r="C200">
        <v>13.67</v>
      </c>
      <c r="D200">
        <v>0.84809999999999997</v>
      </c>
      <c r="E200">
        <v>5.41</v>
      </c>
      <c r="F200">
        <v>2.911</v>
      </c>
      <c r="G200">
        <v>3.306</v>
      </c>
      <c r="H200">
        <v>5.2309999999999999</v>
      </c>
      <c r="I200" t="str">
        <f t="shared" si="3"/>
        <v>Canadian</v>
      </c>
    </row>
    <row r="201" spans="1:9" x14ac:dyDescent="0.25">
      <c r="A201">
        <v>3</v>
      </c>
      <c r="B201">
        <v>12.76</v>
      </c>
      <c r="C201">
        <v>13.38</v>
      </c>
      <c r="D201">
        <v>0.89639999999999997</v>
      </c>
      <c r="E201">
        <v>5.0730000000000004</v>
      </c>
      <c r="F201">
        <v>3.1549999999999998</v>
      </c>
      <c r="G201">
        <v>2.8279999999999998</v>
      </c>
      <c r="H201">
        <v>4.83</v>
      </c>
      <c r="I201" t="str">
        <f t="shared" si="3"/>
        <v>Canadian</v>
      </c>
    </row>
    <row r="202" spans="1:9" x14ac:dyDescent="0.25">
      <c r="A202">
        <v>3</v>
      </c>
      <c r="B202">
        <v>12.38</v>
      </c>
      <c r="C202">
        <v>13.44</v>
      </c>
      <c r="D202">
        <v>0.8609</v>
      </c>
      <c r="E202">
        <v>5.2190000000000003</v>
      </c>
      <c r="F202">
        <v>2.9889999999999999</v>
      </c>
      <c r="G202">
        <v>5.4720000000000004</v>
      </c>
      <c r="H202">
        <v>5.0449999999999999</v>
      </c>
      <c r="I202" t="str">
        <f t="shared" si="3"/>
        <v>Canadian</v>
      </c>
    </row>
    <row r="203" spans="1:9" x14ac:dyDescent="0.25">
      <c r="A203">
        <v>3</v>
      </c>
      <c r="B203">
        <v>12.67</v>
      </c>
      <c r="C203">
        <v>13.32</v>
      </c>
      <c r="D203">
        <v>0.89770000000000005</v>
      </c>
      <c r="E203">
        <v>4.984</v>
      </c>
      <c r="F203">
        <v>3.1349999999999998</v>
      </c>
      <c r="G203">
        <v>2.2999999999999998</v>
      </c>
      <c r="H203">
        <v>4.7450000000000001</v>
      </c>
      <c r="I203" t="str">
        <f t="shared" si="3"/>
        <v>Canadian</v>
      </c>
    </row>
    <row r="204" spans="1:9" x14ac:dyDescent="0.25">
      <c r="A204">
        <v>3</v>
      </c>
      <c r="B204">
        <v>11.18</v>
      </c>
      <c r="C204">
        <v>12.72</v>
      </c>
      <c r="D204">
        <v>0.86799999999999999</v>
      </c>
      <c r="E204">
        <v>5.0090000000000003</v>
      </c>
      <c r="F204">
        <v>2.81</v>
      </c>
      <c r="G204">
        <v>4.0510000000000002</v>
      </c>
      <c r="H204">
        <v>4.8280000000000003</v>
      </c>
      <c r="I204" t="str">
        <f t="shared" si="3"/>
        <v>Canadian</v>
      </c>
    </row>
    <row r="205" spans="1:9" x14ac:dyDescent="0.25">
      <c r="A205">
        <v>3</v>
      </c>
      <c r="B205">
        <v>12.7</v>
      </c>
      <c r="C205">
        <v>13.41</v>
      </c>
      <c r="D205">
        <v>0.88739999999999997</v>
      </c>
      <c r="E205">
        <v>5.1829999999999998</v>
      </c>
      <c r="F205">
        <v>3.0910000000000002</v>
      </c>
      <c r="G205">
        <v>8.4559999999999995</v>
      </c>
      <c r="H205">
        <v>5</v>
      </c>
      <c r="I205" t="str">
        <f t="shared" si="3"/>
        <v>Canadian</v>
      </c>
    </row>
    <row r="206" spans="1:9" x14ac:dyDescent="0.25">
      <c r="A206">
        <v>3</v>
      </c>
      <c r="B206">
        <v>12.37</v>
      </c>
      <c r="C206">
        <v>13.47</v>
      </c>
      <c r="D206">
        <v>0.85670000000000002</v>
      </c>
      <c r="E206">
        <v>5.2039999999999997</v>
      </c>
      <c r="F206">
        <v>2.96</v>
      </c>
      <c r="G206">
        <v>3.919</v>
      </c>
      <c r="H206">
        <v>5.0010000000000003</v>
      </c>
      <c r="I206" t="str">
        <f t="shared" si="3"/>
        <v>Canadian</v>
      </c>
    </row>
    <row r="207" spans="1:9" x14ac:dyDescent="0.25">
      <c r="A207">
        <v>3</v>
      </c>
      <c r="B207">
        <v>12.19</v>
      </c>
      <c r="C207">
        <v>13.2</v>
      </c>
      <c r="D207">
        <v>0.87829999999999997</v>
      </c>
      <c r="E207">
        <v>5.1369999999999996</v>
      </c>
      <c r="F207">
        <v>2.9809999999999999</v>
      </c>
      <c r="G207">
        <v>3.6309999999999998</v>
      </c>
      <c r="H207">
        <v>4.87</v>
      </c>
      <c r="I207" t="str">
        <f t="shared" si="3"/>
        <v>Canadian</v>
      </c>
    </row>
    <row r="208" spans="1:9" x14ac:dyDescent="0.25">
      <c r="A208">
        <v>3</v>
      </c>
      <c r="B208">
        <v>11.23</v>
      </c>
      <c r="C208">
        <v>12.88</v>
      </c>
      <c r="D208">
        <v>0.85109999999999997</v>
      </c>
      <c r="E208">
        <v>5.14</v>
      </c>
      <c r="F208">
        <v>2.7949999999999999</v>
      </c>
      <c r="G208">
        <v>4.3250000000000002</v>
      </c>
      <c r="H208">
        <v>5.0030000000000001</v>
      </c>
      <c r="I208" t="str">
        <f t="shared" si="3"/>
        <v>Canadian</v>
      </c>
    </row>
    <row r="209" spans="1:9" x14ac:dyDescent="0.25">
      <c r="A209">
        <v>3</v>
      </c>
      <c r="B209">
        <v>13.2</v>
      </c>
      <c r="C209">
        <v>13.66</v>
      </c>
      <c r="D209">
        <v>0.88829999999999998</v>
      </c>
      <c r="E209">
        <v>5.2359999999999998</v>
      </c>
      <c r="F209">
        <v>3.2320000000000002</v>
      </c>
      <c r="G209">
        <v>8.3149999999999995</v>
      </c>
      <c r="H209">
        <v>5.056</v>
      </c>
      <c r="I209" t="str">
        <f t="shared" si="3"/>
        <v>Canadian</v>
      </c>
    </row>
    <row r="210" spans="1:9" x14ac:dyDescent="0.25">
      <c r="A210">
        <v>3</v>
      </c>
      <c r="B210">
        <v>11.84</v>
      </c>
      <c r="C210">
        <v>13.21</v>
      </c>
      <c r="D210">
        <v>0.85209999999999997</v>
      </c>
      <c r="E210">
        <v>5.1749999999999998</v>
      </c>
      <c r="F210">
        <v>2.8359999999999999</v>
      </c>
      <c r="G210">
        <v>3.5979999999999999</v>
      </c>
      <c r="H210">
        <v>5.0439999999999996</v>
      </c>
      <c r="I210" t="str">
        <f t="shared" si="3"/>
        <v>Canadian</v>
      </c>
    </row>
    <row r="211" spans="1:9" x14ac:dyDescent="0.25">
      <c r="A211">
        <v>3</v>
      </c>
      <c r="B211">
        <v>12.3</v>
      </c>
      <c r="C211">
        <v>13.34</v>
      </c>
      <c r="D211">
        <v>0.86839999999999995</v>
      </c>
      <c r="E211">
        <v>5.2430000000000003</v>
      </c>
      <c r="F211">
        <v>2.9740000000000002</v>
      </c>
      <c r="G211">
        <v>5.6369999999999996</v>
      </c>
      <c r="H211">
        <v>5.0629999999999997</v>
      </c>
      <c r="I211" t="str">
        <f t="shared" si="3"/>
        <v>Canadian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6" bestFit="1" customWidth="1"/>
    <col min="3" max="3" width="10.42578125" bestFit="1" customWidth="1"/>
    <col min="4" max="4" width="13.28515625" bestFit="1" customWidth="1"/>
    <col min="5" max="5" width="12.85546875" bestFit="1" customWidth="1"/>
    <col min="6" max="6" width="12.28515625" bestFit="1" customWidth="1"/>
    <col min="7" max="7" width="21.42578125" bestFit="1" customWidth="1"/>
    <col min="8" max="8" width="19.5703125" bestFit="1" customWidth="1"/>
    <col min="10" max="10" width="12" bestFit="1" customWidth="1"/>
    <col min="11" max="13" width="9.7109375" bestFit="1" customWidth="1"/>
    <col min="14" max="14" width="8.42578125" bestFit="1" customWidth="1"/>
    <col min="15" max="15" width="7.28515625" bestFit="1" customWidth="1"/>
    <col min="16" max="16" width="10.28515625" bestFit="1" customWidth="1"/>
    <col min="17" max="17" width="7.42578125" bestFit="1" customWidth="1"/>
    <col min="18" max="18" width="3.140625" bestFit="1" customWidth="1"/>
    <col min="19" max="19" width="5.140625" bestFit="1" customWidth="1"/>
    <col min="20" max="20" width="10.42578125" bestFit="1" customWidth="1"/>
    <col min="21" max="21" width="13.28515625" bestFit="1" customWidth="1"/>
    <col min="22" max="22" width="12.85546875" bestFit="1" customWidth="1"/>
    <col min="23" max="23" width="12.42578125" bestFit="1" customWidth="1"/>
    <col min="24" max="24" width="21.42578125" bestFit="1" customWidth="1"/>
    <col min="25" max="25" width="19.7109375" bestFit="1" customWidth="1"/>
    <col min="27" max="27" width="11.140625" bestFit="1" customWidth="1"/>
    <col min="28" max="28" width="7.7109375" bestFit="1" customWidth="1"/>
  </cols>
  <sheetData>
    <row r="1" spans="1:2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6"/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AA1" s="7" t="s">
        <v>23</v>
      </c>
      <c r="AB1" s="7" t="s">
        <v>24</v>
      </c>
    </row>
    <row r="2" spans="1:28" x14ac:dyDescent="0.25">
      <c r="A2">
        <v>2</v>
      </c>
      <c r="B2">
        <v>17.98</v>
      </c>
      <c r="C2">
        <v>15.85</v>
      </c>
      <c r="D2">
        <v>0.89929999999999999</v>
      </c>
      <c r="E2">
        <v>5.9790000000000001</v>
      </c>
      <c r="F2">
        <v>3.6869999999999998</v>
      </c>
      <c r="G2">
        <v>2.2570000000000001</v>
      </c>
      <c r="H2">
        <v>5.9189999999999996</v>
      </c>
      <c r="I2" t="str">
        <f t="shared" ref="I2:I65" si="0">IF(A2 = 1, "Kama", IF(A2 = 2, "Rosa", "Canadian"))</f>
        <v>Rosa</v>
      </c>
      <c r="J2">
        <v>5.4795879205074005E-3</v>
      </c>
      <c r="R2" s="2" t="s">
        <v>17</v>
      </c>
      <c r="AA2" t="s">
        <v>22</v>
      </c>
      <c r="AB2">
        <v>1</v>
      </c>
    </row>
    <row r="3" spans="1:28" x14ac:dyDescent="0.25">
      <c r="A3">
        <v>1</v>
      </c>
      <c r="B3">
        <v>13.8</v>
      </c>
      <c r="C3">
        <v>14.04</v>
      </c>
      <c r="D3">
        <v>0.87939999999999996</v>
      </c>
      <c r="E3">
        <v>5.3760000000000003</v>
      </c>
      <c r="F3">
        <v>3.1549999999999998</v>
      </c>
      <c r="G3">
        <v>1.56</v>
      </c>
      <c r="H3">
        <v>4.9610000000000003</v>
      </c>
      <c r="I3" t="str">
        <f t="shared" si="0"/>
        <v>Kama</v>
      </c>
      <c r="J3">
        <v>9.2456986791566997E-3</v>
      </c>
      <c r="R3" s="2" t="s">
        <v>18</v>
      </c>
      <c r="AA3" t="s">
        <v>20</v>
      </c>
      <c r="AB3">
        <v>2</v>
      </c>
    </row>
    <row r="4" spans="1:28" x14ac:dyDescent="0.25">
      <c r="A4">
        <v>2</v>
      </c>
      <c r="B4">
        <v>18.72</v>
      </c>
      <c r="C4">
        <v>16.34</v>
      </c>
      <c r="D4">
        <v>0.88100000000000001</v>
      </c>
      <c r="E4">
        <v>6.2190000000000003</v>
      </c>
      <c r="F4">
        <v>3.6840000000000002</v>
      </c>
      <c r="G4">
        <v>2.1880000000000002</v>
      </c>
      <c r="H4">
        <v>6.0970000000000004</v>
      </c>
      <c r="I4" t="str">
        <f t="shared" si="0"/>
        <v>Rosa</v>
      </c>
      <c r="J4">
        <v>1.3679040159807809E-2</v>
      </c>
      <c r="R4" s="2" t="s">
        <v>19</v>
      </c>
      <c r="AA4" t="s">
        <v>21</v>
      </c>
      <c r="AB4">
        <v>3</v>
      </c>
    </row>
    <row r="5" spans="1:28" x14ac:dyDescent="0.25">
      <c r="A5">
        <v>3</v>
      </c>
      <c r="B5">
        <v>12.89</v>
      </c>
      <c r="C5">
        <v>13.77</v>
      </c>
      <c r="D5">
        <v>0.85409999999999997</v>
      </c>
      <c r="E5">
        <v>5.4950000000000001</v>
      </c>
      <c r="F5">
        <v>3.0259999999999998</v>
      </c>
      <c r="G5">
        <v>6.1849999999999996</v>
      </c>
      <c r="H5">
        <v>5.3159999999999998</v>
      </c>
      <c r="I5" t="str">
        <f t="shared" si="0"/>
        <v>Canadian</v>
      </c>
      <c r="J5">
        <v>1.6353336606040547E-2</v>
      </c>
    </row>
    <row r="6" spans="1:28" x14ac:dyDescent="0.25">
      <c r="A6">
        <v>2</v>
      </c>
      <c r="B6">
        <v>18.829999999999998</v>
      </c>
      <c r="C6">
        <v>16.29</v>
      </c>
      <c r="D6">
        <v>0.89170000000000005</v>
      </c>
      <c r="E6">
        <v>6.0369999999999999</v>
      </c>
      <c r="F6">
        <v>3.786</v>
      </c>
      <c r="G6">
        <v>2.5529999999999999</v>
      </c>
      <c r="H6">
        <v>5.8789999999999996</v>
      </c>
      <c r="I6" t="str">
        <f t="shared" si="0"/>
        <v>Rosa</v>
      </c>
      <c r="J6">
        <v>3.5543171447622313E-2</v>
      </c>
    </row>
    <row r="7" spans="1:28" x14ac:dyDescent="0.25">
      <c r="A7">
        <v>2</v>
      </c>
      <c r="B7">
        <v>15.56</v>
      </c>
      <c r="C7">
        <v>14.89</v>
      </c>
      <c r="D7">
        <v>0.88229999999999997</v>
      </c>
      <c r="E7">
        <v>5.7759999999999998</v>
      </c>
      <c r="F7">
        <v>3.4079999999999999</v>
      </c>
      <c r="G7">
        <v>4.9720000000000004</v>
      </c>
      <c r="H7">
        <v>5.8470000000000004</v>
      </c>
      <c r="I7" t="str">
        <f t="shared" si="0"/>
        <v>Rosa</v>
      </c>
      <c r="J7">
        <v>4.5312402544513741E-2</v>
      </c>
    </row>
    <row r="8" spans="1:28" x14ac:dyDescent="0.25">
      <c r="A8">
        <v>2</v>
      </c>
      <c r="B8">
        <v>19.940000000000001</v>
      </c>
      <c r="C8">
        <v>16.920000000000002</v>
      </c>
      <c r="D8">
        <v>0.87519999999999998</v>
      </c>
      <c r="E8">
        <v>6.6749999999999998</v>
      </c>
      <c r="F8">
        <v>3.7629999999999999</v>
      </c>
      <c r="G8">
        <v>3.2519999999999998</v>
      </c>
      <c r="H8">
        <v>6.55</v>
      </c>
      <c r="I8" t="str">
        <f t="shared" si="0"/>
        <v>Rosa</v>
      </c>
      <c r="J8">
        <v>4.6467394844470045E-2</v>
      </c>
    </row>
    <row r="9" spans="1:28" x14ac:dyDescent="0.25">
      <c r="A9">
        <v>2</v>
      </c>
      <c r="B9">
        <v>15.57</v>
      </c>
      <c r="C9">
        <v>15.15</v>
      </c>
      <c r="D9">
        <v>0.85270000000000001</v>
      </c>
      <c r="E9">
        <v>5.92</v>
      </c>
      <c r="F9">
        <v>3.2309999999999999</v>
      </c>
      <c r="G9">
        <v>2.64</v>
      </c>
      <c r="H9">
        <v>5.8789999999999996</v>
      </c>
      <c r="I9" t="str">
        <f t="shared" si="0"/>
        <v>Rosa</v>
      </c>
      <c r="J9">
        <v>4.8030723664469255E-2</v>
      </c>
    </row>
    <row r="10" spans="1:28" x14ac:dyDescent="0.25">
      <c r="A10">
        <v>2</v>
      </c>
      <c r="B10">
        <v>15.6</v>
      </c>
      <c r="C10">
        <v>15.11</v>
      </c>
      <c r="D10">
        <v>0.85799999999999998</v>
      </c>
      <c r="E10">
        <v>5.8319999999999999</v>
      </c>
      <c r="F10">
        <v>3.286</v>
      </c>
      <c r="G10">
        <v>2.7250000000000001</v>
      </c>
      <c r="H10">
        <v>5.7519999999999998</v>
      </c>
      <c r="I10" t="str">
        <f t="shared" si="0"/>
        <v>Rosa</v>
      </c>
      <c r="J10">
        <v>4.8416123715755432E-2</v>
      </c>
    </row>
    <row r="11" spans="1:28" x14ac:dyDescent="0.25">
      <c r="A11">
        <v>2</v>
      </c>
      <c r="B11">
        <v>17.260000000000002</v>
      </c>
      <c r="C11">
        <v>15.73</v>
      </c>
      <c r="D11">
        <v>0.87629999999999997</v>
      </c>
      <c r="E11">
        <v>5.9779999999999998</v>
      </c>
      <c r="F11">
        <v>3.5939999999999999</v>
      </c>
      <c r="G11">
        <v>4.5389999999999997</v>
      </c>
      <c r="H11">
        <v>5.7910000000000004</v>
      </c>
      <c r="I11" t="str">
        <f t="shared" si="0"/>
        <v>Rosa</v>
      </c>
      <c r="J11">
        <v>4.8783450430592512E-2</v>
      </c>
    </row>
    <row r="12" spans="1:28" x14ac:dyDescent="0.25">
      <c r="A12">
        <v>2</v>
      </c>
      <c r="B12">
        <v>18.88</v>
      </c>
      <c r="C12">
        <v>16.260000000000002</v>
      </c>
      <c r="D12">
        <v>0.89690000000000003</v>
      </c>
      <c r="E12">
        <v>6.0839999999999996</v>
      </c>
      <c r="F12">
        <v>3.7639999999999998</v>
      </c>
      <c r="G12">
        <v>1.649</v>
      </c>
      <c r="H12">
        <v>6.109</v>
      </c>
      <c r="I12" t="str">
        <f t="shared" si="0"/>
        <v>Rosa</v>
      </c>
      <c r="J12">
        <v>4.9934945158106481E-2</v>
      </c>
    </row>
    <row r="13" spans="1:28" x14ac:dyDescent="0.25">
      <c r="A13">
        <v>2</v>
      </c>
      <c r="B13">
        <v>21.18</v>
      </c>
      <c r="C13">
        <v>17.21</v>
      </c>
      <c r="D13">
        <v>0.89890000000000003</v>
      </c>
      <c r="E13">
        <v>6.5730000000000004</v>
      </c>
      <c r="F13">
        <v>4.0330000000000004</v>
      </c>
      <c r="G13">
        <v>5.78</v>
      </c>
      <c r="H13">
        <v>6.2309999999999999</v>
      </c>
      <c r="I13" t="str">
        <f t="shared" si="0"/>
        <v>Rosa</v>
      </c>
      <c r="J13">
        <v>5.144947675650613E-2</v>
      </c>
    </row>
    <row r="14" spans="1:28" x14ac:dyDescent="0.25">
      <c r="A14">
        <v>2</v>
      </c>
      <c r="B14">
        <v>18.89</v>
      </c>
      <c r="C14">
        <v>16.23</v>
      </c>
      <c r="D14">
        <v>0.90080000000000005</v>
      </c>
      <c r="E14">
        <v>6.2270000000000003</v>
      </c>
      <c r="F14">
        <v>3.7690000000000001</v>
      </c>
      <c r="G14">
        <v>3.6389999999999998</v>
      </c>
      <c r="H14">
        <v>5.9660000000000002</v>
      </c>
      <c r="I14" t="str">
        <f t="shared" si="0"/>
        <v>Rosa</v>
      </c>
      <c r="J14">
        <v>5.1478559568028492E-2</v>
      </c>
    </row>
    <row r="15" spans="1:28" x14ac:dyDescent="0.25">
      <c r="A15">
        <v>3</v>
      </c>
      <c r="B15">
        <v>11.75</v>
      </c>
      <c r="C15">
        <v>13.52</v>
      </c>
      <c r="D15">
        <v>0.80820000000000003</v>
      </c>
      <c r="E15">
        <v>5.444</v>
      </c>
      <c r="F15">
        <v>2.6779999999999999</v>
      </c>
      <c r="G15">
        <v>4.3780000000000001</v>
      </c>
      <c r="H15">
        <v>5.31</v>
      </c>
      <c r="I15" t="str">
        <f t="shared" si="0"/>
        <v>Canadian</v>
      </c>
      <c r="J15">
        <v>7.3689075255177094E-2</v>
      </c>
    </row>
    <row r="16" spans="1:28" x14ac:dyDescent="0.25">
      <c r="A16">
        <v>1</v>
      </c>
      <c r="B16">
        <v>11.23</v>
      </c>
      <c r="C16">
        <v>12.63</v>
      </c>
      <c r="D16">
        <v>0.88400000000000001</v>
      </c>
      <c r="E16">
        <v>4.9020000000000001</v>
      </c>
      <c r="F16">
        <v>2.879</v>
      </c>
      <c r="G16">
        <v>2.2690000000000001</v>
      </c>
      <c r="H16">
        <v>4.7030000000000003</v>
      </c>
      <c r="I16" t="str">
        <f t="shared" si="0"/>
        <v>Kama</v>
      </c>
      <c r="J16">
        <v>7.6077487834678603E-2</v>
      </c>
    </row>
    <row r="17" spans="1:10" x14ac:dyDescent="0.25">
      <c r="A17">
        <v>2</v>
      </c>
      <c r="B17">
        <v>16.23</v>
      </c>
      <c r="C17">
        <v>15.18</v>
      </c>
      <c r="D17">
        <v>0.88500000000000001</v>
      </c>
      <c r="E17">
        <v>5.8719999999999999</v>
      </c>
      <c r="F17">
        <v>3.472</v>
      </c>
      <c r="G17">
        <v>3.7690000000000001</v>
      </c>
      <c r="H17">
        <v>5.9219999999999997</v>
      </c>
      <c r="I17" t="str">
        <f t="shared" si="0"/>
        <v>Rosa</v>
      </c>
      <c r="J17">
        <v>8.2397986768934284E-2</v>
      </c>
    </row>
    <row r="18" spans="1:10" x14ac:dyDescent="0.25">
      <c r="A18">
        <v>1</v>
      </c>
      <c r="B18">
        <v>14.09</v>
      </c>
      <c r="C18">
        <v>14.41</v>
      </c>
      <c r="D18">
        <v>0.85289999999999999</v>
      </c>
      <c r="E18">
        <v>5.7169999999999996</v>
      </c>
      <c r="F18">
        <v>3.1859999999999999</v>
      </c>
      <c r="G18">
        <v>3.92</v>
      </c>
      <c r="H18">
        <v>5.2990000000000004</v>
      </c>
      <c r="I18" t="str">
        <f t="shared" si="0"/>
        <v>Kama</v>
      </c>
      <c r="J18">
        <v>8.5173910760812266E-2</v>
      </c>
    </row>
    <row r="19" spans="1:10" x14ac:dyDescent="0.25">
      <c r="A19">
        <v>2</v>
      </c>
      <c r="B19">
        <v>15.38</v>
      </c>
      <c r="C19">
        <v>14.66</v>
      </c>
      <c r="D19">
        <v>0.89900000000000002</v>
      </c>
      <c r="E19">
        <v>5.4770000000000003</v>
      </c>
      <c r="F19">
        <v>3.4649999999999999</v>
      </c>
      <c r="G19">
        <v>3.6</v>
      </c>
      <c r="H19">
        <v>5.4390000000000001</v>
      </c>
      <c r="I19" t="str">
        <f t="shared" si="0"/>
        <v>Rosa</v>
      </c>
      <c r="J19">
        <v>9.0132043113864468E-2</v>
      </c>
    </row>
    <row r="20" spans="1:10" x14ac:dyDescent="0.25">
      <c r="A20">
        <v>2</v>
      </c>
      <c r="B20">
        <v>19.13</v>
      </c>
      <c r="C20">
        <v>16.309999999999999</v>
      </c>
      <c r="D20">
        <v>0.90349999999999997</v>
      </c>
      <c r="E20">
        <v>6.1829999999999998</v>
      </c>
      <c r="F20">
        <v>3.9020000000000001</v>
      </c>
      <c r="G20">
        <v>2.109</v>
      </c>
      <c r="H20">
        <v>5.9240000000000004</v>
      </c>
      <c r="I20" t="str">
        <f t="shared" si="0"/>
        <v>Rosa</v>
      </c>
      <c r="J20">
        <v>9.0632790298874388E-2</v>
      </c>
    </row>
    <row r="21" spans="1:10" x14ac:dyDescent="0.25">
      <c r="A21">
        <v>1</v>
      </c>
      <c r="B21">
        <v>14.8</v>
      </c>
      <c r="C21">
        <v>14.52</v>
      </c>
      <c r="D21">
        <v>0.88229999999999997</v>
      </c>
      <c r="E21">
        <v>5.6559999999999997</v>
      </c>
      <c r="F21">
        <v>3.2879999999999998</v>
      </c>
      <c r="G21">
        <v>3.1120000000000001</v>
      </c>
      <c r="H21">
        <v>5.3090000000000002</v>
      </c>
      <c r="I21" t="str">
        <f t="shared" si="0"/>
        <v>Kama</v>
      </c>
      <c r="J21">
        <v>9.4203512743146978E-2</v>
      </c>
    </row>
    <row r="22" spans="1:10" x14ac:dyDescent="0.25">
      <c r="A22">
        <v>2</v>
      </c>
      <c r="B22">
        <v>18.940000000000001</v>
      </c>
      <c r="C22">
        <v>16.32</v>
      </c>
      <c r="D22">
        <v>0.89419999999999999</v>
      </c>
      <c r="E22">
        <v>6.1440000000000001</v>
      </c>
      <c r="F22">
        <v>3.8250000000000002</v>
      </c>
      <c r="G22">
        <v>2.9079999999999999</v>
      </c>
      <c r="H22">
        <v>5.9489999999999998</v>
      </c>
      <c r="I22" t="str">
        <f t="shared" si="0"/>
        <v>Rosa</v>
      </c>
      <c r="J22">
        <v>0.1122176609736717</v>
      </c>
    </row>
    <row r="23" spans="1:10" x14ac:dyDescent="0.25">
      <c r="A23">
        <v>2</v>
      </c>
      <c r="B23">
        <v>18.43</v>
      </c>
      <c r="C23">
        <v>15.97</v>
      </c>
      <c r="D23">
        <v>0.90769999999999995</v>
      </c>
      <c r="E23">
        <v>5.98</v>
      </c>
      <c r="F23">
        <v>3.7709999999999999</v>
      </c>
      <c r="G23">
        <v>2.984</v>
      </c>
      <c r="H23">
        <v>5.9050000000000002</v>
      </c>
      <c r="I23" t="str">
        <f t="shared" si="0"/>
        <v>Rosa</v>
      </c>
      <c r="J23">
        <v>0.11301952789316327</v>
      </c>
    </row>
    <row r="24" spans="1:10" x14ac:dyDescent="0.25">
      <c r="A24">
        <v>1</v>
      </c>
      <c r="B24">
        <v>14.16</v>
      </c>
      <c r="C24">
        <v>14.4</v>
      </c>
      <c r="D24">
        <v>0.85840000000000005</v>
      </c>
      <c r="E24">
        <v>5.6580000000000004</v>
      </c>
      <c r="F24">
        <v>3.129</v>
      </c>
      <c r="G24">
        <v>3.0720000000000001</v>
      </c>
      <c r="H24">
        <v>5.1760000000000002</v>
      </c>
      <c r="I24" t="str">
        <f t="shared" si="0"/>
        <v>Kama</v>
      </c>
      <c r="J24">
        <v>0.11590753872145232</v>
      </c>
    </row>
    <row r="25" spans="1:10" x14ac:dyDescent="0.25">
      <c r="A25">
        <v>3</v>
      </c>
      <c r="B25">
        <v>12.38</v>
      </c>
      <c r="C25">
        <v>13.44</v>
      </c>
      <c r="D25">
        <v>0.8609</v>
      </c>
      <c r="E25">
        <v>5.2190000000000003</v>
      </c>
      <c r="F25">
        <v>2.9889999999999999</v>
      </c>
      <c r="G25">
        <v>5.4720000000000004</v>
      </c>
      <c r="H25">
        <v>5.0449999999999999</v>
      </c>
      <c r="I25" t="str">
        <f t="shared" si="0"/>
        <v>Canadian</v>
      </c>
      <c r="J25">
        <v>0.11999326941137756</v>
      </c>
    </row>
    <row r="26" spans="1:10" x14ac:dyDescent="0.25">
      <c r="A26">
        <v>2</v>
      </c>
      <c r="B26">
        <v>18.55</v>
      </c>
      <c r="C26">
        <v>16.22</v>
      </c>
      <c r="D26">
        <v>0.88649999999999995</v>
      </c>
      <c r="E26">
        <v>6.1529999999999996</v>
      </c>
      <c r="F26">
        <v>3.6739999999999999</v>
      </c>
      <c r="G26">
        <v>1.738</v>
      </c>
      <c r="H26">
        <v>5.8940000000000001</v>
      </c>
      <c r="I26" t="str">
        <f t="shared" si="0"/>
        <v>Rosa</v>
      </c>
      <c r="J26">
        <v>0.12033343473399194</v>
      </c>
    </row>
    <row r="27" spans="1:10" x14ac:dyDescent="0.25">
      <c r="A27">
        <v>2</v>
      </c>
      <c r="B27">
        <v>19.510000000000002</v>
      </c>
      <c r="C27">
        <v>16.71</v>
      </c>
      <c r="D27">
        <v>0.878</v>
      </c>
      <c r="E27">
        <v>6.3659999999999997</v>
      </c>
      <c r="F27">
        <v>3.8010000000000002</v>
      </c>
      <c r="G27">
        <v>2.9620000000000002</v>
      </c>
      <c r="H27">
        <v>6.1849999999999996</v>
      </c>
      <c r="I27" t="str">
        <f t="shared" si="0"/>
        <v>Rosa</v>
      </c>
      <c r="J27">
        <v>0.12790500551136141</v>
      </c>
    </row>
    <row r="28" spans="1:10" x14ac:dyDescent="0.25">
      <c r="A28">
        <v>2</v>
      </c>
      <c r="B28">
        <v>17.989999999999998</v>
      </c>
      <c r="C28">
        <v>15.86</v>
      </c>
      <c r="D28">
        <v>0.8992</v>
      </c>
      <c r="E28">
        <v>5.89</v>
      </c>
      <c r="F28">
        <v>3.694</v>
      </c>
      <c r="G28">
        <v>2.0680000000000001</v>
      </c>
      <c r="H28">
        <v>5.8369999999999997</v>
      </c>
      <c r="I28" t="str">
        <f t="shared" si="0"/>
        <v>Rosa</v>
      </c>
      <c r="J28">
        <v>0.1303437188212434</v>
      </c>
    </row>
    <row r="29" spans="1:10" x14ac:dyDescent="0.25">
      <c r="A29">
        <v>3</v>
      </c>
      <c r="B29">
        <v>12.1</v>
      </c>
      <c r="C29">
        <v>13.15</v>
      </c>
      <c r="D29">
        <v>0.87929999999999997</v>
      </c>
      <c r="E29">
        <v>5.1050000000000004</v>
      </c>
      <c r="F29">
        <v>2.9409999999999998</v>
      </c>
      <c r="G29">
        <v>2.2010000000000001</v>
      </c>
      <c r="H29">
        <v>5.056</v>
      </c>
      <c r="I29" t="str">
        <f t="shared" si="0"/>
        <v>Canadian</v>
      </c>
      <c r="J29">
        <v>0.13487624251224328</v>
      </c>
    </row>
    <row r="30" spans="1:10" x14ac:dyDescent="0.25">
      <c r="A30">
        <v>2</v>
      </c>
      <c r="B30">
        <v>19.46</v>
      </c>
      <c r="C30">
        <v>16.5</v>
      </c>
      <c r="D30">
        <v>0.89849999999999997</v>
      </c>
      <c r="E30">
        <v>6.1130000000000004</v>
      </c>
      <c r="F30">
        <v>3.8919999999999999</v>
      </c>
      <c r="G30">
        <v>4.3079999999999998</v>
      </c>
      <c r="H30">
        <v>6.0090000000000003</v>
      </c>
      <c r="I30" t="str">
        <f t="shared" si="0"/>
        <v>Rosa</v>
      </c>
      <c r="J30">
        <v>0.13522072020265308</v>
      </c>
    </row>
    <row r="31" spans="1:10" x14ac:dyDescent="0.25">
      <c r="A31">
        <v>3</v>
      </c>
      <c r="B31">
        <v>10.79</v>
      </c>
      <c r="C31">
        <v>12.93</v>
      </c>
      <c r="D31">
        <v>0.81069999999999998</v>
      </c>
      <c r="E31">
        <v>5.3170000000000002</v>
      </c>
      <c r="F31">
        <v>2.6480000000000001</v>
      </c>
      <c r="G31">
        <v>5.4619999999999997</v>
      </c>
      <c r="H31">
        <v>5.194</v>
      </c>
      <c r="I31" t="str">
        <f t="shared" si="0"/>
        <v>Canadian</v>
      </c>
      <c r="J31">
        <v>0.13775867409404885</v>
      </c>
    </row>
    <row r="32" spans="1:10" x14ac:dyDescent="0.25">
      <c r="A32">
        <v>2</v>
      </c>
      <c r="B32">
        <v>20.2</v>
      </c>
      <c r="C32">
        <v>16.89</v>
      </c>
      <c r="D32">
        <v>0.88939999999999997</v>
      </c>
      <c r="E32">
        <v>6.2850000000000001</v>
      </c>
      <c r="F32">
        <v>3.8639999999999999</v>
      </c>
      <c r="G32">
        <v>5.173</v>
      </c>
      <c r="H32">
        <v>6.1870000000000003</v>
      </c>
      <c r="I32" t="str">
        <f t="shared" si="0"/>
        <v>Rosa</v>
      </c>
      <c r="J32">
        <v>0.14048197798541273</v>
      </c>
    </row>
    <row r="33" spans="1:10" x14ac:dyDescent="0.25">
      <c r="A33">
        <v>2</v>
      </c>
      <c r="B33">
        <v>18.45</v>
      </c>
      <c r="C33">
        <v>16.12</v>
      </c>
      <c r="D33">
        <v>0.8921</v>
      </c>
      <c r="E33">
        <v>6.1070000000000002</v>
      </c>
      <c r="F33">
        <v>3.7690000000000001</v>
      </c>
      <c r="G33">
        <v>2.2349999999999999</v>
      </c>
      <c r="H33">
        <v>5.7939999999999996</v>
      </c>
      <c r="I33" t="str">
        <f t="shared" si="0"/>
        <v>Rosa</v>
      </c>
      <c r="J33">
        <v>0.14212744327113003</v>
      </c>
    </row>
    <row r="34" spans="1:10" x14ac:dyDescent="0.25">
      <c r="A34">
        <v>3</v>
      </c>
      <c r="B34">
        <v>11.43</v>
      </c>
      <c r="C34">
        <v>13.13</v>
      </c>
      <c r="D34">
        <v>0.83350000000000002</v>
      </c>
      <c r="E34">
        <v>5.1760000000000002</v>
      </c>
      <c r="F34">
        <v>2.7189999999999999</v>
      </c>
      <c r="G34">
        <v>2.2210000000000001</v>
      </c>
      <c r="H34">
        <v>5.1319999999999997</v>
      </c>
      <c r="I34" t="str">
        <f t="shared" si="0"/>
        <v>Canadian</v>
      </c>
      <c r="J34">
        <v>0.14504295933388656</v>
      </c>
    </row>
    <row r="35" spans="1:10" x14ac:dyDescent="0.25">
      <c r="A35">
        <v>1</v>
      </c>
      <c r="B35">
        <v>12.36</v>
      </c>
      <c r="C35">
        <v>13.19</v>
      </c>
      <c r="D35">
        <v>0.89229999999999998</v>
      </c>
      <c r="E35">
        <v>5.0759999999999996</v>
      </c>
      <c r="F35">
        <v>3.0419999999999998</v>
      </c>
      <c r="G35">
        <v>3.22</v>
      </c>
      <c r="H35">
        <v>4.6050000000000004</v>
      </c>
      <c r="I35" t="str">
        <f t="shared" si="0"/>
        <v>Kama</v>
      </c>
      <c r="J35">
        <v>0.15862467990086182</v>
      </c>
    </row>
    <row r="36" spans="1:10" x14ac:dyDescent="0.25">
      <c r="A36">
        <v>3</v>
      </c>
      <c r="B36">
        <v>11.87</v>
      </c>
      <c r="C36">
        <v>13.02</v>
      </c>
      <c r="D36">
        <v>0.87949999999999995</v>
      </c>
      <c r="E36">
        <v>5.1319999999999997</v>
      </c>
      <c r="F36">
        <v>2.9529999999999998</v>
      </c>
      <c r="G36">
        <v>3.597</v>
      </c>
      <c r="H36">
        <v>5.1319999999999997</v>
      </c>
      <c r="I36" t="str">
        <f t="shared" si="0"/>
        <v>Canadian</v>
      </c>
      <c r="J36">
        <v>0.15984078515569389</v>
      </c>
    </row>
    <row r="37" spans="1:10" x14ac:dyDescent="0.25">
      <c r="A37">
        <v>1</v>
      </c>
      <c r="B37">
        <v>13.16</v>
      </c>
      <c r="C37">
        <v>13.55</v>
      </c>
      <c r="D37">
        <v>0.90090000000000003</v>
      </c>
      <c r="E37">
        <v>5.1379999999999999</v>
      </c>
      <c r="F37">
        <v>3.2010000000000001</v>
      </c>
      <c r="G37">
        <v>2.4609999999999999</v>
      </c>
      <c r="H37">
        <v>4.7830000000000004</v>
      </c>
      <c r="I37" t="str">
        <f t="shared" si="0"/>
        <v>Kama</v>
      </c>
      <c r="J37">
        <v>0.1675902284958406</v>
      </c>
    </row>
    <row r="38" spans="1:10" x14ac:dyDescent="0.25">
      <c r="A38">
        <v>1</v>
      </c>
      <c r="B38">
        <v>12.74</v>
      </c>
      <c r="C38">
        <v>13.67</v>
      </c>
      <c r="D38">
        <v>0.85640000000000005</v>
      </c>
      <c r="E38">
        <v>5.3949999999999996</v>
      </c>
      <c r="F38">
        <v>2.956</v>
      </c>
      <c r="G38">
        <v>2.504</v>
      </c>
      <c r="H38">
        <v>4.8689999999999998</v>
      </c>
      <c r="I38" t="str">
        <f t="shared" si="0"/>
        <v>Kama</v>
      </c>
      <c r="J38">
        <v>0.17443473670577492</v>
      </c>
    </row>
    <row r="39" spans="1:10" x14ac:dyDescent="0.25">
      <c r="A39">
        <v>3</v>
      </c>
      <c r="B39">
        <v>12.46</v>
      </c>
      <c r="C39">
        <v>13.41</v>
      </c>
      <c r="D39">
        <v>0.87060000000000004</v>
      </c>
      <c r="E39">
        <v>5.2359999999999998</v>
      </c>
      <c r="F39">
        <v>3.0169999999999999</v>
      </c>
      <c r="G39">
        <v>4.9870000000000001</v>
      </c>
      <c r="H39">
        <v>5.1470000000000002</v>
      </c>
      <c r="I39" t="str">
        <f t="shared" si="0"/>
        <v>Canadian</v>
      </c>
      <c r="J39">
        <v>0.17550709370909279</v>
      </c>
    </row>
    <row r="40" spans="1:10" x14ac:dyDescent="0.25">
      <c r="A40">
        <v>1</v>
      </c>
      <c r="B40">
        <v>15.49</v>
      </c>
      <c r="C40">
        <v>14.94</v>
      </c>
      <c r="D40">
        <v>0.87239999999999995</v>
      </c>
      <c r="E40">
        <v>5.7569999999999997</v>
      </c>
      <c r="F40">
        <v>3.371</v>
      </c>
      <c r="G40">
        <v>3.4119999999999999</v>
      </c>
      <c r="H40">
        <v>5.2279999999999998</v>
      </c>
      <c r="I40" t="str">
        <f t="shared" si="0"/>
        <v>Kama</v>
      </c>
      <c r="J40">
        <v>0.18386896907685346</v>
      </c>
    </row>
    <row r="41" spans="1:10" x14ac:dyDescent="0.25">
      <c r="A41">
        <v>3</v>
      </c>
      <c r="B41">
        <v>11.18</v>
      </c>
      <c r="C41">
        <v>12.72</v>
      </c>
      <c r="D41">
        <v>0.86799999999999999</v>
      </c>
      <c r="E41">
        <v>5.0090000000000003</v>
      </c>
      <c r="F41">
        <v>2.81</v>
      </c>
      <c r="G41">
        <v>4.0510000000000002</v>
      </c>
      <c r="H41">
        <v>4.8280000000000003</v>
      </c>
      <c r="I41" t="str">
        <f t="shared" si="0"/>
        <v>Canadian</v>
      </c>
      <c r="J41">
        <v>0.18772788295632903</v>
      </c>
    </row>
    <row r="42" spans="1:10" x14ac:dyDescent="0.25">
      <c r="A42">
        <v>1</v>
      </c>
      <c r="B42">
        <v>14.52</v>
      </c>
      <c r="C42">
        <v>14.6</v>
      </c>
      <c r="D42">
        <v>0.85570000000000002</v>
      </c>
      <c r="E42">
        <v>5.7409999999999997</v>
      </c>
      <c r="F42">
        <v>3.113</v>
      </c>
      <c r="G42">
        <v>1.4810000000000001</v>
      </c>
      <c r="H42">
        <v>5.4870000000000001</v>
      </c>
      <c r="I42" t="str">
        <f t="shared" si="0"/>
        <v>Kama</v>
      </c>
      <c r="J42">
        <v>0.18919362923656802</v>
      </c>
    </row>
    <row r="43" spans="1:10" x14ac:dyDescent="0.25">
      <c r="A43">
        <v>2</v>
      </c>
      <c r="B43">
        <v>17.63</v>
      </c>
      <c r="C43">
        <v>15.86</v>
      </c>
      <c r="D43">
        <v>0.88</v>
      </c>
      <c r="E43">
        <v>6.0330000000000004</v>
      </c>
      <c r="F43">
        <v>3.573</v>
      </c>
      <c r="G43">
        <v>3.7469999999999999</v>
      </c>
      <c r="H43">
        <v>5.9290000000000003</v>
      </c>
      <c r="I43" t="str">
        <f t="shared" si="0"/>
        <v>Rosa</v>
      </c>
      <c r="J43">
        <v>0.1927003979350308</v>
      </c>
    </row>
    <row r="44" spans="1:10" x14ac:dyDescent="0.25">
      <c r="A44">
        <v>1</v>
      </c>
      <c r="B44">
        <v>14.29</v>
      </c>
      <c r="C44">
        <v>14.09</v>
      </c>
      <c r="D44">
        <v>0.90500000000000003</v>
      </c>
      <c r="E44">
        <v>5.2910000000000004</v>
      </c>
      <c r="F44">
        <v>3.3370000000000002</v>
      </c>
      <c r="G44">
        <v>2.6989999999999998</v>
      </c>
      <c r="H44">
        <v>4.8250000000000002</v>
      </c>
      <c r="I44" t="str">
        <f t="shared" si="0"/>
        <v>Kama</v>
      </c>
      <c r="J44">
        <v>0.20199433051072879</v>
      </c>
    </row>
    <row r="45" spans="1:10" x14ac:dyDescent="0.25">
      <c r="A45">
        <v>3</v>
      </c>
      <c r="B45">
        <v>12.22</v>
      </c>
      <c r="C45">
        <v>13.32</v>
      </c>
      <c r="D45">
        <v>0.86519999999999997</v>
      </c>
      <c r="E45">
        <v>5.2240000000000002</v>
      </c>
      <c r="F45">
        <v>2.9670000000000001</v>
      </c>
      <c r="G45">
        <v>5.4690000000000003</v>
      </c>
      <c r="H45">
        <v>5.2210000000000001</v>
      </c>
      <c r="I45" t="str">
        <f t="shared" si="0"/>
        <v>Canadian</v>
      </c>
      <c r="J45">
        <v>0.2047031551684878</v>
      </c>
    </row>
    <row r="46" spans="1:10" x14ac:dyDescent="0.25">
      <c r="A46">
        <v>1</v>
      </c>
      <c r="B46">
        <v>16.190000000000001</v>
      </c>
      <c r="C46">
        <v>15.16</v>
      </c>
      <c r="D46">
        <v>0.88490000000000002</v>
      </c>
      <c r="E46">
        <v>5.8330000000000002</v>
      </c>
      <c r="F46">
        <v>3.4209999999999998</v>
      </c>
      <c r="G46">
        <v>0.90300000000000002</v>
      </c>
      <c r="H46">
        <v>5.3070000000000004</v>
      </c>
      <c r="I46" t="str">
        <f t="shared" si="0"/>
        <v>Kama</v>
      </c>
      <c r="J46">
        <v>0.21510551799435462</v>
      </c>
    </row>
    <row r="47" spans="1:10" x14ac:dyDescent="0.25">
      <c r="A47">
        <v>3</v>
      </c>
      <c r="B47">
        <v>11.23</v>
      </c>
      <c r="C47">
        <v>12.82</v>
      </c>
      <c r="D47">
        <v>0.85940000000000005</v>
      </c>
      <c r="E47">
        <v>5.0890000000000004</v>
      </c>
      <c r="F47">
        <v>2.8210000000000002</v>
      </c>
      <c r="G47">
        <v>7.524</v>
      </c>
      <c r="H47">
        <v>4.9569999999999999</v>
      </c>
      <c r="I47" t="str">
        <f t="shared" si="0"/>
        <v>Canadian</v>
      </c>
      <c r="J47">
        <v>0.21822148776094363</v>
      </c>
    </row>
    <row r="48" spans="1:10" x14ac:dyDescent="0.25">
      <c r="A48">
        <v>3</v>
      </c>
      <c r="B48">
        <v>12.26</v>
      </c>
      <c r="C48">
        <v>13.6</v>
      </c>
      <c r="D48">
        <v>0.83330000000000004</v>
      </c>
      <c r="E48">
        <v>5.4080000000000004</v>
      </c>
      <c r="F48">
        <v>2.8330000000000002</v>
      </c>
      <c r="G48">
        <v>4.7560000000000002</v>
      </c>
      <c r="H48">
        <v>5.36</v>
      </c>
      <c r="I48" t="str">
        <f t="shared" si="0"/>
        <v>Canadian</v>
      </c>
      <c r="J48">
        <v>0.2193682374962902</v>
      </c>
    </row>
    <row r="49" spans="1:10" x14ac:dyDescent="0.25">
      <c r="A49">
        <v>1</v>
      </c>
      <c r="B49">
        <v>13.94</v>
      </c>
      <c r="C49">
        <v>14.17</v>
      </c>
      <c r="D49">
        <v>0.87280000000000002</v>
      </c>
      <c r="E49">
        <v>5.585</v>
      </c>
      <c r="F49">
        <v>3.15</v>
      </c>
      <c r="G49">
        <v>2.1240000000000001</v>
      </c>
      <c r="H49">
        <v>5.0119999999999996</v>
      </c>
      <c r="I49" t="str">
        <f t="shared" si="0"/>
        <v>Kama</v>
      </c>
      <c r="J49">
        <v>0.22776023527891409</v>
      </c>
    </row>
    <row r="50" spans="1:10" x14ac:dyDescent="0.25">
      <c r="A50">
        <v>1</v>
      </c>
      <c r="B50">
        <v>12.88</v>
      </c>
      <c r="C50">
        <v>13.5</v>
      </c>
      <c r="D50">
        <v>0.88790000000000002</v>
      </c>
      <c r="E50">
        <v>5.1390000000000002</v>
      </c>
      <c r="F50">
        <v>3.1190000000000002</v>
      </c>
      <c r="G50">
        <v>2.3519999999999999</v>
      </c>
      <c r="H50">
        <v>4.6070000000000002</v>
      </c>
      <c r="I50" t="str">
        <f t="shared" si="0"/>
        <v>Kama</v>
      </c>
      <c r="J50">
        <v>0.22923824425879491</v>
      </c>
    </row>
    <row r="51" spans="1:10" x14ac:dyDescent="0.25">
      <c r="A51">
        <v>1</v>
      </c>
      <c r="B51">
        <v>14.37</v>
      </c>
      <c r="C51">
        <v>14.39</v>
      </c>
      <c r="D51">
        <v>0.87260000000000004</v>
      </c>
      <c r="E51">
        <v>5.569</v>
      </c>
      <c r="F51">
        <v>3.153</v>
      </c>
      <c r="G51">
        <v>1.464</v>
      </c>
      <c r="H51">
        <v>5.3</v>
      </c>
      <c r="I51" t="str">
        <f t="shared" si="0"/>
        <v>Kama</v>
      </c>
      <c r="J51">
        <v>0.23085839288631804</v>
      </c>
    </row>
    <row r="52" spans="1:10" x14ac:dyDescent="0.25">
      <c r="A52">
        <v>1</v>
      </c>
      <c r="B52">
        <v>13.84</v>
      </c>
      <c r="C52">
        <v>13.94</v>
      </c>
      <c r="D52">
        <v>0.89549999999999996</v>
      </c>
      <c r="E52">
        <v>5.3239999999999998</v>
      </c>
      <c r="F52">
        <v>3.379</v>
      </c>
      <c r="G52">
        <v>2.2589999999999999</v>
      </c>
      <c r="H52">
        <v>4.8049999999999997</v>
      </c>
      <c r="I52" t="str">
        <f t="shared" si="0"/>
        <v>Kama</v>
      </c>
      <c r="J52">
        <v>0.23292123563110323</v>
      </c>
    </row>
    <row r="53" spans="1:10" x14ac:dyDescent="0.25">
      <c r="A53">
        <v>1</v>
      </c>
      <c r="B53">
        <v>13.78</v>
      </c>
      <c r="C53">
        <v>14.06</v>
      </c>
      <c r="D53">
        <v>0.87590000000000001</v>
      </c>
      <c r="E53">
        <v>5.4790000000000001</v>
      </c>
      <c r="F53">
        <v>3.1560000000000001</v>
      </c>
      <c r="G53">
        <v>3.1360000000000001</v>
      </c>
      <c r="H53">
        <v>4.8719999999999999</v>
      </c>
      <c r="I53" t="str">
        <f t="shared" si="0"/>
        <v>Kama</v>
      </c>
      <c r="J53">
        <v>0.23374952181985476</v>
      </c>
    </row>
    <row r="54" spans="1:10" x14ac:dyDescent="0.25">
      <c r="A54">
        <v>1</v>
      </c>
      <c r="B54">
        <v>14.86</v>
      </c>
      <c r="C54">
        <v>14.67</v>
      </c>
      <c r="D54">
        <v>0.86760000000000004</v>
      </c>
      <c r="E54">
        <v>5.6779999999999999</v>
      </c>
      <c r="F54">
        <v>3.258</v>
      </c>
      <c r="G54">
        <v>2.129</v>
      </c>
      <c r="H54">
        <v>5.351</v>
      </c>
      <c r="I54" t="str">
        <f t="shared" si="0"/>
        <v>Kama</v>
      </c>
      <c r="J54">
        <v>0.23726909654821948</v>
      </c>
    </row>
    <row r="55" spans="1:10" x14ac:dyDescent="0.25">
      <c r="A55">
        <v>1</v>
      </c>
      <c r="B55">
        <v>13.22</v>
      </c>
      <c r="C55">
        <v>13.84</v>
      </c>
      <c r="D55">
        <v>0.86799999999999999</v>
      </c>
      <c r="E55">
        <v>5.3949999999999996</v>
      </c>
      <c r="F55">
        <v>3.07</v>
      </c>
      <c r="G55">
        <v>4.157</v>
      </c>
      <c r="H55">
        <v>5.0880000000000001</v>
      </c>
      <c r="I55" t="str">
        <f t="shared" si="0"/>
        <v>Kama</v>
      </c>
      <c r="J55">
        <v>0.24100413731943515</v>
      </c>
    </row>
    <row r="56" spans="1:10" x14ac:dyDescent="0.25">
      <c r="A56">
        <v>3</v>
      </c>
      <c r="B56">
        <v>11.14</v>
      </c>
      <c r="C56">
        <v>12.79</v>
      </c>
      <c r="D56">
        <v>0.85580000000000001</v>
      </c>
      <c r="E56">
        <v>5.0110000000000001</v>
      </c>
      <c r="F56">
        <v>2.794</v>
      </c>
      <c r="G56">
        <v>6.3879999999999999</v>
      </c>
      <c r="H56">
        <v>5.0490000000000004</v>
      </c>
      <c r="I56" t="str">
        <f t="shared" si="0"/>
        <v>Canadian</v>
      </c>
      <c r="J56">
        <v>0.24602249759336026</v>
      </c>
    </row>
    <row r="57" spans="1:10" x14ac:dyDescent="0.25">
      <c r="A57">
        <v>1</v>
      </c>
      <c r="B57">
        <v>15.5</v>
      </c>
      <c r="C57">
        <v>14.86</v>
      </c>
      <c r="D57">
        <v>0.88200000000000001</v>
      </c>
      <c r="E57">
        <v>5.8769999999999998</v>
      </c>
      <c r="F57">
        <v>3.3959999999999999</v>
      </c>
      <c r="G57">
        <v>4.7110000000000003</v>
      </c>
      <c r="H57">
        <v>5.5279999999999996</v>
      </c>
      <c r="I57" t="str">
        <f t="shared" si="0"/>
        <v>Kama</v>
      </c>
      <c r="J57">
        <v>0.24987810399722876</v>
      </c>
    </row>
    <row r="58" spans="1:10" x14ac:dyDescent="0.25">
      <c r="A58">
        <v>1</v>
      </c>
      <c r="B58">
        <v>13.89</v>
      </c>
      <c r="C58">
        <v>14.02</v>
      </c>
      <c r="D58">
        <v>0.88800000000000001</v>
      </c>
      <c r="E58">
        <v>5.4390000000000001</v>
      </c>
      <c r="F58">
        <v>3.1989999999999998</v>
      </c>
      <c r="G58">
        <v>3.9860000000000002</v>
      </c>
      <c r="H58">
        <v>4.7380000000000004</v>
      </c>
      <c r="I58" t="str">
        <f t="shared" si="0"/>
        <v>Kama</v>
      </c>
      <c r="J58">
        <v>0.25086692881313688</v>
      </c>
    </row>
    <row r="59" spans="1:10" x14ac:dyDescent="0.25">
      <c r="A59">
        <v>1</v>
      </c>
      <c r="B59">
        <v>14.11</v>
      </c>
      <c r="C59">
        <v>14.18</v>
      </c>
      <c r="D59">
        <v>0.88200000000000001</v>
      </c>
      <c r="E59">
        <v>5.5410000000000004</v>
      </c>
      <c r="F59">
        <v>3.2210000000000001</v>
      </c>
      <c r="G59">
        <v>2.754</v>
      </c>
      <c r="H59">
        <v>5.0380000000000003</v>
      </c>
      <c r="I59" t="str">
        <f t="shared" si="0"/>
        <v>Kama</v>
      </c>
      <c r="J59">
        <v>0.2730775504451034</v>
      </c>
    </row>
    <row r="60" spans="1:10" x14ac:dyDescent="0.25">
      <c r="A60">
        <v>3</v>
      </c>
      <c r="B60">
        <v>12.67</v>
      </c>
      <c r="C60">
        <v>13.32</v>
      </c>
      <c r="D60">
        <v>0.89770000000000005</v>
      </c>
      <c r="E60">
        <v>4.984</v>
      </c>
      <c r="F60">
        <v>3.1349999999999998</v>
      </c>
      <c r="G60">
        <v>2.2999999999999998</v>
      </c>
      <c r="H60">
        <v>4.7450000000000001</v>
      </c>
      <c r="I60" t="str">
        <f t="shared" si="0"/>
        <v>Canadian</v>
      </c>
      <c r="J60">
        <v>0.27797255688273548</v>
      </c>
    </row>
    <row r="61" spans="1:10" x14ac:dyDescent="0.25">
      <c r="A61">
        <v>3</v>
      </c>
      <c r="B61">
        <v>11.83</v>
      </c>
      <c r="C61">
        <v>13.23</v>
      </c>
      <c r="D61">
        <v>0.84960000000000002</v>
      </c>
      <c r="E61">
        <v>5.2629999999999999</v>
      </c>
      <c r="F61">
        <v>2.84</v>
      </c>
      <c r="G61">
        <v>5.1950000000000003</v>
      </c>
      <c r="H61">
        <v>5.3070000000000004</v>
      </c>
      <c r="I61" t="str">
        <f t="shared" si="0"/>
        <v>Canadian</v>
      </c>
      <c r="J61">
        <v>0.2859086281483334</v>
      </c>
    </row>
    <row r="62" spans="1:10" x14ac:dyDescent="0.25">
      <c r="A62">
        <v>1</v>
      </c>
      <c r="B62">
        <v>14.28</v>
      </c>
      <c r="C62">
        <v>14.17</v>
      </c>
      <c r="D62">
        <v>0.89439999999999997</v>
      </c>
      <c r="E62">
        <v>5.3970000000000002</v>
      </c>
      <c r="F62">
        <v>3.298</v>
      </c>
      <c r="G62">
        <v>6.6849999999999996</v>
      </c>
      <c r="H62">
        <v>5.0010000000000003</v>
      </c>
      <c r="I62" t="str">
        <f t="shared" si="0"/>
        <v>Kama</v>
      </c>
      <c r="J62">
        <v>0.28891576374711769</v>
      </c>
    </row>
    <row r="63" spans="1:10" x14ac:dyDescent="0.25">
      <c r="A63">
        <v>1</v>
      </c>
      <c r="B63">
        <v>17.079999999999998</v>
      </c>
      <c r="C63">
        <v>15.38</v>
      </c>
      <c r="D63">
        <v>0.90790000000000004</v>
      </c>
      <c r="E63">
        <v>5.8319999999999999</v>
      </c>
      <c r="F63">
        <v>3.6829999999999998</v>
      </c>
      <c r="G63">
        <v>2.956</v>
      </c>
      <c r="H63">
        <v>5.484</v>
      </c>
      <c r="I63" t="str">
        <f t="shared" si="0"/>
        <v>Kama</v>
      </c>
      <c r="J63">
        <v>0.29349825651795647</v>
      </c>
    </row>
    <row r="64" spans="1:10" x14ac:dyDescent="0.25">
      <c r="A64">
        <v>3</v>
      </c>
      <c r="B64">
        <v>10.8</v>
      </c>
      <c r="C64">
        <v>12.57</v>
      </c>
      <c r="D64">
        <v>0.85899999999999999</v>
      </c>
      <c r="E64">
        <v>4.9809999999999999</v>
      </c>
      <c r="F64">
        <v>2.8210000000000002</v>
      </c>
      <c r="G64">
        <v>4.7729999999999997</v>
      </c>
      <c r="H64">
        <v>5.0629999999999997</v>
      </c>
      <c r="I64" t="str">
        <f t="shared" si="0"/>
        <v>Canadian</v>
      </c>
      <c r="J64">
        <v>0.2985316690206945</v>
      </c>
    </row>
    <row r="65" spans="1:10" x14ac:dyDescent="0.25">
      <c r="A65">
        <v>1</v>
      </c>
      <c r="B65">
        <v>13.45</v>
      </c>
      <c r="C65">
        <v>14.02</v>
      </c>
      <c r="D65">
        <v>0.86040000000000005</v>
      </c>
      <c r="E65">
        <v>5.516</v>
      </c>
      <c r="F65">
        <v>3.0649999999999999</v>
      </c>
      <c r="G65">
        <v>3.5310000000000001</v>
      </c>
      <c r="H65">
        <v>5.0970000000000004</v>
      </c>
      <c r="I65" t="str">
        <f t="shared" si="0"/>
        <v>Kama</v>
      </c>
      <c r="J65">
        <v>0.30323880464219199</v>
      </c>
    </row>
    <row r="66" spans="1:10" x14ac:dyDescent="0.25">
      <c r="A66">
        <v>3</v>
      </c>
      <c r="B66">
        <v>11.49</v>
      </c>
      <c r="C66">
        <v>13.22</v>
      </c>
      <c r="D66">
        <v>0.82630000000000003</v>
      </c>
      <c r="E66">
        <v>5.3040000000000003</v>
      </c>
      <c r="F66">
        <v>2.6949999999999998</v>
      </c>
      <c r="G66">
        <v>5.3879999999999999</v>
      </c>
      <c r="H66">
        <v>5.31</v>
      </c>
      <c r="I66" t="str">
        <f t="shared" ref="I66:I129" si="1">IF(A66 = 1, "Kama", IF(A66 = 2, "Rosa", "Canadian"))</f>
        <v>Canadian</v>
      </c>
      <c r="J66">
        <v>0.30362611448653809</v>
      </c>
    </row>
    <row r="67" spans="1:10" x14ac:dyDescent="0.25">
      <c r="A67">
        <v>1</v>
      </c>
      <c r="B67">
        <v>15.05</v>
      </c>
      <c r="C67">
        <v>14.68</v>
      </c>
      <c r="D67">
        <v>0.87790000000000001</v>
      </c>
      <c r="E67">
        <v>5.7119999999999997</v>
      </c>
      <c r="F67">
        <v>3.3279999999999998</v>
      </c>
      <c r="G67">
        <v>2.129</v>
      </c>
      <c r="H67">
        <v>5.36</v>
      </c>
      <c r="I67" t="str">
        <f t="shared" si="1"/>
        <v>Kama</v>
      </c>
      <c r="J67">
        <v>0.30694708720399766</v>
      </c>
    </row>
    <row r="68" spans="1:10" x14ac:dyDescent="0.25">
      <c r="A68">
        <v>1</v>
      </c>
      <c r="B68">
        <v>14.34</v>
      </c>
      <c r="C68">
        <v>14.37</v>
      </c>
      <c r="D68">
        <v>0.87260000000000004</v>
      </c>
      <c r="E68">
        <v>5.63</v>
      </c>
      <c r="F68">
        <v>3.19</v>
      </c>
      <c r="G68">
        <v>1.3129999999999999</v>
      </c>
      <c r="H68">
        <v>5.15</v>
      </c>
      <c r="I68" t="str">
        <f t="shared" si="1"/>
        <v>Kama</v>
      </c>
      <c r="J68">
        <v>0.31069829640212077</v>
      </c>
    </row>
    <row r="69" spans="1:10" x14ac:dyDescent="0.25">
      <c r="A69">
        <v>2</v>
      </c>
      <c r="B69">
        <v>18.72</v>
      </c>
      <c r="C69">
        <v>16.190000000000001</v>
      </c>
      <c r="D69">
        <v>0.89770000000000005</v>
      </c>
      <c r="E69">
        <v>6.0060000000000002</v>
      </c>
      <c r="F69">
        <v>3.8570000000000002</v>
      </c>
      <c r="G69">
        <v>5.3239999999999998</v>
      </c>
      <c r="H69">
        <v>5.8789999999999996</v>
      </c>
      <c r="I69" t="str">
        <f t="shared" si="1"/>
        <v>Rosa</v>
      </c>
      <c r="J69">
        <v>0.31118781298565634</v>
      </c>
    </row>
    <row r="70" spans="1:10" x14ac:dyDescent="0.25">
      <c r="A70">
        <v>1</v>
      </c>
      <c r="B70">
        <v>15.88</v>
      </c>
      <c r="C70">
        <v>14.9</v>
      </c>
      <c r="D70">
        <v>0.89880000000000004</v>
      </c>
      <c r="E70">
        <v>5.6180000000000003</v>
      </c>
      <c r="F70">
        <v>3.5070000000000001</v>
      </c>
      <c r="G70">
        <v>0.7651</v>
      </c>
      <c r="H70">
        <v>5.0910000000000002</v>
      </c>
      <c r="I70" t="str">
        <f t="shared" si="1"/>
        <v>Kama</v>
      </c>
      <c r="J70">
        <v>0.31368670804332777</v>
      </c>
    </row>
    <row r="71" spans="1:10" x14ac:dyDescent="0.25">
      <c r="A71">
        <v>3</v>
      </c>
      <c r="B71">
        <v>12.55</v>
      </c>
      <c r="C71">
        <v>13.57</v>
      </c>
      <c r="D71">
        <v>0.85580000000000001</v>
      </c>
      <c r="E71">
        <v>5.3330000000000002</v>
      </c>
      <c r="F71">
        <v>2.968</v>
      </c>
      <c r="G71">
        <v>4.4189999999999996</v>
      </c>
      <c r="H71">
        <v>5.1760000000000002</v>
      </c>
      <c r="I71" t="str">
        <f t="shared" si="1"/>
        <v>Canadian</v>
      </c>
      <c r="J71">
        <v>0.31844036549482724</v>
      </c>
    </row>
    <row r="72" spans="1:10" x14ac:dyDescent="0.25">
      <c r="A72">
        <v>3</v>
      </c>
      <c r="B72">
        <v>11.18</v>
      </c>
      <c r="C72">
        <v>13.04</v>
      </c>
      <c r="D72">
        <v>0.8266</v>
      </c>
      <c r="E72">
        <v>5.22</v>
      </c>
      <c r="F72">
        <v>2.6930000000000001</v>
      </c>
      <c r="G72">
        <v>3.3319999999999999</v>
      </c>
      <c r="H72">
        <v>5.0010000000000003</v>
      </c>
      <c r="I72" t="str">
        <f t="shared" si="1"/>
        <v>Canadian</v>
      </c>
      <c r="J72">
        <v>0.32701477797550382</v>
      </c>
    </row>
    <row r="73" spans="1:10" x14ac:dyDescent="0.25">
      <c r="A73">
        <v>1</v>
      </c>
      <c r="B73">
        <v>13.16</v>
      </c>
      <c r="C73">
        <v>13.82</v>
      </c>
      <c r="D73">
        <v>0.86619999999999997</v>
      </c>
      <c r="E73">
        <v>5.4539999999999997</v>
      </c>
      <c r="F73">
        <v>2.9750000000000001</v>
      </c>
      <c r="G73">
        <v>0.85509999999999997</v>
      </c>
      <c r="H73">
        <v>5.056</v>
      </c>
      <c r="I73" t="str">
        <f t="shared" si="1"/>
        <v>Kama</v>
      </c>
      <c r="J73">
        <v>0.32996422814020787</v>
      </c>
    </row>
    <row r="74" spans="1:10" x14ac:dyDescent="0.25">
      <c r="A74">
        <v>2</v>
      </c>
      <c r="B74">
        <v>15.99</v>
      </c>
      <c r="C74">
        <v>14.89</v>
      </c>
      <c r="D74">
        <v>0.90639999999999998</v>
      </c>
      <c r="E74">
        <v>5.3630000000000004</v>
      </c>
      <c r="F74">
        <v>3.5819999999999999</v>
      </c>
      <c r="G74">
        <v>3.3359999999999999</v>
      </c>
      <c r="H74">
        <v>5.1440000000000001</v>
      </c>
      <c r="I74" t="str">
        <f t="shared" si="1"/>
        <v>Rosa</v>
      </c>
      <c r="J74">
        <v>0.330079664480738</v>
      </c>
    </row>
    <row r="75" spans="1:10" x14ac:dyDescent="0.25">
      <c r="A75">
        <v>3</v>
      </c>
      <c r="B75">
        <v>12.21</v>
      </c>
      <c r="C75">
        <v>13.47</v>
      </c>
      <c r="D75">
        <v>0.84530000000000005</v>
      </c>
      <c r="E75">
        <v>5.3570000000000002</v>
      </c>
      <c r="F75">
        <v>2.8929999999999998</v>
      </c>
      <c r="G75">
        <v>1.661</v>
      </c>
      <c r="H75">
        <v>5.1779999999999999</v>
      </c>
      <c r="I75" t="str">
        <f t="shared" si="1"/>
        <v>Canadian</v>
      </c>
      <c r="J75">
        <v>0.35674886496030034</v>
      </c>
    </row>
    <row r="76" spans="1:10" x14ac:dyDescent="0.25">
      <c r="A76">
        <v>3</v>
      </c>
      <c r="B76">
        <v>11.81</v>
      </c>
      <c r="C76">
        <v>13.45</v>
      </c>
      <c r="D76">
        <v>0.81979999999999997</v>
      </c>
      <c r="E76">
        <v>5.4130000000000003</v>
      </c>
      <c r="F76">
        <v>2.7160000000000002</v>
      </c>
      <c r="G76">
        <v>4.8979999999999997</v>
      </c>
      <c r="H76">
        <v>5.3520000000000003</v>
      </c>
      <c r="I76" t="str">
        <f t="shared" si="1"/>
        <v>Canadian</v>
      </c>
      <c r="J76">
        <v>0.36084298800730286</v>
      </c>
    </row>
    <row r="77" spans="1:10" x14ac:dyDescent="0.25">
      <c r="A77">
        <v>3</v>
      </c>
      <c r="B77">
        <v>11.24</v>
      </c>
      <c r="C77">
        <v>13</v>
      </c>
      <c r="D77">
        <v>0.83589999999999998</v>
      </c>
      <c r="E77">
        <v>5.09</v>
      </c>
      <c r="F77">
        <v>2.7149999999999999</v>
      </c>
      <c r="G77">
        <v>3.5209999999999999</v>
      </c>
      <c r="H77">
        <v>5.0880000000000001</v>
      </c>
      <c r="I77" t="str">
        <f t="shared" si="1"/>
        <v>Canadian</v>
      </c>
      <c r="J77">
        <v>0.37777781362549112</v>
      </c>
    </row>
    <row r="78" spans="1:10" x14ac:dyDescent="0.25">
      <c r="A78">
        <v>2</v>
      </c>
      <c r="B78">
        <v>20.97</v>
      </c>
      <c r="C78">
        <v>17.25</v>
      </c>
      <c r="D78">
        <v>0.88590000000000002</v>
      </c>
      <c r="E78">
        <v>6.5629999999999997</v>
      </c>
      <c r="F78">
        <v>3.9910000000000001</v>
      </c>
      <c r="G78">
        <v>4.6769999999999996</v>
      </c>
      <c r="H78">
        <v>6.3159999999999998</v>
      </c>
      <c r="I78" t="str">
        <f t="shared" si="1"/>
        <v>Rosa</v>
      </c>
      <c r="J78">
        <v>0.38880804762089471</v>
      </c>
    </row>
    <row r="79" spans="1:10" x14ac:dyDescent="0.25">
      <c r="A79">
        <v>3</v>
      </c>
      <c r="B79">
        <v>11.82</v>
      </c>
      <c r="C79">
        <v>13.4</v>
      </c>
      <c r="D79">
        <v>0.82740000000000002</v>
      </c>
      <c r="E79">
        <v>5.3140000000000001</v>
      </c>
      <c r="F79">
        <v>2.7770000000000001</v>
      </c>
      <c r="G79">
        <v>4.4710000000000001</v>
      </c>
      <c r="H79">
        <v>5.1779999999999999</v>
      </c>
      <c r="I79" t="str">
        <f t="shared" si="1"/>
        <v>Canadian</v>
      </c>
      <c r="J79">
        <v>0.39256275212225156</v>
      </c>
    </row>
    <row r="80" spans="1:10" x14ac:dyDescent="0.25">
      <c r="A80">
        <v>3</v>
      </c>
      <c r="B80">
        <v>12.37</v>
      </c>
      <c r="C80">
        <v>13.47</v>
      </c>
      <c r="D80">
        <v>0.85670000000000002</v>
      </c>
      <c r="E80">
        <v>5.2039999999999997</v>
      </c>
      <c r="F80">
        <v>2.96</v>
      </c>
      <c r="G80">
        <v>3.919</v>
      </c>
      <c r="H80">
        <v>5.0010000000000003</v>
      </c>
      <c r="I80" t="str">
        <f t="shared" si="1"/>
        <v>Canadian</v>
      </c>
      <c r="J80">
        <v>0.39328950367385007</v>
      </c>
    </row>
    <row r="81" spans="1:10" x14ac:dyDescent="0.25">
      <c r="A81">
        <v>1</v>
      </c>
      <c r="B81">
        <v>15.38</v>
      </c>
      <c r="C81">
        <v>14.77</v>
      </c>
      <c r="D81">
        <v>0.88570000000000004</v>
      </c>
      <c r="E81">
        <v>5.6619999999999999</v>
      </c>
      <c r="F81">
        <v>3.419</v>
      </c>
      <c r="G81">
        <v>1.9990000000000001</v>
      </c>
      <c r="H81">
        <v>5.2220000000000004</v>
      </c>
      <c r="I81" t="str">
        <f t="shared" si="1"/>
        <v>Kama</v>
      </c>
      <c r="J81">
        <v>0.39742004447452273</v>
      </c>
    </row>
    <row r="82" spans="1:10" x14ac:dyDescent="0.25">
      <c r="A82">
        <v>1</v>
      </c>
      <c r="B82">
        <v>14.11</v>
      </c>
      <c r="C82">
        <v>14.26</v>
      </c>
      <c r="D82">
        <v>0.87219999999999998</v>
      </c>
      <c r="E82">
        <v>5.52</v>
      </c>
      <c r="F82">
        <v>3.1680000000000001</v>
      </c>
      <c r="G82">
        <v>2.6880000000000002</v>
      </c>
      <c r="H82">
        <v>5.2190000000000003</v>
      </c>
      <c r="I82" t="str">
        <f t="shared" si="1"/>
        <v>Kama</v>
      </c>
      <c r="J82">
        <v>0.41073948213403111</v>
      </c>
    </row>
    <row r="83" spans="1:10" x14ac:dyDescent="0.25">
      <c r="A83">
        <v>2</v>
      </c>
      <c r="B83">
        <v>15.38</v>
      </c>
      <c r="C83">
        <v>14.9</v>
      </c>
      <c r="D83">
        <v>0.87060000000000004</v>
      </c>
      <c r="E83">
        <v>5.8840000000000003</v>
      </c>
      <c r="F83">
        <v>3.2679999999999998</v>
      </c>
      <c r="G83">
        <v>4.4619999999999997</v>
      </c>
      <c r="H83">
        <v>5.7949999999999999</v>
      </c>
      <c r="I83" t="str">
        <f t="shared" si="1"/>
        <v>Rosa</v>
      </c>
      <c r="J83">
        <v>0.4115150484958584</v>
      </c>
    </row>
    <row r="84" spans="1:10" x14ac:dyDescent="0.25">
      <c r="A84">
        <v>2</v>
      </c>
      <c r="B84">
        <v>18.98</v>
      </c>
      <c r="C84">
        <v>16.57</v>
      </c>
      <c r="D84">
        <v>0.86870000000000003</v>
      </c>
      <c r="E84">
        <v>6.4489999999999998</v>
      </c>
      <c r="F84">
        <v>3.552</v>
      </c>
      <c r="G84">
        <v>2.1440000000000001</v>
      </c>
      <c r="H84">
        <v>6.4530000000000003</v>
      </c>
      <c r="I84" t="str">
        <f t="shared" si="1"/>
        <v>Rosa</v>
      </c>
      <c r="J84">
        <v>0.41262567191667987</v>
      </c>
    </row>
    <row r="85" spans="1:10" x14ac:dyDescent="0.25">
      <c r="A85">
        <v>2</v>
      </c>
      <c r="B85">
        <v>18.96</v>
      </c>
      <c r="C85">
        <v>16.2</v>
      </c>
      <c r="D85">
        <v>0.90769999999999995</v>
      </c>
      <c r="E85">
        <v>6.0510000000000002</v>
      </c>
      <c r="F85">
        <v>3.8969999999999998</v>
      </c>
      <c r="G85">
        <v>4.3339999999999996</v>
      </c>
      <c r="H85">
        <v>5.75</v>
      </c>
      <c r="I85" t="str">
        <f t="shared" si="1"/>
        <v>Rosa</v>
      </c>
      <c r="J85">
        <v>0.41626027153842826</v>
      </c>
    </row>
    <row r="86" spans="1:10" x14ac:dyDescent="0.25">
      <c r="A86">
        <v>2</v>
      </c>
      <c r="B86">
        <v>19.309999999999999</v>
      </c>
      <c r="C86">
        <v>16.59</v>
      </c>
      <c r="D86">
        <v>0.88149999999999995</v>
      </c>
      <c r="E86">
        <v>6.3410000000000002</v>
      </c>
      <c r="F86">
        <v>3.81</v>
      </c>
      <c r="G86">
        <v>3.4769999999999999</v>
      </c>
      <c r="H86">
        <v>6.2380000000000004</v>
      </c>
      <c r="I86" t="str">
        <f t="shared" si="1"/>
        <v>Rosa</v>
      </c>
      <c r="J86">
        <v>0.42192331427949181</v>
      </c>
    </row>
    <row r="87" spans="1:10" x14ac:dyDescent="0.25">
      <c r="A87">
        <v>3</v>
      </c>
      <c r="B87">
        <v>12.49</v>
      </c>
      <c r="C87">
        <v>13.46</v>
      </c>
      <c r="D87">
        <v>0.86580000000000001</v>
      </c>
      <c r="E87">
        <v>5.2670000000000003</v>
      </c>
      <c r="F87">
        <v>2.9670000000000001</v>
      </c>
      <c r="G87">
        <v>4.4210000000000003</v>
      </c>
      <c r="H87">
        <v>5.0019999999999998</v>
      </c>
      <c r="I87" t="str">
        <f t="shared" si="1"/>
        <v>Canadian</v>
      </c>
      <c r="J87">
        <v>0.42330183612579608</v>
      </c>
    </row>
    <row r="88" spans="1:10" x14ac:dyDescent="0.25">
      <c r="A88">
        <v>3</v>
      </c>
      <c r="B88">
        <v>12.76</v>
      </c>
      <c r="C88">
        <v>13.38</v>
      </c>
      <c r="D88">
        <v>0.89639999999999997</v>
      </c>
      <c r="E88">
        <v>5.0730000000000004</v>
      </c>
      <c r="F88">
        <v>3.1549999999999998</v>
      </c>
      <c r="G88">
        <v>2.8279999999999998</v>
      </c>
      <c r="H88">
        <v>4.83</v>
      </c>
      <c r="I88" t="str">
        <f t="shared" si="1"/>
        <v>Canadian</v>
      </c>
      <c r="J88">
        <v>0.4359809265811958</v>
      </c>
    </row>
    <row r="89" spans="1:10" x14ac:dyDescent="0.25">
      <c r="A89">
        <v>1</v>
      </c>
      <c r="B89">
        <v>13.02</v>
      </c>
      <c r="C89">
        <v>13.76</v>
      </c>
      <c r="D89">
        <v>0.86409999999999998</v>
      </c>
      <c r="E89">
        <v>5.3949999999999996</v>
      </c>
      <c r="F89">
        <v>3.0259999999999998</v>
      </c>
      <c r="G89">
        <v>3.3730000000000002</v>
      </c>
      <c r="H89">
        <v>4.8250000000000002</v>
      </c>
      <c r="I89" t="str">
        <f t="shared" si="1"/>
        <v>Kama</v>
      </c>
      <c r="J89">
        <v>0.4363805289771876</v>
      </c>
    </row>
    <row r="90" spans="1:10" x14ac:dyDescent="0.25">
      <c r="A90">
        <v>2</v>
      </c>
      <c r="B90">
        <v>18.95</v>
      </c>
      <c r="C90">
        <v>16.420000000000002</v>
      </c>
      <c r="D90">
        <v>0.88290000000000002</v>
      </c>
      <c r="E90">
        <v>6.2480000000000002</v>
      </c>
      <c r="F90">
        <v>3.7549999999999999</v>
      </c>
      <c r="G90">
        <v>3.3679999999999999</v>
      </c>
      <c r="H90">
        <v>6.1479999999999997</v>
      </c>
      <c r="I90" t="str">
        <f t="shared" si="1"/>
        <v>Rosa</v>
      </c>
      <c r="J90">
        <v>0.44056878062977567</v>
      </c>
    </row>
    <row r="91" spans="1:10" x14ac:dyDescent="0.25">
      <c r="A91">
        <v>3</v>
      </c>
      <c r="B91">
        <v>11.23</v>
      </c>
      <c r="C91">
        <v>12.88</v>
      </c>
      <c r="D91">
        <v>0.85109999999999997</v>
      </c>
      <c r="E91">
        <v>5.14</v>
      </c>
      <c r="F91">
        <v>2.7949999999999999</v>
      </c>
      <c r="G91">
        <v>4.3250000000000002</v>
      </c>
      <c r="H91">
        <v>5.0030000000000001</v>
      </c>
      <c r="I91" t="str">
        <f t="shared" si="1"/>
        <v>Canadian</v>
      </c>
      <c r="J91">
        <v>0.44432277356109195</v>
      </c>
    </row>
    <row r="92" spans="1:10" x14ac:dyDescent="0.25">
      <c r="A92">
        <v>1</v>
      </c>
      <c r="B92">
        <v>16.63</v>
      </c>
      <c r="C92">
        <v>15.46</v>
      </c>
      <c r="D92">
        <v>0.87470000000000003</v>
      </c>
      <c r="E92">
        <v>6.0529999999999999</v>
      </c>
      <c r="F92">
        <v>3.4649999999999999</v>
      </c>
      <c r="G92">
        <v>2.04</v>
      </c>
      <c r="H92">
        <v>5.8769999999999998</v>
      </c>
      <c r="I92" t="str">
        <f t="shared" si="1"/>
        <v>Kama</v>
      </c>
      <c r="J92">
        <v>0.44707246414211099</v>
      </c>
    </row>
    <row r="93" spans="1:10" x14ac:dyDescent="0.25">
      <c r="A93">
        <v>1</v>
      </c>
      <c r="B93">
        <v>14.49</v>
      </c>
      <c r="C93">
        <v>14.61</v>
      </c>
      <c r="D93">
        <v>0.8538</v>
      </c>
      <c r="E93">
        <v>5.7149999999999999</v>
      </c>
      <c r="F93">
        <v>3.113</v>
      </c>
      <c r="G93">
        <v>4.1159999999999997</v>
      </c>
      <c r="H93">
        <v>5.3959999999999999</v>
      </c>
      <c r="I93" t="str">
        <f t="shared" si="1"/>
        <v>Kama</v>
      </c>
      <c r="J93">
        <v>0.45564225519052248</v>
      </c>
    </row>
    <row r="94" spans="1:10" x14ac:dyDescent="0.25">
      <c r="A94">
        <v>3</v>
      </c>
      <c r="B94">
        <v>12.11</v>
      </c>
      <c r="C94">
        <v>13.27</v>
      </c>
      <c r="D94">
        <v>0.8639</v>
      </c>
      <c r="E94">
        <v>5.2359999999999998</v>
      </c>
      <c r="F94">
        <v>2.9750000000000001</v>
      </c>
      <c r="G94">
        <v>4.1319999999999997</v>
      </c>
      <c r="H94">
        <v>5.0119999999999996</v>
      </c>
      <c r="I94" t="str">
        <f t="shared" si="1"/>
        <v>Canadian</v>
      </c>
      <c r="J94">
        <v>0.45639503159835304</v>
      </c>
    </row>
    <row r="95" spans="1:10" x14ac:dyDescent="0.25">
      <c r="A95">
        <v>3</v>
      </c>
      <c r="B95">
        <v>11.4</v>
      </c>
      <c r="C95">
        <v>13.08</v>
      </c>
      <c r="D95">
        <v>0.83750000000000002</v>
      </c>
      <c r="E95">
        <v>5.1360000000000001</v>
      </c>
      <c r="F95">
        <v>2.7629999999999999</v>
      </c>
      <c r="G95">
        <v>5.5880000000000001</v>
      </c>
      <c r="H95">
        <v>5.0890000000000004</v>
      </c>
      <c r="I95" t="str">
        <f t="shared" si="1"/>
        <v>Canadian</v>
      </c>
      <c r="J95">
        <v>0.45791088502839661</v>
      </c>
    </row>
    <row r="96" spans="1:10" x14ac:dyDescent="0.25">
      <c r="A96">
        <v>3</v>
      </c>
      <c r="B96">
        <v>12.8</v>
      </c>
      <c r="C96">
        <v>13.47</v>
      </c>
      <c r="D96">
        <v>0.88600000000000001</v>
      </c>
      <c r="E96">
        <v>5.16</v>
      </c>
      <c r="F96">
        <v>3.1259999999999999</v>
      </c>
      <c r="G96">
        <v>4.8730000000000002</v>
      </c>
      <c r="H96">
        <v>4.9139999999999997</v>
      </c>
      <c r="I96" t="str">
        <f t="shared" si="1"/>
        <v>Canadian</v>
      </c>
      <c r="J96">
        <v>0.4650830891132558</v>
      </c>
    </row>
    <row r="97" spans="1:10" x14ac:dyDescent="0.25">
      <c r="A97">
        <v>3</v>
      </c>
      <c r="B97">
        <v>12.05</v>
      </c>
      <c r="C97">
        <v>13.41</v>
      </c>
      <c r="D97">
        <v>0.84160000000000001</v>
      </c>
      <c r="E97">
        <v>5.2670000000000003</v>
      </c>
      <c r="F97">
        <v>2.847</v>
      </c>
      <c r="G97">
        <v>4.9880000000000004</v>
      </c>
      <c r="H97">
        <v>5.0460000000000003</v>
      </c>
      <c r="I97" t="str">
        <f t="shared" si="1"/>
        <v>Canadian</v>
      </c>
      <c r="J97">
        <v>0.46638491964192774</v>
      </c>
    </row>
    <row r="98" spans="1:10" x14ac:dyDescent="0.25">
      <c r="A98">
        <v>3</v>
      </c>
      <c r="B98">
        <v>11.27</v>
      </c>
      <c r="C98">
        <v>12.86</v>
      </c>
      <c r="D98">
        <v>0.85629999999999995</v>
      </c>
      <c r="E98">
        <v>5.0910000000000002</v>
      </c>
      <c r="F98">
        <v>2.8039999999999998</v>
      </c>
      <c r="G98">
        <v>3.9849999999999999</v>
      </c>
      <c r="H98">
        <v>5.0010000000000003</v>
      </c>
      <c r="I98" t="str">
        <f t="shared" si="1"/>
        <v>Canadian</v>
      </c>
      <c r="J98">
        <v>0.46778828467594613</v>
      </c>
    </row>
    <row r="99" spans="1:10" x14ac:dyDescent="0.25">
      <c r="A99">
        <v>2</v>
      </c>
      <c r="B99">
        <v>16.87</v>
      </c>
      <c r="C99">
        <v>15.65</v>
      </c>
      <c r="D99">
        <v>0.86480000000000001</v>
      </c>
      <c r="E99">
        <v>6.1390000000000002</v>
      </c>
      <c r="F99">
        <v>3.4630000000000001</v>
      </c>
      <c r="G99">
        <v>3.6960000000000002</v>
      </c>
      <c r="H99">
        <v>5.9669999999999996</v>
      </c>
      <c r="I99" t="str">
        <f t="shared" si="1"/>
        <v>Rosa</v>
      </c>
      <c r="J99">
        <v>0.46859234605821076</v>
      </c>
    </row>
    <row r="100" spans="1:10" x14ac:dyDescent="0.25">
      <c r="A100">
        <v>3</v>
      </c>
      <c r="B100">
        <v>10.59</v>
      </c>
      <c r="C100">
        <v>12.41</v>
      </c>
      <c r="D100">
        <v>0.86480000000000001</v>
      </c>
      <c r="E100">
        <v>4.899</v>
      </c>
      <c r="F100">
        <v>2.7869999999999999</v>
      </c>
      <c r="G100">
        <v>4.9749999999999996</v>
      </c>
      <c r="H100">
        <v>4.7939999999999996</v>
      </c>
      <c r="I100" t="str">
        <f t="shared" si="1"/>
        <v>Canadian</v>
      </c>
      <c r="J100">
        <v>0.47091146076322821</v>
      </c>
    </row>
    <row r="101" spans="1:10" x14ac:dyDescent="0.25">
      <c r="A101">
        <v>2</v>
      </c>
      <c r="B101">
        <v>19.149999999999999</v>
      </c>
      <c r="C101">
        <v>16.45</v>
      </c>
      <c r="D101">
        <v>0.88900000000000001</v>
      </c>
      <c r="E101">
        <v>6.2450000000000001</v>
      </c>
      <c r="F101">
        <v>3.8149999999999999</v>
      </c>
      <c r="G101">
        <v>3.0840000000000001</v>
      </c>
      <c r="H101">
        <v>6.1849999999999996</v>
      </c>
      <c r="I101" t="str">
        <f t="shared" si="1"/>
        <v>Rosa</v>
      </c>
      <c r="J101">
        <v>0.47263106308496017</v>
      </c>
    </row>
    <row r="102" spans="1:10" x14ac:dyDescent="0.25">
      <c r="A102">
        <v>3</v>
      </c>
      <c r="B102">
        <v>12.02</v>
      </c>
      <c r="C102">
        <v>13.33</v>
      </c>
      <c r="D102">
        <v>0.85029999999999994</v>
      </c>
      <c r="E102">
        <v>5.35</v>
      </c>
      <c r="F102">
        <v>2.81</v>
      </c>
      <c r="G102">
        <v>4.2709999999999999</v>
      </c>
      <c r="H102">
        <v>5.3079999999999998</v>
      </c>
      <c r="I102" t="str">
        <f t="shared" si="1"/>
        <v>Canadian</v>
      </c>
      <c r="J102">
        <v>0.47803789661845864</v>
      </c>
    </row>
    <row r="103" spans="1:10" x14ac:dyDescent="0.25">
      <c r="A103">
        <v>1</v>
      </c>
      <c r="B103">
        <v>16.440000000000001</v>
      </c>
      <c r="C103">
        <v>15.25</v>
      </c>
      <c r="D103">
        <v>0.88800000000000001</v>
      </c>
      <c r="E103">
        <v>5.8840000000000003</v>
      </c>
      <c r="F103">
        <v>3.5049999999999999</v>
      </c>
      <c r="G103">
        <v>1.9690000000000001</v>
      </c>
      <c r="H103">
        <v>5.5330000000000004</v>
      </c>
      <c r="I103" t="str">
        <f t="shared" si="1"/>
        <v>Kama</v>
      </c>
      <c r="J103">
        <v>0.48061230112914044</v>
      </c>
    </row>
    <row r="104" spans="1:10" x14ac:dyDescent="0.25">
      <c r="A104">
        <v>3</v>
      </c>
      <c r="B104">
        <v>12.7</v>
      </c>
      <c r="C104">
        <v>13.41</v>
      </c>
      <c r="D104">
        <v>0.88739999999999997</v>
      </c>
      <c r="E104">
        <v>5.1829999999999998</v>
      </c>
      <c r="F104">
        <v>3.0910000000000002</v>
      </c>
      <c r="G104">
        <v>8.4559999999999995</v>
      </c>
      <c r="H104">
        <v>5</v>
      </c>
      <c r="I104" t="str">
        <f t="shared" si="1"/>
        <v>Canadian</v>
      </c>
      <c r="J104">
        <v>0.48348521243281528</v>
      </c>
    </row>
    <row r="105" spans="1:10" x14ac:dyDescent="0.25">
      <c r="A105">
        <v>1</v>
      </c>
      <c r="B105">
        <v>13.5</v>
      </c>
      <c r="C105">
        <v>13.85</v>
      </c>
      <c r="D105">
        <v>0.88519999999999999</v>
      </c>
      <c r="E105">
        <v>5.351</v>
      </c>
      <c r="F105">
        <v>3.1579999999999999</v>
      </c>
      <c r="G105">
        <v>2.2490000000000001</v>
      </c>
      <c r="H105">
        <v>5.1760000000000002</v>
      </c>
      <c r="I105" t="str">
        <f t="shared" si="1"/>
        <v>Kama</v>
      </c>
      <c r="J105">
        <v>0.49978947634690662</v>
      </c>
    </row>
    <row r="106" spans="1:10" x14ac:dyDescent="0.25">
      <c r="A106">
        <v>1</v>
      </c>
      <c r="B106">
        <v>15.26</v>
      </c>
      <c r="C106">
        <v>14.84</v>
      </c>
      <c r="D106">
        <v>0.871</v>
      </c>
      <c r="E106">
        <v>5.7629999999999999</v>
      </c>
      <c r="F106">
        <v>3.3119999999999998</v>
      </c>
      <c r="G106">
        <v>2.2210000000000001</v>
      </c>
      <c r="H106">
        <v>5.22</v>
      </c>
      <c r="I106" t="str">
        <f t="shared" si="1"/>
        <v>Kama</v>
      </c>
      <c r="J106">
        <v>0.50358187537212007</v>
      </c>
    </row>
    <row r="107" spans="1:10" x14ac:dyDescent="0.25">
      <c r="A107">
        <v>3</v>
      </c>
      <c r="B107">
        <v>10.93</v>
      </c>
      <c r="C107">
        <v>12.8</v>
      </c>
      <c r="D107">
        <v>0.83899999999999997</v>
      </c>
      <c r="E107">
        <v>5.0460000000000003</v>
      </c>
      <c r="F107">
        <v>2.7170000000000001</v>
      </c>
      <c r="G107">
        <v>5.3979999999999997</v>
      </c>
      <c r="H107">
        <v>5.0449999999999999</v>
      </c>
      <c r="I107" t="str">
        <f t="shared" si="1"/>
        <v>Canadian</v>
      </c>
      <c r="J107">
        <v>0.5212914855396702</v>
      </c>
    </row>
    <row r="108" spans="1:10" x14ac:dyDescent="0.25">
      <c r="A108">
        <v>2</v>
      </c>
      <c r="B108">
        <v>16.41</v>
      </c>
      <c r="C108">
        <v>15.25</v>
      </c>
      <c r="D108">
        <v>0.88660000000000005</v>
      </c>
      <c r="E108">
        <v>5.718</v>
      </c>
      <c r="F108">
        <v>3.5249999999999999</v>
      </c>
      <c r="G108">
        <v>4.2169999999999996</v>
      </c>
      <c r="H108">
        <v>5.6180000000000003</v>
      </c>
      <c r="I108" t="str">
        <f t="shared" si="1"/>
        <v>Rosa</v>
      </c>
      <c r="J108">
        <v>0.52315534090305527</v>
      </c>
    </row>
    <row r="109" spans="1:10" x14ac:dyDescent="0.25">
      <c r="A109">
        <v>3</v>
      </c>
      <c r="B109">
        <v>12.7</v>
      </c>
      <c r="C109">
        <v>13.71</v>
      </c>
      <c r="D109">
        <v>0.84909999999999997</v>
      </c>
      <c r="E109">
        <v>5.3860000000000001</v>
      </c>
      <c r="F109">
        <v>2.911</v>
      </c>
      <c r="G109">
        <v>3.26</v>
      </c>
      <c r="H109">
        <v>5.3159999999999998</v>
      </c>
      <c r="I109" t="str">
        <f t="shared" si="1"/>
        <v>Canadian</v>
      </c>
      <c r="J109">
        <v>0.52443466097864266</v>
      </c>
    </row>
    <row r="110" spans="1:10" x14ac:dyDescent="0.25">
      <c r="A110">
        <v>2</v>
      </c>
      <c r="B110">
        <v>18.940000000000001</v>
      </c>
      <c r="C110">
        <v>16.489999999999998</v>
      </c>
      <c r="D110">
        <v>0.875</v>
      </c>
      <c r="E110">
        <v>6.4450000000000003</v>
      </c>
      <c r="F110">
        <v>3.6389999999999998</v>
      </c>
      <c r="G110">
        <v>5.0640000000000001</v>
      </c>
      <c r="H110">
        <v>6.3620000000000001</v>
      </c>
      <c r="I110" t="str">
        <f t="shared" si="1"/>
        <v>Rosa</v>
      </c>
      <c r="J110">
        <v>0.52662103471876043</v>
      </c>
    </row>
    <row r="111" spans="1:10" x14ac:dyDescent="0.25">
      <c r="A111">
        <v>1</v>
      </c>
      <c r="B111">
        <v>15.26</v>
      </c>
      <c r="C111">
        <v>14.85</v>
      </c>
      <c r="D111">
        <v>0.86960000000000004</v>
      </c>
      <c r="E111">
        <v>5.7140000000000004</v>
      </c>
      <c r="F111">
        <v>3.242</v>
      </c>
      <c r="G111">
        <v>4.5430000000000001</v>
      </c>
      <c r="H111">
        <v>5.3140000000000001</v>
      </c>
      <c r="I111" t="str">
        <f t="shared" si="1"/>
        <v>Kama</v>
      </c>
      <c r="J111">
        <v>0.55359855777132461</v>
      </c>
    </row>
    <row r="112" spans="1:10" x14ac:dyDescent="0.25">
      <c r="A112">
        <v>1</v>
      </c>
      <c r="B112">
        <v>15.01</v>
      </c>
      <c r="C112">
        <v>14.76</v>
      </c>
      <c r="D112">
        <v>0.86570000000000003</v>
      </c>
      <c r="E112">
        <v>5.7889999999999997</v>
      </c>
      <c r="F112">
        <v>3.2450000000000001</v>
      </c>
      <c r="G112">
        <v>1.7909999999999999</v>
      </c>
      <c r="H112">
        <v>5.0010000000000003</v>
      </c>
      <c r="I112" t="str">
        <f t="shared" si="1"/>
        <v>Kama</v>
      </c>
      <c r="J112">
        <v>0.55431029512205632</v>
      </c>
    </row>
    <row r="113" spans="1:10" x14ac:dyDescent="0.25">
      <c r="A113">
        <v>1</v>
      </c>
      <c r="B113">
        <v>14.69</v>
      </c>
      <c r="C113">
        <v>14.49</v>
      </c>
      <c r="D113">
        <v>0.87990000000000002</v>
      </c>
      <c r="E113">
        <v>5.5629999999999997</v>
      </c>
      <c r="F113">
        <v>3.2589999999999999</v>
      </c>
      <c r="G113">
        <v>3.5859999999999999</v>
      </c>
      <c r="H113">
        <v>5.2190000000000003</v>
      </c>
      <c r="I113" t="str">
        <f t="shared" si="1"/>
        <v>Kama</v>
      </c>
      <c r="J113">
        <v>0.55692506920085993</v>
      </c>
    </row>
    <row r="114" spans="1:10" x14ac:dyDescent="0.25">
      <c r="A114">
        <v>2</v>
      </c>
      <c r="B114">
        <v>18.170000000000002</v>
      </c>
      <c r="C114">
        <v>16.260000000000002</v>
      </c>
      <c r="D114">
        <v>0.86370000000000002</v>
      </c>
      <c r="E114">
        <v>6.2709999999999999</v>
      </c>
      <c r="F114">
        <v>3.512</v>
      </c>
      <c r="G114">
        <v>2.8530000000000002</v>
      </c>
      <c r="H114">
        <v>6.2729999999999997</v>
      </c>
      <c r="I114" t="str">
        <f t="shared" si="1"/>
        <v>Rosa</v>
      </c>
      <c r="J114">
        <v>0.56595656545773643</v>
      </c>
    </row>
    <row r="115" spans="1:10" x14ac:dyDescent="0.25">
      <c r="A115">
        <v>2</v>
      </c>
      <c r="B115">
        <v>19.38</v>
      </c>
      <c r="C115">
        <v>16.72</v>
      </c>
      <c r="D115">
        <v>0.87160000000000004</v>
      </c>
      <c r="E115">
        <v>6.3029999999999999</v>
      </c>
      <c r="F115">
        <v>3.7909999999999999</v>
      </c>
      <c r="G115">
        <v>3.6779999999999999</v>
      </c>
      <c r="H115">
        <v>5.9649999999999999</v>
      </c>
      <c r="I115" t="str">
        <f t="shared" si="1"/>
        <v>Rosa</v>
      </c>
      <c r="J115">
        <v>0.57349090073688314</v>
      </c>
    </row>
    <row r="116" spans="1:10" x14ac:dyDescent="0.25">
      <c r="A116">
        <v>1</v>
      </c>
      <c r="B116">
        <v>14.46</v>
      </c>
      <c r="C116">
        <v>14.35</v>
      </c>
      <c r="D116">
        <v>0.88180000000000003</v>
      </c>
      <c r="E116">
        <v>5.3879999999999999</v>
      </c>
      <c r="F116">
        <v>3.3769999999999998</v>
      </c>
      <c r="G116">
        <v>2.802</v>
      </c>
      <c r="H116">
        <v>5.0439999999999996</v>
      </c>
      <c r="I116" t="str">
        <f t="shared" si="1"/>
        <v>Kama</v>
      </c>
      <c r="J116">
        <v>0.57352277957039743</v>
      </c>
    </row>
    <row r="117" spans="1:10" x14ac:dyDescent="0.25">
      <c r="A117">
        <v>1</v>
      </c>
      <c r="B117">
        <v>12.78</v>
      </c>
      <c r="C117">
        <v>13.57</v>
      </c>
      <c r="D117">
        <v>0.87160000000000004</v>
      </c>
      <c r="E117">
        <v>5.2619999999999996</v>
      </c>
      <c r="F117">
        <v>3.0259999999999998</v>
      </c>
      <c r="G117">
        <v>1.1759999999999999</v>
      </c>
      <c r="H117">
        <v>4.782</v>
      </c>
      <c r="I117" t="str">
        <f t="shared" si="1"/>
        <v>Kama</v>
      </c>
      <c r="J117">
        <v>0.57551830752278121</v>
      </c>
    </row>
    <row r="118" spans="1:10" x14ac:dyDescent="0.25">
      <c r="A118">
        <v>2</v>
      </c>
      <c r="B118">
        <v>16.84</v>
      </c>
      <c r="C118">
        <v>15.67</v>
      </c>
      <c r="D118">
        <v>0.86229999999999996</v>
      </c>
      <c r="E118">
        <v>5.9980000000000002</v>
      </c>
      <c r="F118">
        <v>3.484</v>
      </c>
      <c r="G118">
        <v>4.6749999999999998</v>
      </c>
      <c r="H118">
        <v>5.8769999999999998</v>
      </c>
      <c r="I118" t="str">
        <f t="shared" si="1"/>
        <v>Rosa</v>
      </c>
      <c r="J118">
        <v>0.57615263881573631</v>
      </c>
    </row>
    <row r="119" spans="1:10" x14ac:dyDescent="0.25">
      <c r="A119">
        <v>2</v>
      </c>
      <c r="B119">
        <v>19.18</v>
      </c>
      <c r="C119">
        <v>16.63</v>
      </c>
      <c r="D119">
        <v>0.87170000000000003</v>
      </c>
      <c r="E119">
        <v>6.3689999999999998</v>
      </c>
      <c r="F119">
        <v>3.681</v>
      </c>
      <c r="G119">
        <v>3.3570000000000002</v>
      </c>
      <c r="H119">
        <v>6.2290000000000001</v>
      </c>
      <c r="I119" t="str">
        <f t="shared" si="1"/>
        <v>Rosa</v>
      </c>
      <c r="J119">
        <v>0.57761313864589348</v>
      </c>
    </row>
    <row r="120" spans="1:10" x14ac:dyDescent="0.25">
      <c r="A120">
        <v>3</v>
      </c>
      <c r="B120">
        <v>10.83</v>
      </c>
      <c r="C120">
        <v>12.96</v>
      </c>
      <c r="D120">
        <v>0.80989999999999995</v>
      </c>
      <c r="E120">
        <v>5.2779999999999996</v>
      </c>
      <c r="F120">
        <v>2.641</v>
      </c>
      <c r="G120">
        <v>5.1820000000000004</v>
      </c>
      <c r="H120">
        <v>5.1849999999999996</v>
      </c>
      <c r="I120" t="str">
        <f t="shared" si="1"/>
        <v>Canadian</v>
      </c>
      <c r="J120">
        <v>0.5846007782591166</v>
      </c>
    </row>
    <row r="121" spans="1:10" x14ac:dyDescent="0.25">
      <c r="A121">
        <v>2</v>
      </c>
      <c r="B121">
        <v>20.100000000000001</v>
      </c>
      <c r="C121">
        <v>16.989999999999998</v>
      </c>
      <c r="D121">
        <v>0.87460000000000004</v>
      </c>
      <c r="E121">
        <v>6.5810000000000004</v>
      </c>
      <c r="F121">
        <v>3.7850000000000001</v>
      </c>
      <c r="G121">
        <v>1.9550000000000001</v>
      </c>
      <c r="H121">
        <v>6.4489999999999998</v>
      </c>
      <c r="I121" t="str">
        <f t="shared" si="1"/>
        <v>Rosa</v>
      </c>
      <c r="J121">
        <v>0.58676506791116334</v>
      </c>
    </row>
    <row r="122" spans="1:10" x14ac:dyDescent="0.25">
      <c r="A122">
        <v>3</v>
      </c>
      <c r="B122">
        <v>12.13</v>
      </c>
      <c r="C122">
        <v>13.73</v>
      </c>
      <c r="D122">
        <v>0.80810000000000004</v>
      </c>
      <c r="E122">
        <v>5.3940000000000001</v>
      </c>
      <c r="F122">
        <v>2.7450000000000001</v>
      </c>
      <c r="G122">
        <v>4.8250000000000002</v>
      </c>
      <c r="H122">
        <v>5.22</v>
      </c>
      <c r="I122" t="str">
        <f t="shared" si="1"/>
        <v>Canadian</v>
      </c>
      <c r="J122">
        <v>0.59789590679307303</v>
      </c>
    </row>
    <row r="123" spans="1:10" x14ac:dyDescent="0.25">
      <c r="A123">
        <v>2</v>
      </c>
      <c r="B123">
        <v>17.55</v>
      </c>
      <c r="C123">
        <v>15.66</v>
      </c>
      <c r="D123">
        <v>0.89910000000000001</v>
      </c>
      <c r="E123">
        <v>5.7910000000000004</v>
      </c>
      <c r="F123">
        <v>3.69</v>
      </c>
      <c r="G123">
        <v>5.3659999999999997</v>
      </c>
      <c r="H123">
        <v>5.6609999999999996</v>
      </c>
      <c r="I123" t="str">
        <f t="shared" si="1"/>
        <v>Rosa</v>
      </c>
      <c r="J123">
        <v>0.61814709525475942</v>
      </c>
    </row>
    <row r="124" spans="1:10" x14ac:dyDescent="0.25">
      <c r="A124">
        <v>1</v>
      </c>
      <c r="B124">
        <v>14.38</v>
      </c>
      <c r="C124">
        <v>14.21</v>
      </c>
      <c r="D124">
        <v>0.89510000000000001</v>
      </c>
      <c r="E124">
        <v>5.3860000000000001</v>
      </c>
      <c r="F124">
        <v>3.3119999999999998</v>
      </c>
      <c r="G124">
        <v>2.4620000000000002</v>
      </c>
      <c r="H124">
        <v>4.9560000000000004</v>
      </c>
      <c r="I124" t="str">
        <f t="shared" si="1"/>
        <v>Kama</v>
      </c>
      <c r="J124">
        <v>0.63126194085441734</v>
      </c>
    </row>
    <row r="125" spans="1:10" x14ac:dyDescent="0.25">
      <c r="A125">
        <v>3</v>
      </c>
      <c r="B125">
        <v>12.79</v>
      </c>
      <c r="C125">
        <v>13.53</v>
      </c>
      <c r="D125">
        <v>0.87860000000000005</v>
      </c>
      <c r="E125">
        <v>5.2240000000000002</v>
      </c>
      <c r="F125">
        <v>3.0539999999999998</v>
      </c>
      <c r="G125">
        <v>5.4829999999999997</v>
      </c>
      <c r="H125">
        <v>4.9580000000000002</v>
      </c>
      <c r="I125" t="str">
        <f t="shared" si="1"/>
        <v>Canadian</v>
      </c>
      <c r="J125">
        <v>0.63192558161706747</v>
      </c>
    </row>
    <row r="126" spans="1:10" x14ac:dyDescent="0.25">
      <c r="A126">
        <v>3</v>
      </c>
      <c r="B126">
        <v>12.44</v>
      </c>
      <c r="C126">
        <v>13.59</v>
      </c>
      <c r="D126">
        <v>0.84619999999999995</v>
      </c>
      <c r="E126">
        <v>5.319</v>
      </c>
      <c r="F126">
        <v>2.8969999999999998</v>
      </c>
      <c r="G126">
        <v>4.9240000000000004</v>
      </c>
      <c r="H126">
        <v>5.27</v>
      </c>
      <c r="I126" t="str">
        <f t="shared" si="1"/>
        <v>Canadian</v>
      </c>
      <c r="J126">
        <v>0.63373875714123784</v>
      </c>
    </row>
    <row r="127" spans="1:10" x14ac:dyDescent="0.25">
      <c r="A127">
        <v>2</v>
      </c>
      <c r="B127">
        <v>16.170000000000002</v>
      </c>
      <c r="C127">
        <v>15.38</v>
      </c>
      <c r="D127">
        <v>0.85880000000000001</v>
      </c>
      <c r="E127">
        <v>5.7619999999999996</v>
      </c>
      <c r="F127">
        <v>3.387</v>
      </c>
      <c r="G127">
        <v>4.2859999999999996</v>
      </c>
      <c r="H127">
        <v>5.7030000000000003</v>
      </c>
      <c r="I127" t="str">
        <f t="shared" si="1"/>
        <v>Rosa</v>
      </c>
      <c r="J127">
        <v>0.63626802988555342</v>
      </c>
    </row>
    <row r="128" spans="1:10" x14ac:dyDescent="0.25">
      <c r="A128">
        <v>2</v>
      </c>
      <c r="B128">
        <v>16.82</v>
      </c>
      <c r="C128">
        <v>15.51</v>
      </c>
      <c r="D128">
        <v>0.87860000000000005</v>
      </c>
      <c r="E128">
        <v>6.0170000000000003</v>
      </c>
      <c r="F128">
        <v>3.4860000000000002</v>
      </c>
      <c r="G128">
        <v>4.0039999999999996</v>
      </c>
      <c r="H128">
        <v>5.8410000000000002</v>
      </c>
      <c r="I128" t="str">
        <f t="shared" si="1"/>
        <v>Rosa</v>
      </c>
      <c r="J128">
        <v>0.64430862998224336</v>
      </c>
    </row>
    <row r="129" spans="1:10" x14ac:dyDescent="0.25">
      <c r="A129">
        <v>2</v>
      </c>
      <c r="B129">
        <v>20.239999999999998</v>
      </c>
      <c r="C129">
        <v>16.91</v>
      </c>
      <c r="D129">
        <v>0.88970000000000005</v>
      </c>
      <c r="E129">
        <v>6.3150000000000004</v>
      </c>
      <c r="F129">
        <v>3.9620000000000002</v>
      </c>
      <c r="G129">
        <v>5.9009999999999998</v>
      </c>
      <c r="H129">
        <v>6.1879999999999997</v>
      </c>
      <c r="I129" t="str">
        <f t="shared" si="1"/>
        <v>Rosa</v>
      </c>
      <c r="J129">
        <v>0.64920455233938945</v>
      </c>
    </row>
    <row r="130" spans="1:10" x14ac:dyDescent="0.25">
      <c r="A130">
        <v>1</v>
      </c>
      <c r="B130">
        <v>11.42</v>
      </c>
      <c r="C130">
        <v>12.86</v>
      </c>
      <c r="D130">
        <v>0.86829999999999996</v>
      </c>
      <c r="E130">
        <v>5.008</v>
      </c>
      <c r="F130">
        <v>2.85</v>
      </c>
      <c r="G130">
        <v>2.7</v>
      </c>
      <c r="H130">
        <v>4.6070000000000002</v>
      </c>
      <c r="I130" t="str">
        <f t="shared" ref="I130:I193" si="2">IF(A130 = 1, "Kama", IF(A130 = 2, "Rosa", "Canadian"))</f>
        <v>Kama</v>
      </c>
      <c r="J130">
        <v>0.64945257589563088</v>
      </c>
    </row>
    <row r="131" spans="1:10" x14ac:dyDescent="0.25">
      <c r="A131">
        <v>3</v>
      </c>
      <c r="B131">
        <v>11.55</v>
      </c>
      <c r="C131">
        <v>13.1</v>
      </c>
      <c r="D131">
        <v>0.84550000000000003</v>
      </c>
      <c r="E131">
        <v>5.1669999999999998</v>
      </c>
      <c r="F131">
        <v>2.8450000000000002</v>
      </c>
      <c r="G131">
        <v>6.7149999999999999</v>
      </c>
      <c r="H131">
        <v>4.9560000000000004</v>
      </c>
      <c r="I131" t="str">
        <f t="shared" si="2"/>
        <v>Canadian</v>
      </c>
      <c r="J131">
        <v>0.65731235573555913</v>
      </c>
    </row>
    <row r="132" spans="1:10" x14ac:dyDescent="0.25">
      <c r="A132">
        <v>1</v>
      </c>
      <c r="B132">
        <v>13.54</v>
      </c>
      <c r="C132">
        <v>13.85</v>
      </c>
      <c r="D132">
        <v>0.8871</v>
      </c>
      <c r="E132">
        <v>5.3479999999999999</v>
      </c>
      <c r="F132">
        <v>3.1560000000000001</v>
      </c>
      <c r="G132">
        <v>2.5870000000000002</v>
      </c>
      <c r="H132">
        <v>5.1779999999999999</v>
      </c>
      <c r="I132" t="str">
        <f t="shared" si="2"/>
        <v>Kama</v>
      </c>
      <c r="J132">
        <v>0.66422387916801728</v>
      </c>
    </row>
    <row r="133" spans="1:10" x14ac:dyDescent="0.25">
      <c r="A133">
        <v>3</v>
      </c>
      <c r="B133">
        <v>11.65</v>
      </c>
      <c r="C133">
        <v>13.07</v>
      </c>
      <c r="D133">
        <v>0.85750000000000004</v>
      </c>
      <c r="E133">
        <v>5.1079999999999997</v>
      </c>
      <c r="F133">
        <v>2.85</v>
      </c>
      <c r="G133">
        <v>5.2089999999999996</v>
      </c>
      <c r="H133">
        <v>5.1349999999999998</v>
      </c>
      <c r="I133" t="str">
        <f t="shared" si="2"/>
        <v>Canadian</v>
      </c>
      <c r="J133">
        <v>0.6654818459300792</v>
      </c>
    </row>
    <row r="134" spans="1:10" x14ac:dyDescent="0.25">
      <c r="A134">
        <v>3</v>
      </c>
      <c r="B134">
        <v>11.19</v>
      </c>
      <c r="C134">
        <v>13.05</v>
      </c>
      <c r="D134">
        <v>0.82530000000000003</v>
      </c>
      <c r="E134">
        <v>5.25</v>
      </c>
      <c r="F134">
        <v>2.6749999999999998</v>
      </c>
      <c r="G134">
        <v>5.8129999999999997</v>
      </c>
      <c r="H134">
        <v>5.2190000000000003</v>
      </c>
      <c r="I134" t="str">
        <f t="shared" si="2"/>
        <v>Canadian</v>
      </c>
      <c r="J134">
        <v>0.66743394481571572</v>
      </c>
    </row>
    <row r="135" spans="1:10" x14ac:dyDescent="0.25">
      <c r="A135">
        <v>2</v>
      </c>
      <c r="B135">
        <v>18.36</v>
      </c>
      <c r="C135">
        <v>16.52</v>
      </c>
      <c r="D135">
        <v>0.84519999999999995</v>
      </c>
      <c r="E135">
        <v>6.6660000000000004</v>
      </c>
      <c r="F135">
        <v>3.4849999999999999</v>
      </c>
      <c r="G135">
        <v>4.9329999999999998</v>
      </c>
      <c r="H135">
        <v>6.4480000000000004</v>
      </c>
      <c r="I135" t="str">
        <f t="shared" si="2"/>
        <v>Rosa</v>
      </c>
      <c r="J135">
        <v>0.67611738883805472</v>
      </c>
    </row>
    <row r="136" spans="1:10" x14ac:dyDescent="0.25">
      <c r="A136">
        <v>1</v>
      </c>
      <c r="B136">
        <v>14.33</v>
      </c>
      <c r="C136">
        <v>14.28</v>
      </c>
      <c r="D136">
        <v>0.8831</v>
      </c>
      <c r="E136">
        <v>5.5039999999999996</v>
      </c>
      <c r="F136">
        <v>3.1989999999999998</v>
      </c>
      <c r="G136">
        <v>3.3279999999999998</v>
      </c>
      <c r="H136">
        <v>5.2240000000000002</v>
      </c>
      <c r="I136" t="str">
        <f t="shared" si="2"/>
        <v>Kama</v>
      </c>
      <c r="J136">
        <v>0.67895166296684162</v>
      </c>
    </row>
    <row r="137" spans="1:10" x14ac:dyDescent="0.25">
      <c r="A137">
        <v>3</v>
      </c>
      <c r="B137">
        <v>12.19</v>
      </c>
      <c r="C137">
        <v>13.2</v>
      </c>
      <c r="D137">
        <v>0.87829999999999997</v>
      </c>
      <c r="E137">
        <v>5.1369999999999996</v>
      </c>
      <c r="F137">
        <v>2.9809999999999999</v>
      </c>
      <c r="G137">
        <v>3.6309999999999998</v>
      </c>
      <c r="H137">
        <v>4.87</v>
      </c>
      <c r="I137" t="str">
        <f t="shared" si="2"/>
        <v>Canadian</v>
      </c>
      <c r="J137">
        <v>0.68515334433260999</v>
      </c>
    </row>
    <row r="138" spans="1:10" x14ac:dyDescent="0.25">
      <c r="A138">
        <v>3</v>
      </c>
      <c r="B138">
        <v>10.74</v>
      </c>
      <c r="C138">
        <v>12.73</v>
      </c>
      <c r="D138">
        <v>0.83289999999999997</v>
      </c>
      <c r="E138">
        <v>5.1449999999999996</v>
      </c>
      <c r="F138">
        <v>2.6419999999999999</v>
      </c>
      <c r="G138">
        <v>4.702</v>
      </c>
      <c r="H138">
        <v>4.9630000000000001</v>
      </c>
      <c r="I138" t="str">
        <f t="shared" si="2"/>
        <v>Canadian</v>
      </c>
      <c r="J138">
        <v>0.68841958135798342</v>
      </c>
    </row>
    <row r="139" spans="1:10" x14ac:dyDescent="0.25">
      <c r="A139">
        <v>3</v>
      </c>
      <c r="B139">
        <v>11.27</v>
      </c>
      <c r="C139">
        <v>12.97</v>
      </c>
      <c r="D139">
        <v>0.84189999999999998</v>
      </c>
      <c r="E139">
        <v>5.0880000000000001</v>
      </c>
      <c r="F139">
        <v>2.7629999999999999</v>
      </c>
      <c r="G139">
        <v>4.3090000000000002</v>
      </c>
      <c r="H139">
        <v>5</v>
      </c>
      <c r="I139" t="str">
        <f t="shared" si="2"/>
        <v>Canadian</v>
      </c>
      <c r="J139">
        <v>0.69558789857848702</v>
      </c>
    </row>
    <row r="140" spans="1:10" x14ac:dyDescent="0.25">
      <c r="A140">
        <v>1</v>
      </c>
      <c r="B140">
        <v>14.59</v>
      </c>
      <c r="C140">
        <v>14.28</v>
      </c>
      <c r="D140">
        <v>0.89929999999999999</v>
      </c>
      <c r="E140">
        <v>5.351</v>
      </c>
      <c r="F140">
        <v>3.3330000000000002</v>
      </c>
      <c r="G140">
        <v>4.1849999999999996</v>
      </c>
      <c r="H140">
        <v>4.7809999999999997</v>
      </c>
      <c r="I140" t="str">
        <f t="shared" si="2"/>
        <v>Kama</v>
      </c>
      <c r="J140">
        <v>0.7033200017931065</v>
      </c>
    </row>
    <row r="141" spans="1:10" x14ac:dyDescent="0.25">
      <c r="A141">
        <v>2</v>
      </c>
      <c r="B141">
        <v>20.03</v>
      </c>
      <c r="C141">
        <v>16.899999999999999</v>
      </c>
      <c r="D141">
        <v>0.88109999999999999</v>
      </c>
      <c r="E141">
        <v>6.4930000000000003</v>
      </c>
      <c r="F141">
        <v>3.8570000000000002</v>
      </c>
      <c r="G141">
        <v>3.0630000000000002</v>
      </c>
      <c r="H141">
        <v>6.32</v>
      </c>
      <c r="I141" t="str">
        <f t="shared" si="2"/>
        <v>Rosa</v>
      </c>
      <c r="J141">
        <v>0.70407008071384758</v>
      </c>
    </row>
    <row r="142" spans="1:10" x14ac:dyDescent="0.25">
      <c r="A142">
        <v>2</v>
      </c>
      <c r="B142">
        <v>18.75</v>
      </c>
      <c r="C142">
        <v>16.18</v>
      </c>
      <c r="D142">
        <v>0.89990000000000003</v>
      </c>
      <c r="E142">
        <v>6.1109999999999998</v>
      </c>
      <c r="F142">
        <v>3.8690000000000002</v>
      </c>
      <c r="G142">
        <v>4.1879999999999997</v>
      </c>
      <c r="H142">
        <v>5.992</v>
      </c>
      <c r="I142" t="str">
        <f t="shared" si="2"/>
        <v>Rosa</v>
      </c>
      <c r="J142">
        <v>0.72755695482408256</v>
      </c>
    </row>
    <row r="143" spans="1:10" x14ac:dyDescent="0.25">
      <c r="A143">
        <v>1</v>
      </c>
      <c r="B143">
        <v>15.36</v>
      </c>
      <c r="C143">
        <v>14.76</v>
      </c>
      <c r="D143">
        <v>0.8861</v>
      </c>
      <c r="E143">
        <v>5.7009999999999996</v>
      </c>
      <c r="F143">
        <v>3.3929999999999998</v>
      </c>
      <c r="G143">
        <v>1.367</v>
      </c>
      <c r="H143">
        <v>5.1319999999999997</v>
      </c>
      <c r="I143" t="str">
        <f t="shared" si="2"/>
        <v>Kama</v>
      </c>
      <c r="J143">
        <v>0.73163458020922867</v>
      </c>
    </row>
    <row r="144" spans="1:10" x14ac:dyDescent="0.25">
      <c r="A144">
        <v>1</v>
      </c>
      <c r="B144">
        <v>12.08</v>
      </c>
      <c r="C144">
        <v>13.23</v>
      </c>
      <c r="D144">
        <v>0.86639999999999995</v>
      </c>
      <c r="E144">
        <v>5.0990000000000002</v>
      </c>
      <c r="F144">
        <v>2.9359999999999999</v>
      </c>
      <c r="G144">
        <v>1.415</v>
      </c>
      <c r="H144">
        <v>4.9610000000000003</v>
      </c>
      <c r="I144" t="str">
        <f t="shared" si="2"/>
        <v>Kama</v>
      </c>
      <c r="J144">
        <v>0.73736306562342346</v>
      </c>
    </row>
    <row r="145" spans="1:10" x14ac:dyDescent="0.25">
      <c r="A145">
        <v>1</v>
      </c>
      <c r="B145">
        <v>14.11</v>
      </c>
      <c r="C145">
        <v>14.1</v>
      </c>
      <c r="D145">
        <v>0.8911</v>
      </c>
      <c r="E145">
        <v>5.42</v>
      </c>
      <c r="F145">
        <v>3.302</v>
      </c>
      <c r="G145">
        <v>2.7</v>
      </c>
      <c r="H145">
        <v>5</v>
      </c>
      <c r="I145" t="str">
        <f t="shared" si="2"/>
        <v>Kama</v>
      </c>
      <c r="J145">
        <v>0.74294364541567703</v>
      </c>
    </row>
    <row r="146" spans="1:10" x14ac:dyDescent="0.25">
      <c r="A146">
        <v>1</v>
      </c>
      <c r="B146">
        <v>14.99</v>
      </c>
      <c r="C146">
        <v>14.56</v>
      </c>
      <c r="D146">
        <v>0.88829999999999998</v>
      </c>
      <c r="E146">
        <v>5.57</v>
      </c>
      <c r="F146">
        <v>3.3769999999999998</v>
      </c>
      <c r="G146">
        <v>2.9580000000000002</v>
      </c>
      <c r="H146">
        <v>5.1749999999999998</v>
      </c>
      <c r="I146" t="str">
        <f t="shared" si="2"/>
        <v>Kama</v>
      </c>
      <c r="J146">
        <v>0.74595103220556669</v>
      </c>
    </row>
    <row r="147" spans="1:10" x14ac:dyDescent="0.25">
      <c r="A147">
        <v>3</v>
      </c>
      <c r="B147">
        <v>11.56</v>
      </c>
      <c r="C147">
        <v>13.31</v>
      </c>
      <c r="D147">
        <v>0.81979999999999997</v>
      </c>
      <c r="E147">
        <v>5.3630000000000004</v>
      </c>
      <c r="F147">
        <v>2.6829999999999998</v>
      </c>
      <c r="G147">
        <v>4.0620000000000003</v>
      </c>
      <c r="H147">
        <v>5.1820000000000004</v>
      </c>
      <c r="I147" t="str">
        <f t="shared" si="2"/>
        <v>Canadian</v>
      </c>
      <c r="J147">
        <v>0.7529714613531312</v>
      </c>
    </row>
    <row r="148" spans="1:10" x14ac:dyDescent="0.25">
      <c r="A148">
        <v>1</v>
      </c>
      <c r="B148">
        <v>16.14</v>
      </c>
      <c r="C148">
        <v>14.99</v>
      </c>
      <c r="D148">
        <v>0.90339999999999998</v>
      </c>
      <c r="E148">
        <v>5.6580000000000004</v>
      </c>
      <c r="F148">
        <v>3.5619999999999998</v>
      </c>
      <c r="G148">
        <v>1.355</v>
      </c>
      <c r="H148">
        <v>5.1749999999999998</v>
      </c>
      <c r="I148" t="str">
        <f t="shared" si="2"/>
        <v>Kama</v>
      </c>
      <c r="J148">
        <v>0.75954702753328396</v>
      </c>
    </row>
    <row r="149" spans="1:10" x14ac:dyDescent="0.25">
      <c r="A149">
        <v>1</v>
      </c>
      <c r="B149">
        <v>15.69</v>
      </c>
      <c r="C149">
        <v>14.75</v>
      </c>
      <c r="D149">
        <v>0.90580000000000005</v>
      </c>
      <c r="E149">
        <v>5.5270000000000001</v>
      </c>
      <c r="F149">
        <v>3.5139999999999998</v>
      </c>
      <c r="G149">
        <v>1.599</v>
      </c>
      <c r="H149">
        <v>5.0460000000000003</v>
      </c>
      <c r="I149" t="str">
        <f t="shared" si="2"/>
        <v>Kama</v>
      </c>
      <c r="J149">
        <v>0.76050204292083423</v>
      </c>
    </row>
    <row r="150" spans="1:10" x14ac:dyDescent="0.25">
      <c r="A150">
        <v>2</v>
      </c>
      <c r="B150">
        <v>20.88</v>
      </c>
      <c r="C150">
        <v>17.05</v>
      </c>
      <c r="D150">
        <v>0.90310000000000001</v>
      </c>
      <c r="E150">
        <v>6.45</v>
      </c>
      <c r="F150">
        <v>4.032</v>
      </c>
      <c r="G150">
        <v>5.016</v>
      </c>
      <c r="H150">
        <v>6.3209999999999997</v>
      </c>
      <c r="I150" t="str">
        <f t="shared" si="2"/>
        <v>Rosa</v>
      </c>
      <c r="J150">
        <v>0.7640991431635904</v>
      </c>
    </row>
    <row r="151" spans="1:10" x14ac:dyDescent="0.25">
      <c r="A151">
        <v>1</v>
      </c>
      <c r="B151">
        <v>12.72</v>
      </c>
      <c r="C151">
        <v>13.57</v>
      </c>
      <c r="D151">
        <v>0.86860000000000004</v>
      </c>
      <c r="E151">
        <v>5.226</v>
      </c>
      <c r="F151">
        <v>3.0489999999999999</v>
      </c>
      <c r="G151">
        <v>4.1020000000000003</v>
      </c>
      <c r="H151">
        <v>4.9139999999999997</v>
      </c>
      <c r="I151" t="str">
        <f t="shared" si="2"/>
        <v>Kama</v>
      </c>
      <c r="J151">
        <v>0.76446964435577036</v>
      </c>
    </row>
    <row r="152" spans="1:10" x14ac:dyDescent="0.25">
      <c r="A152">
        <v>3</v>
      </c>
      <c r="B152">
        <v>10.82</v>
      </c>
      <c r="C152">
        <v>12.83</v>
      </c>
      <c r="D152">
        <v>0.8256</v>
      </c>
      <c r="E152">
        <v>5.18</v>
      </c>
      <c r="F152">
        <v>2.63</v>
      </c>
      <c r="G152">
        <v>4.8529999999999998</v>
      </c>
      <c r="H152">
        <v>5.0890000000000004</v>
      </c>
      <c r="I152" t="str">
        <f t="shared" si="2"/>
        <v>Canadian</v>
      </c>
      <c r="J152">
        <v>0.76565641723774724</v>
      </c>
    </row>
    <row r="153" spans="1:10" x14ac:dyDescent="0.25">
      <c r="A153">
        <v>1</v>
      </c>
      <c r="B153">
        <v>14.79</v>
      </c>
      <c r="C153">
        <v>14.52</v>
      </c>
      <c r="D153">
        <v>0.88190000000000002</v>
      </c>
      <c r="E153">
        <v>5.5449999999999999</v>
      </c>
      <c r="F153">
        <v>3.2909999999999999</v>
      </c>
      <c r="G153">
        <v>2.7040000000000002</v>
      </c>
      <c r="H153">
        <v>5.1109999999999998</v>
      </c>
      <c r="I153" t="str">
        <f t="shared" si="2"/>
        <v>Kama</v>
      </c>
      <c r="J153">
        <v>0.77125962251011571</v>
      </c>
    </row>
    <row r="154" spans="1:10" x14ac:dyDescent="0.25">
      <c r="A154">
        <v>3</v>
      </c>
      <c r="B154">
        <v>12.15</v>
      </c>
      <c r="C154">
        <v>13.45</v>
      </c>
      <c r="D154">
        <v>0.84430000000000005</v>
      </c>
      <c r="E154">
        <v>5.4169999999999998</v>
      </c>
      <c r="F154">
        <v>2.8370000000000002</v>
      </c>
      <c r="G154">
        <v>3.6379999999999999</v>
      </c>
      <c r="H154">
        <v>5.3380000000000001</v>
      </c>
      <c r="I154" t="str">
        <f t="shared" si="2"/>
        <v>Canadian</v>
      </c>
      <c r="J154">
        <v>0.77535188848914671</v>
      </c>
    </row>
    <row r="155" spans="1:10" x14ac:dyDescent="0.25">
      <c r="A155">
        <v>1</v>
      </c>
      <c r="B155">
        <v>15.11</v>
      </c>
      <c r="C155">
        <v>14.54</v>
      </c>
      <c r="D155">
        <v>0.89859999999999995</v>
      </c>
      <c r="E155">
        <v>5.5789999999999997</v>
      </c>
      <c r="F155">
        <v>3.4620000000000002</v>
      </c>
      <c r="G155">
        <v>3.1280000000000001</v>
      </c>
      <c r="H155">
        <v>5.18</v>
      </c>
      <c r="I155" t="str">
        <f t="shared" si="2"/>
        <v>Kama</v>
      </c>
      <c r="J155">
        <v>0.78194632755270144</v>
      </c>
    </row>
    <row r="156" spans="1:10" x14ac:dyDescent="0.25">
      <c r="A156">
        <v>3</v>
      </c>
      <c r="B156">
        <v>13.07</v>
      </c>
      <c r="C156">
        <v>13.92</v>
      </c>
      <c r="D156">
        <v>0.84799999999999998</v>
      </c>
      <c r="E156">
        <v>5.4720000000000004</v>
      </c>
      <c r="F156">
        <v>2.9940000000000002</v>
      </c>
      <c r="G156">
        <v>5.3040000000000003</v>
      </c>
      <c r="H156">
        <v>5.3949999999999996</v>
      </c>
      <c r="I156" t="str">
        <f t="shared" si="2"/>
        <v>Canadian</v>
      </c>
      <c r="J156">
        <v>0.78212775118071431</v>
      </c>
    </row>
    <row r="157" spans="1:10" x14ac:dyDescent="0.25">
      <c r="A157">
        <v>3</v>
      </c>
      <c r="B157">
        <v>11.41</v>
      </c>
      <c r="C157">
        <v>12.95</v>
      </c>
      <c r="D157">
        <v>0.85599999999999998</v>
      </c>
      <c r="E157">
        <v>5.09</v>
      </c>
      <c r="F157">
        <v>2.7749999999999999</v>
      </c>
      <c r="G157">
        <v>4.9569999999999999</v>
      </c>
      <c r="H157">
        <v>4.8250000000000002</v>
      </c>
      <c r="I157" t="str">
        <f t="shared" si="2"/>
        <v>Canadian</v>
      </c>
      <c r="J157">
        <v>0.78935700678281318</v>
      </c>
    </row>
    <row r="158" spans="1:10" x14ac:dyDescent="0.25">
      <c r="A158">
        <v>1</v>
      </c>
      <c r="B158">
        <v>14.92</v>
      </c>
      <c r="C158">
        <v>14.43</v>
      </c>
      <c r="D158">
        <v>0.90059999999999996</v>
      </c>
      <c r="E158">
        <v>5.3840000000000003</v>
      </c>
      <c r="F158">
        <v>3.4119999999999999</v>
      </c>
      <c r="G158">
        <v>1.1419999999999999</v>
      </c>
      <c r="H158">
        <v>5.0880000000000001</v>
      </c>
      <c r="I158" t="str">
        <f t="shared" si="2"/>
        <v>Kama</v>
      </c>
      <c r="J158">
        <v>0.78972558739986876</v>
      </c>
    </row>
    <row r="159" spans="1:10" x14ac:dyDescent="0.25">
      <c r="A159">
        <v>1</v>
      </c>
      <c r="B159">
        <v>14.01</v>
      </c>
      <c r="C159">
        <v>14.29</v>
      </c>
      <c r="D159">
        <v>0.86250000000000004</v>
      </c>
      <c r="E159">
        <v>5.609</v>
      </c>
      <c r="F159">
        <v>3.1579999999999999</v>
      </c>
      <c r="G159">
        <v>2.2170000000000001</v>
      </c>
      <c r="H159">
        <v>5.1319999999999997</v>
      </c>
      <c r="I159" t="str">
        <f t="shared" si="2"/>
        <v>Kama</v>
      </c>
      <c r="J159">
        <v>0.79112679785616435</v>
      </c>
    </row>
    <row r="160" spans="1:10" x14ac:dyDescent="0.25">
      <c r="A160">
        <v>2</v>
      </c>
      <c r="B160">
        <v>19.059999999999999</v>
      </c>
      <c r="C160">
        <v>16.45</v>
      </c>
      <c r="D160">
        <v>0.88539999999999996</v>
      </c>
      <c r="E160">
        <v>6.4160000000000004</v>
      </c>
      <c r="F160">
        <v>3.7189999999999999</v>
      </c>
      <c r="G160">
        <v>2.2480000000000002</v>
      </c>
      <c r="H160">
        <v>6.1630000000000003</v>
      </c>
      <c r="I160" t="str">
        <f t="shared" si="2"/>
        <v>Rosa</v>
      </c>
      <c r="J160">
        <v>0.79580088079950695</v>
      </c>
    </row>
    <row r="161" spans="1:10" x14ac:dyDescent="0.25">
      <c r="A161">
        <v>2</v>
      </c>
      <c r="B161">
        <v>18.59</v>
      </c>
      <c r="C161">
        <v>16.05</v>
      </c>
      <c r="D161">
        <v>0.90659999999999996</v>
      </c>
      <c r="E161">
        <v>6.0369999999999999</v>
      </c>
      <c r="F161">
        <v>3.86</v>
      </c>
      <c r="G161">
        <v>6.0010000000000003</v>
      </c>
      <c r="H161">
        <v>5.8769999999999998</v>
      </c>
      <c r="I161" t="str">
        <f t="shared" si="2"/>
        <v>Rosa</v>
      </c>
      <c r="J161">
        <v>0.79633896425973094</v>
      </c>
    </row>
    <row r="162" spans="1:10" x14ac:dyDescent="0.25">
      <c r="A162">
        <v>3</v>
      </c>
      <c r="B162">
        <v>13.32</v>
      </c>
      <c r="C162">
        <v>13.94</v>
      </c>
      <c r="D162">
        <v>0.86129999999999995</v>
      </c>
      <c r="E162">
        <v>5.5410000000000004</v>
      </c>
      <c r="F162">
        <v>3.073</v>
      </c>
      <c r="G162">
        <v>7.0350000000000001</v>
      </c>
      <c r="H162">
        <v>5.44</v>
      </c>
      <c r="I162" t="str">
        <f t="shared" si="2"/>
        <v>Canadian</v>
      </c>
      <c r="J162">
        <v>0.79865256632111281</v>
      </c>
    </row>
    <row r="163" spans="1:10" x14ac:dyDescent="0.25">
      <c r="A163">
        <v>2</v>
      </c>
      <c r="B163">
        <v>18.809999999999999</v>
      </c>
      <c r="C163">
        <v>16.29</v>
      </c>
      <c r="D163">
        <v>0.89059999999999995</v>
      </c>
      <c r="E163">
        <v>6.2720000000000002</v>
      </c>
      <c r="F163">
        <v>3.6930000000000001</v>
      </c>
      <c r="G163">
        <v>3.2370000000000001</v>
      </c>
      <c r="H163">
        <v>6.0529999999999999</v>
      </c>
      <c r="I163" t="str">
        <f t="shared" si="2"/>
        <v>Rosa</v>
      </c>
      <c r="J163">
        <v>0.80003255085784353</v>
      </c>
    </row>
    <row r="164" spans="1:10" x14ac:dyDescent="0.25">
      <c r="A164">
        <v>1</v>
      </c>
      <c r="B164">
        <v>16.2</v>
      </c>
      <c r="C164">
        <v>15.27</v>
      </c>
      <c r="D164">
        <v>0.87339999999999995</v>
      </c>
      <c r="E164">
        <v>5.8259999999999996</v>
      </c>
      <c r="F164">
        <v>3.464</v>
      </c>
      <c r="G164">
        <v>2.823</v>
      </c>
      <c r="H164">
        <v>5.5270000000000001</v>
      </c>
      <c r="I164" t="str">
        <f t="shared" si="2"/>
        <v>Kama</v>
      </c>
      <c r="J164">
        <v>0.8005040307958593</v>
      </c>
    </row>
    <row r="165" spans="1:10" x14ac:dyDescent="0.25">
      <c r="A165">
        <v>2</v>
      </c>
      <c r="B165">
        <v>16.16</v>
      </c>
      <c r="C165">
        <v>15.33</v>
      </c>
      <c r="D165">
        <v>0.86439999999999995</v>
      </c>
      <c r="E165">
        <v>5.8449999999999998</v>
      </c>
      <c r="F165">
        <v>3.395</v>
      </c>
      <c r="G165">
        <v>4.266</v>
      </c>
      <c r="H165">
        <v>5.7949999999999999</v>
      </c>
      <c r="I165" t="str">
        <f t="shared" si="2"/>
        <v>Rosa</v>
      </c>
      <c r="J165">
        <v>0.80069358058848417</v>
      </c>
    </row>
    <row r="166" spans="1:10" x14ac:dyDescent="0.25">
      <c r="A166">
        <v>3</v>
      </c>
      <c r="B166">
        <v>11.21</v>
      </c>
      <c r="C166">
        <v>13.13</v>
      </c>
      <c r="D166">
        <v>0.81669999999999998</v>
      </c>
      <c r="E166">
        <v>5.2789999999999999</v>
      </c>
      <c r="F166">
        <v>2.6869999999999998</v>
      </c>
      <c r="G166">
        <v>6.1689999999999996</v>
      </c>
      <c r="H166">
        <v>5.2750000000000004</v>
      </c>
      <c r="I166" t="str">
        <f t="shared" si="2"/>
        <v>Canadian</v>
      </c>
      <c r="J166">
        <v>0.80270240770397716</v>
      </c>
    </row>
    <row r="167" spans="1:10" x14ac:dyDescent="0.25">
      <c r="A167">
        <v>2</v>
      </c>
      <c r="B167">
        <v>19.57</v>
      </c>
      <c r="C167">
        <v>16.739999999999998</v>
      </c>
      <c r="D167">
        <v>0.87790000000000001</v>
      </c>
      <c r="E167">
        <v>6.3840000000000003</v>
      </c>
      <c r="F167">
        <v>3.7719999999999998</v>
      </c>
      <c r="G167">
        <v>1.472</v>
      </c>
      <c r="H167">
        <v>6.2729999999999997</v>
      </c>
      <c r="I167" t="str">
        <f t="shared" si="2"/>
        <v>Rosa</v>
      </c>
      <c r="J167">
        <v>0.80469161681582468</v>
      </c>
    </row>
    <row r="168" spans="1:10" x14ac:dyDescent="0.25">
      <c r="A168">
        <v>2</v>
      </c>
      <c r="B168">
        <v>19.14</v>
      </c>
      <c r="C168">
        <v>16.61</v>
      </c>
      <c r="D168">
        <v>0.87219999999999998</v>
      </c>
      <c r="E168">
        <v>6.2590000000000003</v>
      </c>
      <c r="F168">
        <v>3.7370000000000001</v>
      </c>
      <c r="G168">
        <v>6.6820000000000004</v>
      </c>
      <c r="H168">
        <v>6.0529999999999999</v>
      </c>
      <c r="I168" t="str">
        <f t="shared" si="2"/>
        <v>Rosa</v>
      </c>
      <c r="J168">
        <v>0.80740092074949732</v>
      </c>
    </row>
    <row r="169" spans="1:10" x14ac:dyDescent="0.25">
      <c r="A169">
        <v>2</v>
      </c>
      <c r="B169">
        <v>16.77</v>
      </c>
      <c r="C169">
        <v>15.62</v>
      </c>
      <c r="D169">
        <v>0.86380000000000001</v>
      </c>
      <c r="E169">
        <v>5.9269999999999996</v>
      </c>
      <c r="F169">
        <v>3.4380000000000002</v>
      </c>
      <c r="G169">
        <v>4.92</v>
      </c>
      <c r="H169">
        <v>5.7949999999999999</v>
      </c>
      <c r="I169" t="str">
        <f t="shared" si="2"/>
        <v>Rosa</v>
      </c>
      <c r="J169">
        <v>0.81340817434391666</v>
      </c>
    </row>
    <row r="170" spans="1:10" x14ac:dyDescent="0.25">
      <c r="A170">
        <v>2</v>
      </c>
      <c r="B170">
        <v>18.27</v>
      </c>
      <c r="C170">
        <v>16.09</v>
      </c>
      <c r="D170">
        <v>0.88700000000000001</v>
      </c>
      <c r="E170">
        <v>6.173</v>
      </c>
      <c r="F170">
        <v>3.6509999999999998</v>
      </c>
      <c r="G170">
        <v>2.4430000000000001</v>
      </c>
      <c r="H170">
        <v>6.1970000000000001</v>
      </c>
      <c r="I170" t="str">
        <f t="shared" si="2"/>
        <v>Rosa</v>
      </c>
      <c r="J170">
        <v>0.81369087421528408</v>
      </c>
    </row>
    <row r="171" spans="1:10" x14ac:dyDescent="0.25">
      <c r="A171">
        <v>2</v>
      </c>
      <c r="B171">
        <v>17.63</v>
      </c>
      <c r="C171">
        <v>15.98</v>
      </c>
      <c r="D171">
        <v>0.86729999999999996</v>
      </c>
      <c r="E171">
        <v>6.1909999999999998</v>
      </c>
      <c r="F171">
        <v>3.5609999999999999</v>
      </c>
      <c r="G171">
        <v>4.0759999999999996</v>
      </c>
      <c r="H171">
        <v>6.06</v>
      </c>
      <c r="I171" t="str">
        <f t="shared" si="2"/>
        <v>Rosa</v>
      </c>
      <c r="J171">
        <v>0.81562632370735166</v>
      </c>
    </row>
    <row r="172" spans="1:10" x14ac:dyDescent="0.25">
      <c r="A172">
        <v>2</v>
      </c>
      <c r="B172">
        <v>17.36</v>
      </c>
      <c r="C172">
        <v>15.76</v>
      </c>
      <c r="D172">
        <v>0.87849999999999995</v>
      </c>
      <c r="E172">
        <v>6.1449999999999996</v>
      </c>
      <c r="F172">
        <v>3.5739999999999998</v>
      </c>
      <c r="G172">
        <v>3.5259999999999998</v>
      </c>
      <c r="H172">
        <v>5.9710000000000001</v>
      </c>
      <c r="I172" t="str">
        <f t="shared" si="2"/>
        <v>Rosa</v>
      </c>
      <c r="J172">
        <v>0.81703657372860561</v>
      </c>
    </row>
    <row r="173" spans="1:10" x14ac:dyDescent="0.25">
      <c r="A173">
        <v>3</v>
      </c>
      <c r="B173">
        <v>12.3</v>
      </c>
      <c r="C173">
        <v>13.34</v>
      </c>
      <c r="D173">
        <v>0.86839999999999995</v>
      </c>
      <c r="E173">
        <v>5.2430000000000003</v>
      </c>
      <c r="F173">
        <v>2.9740000000000002</v>
      </c>
      <c r="G173">
        <v>5.6369999999999996</v>
      </c>
      <c r="H173">
        <v>5.0629999999999997</v>
      </c>
      <c r="I173" t="str">
        <f t="shared" si="2"/>
        <v>Canadian</v>
      </c>
      <c r="J173">
        <v>0.83056402124404605</v>
      </c>
    </row>
    <row r="174" spans="1:10" x14ac:dyDescent="0.25">
      <c r="A174">
        <v>2</v>
      </c>
      <c r="B174">
        <v>17.12</v>
      </c>
      <c r="C174">
        <v>15.55</v>
      </c>
      <c r="D174">
        <v>0.88919999999999999</v>
      </c>
      <c r="E174">
        <v>5.85</v>
      </c>
      <c r="F174">
        <v>3.5659999999999998</v>
      </c>
      <c r="G174">
        <v>2.8580000000000001</v>
      </c>
      <c r="H174">
        <v>5.7460000000000004</v>
      </c>
      <c r="I174" t="str">
        <f t="shared" si="2"/>
        <v>Rosa</v>
      </c>
      <c r="J174">
        <v>0.83367015595930982</v>
      </c>
    </row>
    <row r="175" spans="1:10" x14ac:dyDescent="0.25">
      <c r="A175">
        <v>1</v>
      </c>
      <c r="B175">
        <v>15.78</v>
      </c>
      <c r="C175">
        <v>14.91</v>
      </c>
      <c r="D175">
        <v>0.89229999999999998</v>
      </c>
      <c r="E175">
        <v>5.6740000000000004</v>
      </c>
      <c r="F175">
        <v>3.4340000000000002</v>
      </c>
      <c r="G175">
        <v>5.593</v>
      </c>
      <c r="H175">
        <v>5.1360000000000001</v>
      </c>
      <c r="I175" t="str">
        <f t="shared" si="2"/>
        <v>Kama</v>
      </c>
      <c r="J175">
        <v>0.83655300212532502</v>
      </c>
    </row>
    <row r="176" spans="1:10" x14ac:dyDescent="0.25">
      <c r="A176">
        <v>1</v>
      </c>
      <c r="B176">
        <v>12.73</v>
      </c>
      <c r="C176">
        <v>13.75</v>
      </c>
      <c r="D176">
        <v>0.8458</v>
      </c>
      <c r="E176">
        <v>5.4119999999999999</v>
      </c>
      <c r="F176">
        <v>2.8820000000000001</v>
      </c>
      <c r="G176">
        <v>3.5329999999999999</v>
      </c>
      <c r="H176">
        <v>5.0670000000000002</v>
      </c>
      <c r="I176" t="str">
        <f t="shared" si="2"/>
        <v>Kama</v>
      </c>
      <c r="J176">
        <v>0.84109881407014575</v>
      </c>
    </row>
    <row r="177" spans="1:10" x14ac:dyDescent="0.25">
      <c r="A177">
        <v>3</v>
      </c>
      <c r="B177">
        <v>12.01</v>
      </c>
      <c r="C177">
        <v>13.52</v>
      </c>
      <c r="D177">
        <v>0.82489999999999997</v>
      </c>
      <c r="E177">
        <v>5.4050000000000002</v>
      </c>
      <c r="F177">
        <v>2.7759999999999998</v>
      </c>
      <c r="G177">
        <v>6.992</v>
      </c>
      <c r="H177">
        <v>5.27</v>
      </c>
      <c r="I177" t="str">
        <f t="shared" si="2"/>
        <v>Canadian</v>
      </c>
      <c r="J177">
        <v>0.84248572750781336</v>
      </c>
    </row>
    <row r="178" spans="1:10" x14ac:dyDescent="0.25">
      <c r="A178">
        <v>3</v>
      </c>
      <c r="B178">
        <v>12.54</v>
      </c>
      <c r="C178">
        <v>13.67</v>
      </c>
      <c r="D178">
        <v>0.84250000000000003</v>
      </c>
      <c r="E178">
        <v>5.4509999999999996</v>
      </c>
      <c r="F178">
        <v>2.879</v>
      </c>
      <c r="G178">
        <v>3.0819999999999999</v>
      </c>
      <c r="H178">
        <v>5.4909999999999997</v>
      </c>
      <c r="I178" t="str">
        <f t="shared" si="2"/>
        <v>Canadian</v>
      </c>
      <c r="J178">
        <v>0.84975211589254529</v>
      </c>
    </row>
    <row r="179" spans="1:10" x14ac:dyDescent="0.25">
      <c r="A179">
        <v>3</v>
      </c>
      <c r="B179">
        <v>11.02</v>
      </c>
      <c r="C179">
        <v>13</v>
      </c>
      <c r="D179">
        <v>0.81889999999999996</v>
      </c>
      <c r="E179">
        <v>5.3250000000000002</v>
      </c>
      <c r="F179">
        <v>2.7010000000000001</v>
      </c>
      <c r="G179">
        <v>6.7350000000000003</v>
      </c>
      <c r="H179">
        <v>5.1630000000000003</v>
      </c>
      <c r="I179" t="str">
        <f t="shared" si="2"/>
        <v>Canadian</v>
      </c>
      <c r="J179">
        <v>0.85807435798575926</v>
      </c>
    </row>
    <row r="180" spans="1:10" x14ac:dyDescent="0.25">
      <c r="A180">
        <v>3</v>
      </c>
      <c r="B180">
        <v>13.37</v>
      </c>
      <c r="C180">
        <v>13.78</v>
      </c>
      <c r="D180">
        <v>0.88490000000000002</v>
      </c>
      <c r="E180">
        <v>5.32</v>
      </c>
      <c r="F180">
        <v>3.1280000000000001</v>
      </c>
      <c r="G180">
        <v>4.67</v>
      </c>
      <c r="H180">
        <v>5.0910000000000002</v>
      </c>
      <c r="I180" t="str">
        <f t="shared" si="2"/>
        <v>Canadian</v>
      </c>
      <c r="J180">
        <v>0.8635009368948664</v>
      </c>
    </row>
    <row r="181" spans="1:10" x14ac:dyDescent="0.25">
      <c r="A181">
        <v>2</v>
      </c>
      <c r="B181">
        <v>16.53</v>
      </c>
      <c r="C181">
        <v>15.34</v>
      </c>
      <c r="D181">
        <v>0.88229999999999997</v>
      </c>
      <c r="E181">
        <v>5.875</v>
      </c>
      <c r="F181">
        <v>3.4670000000000001</v>
      </c>
      <c r="G181">
        <v>5.532</v>
      </c>
      <c r="H181">
        <v>5.88</v>
      </c>
      <c r="I181" t="str">
        <f t="shared" si="2"/>
        <v>Rosa</v>
      </c>
      <c r="J181">
        <v>0.86392449566844909</v>
      </c>
    </row>
    <row r="182" spans="1:10" x14ac:dyDescent="0.25">
      <c r="A182">
        <v>3</v>
      </c>
      <c r="B182">
        <v>11.35</v>
      </c>
      <c r="C182">
        <v>13.12</v>
      </c>
      <c r="D182">
        <v>0.82909999999999995</v>
      </c>
      <c r="E182">
        <v>5.1760000000000002</v>
      </c>
      <c r="F182">
        <v>2.6680000000000001</v>
      </c>
      <c r="G182">
        <v>4.3369999999999997</v>
      </c>
      <c r="H182">
        <v>5.1319999999999997</v>
      </c>
      <c r="I182" t="str">
        <f t="shared" si="2"/>
        <v>Canadian</v>
      </c>
      <c r="J182">
        <v>0.86434745655044365</v>
      </c>
    </row>
    <row r="183" spans="1:10" x14ac:dyDescent="0.25">
      <c r="A183">
        <v>2</v>
      </c>
      <c r="B183">
        <v>20.71</v>
      </c>
      <c r="C183">
        <v>17.23</v>
      </c>
      <c r="D183">
        <v>0.87629999999999997</v>
      </c>
      <c r="E183">
        <v>6.5789999999999997</v>
      </c>
      <c r="F183">
        <v>3.8140000000000001</v>
      </c>
      <c r="G183">
        <v>4.4509999999999996</v>
      </c>
      <c r="H183">
        <v>6.4509999999999996</v>
      </c>
      <c r="I183" t="str">
        <f t="shared" si="2"/>
        <v>Rosa</v>
      </c>
      <c r="J183">
        <v>0.87005199556924029</v>
      </c>
    </row>
    <row r="184" spans="1:10" x14ac:dyDescent="0.25">
      <c r="A184">
        <v>1</v>
      </c>
      <c r="B184">
        <v>14.7</v>
      </c>
      <c r="C184">
        <v>14.21</v>
      </c>
      <c r="D184">
        <v>0.9153</v>
      </c>
      <c r="E184">
        <v>5.2050000000000001</v>
      </c>
      <c r="F184">
        <v>3.4660000000000002</v>
      </c>
      <c r="G184">
        <v>1.7669999999999999</v>
      </c>
      <c r="H184">
        <v>4.649</v>
      </c>
      <c r="I184" t="str">
        <f t="shared" si="2"/>
        <v>Kama</v>
      </c>
      <c r="J184">
        <v>0.87532168008702471</v>
      </c>
    </row>
    <row r="185" spans="1:10" x14ac:dyDescent="0.25">
      <c r="A185">
        <v>3</v>
      </c>
      <c r="B185">
        <v>12.19</v>
      </c>
      <c r="C185">
        <v>13.36</v>
      </c>
      <c r="D185">
        <v>0.8579</v>
      </c>
      <c r="E185">
        <v>5.24</v>
      </c>
      <c r="F185">
        <v>2.9089999999999998</v>
      </c>
      <c r="G185">
        <v>4.8570000000000002</v>
      </c>
      <c r="H185">
        <v>5.1580000000000004</v>
      </c>
      <c r="I185" t="str">
        <f t="shared" si="2"/>
        <v>Canadian</v>
      </c>
      <c r="J185">
        <v>0.87541685407571646</v>
      </c>
    </row>
    <row r="186" spans="1:10" x14ac:dyDescent="0.25">
      <c r="A186">
        <v>1</v>
      </c>
      <c r="B186">
        <v>16.12</v>
      </c>
      <c r="C186">
        <v>15</v>
      </c>
      <c r="D186">
        <v>0.9</v>
      </c>
      <c r="E186">
        <v>5.7089999999999996</v>
      </c>
      <c r="F186">
        <v>3.4849999999999999</v>
      </c>
      <c r="G186">
        <v>2.27</v>
      </c>
      <c r="H186">
        <v>5.4429999999999996</v>
      </c>
      <c r="I186" t="str">
        <f t="shared" si="2"/>
        <v>Kama</v>
      </c>
      <c r="J186">
        <v>0.88598378829541058</v>
      </c>
    </row>
    <row r="187" spans="1:10" x14ac:dyDescent="0.25">
      <c r="A187">
        <v>3</v>
      </c>
      <c r="B187">
        <v>11.84</v>
      </c>
      <c r="C187">
        <v>13.21</v>
      </c>
      <c r="D187">
        <v>0.85209999999999997</v>
      </c>
      <c r="E187">
        <v>5.1749999999999998</v>
      </c>
      <c r="F187">
        <v>2.8359999999999999</v>
      </c>
      <c r="G187">
        <v>3.5979999999999999</v>
      </c>
      <c r="H187">
        <v>5.0439999999999996</v>
      </c>
      <c r="I187" t="str">
        <f t="shared" si="2"/>
        <v>Canadian</v>
      </c>
      <c r="J187">
        <v>0.8870891469760116</v>
      </c>
    </row>
    <row r="188" spans="1:10" x14ac:dyDescent="0.25">
      <c r="A188">
        <v>2</v>
      </c>
      <c r="B188">
        <v>18.760000000000002</v>
      </c>
      <c r="C188">
        <v>16.2</v>
      </c>
      <c r="D188">
        <v>0.89839999999999998</v>
      </c>
      <c r="E188">
        <v>6.1719999999999997</v>
      </c>
      <c r="F188">
        <v>3.7959999999999998</v>
      </c>
      <c r="G188">
        <v>3.12</v>
      </c>
      <c r="H188">
        <v>6.0529999999999999</v>
      </c>
      <c r="I188" t="str">
        <f t="shared" si="2"/>
        <v>Rosa</v>
      </c>
      <c r="J188">
        <v>0.88835013970583931</v>
      </c>
    </row>
    <row r="189" spans="1:10" x14ac:dyDescent="0.25">
      <c r="A189">
        <v>2</v>
      </c>
      <c r="B189">
        <v>19.11</v>
      </c>
      <c r="C189">
        <v>16.260000000000002</v>
      </c>
      <c r="D189">
        <v>0.90810000000000002</v>
      </c>
      <c r="E189">
        <v>6.1539999999999999</v>
      </c>
      <c r="F189">
        <v>3.93</v>
      </c>
      <c r="G189">
        <v>2.9359999999999999</v>
      </c>
      <c r="H189">
        <v>6.0789999999999997</v>
      </c>
      <c r="I189" t="str">
        <f t="shared" si="2"/>
        <v>Rosa</v>
      </c>
      <c r="J189">
        <v>0.89350394444306569</v>
      </c>
    </row>
    <row r="190" spans="1:10" x14ac:dyDescent="0.25">
      <c r="A190">
        <v>2</v>
      </c>
      <c r="B190">
        <v>20.16</v>
      </c>
      <c r="C190">
        <v>17.03</v>
      </c>
      <c r="D190">
        <v>0.87350000000000005</v>
      </c>
      <c r="E190">
        <v>6.5129999999999999</v>
      </c>
      <c r="F190">
        <v>3.7730000000000001</v>
      </c>
      <c r="G190">
        <v>1.91</v>
      </c>
      <c r="H190">
        <v>6.1849999999999996</v>
      </c>
      <c r="I190" t="str">
        <f t="shared" si="2"/>
        <v>Rosa</v>
      </c>
      <c r="J190">
        <v>0.89516769422224962</v>
      </c>
    </row>
    <row r="191" spans="1:10" x14ac:dyDescent="0.25">
      <c r="A191">
        <v>2</v>
      </c>
      <c r="B191">
        <v>18.649999999999999</v>
      </c>
      <c r="C191">
        <v>16.41</v>
      </c>
      <c r="D191">
        <v>0.86980000000000002</v>
      </c>
      <c r="E191">
        <v>6.2850000000000001</v>
      </c>
      <c r="F191">
        <v>3.5939999999999999</v>
      </c>
      <c r="G191">
        <v>4.391</v>
      </c>
      <c r="H191">
        <v>6.1020000000000003</v>
      </c>
      <c r="I191" t="str">
        <f t="shared" si="2"/>
        <v>Rosa</v>
      </c>
      <c r="J191">
        <v>0.91617391200020648</v>
      </c>
    </row>
    <row r="192" spans="1:10" x14ac:dyDescent="0.25">
      <c r="A192">
        <v>1</v>
      </c>
      <c r="B192">
        <v>14.43</v>
      </c>
      <c r="C192">
        <v>14.4</v>
      </c>
      <c r="D192">
        <v>0.87509999999999999</v>
      </c>
      <c r="E192">
        <v>5.585</v>
      </c>
      <c r="F192">
        <v>3.2719999999999998</v>
      </c>
      <c r="G192">
        <v>3.9750000000000001</v>
      </c>
      <c r="H192">
        <v>5.1440000000000001</v>
      </c>
      <c r="I192" t="str">
        <f t="shared" si="2"/>
        <v>Kama</v>
      </c>
      <c r="J192">
        <v>0.92062948603501815</v>
      </c>
    </row>
    <row r="193" spans="1:10" x14ac:dyDescent="0.25">
      <c r="A193">
        <v>3</v>
      </c>
      <c r="B193">
        <v>11.48</v>
      </c>
      <c r="C193">
        <v>13.05</v>
      </c>
      <c r="D193">
        <v>0.84730000000000005</v>
      </c>
      <c r="E193">
        <v>5.18</v>
      </c>
      <c r="F193">
        <v>2.758</v>
      </c>
      <c r="G193">
        <v>5.8760000000000003</v>
      </c>
      <c r="H193">
        <v>5.0019999999999998</v>
      </c>
      <c r="I193" t="str">
        <f t="shared" si="2"/>
        <v>Canadian</v>
      </c>
      <c r="J193">
        <v>0.92971000485193855</v>
      </c>
    </row>
    <row r="194" spans="1:10" x14ac:dyDescent="0.25">
      <c r="A194">
        <v>2</v>
      </c>
      <c r="B194">
        <v>17.32</v>
      </c>
      <c r="C194">
        <v>15.91</v>
      </c>
      <c r="D194">
        <v>0.8599</v>
      </c>
      <c r="E194">
        <v>6.0640000000000001</v>
      </c>
      <c r="F194">
        <v>3.403</v>
      </c>
      <c r="G194">
        <v>3.8239999999999998</v>
      </c>
      <c r="H194">
        <v>5.9219999999999997</v>
      </c>
      <c r="I194" t="str">
        <f t="shared" ref="I194:I211" si="3">IF(A194 = 1, "Kama", IF(A194 = 2, "Rosa", "Canadian"))</f>
        <v>Rosa</v>
      </c>
      <c r="J194">
        <v>0.93061815082992383</v>
      </c>
    </row>
    <row r="195" spans="1:10" x14ac:dyDescent="0.25">
      <c r="A195">
        <v>3</v>
      </c>
      <c r="B195">
        <v>11.26</v>
      </c>
      <c r="C195">
        <v>13.01</v>
      </c>
      <c r="D195">
        <v>0.83550000000000002</v>
      </c>
      <c r="E195">
        <v>5.1859999999999999</v>
      </c>
      <c r="F195">
        <v>2.71</v>
      </c>
      <c r="G195">
        <v>5.335</v>
      </c>
      <c r="H195">
        <v>5.0919999999999996</v>
      </c>
      <c r="I195" t="str">
        <f t="shared" si="3"/>
        <v>Canadian</v>
      </c>
      <c r="J195">
        <v>0.93307334364235395</v>
      </c>
    </row>
    <row r="196" spans="1:10" x14ac:dyDescent="0.25">
      <c r="A196">
        <v>3</v>
      </c>
      <c r="B196">
        <v>11.34</v>
      </c>
      <c r="C196">
        <v>12.87</v>
      </c>
      <c r="D196">
        <v>0.85960000000000003</v>
      </c>
      <c r="E196">
        <v>5.0529999999999999</v>
      </c>
      <c r="F196">
        <v>2.8490000000000002</v>
      </c>
      <c r="G196">
        <v>3.347</v>
      </c>
      <c r="H196">
        <v>5.0030000000000001</v>
      </c>
      <c r="I196" t="str">
        <f t="shared" si="3"/>
        <v>Canadian</v>
      </c>
      <c r="J196">
        <v>0.94317894791516532</v>
      </c>
    </row>
    <row r="197" spans="1:10" x14ac:dyDescent="0.25">
      <c r="A197">
        <v>3</v>
      </c>
      <c r="B197">
        <v>12.62</v>
      </c>
      <c r="C197">
        <v>13.67</v>
      </c>
      <c r="D197">
        <v>0.84809999999999997</v>
      </c>
      <c r="E197">
        <v>5.41</v>
      </c>
      <c r="F197">
        <v>2.911</v>
      </c>
      <c r="G197">
        <v>3.306</v>
      </c>
      <c r="H197">
        <v>5.2309999999999999</v>
      </c>
      <c r="I197" t="str">
        <f t="shared" si="3"/>
        <v>Canadian</v>
      </c>
      <c r="J197">
        <v>0.94999934229050542</v>
      </c>
    </row>
    <row r="198" spans="1:10" x14ac:dyDescent="0.25">
      <c r="A198">
        <v>1</v>
      </c>
      <c r="B198">
        <v>13.74</v>
      </c>
      <c r="C198">
        <v>14.05</v>
      </c>
      <c r="D198">
        <v>0.87439999999999996</v>
      </c>
      <c r="E198">
        <v>5.4820000000000002</v>
      </c>
      <c r="F198">
        <v>3.1139999999999999</v>
      </c>
      <c r="G198">
        <v>2.9319999999999999</v>
      </c>
      <c r="H198">
        <v>4.8250000000000002</v>
      </c>
      <c r="I198" t="str">
        <f t="shared" si="3"/>
        <v>Kama</v>
      </c>
      <c r="J198">
        <v>0.9569303795973968</v>
      </c>
    </row>
    <row r="199" spans="1:10" x14ac:dyDescent="0.25">
      <c r="A199">
        <v>3</v>
      </c>
      <c r="B199">
        <v>10.91</v>
      </c>
      <c r="C199">
        <v>12.8</v>
      </c>
      <c r="D199">
        <v>0.83720000000000006</v>
      </c>
      <c r="E199">
        <v>5.0880000000000001</v>
      </c>
      <c r="F199">
        <v>2.6749999999999998</v>
      </c>
      <c r="G199">
        <v>4.1790000000000003</v>
      </c>
      <c r="H199">
        <v>4.9560000000000004</v>
      </c>
      <c r="I199" t="str">
        <f t="shared" si="3"/>
        <v>Canadian</v>
      </c>
      <c r="J199">
        <v>0.95858373407515196</v>
      </c>
    </row>
    <row r="200" spans="1:10" x14ac:dyDescent="0.25">
      <c r="A200">
        <v>2</v>
      </c>
      <c r="B200">
        <v>18.14</v>
      </c>
      <c r="C200">
        <v>16.12</v>
      </c>
      <c r="D200">
        <v>0.87719999999999998</v>
      </c>
      <c r="E200">
        <v>6.0590000000000002</v>
      </c>
      <c r="F200">
        <v>3.5630000000000002</v>
      </c>
      <c r="G200">
        <v>3.6190000000000002</v>
      </c>
      <c r="H200">
        <v>6.0110000000000001</v>
      </c>
      <c r="I200" t="str">
        <f t="shared" si="3"/>
        <v>Rosa</v>
      </c>
      <c r="J200">
        <v>0.96332199932457141</v>
      </c>
    </row>
    <row r="201" spans="1:10" x14ac:dyDescent="0.25">
      <c r="A201">
        <v>1</v>
      </c>
      <c r="B201">
        <v>15.03</v>
      </c>
      <c r="C201">
        <v>14.77</v>
      </c>
      <c r="D201">
        <v>0.86580000000000001</v>
      </c>
      <c r="E201">
        <v>5.702</v>
      </c>
      <c r="F201">
        <v>3.2120000000000002</v>
      </c>
      <c r="G201">
        <v>1.9330000000000001</v>
      </c>
      <c r="H201">
        <v>5.4390000000000001</v>
      </c>
      <c r="I201" t="str">
        <f t="shared" si="3"/>
        <v>Kama</v>
      </c>
      <c r="J201">
        <v>0.96413518183930158</v>
      </c>
    </row>
    <row r="202" spans="1:10" x14ac:dyDescent="0.25">
      <c r="A202">
        <v>1</v>
      </c>
      <c r="B202">
        <v>14.88</v>
      </c>
      <c r="C202">
        <v>14.57</v>
      </c>
      <c r="D202">
        <v>0.88109999999999999</v>
      </c>
      <c r="E202">
        <v>5.5540000000000003</v>
      </c>
      <c r="F202">
        <v>3.3330000000000002</v>
      </c>
      <c r="G202">
        <v>1.018</v>
      </c>
      <c r="H202">
        <v>4.9560000000000004</v>
      </c>
      <c r="I202" t="str">
        <f t="shared" si="3"/>
        <v>Kama</v>
      </c>
      <c r="J202">
        <v>0.97111932809657242</v>
      </c>
    </row>
    <row r="203" spans="1:10" x14ac:dyDescent="0.25">
      <c r="A203">
        <v>2</v>
      </c>
      <c r="B203">
        <v>18.98</v>
      </c>
      <c r="C203">
        <v>16.66</v>
      </c>
      <c r="D203">
        <v>0.85899999999999999</v>
      </c>
      <c r="E203">
        <v>6.5490000000000004</v>
      </c>
      <c r="F203">
        <v>3.67</v>
      </c>
      <c r="G203">
        <v>3.6909999999999998</v>
      </c>
      <c r="H203">
        <v>6.4980000000000002</v>
      </c>
      <c r="I203" t="str">
        <f t="shared" si="3"/>
        <v>Rosa</v>
      </c>
      <c r="J203">
        <v>0.97324096218172162</v>
      </c>
    </row>
    <row r="204" spans="1:10" x14ac:dyDescent="0.25">
      <c r="A204">
        <v>2</v>
      </c>
      <c r="B204">
        <v>18.3</v>
      </c>
      <c r="C204">
        <v>15.89</v>
      </c>
      <c r="D204">
        <v>0.91080000000000005</v>
      </c>
      <c r="E204">
        <v>5.9790000000000001</v>
      </c>
      <c r="F204">
        <v>3.7549999999999999</v>
      </c>
      <c r="G204">
        <v>2.8370000000000002</v>
      </c>
      <c r="H204">
        <v>5.9619999999999997</v>
      </c>
      <c r="I204" t="str">
        <f t="shared" si="3"/>
        <v>Rosa</v>
      </c>
      <c r="J204">
        <v>0.97341209343957902</v>
      </c>
    </row>
    <row r="205" spans="1:10" x14ac:dyDescent="0.25">
      <c r="A205">
        <v>1</v>
      </c>
      <c r="B205">
        <v>13.99</v>
      </c>
      <c r="C205">
        <v>13.83</v>
      </c>
      <c r="D205">
        <v>0.91830000000000001</v>
      </c>
      <c r="E205">
        <v>5.1189999999999998</v>
      </c>
      <c r="F205">
        <v>3.383</v>
      </c>
      <c r="G205">
        <v>5.234</v>
      </c>
      <c r="H205">
        <v>4.7809999999999997</v>
      </c>
      <c r="I205" t="str">
        <f t="shared" si="3"/>
        <v>Kama</v>
      </c>
      <c r="J205">
        <v>0.97578926448299097</v>
      </c>
    </row>
    <row r="206" spans="1:10" x14ac:dyDescent="0.25">
      <c r="A206">
        <v>3</v>
      </c>
      <c r="B206">
        <v>13.34</v>
      </c>
      <c r="C206">
        <v>13.95</v>
      </c>
      <c r="D206">
        <v>0.86199999999999999</v>
      </c>
      <c r="E206">
        <v>5.3890000000000002</v>
      </c>
      <c r="F206">
        <v>3.0739999999999998</v>
      </c>
      <c r="G206">
        <v>5.9950000000000001</v>
      </c>
      <c r="H206">
        <v>5.3070000000000004</v>
      </c>
      <c r="I206" t="str">
        <f t="shared" si="3"/>
        <v>Canadian</v>
      </c>
      <c r="J206">
        <v>0.97961801567940487</v>
      </c>
    </row>
    <row r="207" spans="1:10" x14ac:dyDescent="0.25">
      <c r="A207">
        <v>3</v>
      </c>
      <c r="B207">
        <v>13.2</v>
      </c>
      <c r="C207">
        <v>13.66</v>
      </c>
      <c r="D207">
        <v>0.88829999999999998</v>
      </c>
      <c r="E207">
        <v>5.2359999999999998</v>
      </c>
      <c r="F207">
        <v>3.2320000000000002</v>
      </c>
      <c r="G207">
        <v>8.3149999999999995</v>
      </c>
      <c r="H207">
        <v>5.056</v>
      </c>
      <c r="I207" t="str">
        <f t="shared" si="3"/>
        <v>Canadian</v>
      </c>
      <c r="J207">
        <v>0.983090814290702</v>
      </c>
    </row>
    <row r="208" spans="1:10" x14ac:dyDescent="0.25">
      <c r="A208">
        <v>2</v>
      </c>
      <c r="B208">
        <v>18.850000000000001</v>
      </c>
      <c r="C208">
        <v>16.170000000000002</v>
      </c>
      <c r="D208">
        <v>0.90559999999999996</v>
      </c>
      <c r="E208">
        <v>6.1520000000000001</v>
      </c>
      <c r="F208">
        <v>3.806</v>
      </c>
      <c r="G208">
        <v>2.843</v>
      </c>
      <c r="H208">
        <v>6.2</v>
      </c>
      <c r="I208" t="str">
        <f t="shared" si="3"/>
        <v>Rosa</v>
      </c>
      <c r="J208">
        <v>0.98640139420730966</v>
      </c>
    </row>
    <row r="209" spans="1:10" x14ac:dyDescent="0.25">
      <c r="A209">
        <v>3</v>
      </c>
      <c r="B209">
        <v>11.36</v>
      </c>
      <c r="C209">
        <v>13.05</v>
      </c>
      <c r="D209">
        <v>0.83819999999999995</v>
      </c>
      <c r="E209">
        <v>5.1749999999999998</v>
      </c>
      <c r="F209">
        <v>2.7549999999999999</v>
      </c>
      <c r="G209">
        <v>4.048</v>
      </c>
      <c r="H209">
        <v>5.2629999999999999</v>
      </c>
      <c r="I209" t="str">
        <f t="shared" si="3"/>
        <v>Canadian</v>
      </c>
      <c r="J209">
        <v>0.99373631509011429</v>
      </c>
    </row>
    <row r="210" spans="1:10" x14ac:dyDescent="0.25">
      <c r="A210">
        <v>1</v>
      </c>
      <c r="B210">
        <v>12.11</v>
      </c>
      <c r="C210">
        <v>13.47</v>
      </c>
      <c r="D210">
        <v>0.83919999999999995</v>
      </c>
      <c r="E210">
        <v>5.1589999999999998</v>
      </c>
      <c r="F210">
        <v>3.032</v>
      </c>
      <c r="G210">
        <v>1.502</v>
      </c>
      <c r="H210">
        <v>4.5190000000000001</v>
      </c>
      <c r="I210" t="str">
        <f t="shared" si="3"/>
        <v>Kama</v>
      </c>
      <c r="J210">
        <v>0.99675840334858912</v>
      </c>
    </row>
    <row r="211" spans="1:10" x14ac:dyDescent="0.25">
      <c r="A211">
        <v>1</v>
      </c>
      <c r="B211">
        <v>14.03</v>
      </c>
      <c r="C211">
        <v>14.16</v>
      </c>
      <c r="D211">
        <v>0.87960000000000005</v>
      </c>
      <c r="E211">
        <v>5.4379999999999997</v>
      </c>
      <c r="F211">
        <v>3.2010000000000001</v>
      </c>
      <c r="G211">
        <v>1.7170000000000001</v>
      </c>
      <c r="H211">
        <v>5.0010000000000003</v>
      </c>
      <c r="I211" t="str">
        <f t="shared" si="3"/>
        <v>Kama</v>
      </c>
      <c r="J211">
        <v>0.99969741594281247</v>
      </c>
    </row>
    <row r="212" spans="1:10" x14ac:dyDescent="0.25">
      <c r="A212" s="2" t="s">
        <v>26</v>
      </c>
      <c r="B212" s="4">
        <f t="shared" ref="B212:H212" si="4">MIN(B2:B211)</f>
        <v>10.59</v>
      </c>
      <c r="C212" s="4">
        <f t="shared" si="4"/>
        <v>12.41</v>
      </c>
      <c r="D212" s="4">
        <f t="shared" si="4"/>
        <v>0.80810000000000004</v>
      </c>
      <c r="E212" s="4">
        <f t="shared" si="4"/>
        <v>4.899</v>
      </c>
      <c r="F212" s="4">
        <f t="shared" si="4"/>
        <v>2.63</v>
      </c>
      <c r="G212" s="4">
        <f t="shared" si="4"/>
        <v>0.7651</v>
      </c>
      <c r="H212" s="4">
        <f t="shared" si="4"/>
        <v>4.5190000000000001</v>
      </c>
      <c r="I212" s="5">
        <f>MIN(B212:H212)</f>
        <v>0.7651</v>
      </c>
    </row>
    <row r="213" spans="1:10" x14ac:dyDescent="0.25">
      <c r="A213" s="2" t="s">
        <v>27</v>
      </c>
      <c r="B213" s="4">
        <f t="shared" ref="B213:H213" si="5">MAX(B2:B211)</f>
        <v>21.18</v>
      </c>
      <c r="C213" s="4">
        <f t="shared" si="5"/>
        <v>17.25</v>
      </c>
      <c r="D213" s="4">
        <f t="shared" si="5"/>
        <v>0.91830000000000001</v>
      </c>
      <c r="E213" s="4">
        <f t="shared" si="5"/>
        <v>6.6749999999999998</v>
      </c>
      <c r="F213" s="4">
        <f t="shared" si="5"/>
        <v>4.0330000000000004</v>
      </c>
      <c r="G213" s="4">
        <f t="shared" si="5"/>
        <v>8.4559999999999995</v>
      </c>
      <c r="H213" s="4">
        <f t="shared" si="5"/>
        <v>6.55</v>
      </c>
      <c r="I213" s="5">
        <f>MAX(B213:H213)</f>
        <v>21.18</v>
      </c>
    </row>
  </sheetData>
  <sortState ref="A2:J211">
    <sortCondition ref="J2:J2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6" bestFit="1" customWidth="1"/>
    <col min="3" max="3" width="10.42578125" bestFit="1" customWidth="1"/>
    <col min="4" max="4" width="13.28515625" bestFit="1" customWidth="1"/>
    <col min="5" max="5" width="12.85546875" bestFit="1" customWidth="1"/>
    <col min="6" max="6" width="12.28515625" bestFit="1" customWidth="1"/>
    <col min="7" max="7" width="21.42578125" bestFit="1" customWidth="1"/>
    <col min="8" max="8" width="19.5703125" bestFit="1" customWidth="1"/>
    <col min="10" max="10" width="12" bestFit="1" customWidth="1"/>
    <col min="11" max="13" width="9.7109375" bestFit="1" customWidth="1"/>
    <col min="14" max="14" width="8.42578125" bestFit="1" customWidth="1"/>
    <col min="15" max="15" width="7.28515625" bestFit="1" customWidth="1"/>
    <col min="16" max="16" width="10.28515625" bestFit="1" customWidth="1"/>
    <col min="17" max="17" width="7.42578125" bestFit="1" customWidth="1"/>
    <col min="18" max="18" width="5.140625" bestFit="1" customWidth="1"/>
    <col min="19" max="19" width="6" bestFit="1" customWidth="1"/>
    <col min="20" max="20" width="10.42578125" bestFit="1" customWidth="1"/>
    <col min="21" max="21" width="13.28515625" bestFit="1" customWidth="1"/>
    <col min="22" max="22" width="12.85546875" bestFit="1" customWidth="1"/>
    <col min="23" max="23" width="12.42578125" bestFit="1" customWidth="1"/>
    <col min="24" max="24" width="21.42578125" bestFit="1" customWidth="1"/>
    <col min="25" max="25" width="19.7109375" bestFit="1" customWidth="1"/>
    <col min="27" max="27" width="11.140625" bestFit="1" customWidth="1"/>
    <col min="28" max="28" width="7.7109375" bestFit="1" customWidth="1"/>
  </cols>
  <sheetData>
    <row r="1" spans="1:2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6"/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AA1" s="7" t="s">
        <v>23</v>
      </c>
      <c r="AB1" s="7" t="s">
        <v>24</v>
      </c>
    </row>
    <row r="2" spans="1:28" x14ac:dyDescent="0.25">
      <c r="A2">
        <v>2</v>
      </c>
      <c r="B2">
        <v>17.98</v>
      </c>
      <c r="C2">
        <v>15.85</v>
      </c>
      <c r="D2">
        <v>0.89929999999999999</v>
      </c>
      <c r="E2">
        <v>5.9790000000000001</v>
      </c>
      <c r="F2">
        <v>3.6869999999999998</v>
      </c>
      <c r="G2">
        <v>2.2570000000000001</v>
      </c>
      <c r="H2">
        <v>5.9189999999999996</v>
      </c>
      <c r="I2" t="str">
        <f t="shared" ref="I2:I33" si="0">IF(A2 = 1, "Kama", IF(A2 = 2, "Rosa", "Canadian"))</f>
        <v>Rosa</v>
      </c>
      <c r="J2">
        <v>5.4795879205074005E-3</v>
      </c>
      <c r="K2">
        <f t="array" ref="K2">SQRT(SUMSQ($B2:$H2-$S$2:$Y$2))</f>
        <v>3.7900343155603147</v>
      </c>
      <c r="L2">
        <f t="array" ref="L2">SQRT(SUMSQ($B2:$H2-$S$3:$Y$3))</f>
        <v>1.5738352970456115</v>
      </c>
      <c r="M2">
        <f t="array" ref="M2">SQRT(SUMSQ($B2:$H2-$S$4:$Y$4))</f>
        <v>7.1572525795540312</v>
      </c>
      <c r="N2">
        <f>MIN(K2:M2)</f>
        <v>1.5738352970456115</v>
      </c>
      <c r="O2">
        <f>MATCH(N2,K2:M2,0)</f>
        <v>2</v>
      </c>
      <c r="P2">
        <f>IF($I2 = "Canadian", 3, IF($I2 = "Rosa", 2, 1))</f>
        <v>2</v>
      </c>
      <c r="Q2" t="b">
        <f>EXACT($O2, $P2)</f>
        <v>1</v>
      </c>
      <c r="R2" s="2" t="s">
        <v>17</v>
      </c>
      <c r="S2">
        <v>14.617799165918742</v>
      </c>
      <c r="T2">
        <v>14.442811685388204</v>
      </c>
      <c r="U2">
        <v>0.8801026725956127</v>
      </c>
      <c r="V2">
        <v>5.5571386785962824</v>
      </c>
      <c r="W2">
        <v>3.2811123125229478</v>
      </c>
      <c r="X2">
        <v>2.6852378232491039</v>
      </c>
      <c r="Y2">
        <v>5.1751460145529338</v>
      </c>
      <c r="AA2" t="s">
        <v>22</v>
      </c>
      <c r="AB2">
        <v>1</v>
      </c>
    </row>
    <row r="3" spans="1:28" x14ac:dyDescent="0.25">
      <c r="A3">
        <v>1</v>
      </c>
      <c r="B3">
        <v>13.8</v>
      </c>
      <c r="C3">
        <v>14.04</v>
      </c>
      <c r="D3">
        <v>0.87939999999999996</v>
      </c>
      <c r="E3">
        <v>5.3760000000000003</v>
      </c>
      <c r="F3">
        <v>3.1549999999999998</v>
      </c>
      <c r="G3">
        <v>1.56</v>
      </c>
      <c r="H3">
        <v>4.9610000000000003</v>
      </c>
      <c r="I3" t="str">
        <f t="shared" si="0"/>
        <v>Kama</v>
      </c>
      <c r="J3">
        <v>9.2456986791566997E-3</v>
      </c>
      <c r="K3">
        <f t="array" ref="K3">SQRT(SUMSQ($B3:$H3-$S$2:$Y$2))</f>
        <v>1.4804686535297633</v>
      </c>
      <c r="L3">
        <f t="array" ref="L3">SQRT(SUMSQ($B3:$H3-$S$3:$Y$3))</f>
        <v>6.0907474589551089</v>
      </c>
      <c r="M3">
        <f t="array" ref="M3">SQRT(SUMSQ($B3:$H3-$S$4:$Y$4))</f>
        <v>3.7241918275213264</v>
      </c>
      <c r="N3">
        <f t="shared" ref="N3:N66" si="1">MIN(K3:M3)</f>
        <v>1.4804686535297633</v>
      </c>
      <c r="O3">
        <f t="shared" ref="O3:O66" si="2">MATCH(N3,K3:M3,0)</f>
        <v>1</v>
      </c>
      <c r="P3">
        <f t="shared" ref="P3:P66" si="3">IF($I3 = "Canadian", 3, IF($I3 = "Rosa", 2, 1))</f>
        <v>1</v>
      </c>
      <c r="Q3" t="b">
        <f t="shared" ref="Q3:Q66" si="4">EXACT($O3, $P3)</f>
        <v>1</v>
      </c>
      <c r="R3" s="2" t="s">
        <v>18</v>
      </c>
      <c r="S3">
        <v>18.90090147564074</v>
      </c>
      <c r="T3">
        <v>16.36689372426288</v>
      </c>
      <c r="U3">
        <v>0.88638412255870247</v>
      </c>
      <c r="V3">
        <v>6.2345450970072305</v>
      </c>
      <c r="W3">
        <v>3.748421222189827</v>
      </c>
      <c r="X3">
        <v>3.3823360547500543</v>
      </c>
      <c r="Y3">
        <v>6.080539385466154</v>
      </c>
      <c r="AA3" t="s">
        <v>20</v>
      </c>
      <c r="AB3">
        <v>2</v>
      </c>
    </row>
    <row r="4" spans="1:28" x14ac:dyDescent="0.25">
      <c r="A4">
        <v>2</v>
      </c>
      <c r="B4">
        <v>18.72</v>
      </c>
      <c r="C4">
        <v>16.34</v>
      </c>
      <c r="D4">
        <v>0.88100000000000001</v>
      </c>
      <c r="E4">
        <v>6.2190000000000003</v>
      </c>
      <c r="F4">
        <v>3.6840000000000002</v>
      </c>
      <c r="G4">
        <v>2.1880000000000002</v>
      </c>
      <c r="H4">
        <v>6.0970000000000004</v>
      </c>
      <c r="I4" t="str">
        <f t="shared" si="0"/>
        <v>Rosa</v>
      </c>
      <c r="J4">
        <v>1.3679040159807809E-2</v>
      </c>
      <c r="K4">
        <f t="array" ref="K4">SQRT(SUMSQ($B4:$H4-$S$2:$Y$2))</f>
        <v>4.7037022769599286</v>
      </c>
      <c r="L4">
        <f t="array" ref="L4">SQRT(SUMSQ($B4:$H4-$S$3:$Y$3))</f>
        <v>1.2101978815407024</v>
      </c>
      <c r="M4">
        <f t="array" ref="M4">SQRT(SUMSQ($B4:$H4-$S$4:$Y$4))</f>
        <v>8.0368162628341242</v>
      </c>
      <c r="N4">
        <f t="shared" si="1"/>
        <v>1.2101978815407024</v>
      </c>
      <c r="O4">
        <f t="shared" si="2"/>
        <v>2</v>
      </c>
      <c r="P4">
        <f t="shared" si="3"/>
        <v>2</v>
      </c>
      <c r="Q4" t="b">
        <f t="shared" si="4"/>
        <v>1</v>
      </c>
      <c r="R4" s="2" t="s">
        <v>19</v>
      </c>
      <c r="S4">
        <v>11.894369003662264</v>
      </c>
      <c r="T4">
        <v>13.282988260865089</v>
      </c>
      <c r="U4">
        <v>0.84673441545227912</v>
      </c>
      <c r="V4">
        <v>5.2475414690010282</v>
      </c>
      <c r="W4">
        <v>2.8447275176600209</v>
      </c>
      <c r="X4">
        <v>4.646609607702203</v>
      </c>
      <c r="Y4">
        <v>5.1162803352913757</v>
      </c>
      <c r="AA4" t="s">
        <v>21</v>
      </c>
      <c r="AB4">
        <v>3</v>
      </c>
    </row>
    <row r="5" spans="1:28" x14ac:dyDescent="0.25">
      <c r="A5">
        <v>3</v>
      </c>
      <c r="B5">
        <v>12.89</v>
      </c>
      <c r="C5">
        <v>13.77</v>
      </c>
      <c r="D5">
        <v>0.85409999999999997</v>
      </c>
      <c r="E5">
        <v>5.4950000000000001</v>
      </c>
      <c r="F5">
        <v>3.0259999999999998</v>
      </c>
      <c r="G5">
        <v>6.1849999999999996</v>
      </c>
      <c r="H5">
        <v>5.3159999999999998</v>
      </c>
      <c r="I5" t="str">
        <f t="shared" si="0"/>
        <v>Canadian</v>
      </c>
      <c r="J5">
        <v>1.6353336606040547E-2</v>
      </c>
      <c r="K5">
        <f t="array" ref="K5">SQRT(SUMSQ($B5:$H5-$S$2:$Y$2))</f>
        <v>3.9718711342561854</v>
      </c>
      <c r="L5">
        <f t="array" ref="L5">SQRT(SUMSQ($B5:$H5-$S$3:$Y$3))</f>
        <v>7.2376861540312714</v>
      </c>
      <c r="M5">
        <f t="array" ref="M5">SQRT(SUMSQ($B5:$H5-$S$4:$Y$4))</f>
        <v>1.931099207126028</v>
      </c>
      <c r="N5">
        <f t="shared" si="1"/>
        <v>1.931099207126028</v>
      </c>
      <c r="O5">
        <f t="shared" si="2"/>
        <v>3</v>
      </c>
      <c r="P5">
        <f t="shared" si="3"/>
        <v>3</v>
      </c>
      <c r="Q5" t="b">
        <f t="shared" si="4"/>
        <v>1</v>
      </c>
    </row>
    <row r="6" spans="1:28" x14ac:dyDescent="0.25">
      <c r="A6">
        <v>2</v>
      </c>
      <c r="B6">
        <v>18.829999999999998</v>
      </c>
      <c r="C6">
        <v>16.29</v>
      </c>
      <c r="D6">
        <v>0.89170000000000005</v>
      </c>
      <c r="E6">
        <v>6.0369999999999999</v>
      </c>
      <c r="F6">
        <v>3.786</v>
      </c>
      <c r="G6">
        <v>2.5529999999999999</v>
      </c>
      <c r="H6">
        <v>5.8789999999999996</v>
      </c>
      <c r="I6" t="str">
        <f t="shared" si="0"/>
        <v>Rosa</v>
      </c>
      <c r="J6">
        <v>3.5543171447622313E-2</v>
      </c>
      <c r="K6">
        <f t="array" ref="K6">SQRT(SUMSQ($B6:$H6-$S$2:$Y$2))</f>
        <v>4.7066921265097372</v>
      </c>
      <c r="L6">
        <f t="array" ref="L6">SQRT(SUMSQ($B6:$H6-$S$3:$Y$3))</f>
        <v>0.88307449749598377</v>
      </c>
      <c r="M6">
        <f t="array" ref="M6">SQRT(SUMSQ($B6:$H6-$S$4:$Y$4))</f>
        <v>7.9762961300984401</v>
      </c>
      <c r="N6">
        <f t="shared" si="1"/>
        <v>0.88307449749598377</v>
      </c>
      <c r="O6">
        <f t="shared" si="2"/>
        <v>2</v>
      </c>
      <c r="P6">
        <f t="shared" si="3"/>
        <v>2</v>
      </c>
      <c r="Q6" t="b">
        <f t="shared" si="4"/>
        <v>1</v>
      </c>
      <c r="U6" t="s">
        <v>28</v>
      </c>
      <c r="Z6" s="13" t="s">
        <v>29</v>
      </c>
    </row>
    <row r="7" spans="1:28" x14ac:dyDescent="0.25">
      <c r="A7">
        <v>2</v>
      </c>
      <c r="B7">
        <v>15.56</v>
      </c>
      <c r="C7">
        <v>14.89</v>
      </c>
      <c r="D7">
        <v>0.88229999999999997</v>
      </c>
      <c r="E7">
        <v>5.7759999999999998</v>
      </c>
      <c r="F7">
        <v>3.4079999999999999</v>
      </c>
      <c r="G7">
        <v>4.9720000000000004</v>
      </c>
      <c r="H7">
        <v>5.8470000000000004</v>
      </c>
      <c r="I7" t="str">
        <f t="shared" si="0"/>
        <v>Rosa</v>
      </c>
      <c r="J7">
        <v>4.5312402544513741E-2</v>
      </c>
      <c r="K7">
        <f t="array" ref="K7">SQRT(SUMSQ($B7:$H7-$S$2:$Y$2))</f>
        <v>2.6138849291305735</v>
      </c>
      <c r="L7">
        <f t="array" ref="L7">SQRT(SUMSQ($B7:$H7-$S$3:$Y$3))</f>
        <v>4.031200409389335</v>
      </c>
      <c r="M7">
        <f t="array" ref="M7">SQRT(SUMSQ($B7:$H7-$S$4:$Y$4))</f>
        <v>4.1541517408458066</v>
      </c>
      <c r="N7">
        <f t="shared" si="1"/>
        <v>2.6138849291305735</v>
      </c>
      <c r="O7">
        <f t="shared" si="2"/>
        <v>1</v>
      </c>
      <c r="P7">
        <f t="shared" si="3"/>
        <v>2</v>
      </c>
      <c r="Q7" t="b">
        <f t="shared" si="4"/>
        <v>0</v>
      </c>
      <c r="R7" s="12" t="s">
        <v>26</v>
      </c>
      <c r="S7" s="10">
        <v>10.59</v>
      </c>
      <c r="T7" s="10">
        <v>12.41</v>
      </c>
      <c r="U7" s="10">
        <v>0.80810000000000004</v>
      </c>
      <c r="V7" s="10">
        <v>4.899</v>
      </c>
      <c r="W7" s="10">
        <v>2.63</v>
      </c>
      <c r="X7" s="10">
        <v>0.7651</v>
      </c>
      <c r="Y7" s="10">
        <v>4.5190000000000001</v>
      </c>
      <c r="Z7" s="5">
        <v>0.7651</v>
      </c>
    </row>
    <row r="8" spans="1:28" x14ac:dyDescent="0.25">
      <c r="A8">
        <v>2</v>
      </c>
      <c r="B8">
        <v>19.940000000000001</v>
      </c>
      <c r="C8">
        <v>16.920000000000002</v>
      </c>
      <c r="D8">
        <v>0.87519999999999998</v>
      </c>
      <c r="E8">
        <v>6.6749999999999998</v>
      </c>
      <c r="F8">
        <v>3.7629999999999999</v>
      </c>
      <c r="G8">
        <v>3.2519999999999998</v>
      </c>
      <c r="H8">
        <v>6.55</v>
      </c>
      <c r="I8" t="str">
        <f t="shared" si="0"/>
        <v>Rosa</v>
      </c>
      <c r="J8">
        <v>4.6467394844470045E-2</v>
      </c>
      <c r="K8">
        <f t="array" ref="K8">SQRT(SUMSQ($B8:$H8-$S$2:$Y$2))</f>
        <v>6.177020335410158</v>
      </c>
      <c r="L8">
        <f t="array" ref="L8">SQRT(SUMSQ($B8:$H8-$S$3:$Y$3))</f>
        <v>1.3480991055118703</v>
      </c>
      <c r="M8">
        <f t="array" ref="M8">SQRT(SUMSQ($B8:$H8-$S$4:$Y$4))</f>
        <v>9.2109821981019717</v>
      </c>
      <c r="N8">
        <f t="shared" si="1"/>
        <v>1.3480991055118703</v>
      </c>
      <c r="O8">
        <f t="shared" si="2"/>
        <v>2</v>
      </c>
      <c r="P8">
        <f t="shared" si="3"/>
        <v>2</v>
      </c>
      <c r="Q8" t="b">
        <f t="shared" si="4"/>
        <v>1</v>
      </c>
      <c r="R8" s="12" t="s">
        <v>27</v>
      </c>
      <c r="S8" s="10">
        <v>21.18</v>
      </c>
      <c r="T8" s="10">
        <v>17.25</v>
      </c>
      <c r="U8" s="10">
        <v>0.91830000000000001</v>
      </c>
      <c r="V8" s="10">
        <v>6.6749999999999998</v>
      </c>
      <c r="W8" s="10">
        <v>4.0330000000000004</v>
      </c>
      <c r="X8" s="10">
        <v>8.4559999999999995</v>
      </c>
      <c r="Y8" s="10">
        <v>6.55</v>
      </c>
      <c r="Z8" s="5">
        <v>21.18</v>
      </c>
    </row>
    <row r="9" spans="1:28" x14ac:dyDescent="0.25">
      <c r="A9">
        <v>2</v>
      </c>
      <c r="B9">
        <v>15.57</v>
      </c>
      <c r="C9">
        <v>15.15</v>
      </c>
      <c r="D9">
        <v>0.85270000000000001</v>
      </c>
      <c r="E9">
        <v>5.92</v>
      </c>
      <c r="F9">
        <v>3.2309999999999999</v>
      </c>
      <c r="G9">
        <v>2.64</v>
      </c>
      <c r="H9">
        <v>5.8789999999999996</v>
      </c>
      <c r="I9" t="str">
        <f t="shared" si="0"/>
        <v>Rosa</v>
      </c>
      <c r="J9">
        <v>4.8030723664469255E-2</v>
      </c>
      <c r="K9">
        <f t="array" ref="K9">SQRT(SUMSQ($B9:$H9-$S$2:$Y$2))</f>
        <v>1.4280017938130138</v>
      </c>
      <c r="L9">
        <f t="array" ref="L9">SQRT(SUMSQ($B9:$H9-$S$3:$Y$3))</f>
        <v>3.6790234951666516</v>
      </c>
      <c r="M9">
        <f t="array" ref="M9">SQRT(SUMSQ($B9:$H9-$S$4:$Y$4))</f>
        <v>4.7122883989297284</v>
      </c>
      <c r="N9">
        <f t="shared" si="1"/>
        <v>1.4280017938130138</v>
      </c>
      <c r="O9">
        <f t="shared" si="2"/>
        <v>1</v>
      </c>
      <c r="P9">
        <f t="shared" si="3"/>
        <v>2</v>
      </c>
      <c r="Q9" t="b">
        <f t="shared" si="4"/>
        <v>0</v>
      </c>
    </row>
    <row r="10" spans="1:28" x14ac:dyDescent="0.25">
      <c r="A10">
        <v>2</v>
      </c>
      <c r="B10">
        <v>15.6</v>
      </c>
      <c r="C10">
        <v>15.11</v>
      </c>
      <c r="D10">
        <v>0.85799999999999998</v>
      </c>
      <c r="E10">
        <v>5.8319999999999999</v>
      </c>
      <c r="F10">
        <v>3.286</v>
      </c>
      <c r="G10">
        <v>2.7250000000000001</v>
      </c>
      <c r="H10">
        <v>5.7519999999999998</v>
      </c>
      <c r="I10" t="str">
        <f t="shared" si="0"/>
        <v>Rosa</v>
      </c>
      <c r="J10">
        <v>4.8416123715755432E-2</v>
      </c>
      <c r="K10">
        <f t="array" ref="K10">SQRT(SUMSQ($B10:$H10-$S$2:$Y$2))</f>
        <v>1.3491706491319475</v>
      </c>
      <c r="L10">
        <f t="array" ref="L10">SQRT(SUMSQ($B10:$H10-$S$3:$Y$3))</f>
        <v>3.6595686635073537</v>
      </c>
      <c r="M10">
        <f t="array" ref="M10">SQRT(SUMSQ($B10:$H10-$S$4:$Y$4))</f>
        <v>4.6586302755197897</v>
      </c>
      <c r="N10">
        <f t="shared" si="1"/>
        <v>1.3491706491319475</v>
      </c>
      <c r="O10">
        <f t="shared" si="2"/>
        <v>1</v>
      </c>
      <c r="P10">
        <f t="shared" si="3"/>
        <v>2</v>
      </c>
      <c r="Q10" t="b">
        <f t="shared" si="4"/>
        <v>0</v>
      </c>
    </row>
    <row r="11" spans="1:28" x14ac:dyDescent="0.25">
      <c r="A11">
        <v>2</v>
      </c>
      <c r="B11">
        <v>17.260000000000002</v>
      </c>
      <c r="C11">
        <v>15.73</v>
      </c>
      <c r="D11">
        <v>0.87629999999999997</v>
      </c>
      <c r="E11">
        <v>5.9779999999999998</v>
      </c>
      <c r="F11">
        <v>3.5939999999999999</v>
      </c>
      <c r="G11">
        <v>4.5389999999999997</v>
      </c>
      <c r="H11">
        <v>5.7910000000000004</v>
      </c>
      <c r="I11" t="str">
        <f t="shared" si="0"/>
        <v>Rosa</v>
      </c>
      <c r="J11">
        <v>4.8783450430592512E-2</v>
      </c>
      <c r="K11">
        <f t="array" ref="K11">SQRT(SUMSQ($B11:$H11-$S$2:$Y$2))</f>
        <v>3.5677481359231913</v>
      </c>
      <c r="L11">
        <f t="array" ref="L11">SQRT(SUMSQ($B11:$H11-$S$3:$Y$3))</f>
        <v>2.1470115968320966</v>
      </c>
      <c r="M11">
        <f t="array" ref="M11">SQRT(SUMSQ($B11:$H11-$S$4:$Y$4))</f>
        <v>6.0283116986457692</v>
      </c>
      <c r="N11">
        <f t="shared" si="1"/>
        <v>2.1470115968320966</v>
      </c>
      <c r="O11">
        <f t="shared" si="2"/>
        <v>2</v>
      </c>
      <c r="P11">
        <f t="shared" si="3"/>
        <v>2</v>
      </c>
      <c r="Q11" t="b">
        <f t="shared" si="4"/>
        <v>1</v>
      </c>
    </row>
    <row r="12" spans="1:28" x14ac:dyDescent="0.25">
      <c r="A12">
        <v>2</v>
      </c>
      <c r="B12">
        <v>18.88</v>
      </c>
      <c r="C12">
        <v>16.260000000000002</v>
      </c>
      <c r="D12">
        <v>0.89690000000000003</v>
      </c>
      <c r="E12">
        <v>6.0839999999999996</v>
      </c>
      <c r="F12">
        <v>3.7639999999999998</v>
      </c>
      <c r="G12">
        <v>1.649</v>
      </c>
      <c r="H12">
        <v>6.109</v>
      </c>
      <c r="I12" t="str">
        <f t="shared" si="0"/>
        <v>Rosa</v>
      </c>
      <c r="J12">
        <v>4.9934945158106481E-2</v>
      </c>
      <c r="K12">
        <f t="array" ref="K12">SQRT(SUMSQ($B12:$H12-$S$2:$Y$2))</f>
        <v>4.8913645268154138</v>
      </c>
      <c r="L12">
        <f t="array" ref="L12">SQRT(SUMSQ($B12:$H12-$S$3:$Y$3))</f>
        <v>1.7436009100353818</v>
      </c>
      <c r="M12">
        <f t="array" ref="M12">SQRT(SUMSQ($B12:$H12-$S$4:$Y$4))</f>
        <v>8.3174537186311319</v>
      </c>
      <c r="N12">
        <f t="shared" si="1"/>
        <v>1.7436009100353818</v>
      </c>
      <c r="O12">
        <f t="shared" si="2"/>
        <v>2</v>
      </c>
      <c r="P12">
        <f t="shared" si="3"/>
        <v>2</v>
      </c>
      <c r="Q12" t="b">
        <f t="shared" si="4"/>
        <v>1</v>
      </c>
    </row>
    <row r="13" spans="1:28" x14ac:dyDescent="0.25">
      <c r="A13">
        <v>2</v>
      </c>
      <c r="B13">
        <v>21.18</v>
      </c>
      <c r="C13">
        <v>17.21</v>
      </c>
      <c r="D13">
        <v>0.89890000000000003</v>
      </c>
      <c r="E13">
        <v>6.5730000000000004</v>
      </c>
      <c r="F13">
        <v>4.0330000000000004</v>
      </c>
      <c r="G13">
        <v>5.78</v>
      </c>
      <c r="H13">
        <v>6.2309999999999999</v>
      </c>
      <c r="I13" t="str">
        <f t="shared" si="0"/>
        <v>Rosa</v>
      </c>
      <c r="J13">
        <v>5.144947675650613E-2</v>
      </c>
      <c r="K13">
        <f t="array" ref="K13">SQRT(SUMSQ($B13:$H13-$S$2:$Y$2))</f>
        <v>7.9378746641021278</v>
      </c>
      <c r="L13">
        <f t="array" ref="L13">SQRT(SUMSQ($B13:$H13-$S$3:$Y$3))</f>
        <v>3.4456120669815999</v>
      </c>
      <c r="M13">
        <f t="array" ref="M13">SQRT(SUMSQ($B13:$H13-$S$4:$Y$4))</f>
        <v>10.360651088111604</v>
      </c>
      <c r="N13">
        <f t="shared" si="1"/>
        <v>3.4456120669815999</v>
      </c>
      <c r="O13">
        <f t="shared" si="2"/>
        <v>2</v>
      </c>
      <c r="P13">
        <f t="shared" si="3"/>
        <v>2</v>
      </c>
      <c r="Q13" t="b">
        <f t="shared" si="4"/>
        <v>1</v>
      </c>
    </row>
    <row r="14" spans="1:28" x14ac:dyDescent="0.25">
      <c r="A14">
        <v>2</v>
      </c>
      <c r="B14">
        <v>18.89</v>
      </c>
      <c r="C14">
        <v>16.23</v>
      </c>
      <c r="D14">
        <v>0.90080000000000005</v>
      </c>
      <c r="E14">
        <v>6.2270000000000003</v>
      </c>
      <c r="F14">
        <v>3.7690000000000001</v>
      </c>
      <c r="G14">
        <v>3.6389999999999998</v>
      </c>
      <c r="H14">
        <v>5.9660000000000002</v>
      </c>
      <c r="I14" t="str">
        <f t="shared" si="0"/>
        <v>Rosa</v>
      </c>
      <c r="J14">
        <v>5.1478559568028492E-2</v>
      </c>
      <c r="K14">
        <f t="array" ref="K14">SQRT(SUMSQ($B14:$H14-$S$2:$Y$2))</f>
        <v>4.8649800944684038</v>
      </c>
      <c r="L14">
        <f t="array" ref="L14">SQRT(SUMSQ($B14:$H14-$S$3:$Y$3))</f>
        <v>0.31391498472572099</v>
      </c>
      <c r="M14">
        <f t="array" ref="M14">SQRT(SUMSQ($B14:$H14-$S$4:$Y$4))</f>
        <v>7.8216093983678743</v>
      </c>
      <c r="N14">
        <f t="shared" si="1"/>
        <v>0.31391498472572099</v>
      </c>
      <c r="O14">
        <f t="shared" si="2"/>
        <v>2</v>
      </c>
      <c r="P14">
        <f t="shared" si="3"/>
        <v>2</v>
      </c>
      <c r="Q14" t="b">
        <f t="shared" si="4"/>
        <v>1</v>
      </c>
    </row>
    <row r="15" spans="1:28" x14ac:dyDescent="0.25">
      <c r="A15">
        <v>3</v>
      </c>
      <c r="B15">
        <v>11.75</v>
      </c>
      <c r="C15">
        <v>13.52</v>
      </c>
      <c r="D15">
        <v>0.80820000000000003</v>
      </c>
      <c r="E15">
        <v>5.444</v>
      </c>
      <c r="F15">
        <v>2.6779999999999999</v>
      </c>
      <c r="G15">
        <v>4.3780000000000001</v>
      </c>
      <c r="H15">
        <v>5.31</v>
      </c>
      <c r="I15" t="str">
        <f t="shared" si="0"/>
        <v>Canadian</v>
      </c>
      <c r="J15">
        <v>7.3689075255177094E-2</v>
      </c>
      <c r="K15">
        <f t="array" ref="K15">SQRT(SUMSQ($B15:$H15-$S$2:$Y$2))</f>
        <v>3.513004079644702</v>
      </c>
      <c r="L15">
        <f t="array" ref="L15">SQRT(SUMSQ($B15:$H15-$S$3:$Y$3))</f>
        <v>7.9121520036163577</v>
      </c>
      <c r="M15">
        <f t="array" ref="M15">SQRT(SUMSQ($B15:$H15-$S$4:$Y$4))</f>
        <v>0.50455358909885695</v>
      </c>
      <c r="N15">
        <f t="shared" si="1"/>
        <v>0.50455358909885695</v>
      </c>
      <c r="O15">
        <f t="shared" si="2"/>
        <v>3</v>
      </c>
      <c r="P15">
        <f t="shared" si="3"/>
        <v>3</v>
      </c>
      <c r="Q15" t="b">
        <f t="shared" si="4"/>
        <v>1</v>
      </c>
    </row>
    <row r="16" spans="1:28" x14ac:dyDescent="0.25">
      <c r="A16">
        <v>1</v>
      </c>
      <c r="B16">
        <v>11.23</v>
      </c>
      <c r="C16">
        <v>12.63</v>
      </c>
      <c r="D16">
        <v>0.88400000000000001</v>
      </c>
      <c r="E16">
        <v>4.9020000000000001</v>
      </c>
      <c r="F16">
        <v>2.879</v>
      </c>
      <c r="G16">
        <v>2.2690000000000001</v>
      </c>
      <c r="H16">
        <v>4.7030000000000003</v>
      </c>
      <c r="I16" t="str">
        <f t="shared" si="0"/>
        <v>Kama</v>
      </c>
      <c r="J16">
        <v>7.6077487834678603E-2</v>
      </c>
      <c r="K16">
        <f t="array" ref="K16">SQRT(SUMSQ($B16:$H16-$S$2:$Y$2))</f>
        <v>3.9686976918225252</v>
      </c>
      <c r="L16">
        <f t="array" ref="L16">SQRT(SUMSQ($B16:$H16-$S$3:$Y$3))</f>
        <v>8.8586574302166063</v>
      </c>
      <c r="M16">
        <f t="array" ref="M16">SQRT(SUMSQ($B16:$H16-$S$4:$Y$4))</f>
        <v>2.6102816242060918</v>
      </c>
      <c r="N16">
        <f t="shared" si="1"/>
        <v>2.6102816242060918</v>
      </c>
      <c r="O16">
        <f t="shared" si="2"/>
        <v>3</v>
      </c>
      <c r="P16">
        <f t="shared" si="3"/>
        <v>1</v>
      </c>
      <c r="Q16" t="b">
        <f t="shared" si="4"/>
        <v>0</v>
      </c>
    </row>
    <row r="17" spans="1:17" x14ac:dyDescent="0.25">
      <c r="A17">
        <v>2</v>
      </c>
      <c r="B17">
        <v>16.23</v>
      </c>
      <c r="C17">
        <v>15.18</v>
      </c>
      <c r="D17">
        <v>0.88500000000000001</v>
      </c>
      <c r="E17">
        <v>5.8719999999999999</v>
      </c>
      <c r="F17">
        <v>3.472</v>
      </c>
      <c r="G17">
        <v>3.7690000000000001</v>
      </c>
      <c r="H17">
        <v>5.9219999999999997</v>
      </c>
      <c r="I17" t="str">
        <f t="shared" si="0"/>
        <v>Rosa</v>
      </c>
      <c r="J17">
        <v>8.2397986768934284E-2</v>
      </c>
      <c r="K17">
        <f t="array" ref="K17">SQRT(SUMSQ($B17:$H17-$S$2:$Y$2))</f>
        <v>2.2384300785837898</v>
      </c>
      <c r="L17">
        <f t="array" ref="L17">SQRT(SUMSQ($B17:$H17-$S$3:$Y$3))</f>
        <v>2.9874612472483868</v>
      </c>
      <c r="M17">
        <f t="array" ref="M17">SQRT(SUMSQ($B17:$H17-$S$4:$Y$4))</f>
        <v>4.959900800968577</v>
      </c>
      <c r="N17">
        <f t="shared" si="1"/>
        <v>2.2384300785837898</v>
      </c>
      <c r="O17">
        <f t="shared" si="2"/>
        <v>1</v>
      </c>
      <c r="P17">
        <f t="shared" si="3"/>
        <v>2</v>
      </c>
      <c r="Q17" t="b">
        <f t="shared" si="4"/>
        <v>0</v>
      </c>
    </row>
    <row r="18" spans="1:17" x14ac:dyDescent="0.25">
      <c r="A18">
        <v>1</v>
      </c>
      <c r="B18">
        <v>14.09</v>
      </c>
      <c r="C18">
        <v>14.41</v>
      </c>
      <c r="D18">
        <v>0.85289999999999999</v>
      </c>
      <c r="E18">
        <v>5.7169999999999996</v>
      </c>
      <c r="F18">
        <v>3.1859999999999999</v>
      </c>
      <c r="G18">
        <v>3.92</v>
      </c>
      <c r="H18">
        <v>5.2990000000000004</v>
      </c>
      <c r="I18" t="str">
        <f t="shared" si="0"/>
        <v>Kama</v>
      </c>
      <c r="J18">
        <v>8.5173910760812266E-2</v>
      </c>
      <c r="K18">
        <f t="array" ref="K18">SQRT(SUMSQ($B18:$H18-$S$2:$Y$2))</f>
        <v>1.361972095367235</v>
      </c>
      <c r="L18">
        <f t="array" ref="L18">SQRT(SUMSQ($B18:$H18-$S$3:$Y$3))</f>
        <v>5.3347337450436543</v>
      </c>
      <c r="M18">
        <f t="array" ref="M18">SQRT(SUMSQ($B18:$H18-$S$4:$Y$4))</f>
        <v>2.6437086004449006</v>
      </c>
      <c r="N18">
        <f t="shared" si="1"/>
        <v>1.361972095367235</v>
      </c>
      <c r="O18">
        <f t="shared" si="2"/>
        <v>1</v>
      </c>
      <c r="P18">
        <f t="shared" si="3"/>
        <v>1</v>
      </c>
      <c r="Q18" t="b">
        <f t="shared" si="4"/>
        <v>1</v>
      </c>
    </row>
    <row r="19" spans="1:17" x14ac:dyDescent="0.25">
      <c r="A19">
        <v>2</v>
      </c>
      <c r="B19">
        <v>15.38</v>
      </c>
      <c r="C19">
        <v>14.66</v>
      </c>
      <c r="D19">
        <v>0.89900000000000002</v>
      </c>
      <c r="E19">
        <v>5.4770000000000003</v>
      </c>
      <c r="F19">
        <v>3.4649999999999999</v>
      </c>
      <c r="G19">
        <v>3.6</v>
      </c>
      <c r="H19">
        <v>5.4390000000000001</v>
      </c>
      <c r="I19" t="str">
        <f t="shared" si="0"/>
        <v>Rosa</v>
      </c>
      <c r="J19">
        <v>9.0132043113864468E-2</v>
      </c>
      <c r="K19">
        <f t="array" ref="K19">SQRT(SUMSQ($B19:$H19-$S$2:$Y$2))</f>
        <v>1.2550392979999723</v>
      </c>
      <c r="L19">
        <f t="array" ref="L19">SQRT(SUMSQ($B19:$H19-$S$3:$Y$3))</f>
        <v>4.0525973260137862</v>
      </c>
      <c r="M19">
        <f t="array" ref="M19">SQRT(SUMSQ($B19:$H19-$S$4:$Y$4))</f>
        <v>3.9604854861991958</v>
      </c>
      <c r="N19">
        <f t="shared" si="1"/>
        <v>1.2550392979999723</v>
      </c>
      <c r="O19">
        <f t="shared" si="2"/>
        <v>1</v>
      </c>
      <c r="P19">
        <f t="shared" si="3"/>
        <v>2</v>
      </c>
      <c r="Q19" t="b">
        <f t="shared" si="4"/>
        <v>0</v>
      </c>
    </row>
    <row r="20" spans="1:17" x14ac:dyDescent="0.25">
      <c r="A20">
        <v>2</v>
      </c>
      <c r="B20">
        <v>19.13</v>
      </c>
      <c r="C20">
        <v>16.309999999999999</v>
      </c>
      <c r="D20">
        <v>0.90349999999999997</v>
      </c>
      <c r="E20">
        <v>6.1829999999999998</v>
      </c>
      <c r="F20">
        <v>3.9020000000000001</v>
      </c>
      <c r="G20">
        <v>2.109</v>
      </c>
      <c r="H20">
        <v>5.9240000000000004</v>
      </c>
      <c r="I20" t="str">
        <f t="shared" si="0"/>
        <v>Rosa</v>
      </c>
      <c r="J20">
        <v>9.0632790298874388E-2</v>
      </c>
      <c r="K20">
        <f t="array" ref="K20">SQRT(SUMSQ($B20:$H20-$S$2:$Y$2))</f>
        <v>5.0514287324269684</v>
      </c>
      <c r="L20">
        <f t="array" ref="L20">SQRT(SUMSQ($B20:$H20-$S$3:$Y$3))</f>
        <v>1.3145906619675882</v>
      </c>
      <c r="M20">
        <f t="array" ref="M20">SQRT(SUMSQ($B20:$H20-$S$4:$Y$4))</f>
        <v>8.4026876449505501</v>
      </c>
      <c r="N20">
        <f t="shared" si="1"/>
        <v>1.3145906619675882</v>
      </c>
      <c r="O20">
        <f t="shared" si="2"/>
        <v>2</v>
      </c>
      <c r="P20">
        <f t="shared" si="3"/>
        <v>2</v>
      </c>
      <c r="Q20" t="b">
        <f t="shared" si="4"/>
        <v>1</v>
      </c>
    </row>
    <row r="21" spans="1:17" x14ac:dyDescent="0.25">
      <c r="A21">
        <v>1</v>
      </c>
      <c r="B21">
        <v>14.8</v>
      </c>
      <c r="C21">
        <v>14.52</v>
      </c>
      <c r="D21">
        <v>0.88229999999999997</v>
      </c>
      <c r="E21">
        <v>5.6559999999999997</v>
      </c>
      <c r="F21">
        <v>3.2879999999999998</v>
      </c>
      <c r="G21">
        <v>3.1120000000000001</v>
      </c>
      <c r="H21">
        <v>5.3090000000000002</v>
      </c>
      <c r="I21" t="str">
        <f t="shared" si="0"/>
        <v>Kama</v>
      </c>
      <c r="J21">
        <v>9.4203512743146978E-2</v>
      </c>
      <c r="K21">
        <f t="array" ref="K21">SQRT(SUMSQ($B21:$H21-$S$2:$Y$2))</f>
        <v>0.49902289940836925</v>
      </c>
      <c r="L21">
        <f t="array" ref="L21">SQRT(SUMSQ($B21:$H21-$S$3:$Y$3))</f>
        <v>4.6307108264961094</v>
      </c>
      <c r="M21">
        <f t="array" ref="M21">SQRT(SUMSQ($B21:$H21-$S$4:$Y$4))</f>
        <v>3.5678636216654107</v>
      </c>
      <c r="N21">
        <f t="shared" si="1"/>
        <v>0.49902289940836925</v>
      </c>
      <c r="O21">
        <f t="shared" si="2"/>
        <v>1</v>
      </c>
      <c r="P21">
        <f t="shared" si="3"/>
        <v>1</v>
      </c>
      <c r="Q21" t="b">
        <f t="shared" si="4"/>
        <v>1</v>
      </c>
    </row>
    <row r="22" spans="1:17" x14ac:dyDescent="0.25">
      <c r="A22">
        <v>2</v>
      </c>
      <c r="B22">
        <v>18.940000000000001</v>
      </c>
      <c r="C22">
        <v>16.32</v>
      </c>
      <c r="D22">
        <v>0.89419999999999999</v>
      </c>
      <c r="E22">
        <v>6.1440000000000001</v>
      </c>
      <c r="F22">
        <v>3.8250000000000002</v>
      </c>
      <c r="G22">
        <v>2.9079999999999999</v>
      </c>
      <c r="H22">
        <v>5.9489999999999998</v>
      </c>
      <c r="I22" t="str">
        <f t="shared" si="0"/>
        <v>Rosa</v>
      </c>
      <c r="J22">
        <v>0.1122176609736717</v>
      </c>
      <c r="K22">
        <f t="array" ref="K22">SQRT(SUMSQ($B22:$H22-$S$2:$Y$2))</f>
        <v>4.8470762072222175</v>
      </c>
      <c r="L22">
        <f t="array" ref="L22">SQRT(SUMSQ($B22:$H22-$S$3:$Y$3))</f>
        <v>0.51004787078283231</v>
      </c>
      <c r="M22">
        <f t="array" ref="M22">SQRT(SUMSQ($B22:$H22-$S$4:$Y$4))</f>
        <v>8.0216810499629982</v>
      </c>
      <c r="N22">
        <f t="shared" si="1"/>
        <v>0.51004787078283231</v>
      </c>
      <c r="O22">
        <f t="shared" si="2"/>
        <v>2</v>
      </c>
      <c r="P22">
        <f t="shared" si="3"/>
        <v>2</v>
      </c>
      <c r="Q22" t="b">
        <f t="shared" si="4"/>
        <v>1</v>
      </c>
    </row>
    <row r="23" spans="1:17" x14ac:dyDescent="0.25">
      <c r="A23">
        <v>2</v>
      </c>
      <c r="B23">
        <v>18.43</v>
      </c>
      <c r="C23">
        <v>15.97</v>
      </c>
      <c r="D23">
        <v>0.90769999999999995</v>
      </c>
      <c r="E23">
        <v>5.98</v>
      </c>
      <c r="F23">
        <v>3.7709999999999999</v>
      </c>
      <c r="G23">
        <v>2.984</v>
      </c>
      <c r="H23">
        <v>5.9050000000000002</v>
      </c>
      <c r="I23" t="str">
        <f t="shared" si="0"/>
        <v>Rosa</v>
      </c>
      <c r="J23">
        <v>0.11301952789316327</v>
      </c>
      <c r="K23">
        <f t="array" ref="K23">SQRT(SUMSQ($B23:$H23-$S$2:$Y$2))</f>
        <v>4.2316295066968399</v>
      </c>
      <c r="L23">
        <f t="array" ref="L23">SQRT(SUMSQ($B23:$H23-$S$3:$Y$3))</f>
        <v>0.79656505743879602</v>
      </c>
      <c r="M23">
        <f t="array" ref="M23">SQRT(SUMSQ($B23:$H23-$S$4:$Y$4))</f>
        <v>7.3972323903831656</v>
      </c>
      <c r="N23">
        <f t="shared" si="1"/>
        <v>0.79656505743879602</v>
      </c>
      <c r="O23">
        <f t="shared" si="2"/>
        <v>2</v>
      </c>
      <c r="P23">
        <f t="shared" si="3"/>
        <v>2</v>
      </c>
      <c r="Q23" t="b">
        <f t="shared" si="4"/>
        <v>1</v>
      </c>
    </row>
    <row r="24" spans="1:17" x14ac:dyDescent="0.25">
      <c r="A24">
        <v>1</v>
      </c>
      <c r="B24">
        <v>14.16</v>
      </c>
      <c r="C24">
        <v>14.4</v>
      </c>
      <c r="D24">
        <v>0.85840000000000005</v>
      </c>
      <c r="E24">
        <v>5.6580000000000004</v>
      </c>
      <c r="F24">
        <v>3.129</v>
      </c>
      <c r="G24">
        <v>3.0720000000000001</v>
      </c>
      <c r="H24">
        <v>5.1760000000000002</v>
      </c>
      <c r="I24" t="str">
        <f t="shared" si="0"/>
        <v>Kama</v>
      </c>
      <c r="J24">
        <v>0.11590753872145232</v>
      </c>
      <c r="K24">
        <f t="array" ref="K24">SQRT(SUMSQ($B24:$H24-$S$2:$Y$2))</f>
        <v>0.62831584028423515</v>
      </c>
      <c r="L24">
        <f t="array" ref="L24">SQRT(SUMSQ($B24:$H24-$S$3:$Y$3))</f>
        <v>5.289252092830532</v>
      </c>
      <c r="M24">
        <f t="array" ref="M24">SQRT(SUMSQ($B24:$H24-$S$4:$Y$4))</f>
        <v>3.0188050661977037</v>
      </c>
      <c r="N24">
        <f t="shared" si="1"/>
        <v>0.62831584028423515</v>
      </c>
      <c r="O24">
        <f t="shared" si="2"/>
        <v>1</v>
      </c>
      <c r="P24">
        <f t="shared" si="3"/>
        <v>1</v>
      </c>
      <c r="Q24" t="b">
        <f t="shared" si="4"/>
        <v>1</v>
      </c>
    </row>
    <row r="25" spans="1:17" x14ac:dyDescent="0.25">
      <c r="A25">
        <v>3</v>
      </c>
      <c r="B25">
        <v>12.38</v>
      </c>
      <c r="C25">
        <v>13.44</v>
      </c>
      <c r="D25">
        <v>0.8609</v>
      </c>
      <c r="E25">
        <v>5.2190000000000003</v>
      </c>
      <c r="F25">
        <v>2.9889999999999999</v>
      </c>
      <c r="G25">
        <v>5.4720000000000004</v>
      </c>
      <c r="H25">
        <v>5.0449999999999999</v>
      </c>
      <c r="I25" t="str">
        <f t="shared" si="0"/>
        <v>Canadian</v>
      </c>
      <c r="J25">
        <v>0.11999326941137756</v>
      </c>
      <c r="K25">
        <f t="array" ref="K25">SQRT(SUMSQ($B25:$H25-$S$2:$Y$2))</f>
        <v>3.7411754716848433</v>
      </c>
      <c r="L25">
        <f t="array" ref="L25">SQRT(SUMSQ($B25:$H25-$S$3:$Y$3))</f>
        <v>7.6247361940163207</v>
      </c>
      <c r="M25">
        <f t="array" ref="M25">SQRT(SUMSQ($B25:$H25-$S$4:$Y$4))</f>
        <v>0.98421042725921637</v>
      </c>
      <c r="N25">
        <f t="shared" si="1"/>
        <v>0.98421042725921637</v>
      </c>
      <c r="O25">
        <f t="shared" si="2"/>
        <v>3</v>
      </c>
      <c r="P25">
        <f t="shared" si="3"/>
        <v>3</v>
      </c>
      <c r="Q25" t="b">
        <f t="shared" si="4"/>
        <v>1</v>
      </c>
    </row>
    <row r="26" spans="1:17" x14ac:dyDescent="0.25">
      <c r="A26">
        <v>2</v>
      </c>
      <c r="B26">
        <v>18.55</v>
      </c>
      <c r="C26">
        <v>16.22</v>
      </c>
      <c r="D26">
        <v>0.88649999999999995</v>
      </c>
      <c r="E26">
        <v>6.1529999999999996</v>
      </c>
      <c r="F26">
        <v>3.6739999999999999</v>
      </c>
      <c r="G26">
        <v>1.738</v>
      </c>
      <c r="H26">
        <v>5.8940000000000001</v>
      </c>
      <c r="I26" t="str">
        <f t="shared" si="0"/>
        <v>Rosa</v>
      </c>
      <c r="J26">
        <v>0.12033343473399194</v>
      </c>
      <c r="K26">
        <f t="array" ref="K26">SQRT(SUMSQ($B26:$H26-$S$2:$Y$2))</f>
        <v>4.5325560808933032</v>
      </c>
      <c r="L26">
        <f t="array" ref="L26">SQRT(SUMSQ($B26:$H26-$S$3:$Y$3))</f>
        <v>1.701627382743196</v>
      </c>
      <c r="M26">
        <f t="array" ref="M26">SQRT(SUMSQ($B26:$H26-$S$4:$Y$4))</f>
        <v>7.9685286562300517</v>
      </c>
      <c r="N26">
        <f t="shared" si="1"/>
        <v>1.701627382743196</v>
      </c>
      <c r="O26">
        <f t="shared" si="2"/>
        <v>2</v>
      </c>
      <c r="P26">
        <f t="shared" si="3"/>
        <v>2</v>
      </c>
      <c r="Q26" t="b">
        <f t="shared" si="4"/>
        <v>1</v>
      </c>
    </row>
    <row r="27" spans="1:17" x14ac:dyDescent="0.25">
      <c r="A27">
        <v>2</v>
      </c>
      <c r="B27">
        <v>19.510000000000002</v>
      </c>
      <c r="C27">
        <v>16.71</v>
      </c>
      <c r="D27">
        <v>0.878</v>
      </c>
      <c r="E27">
        <v>6.3659999999999997</v>
      </c>
      <c r="F27">
        <v>3.8010000000000002</v>
      </c>
      <c r="G27">
        <v>2.9620000000000002</v>
      </c>
      <c r="H27">
        <v>6.1849999999999996</v>
      </c>
      <c r="I27" t="str">
        <f t="shared" si="0"/>
        <v>Rosa</v>
      </c>
      <c r="J27">
        <v>0.12790500551136141</v>
      </c>
      <c r="K27">
        <f t="array" ref="K27">SQRT(SUMSQ($B27:$H27-$S$2:$Y$2))</f>
        <v>5.5762638473610737</v>
      </c>
      <c r="L27">
        <f t="array" ref="L27">SQRT(SUMSQ($B27:$H27-$S$3:$Y$3))</f>
        <v>0.83452535051152588</v>
      </c>
      <c r="M27">
        <f t="array" ref="M27">SQRT(SUMSQ($B27:$H27-$S$4:$Y$4))</f>
        <v>8.7114120708108089</v>
      </c>
      <c r="N27">
        <f t="shared" si="1"/>
        <v>0.83452535051152588</v>
      </c>
      <c r="O27">
        <f t="shared" si="2"/>
        <v>2</v>
      </c>
      <c r="P27">
        <f t="shared" si="3"/>
        <v>2</v>
      </c>
      <c r="Q27" t="b">
        <f t="shared" si="4"/>
        <v>1</v>
      </c>
    </row>
    <row r="28" spans="1:17" x14ac:dyDescent="0.25">
      <c r="A28">
        <v>2</v>
      </c>
      <c r="B28">
        <v>17.989999999999998</v>
      </c>
      <c r="C28">
        <v>15.86</v>
      </c>
      <c r="D28">
        <v>0.8992</v>
      </c>
      <c r="E28">
        <v>5.89</v>
      </c>
      <c r="F28">
        <v>3.694</v>
      </c>
      <c r="G28">
        <v>2.0680000000000001</v>
      </c>
      <c r="H28">
        <v>5.8369999999999997</v>
      </c>
      <c r="I28" t="str">
        <f t="shared" si="0"/>
        <v>Rosa</v>
      </c>
      <c r="J28">
        <v>0.1303437188212434</v>
      </c>
      <c r="K28">
        <f t="array" ref="K28">SQRT(SUMSQ($B28:$H28-$S$2:$Y$2))</f>
        <v>3.805368841863134</v>
      </c>
      <c r="L28">
        <f t="array" ref="L28">SQRT(SUMSQ($B28:$H28-$S$3:$Y$3))</f>
        <v>1.7306965889842423</v>
      </c>
      <c r="M28">
        <f t="array" ref="M28">SQRT(SUMSQ($B28:$H28-$S$4:$Y$4))</f>
        <v>7.218250511173709</v>
      </c>
      <c r="N28">
        <f t="shared" si="1"/>
        <v>1.7306965889842423</v>
      </c>
      <c r="O28">
        <f t="shared" si="2"/>
        <v>2</v>
      </c>
      <c r="P28">
        <f t="shared" si="3"/>
        <v>2</v>
      </c>
      <c r="Q28" t="b">
        <f t="shared" si="4"/>
        <v>1</v>
      </c>
    </row>
    <row r="29" spans="1:17" x14ac:dyDescent="0.25">
      <c r="A29">
        <v>3</v>
      </c>
      <c r="B29">
        <v>12.1</v>
      </c>
      <c r="C29">
        <v>13.15</v>
      </c>
      <c r="D29">
        <v>0.87929999999999997</v>
      </c>
      <c r="E29">
        <v>5.1050000000000004</v>
      </c>
      <c r="F29">
        <v>2.9409999999999998</v>
      </c>
      <c r="G29">
        <v>2.2010000000000001</v>
      </c>
      <c r="H29">
        <v>5.056</v>
      </c>
      <c r="I29" t="str">
        <f t="shared" si="0"/>
        <v>Canadian</v>
      </c>
      <c r="J29">
        <v>0.13487624251224328</v>
      </c>
      <c r="K29">
        <f t="array" ref="K29">SQRT(SUMSQ($B29:$H29-$S$2:$Y$2))</f>
        <v>2.929072062978662</v>
      </c>
      <c r="L29">
        <f t="array" ref="L29">SQRT(SUMSQ($B29:$H29-$S$3:$Y$3))</f>
        <v>7.808569221195782</v>
      </c>
      <c r="M29">
        <f t="array" ref="M29">SQRT(SUMSQ($B29:$H29-$S$4:$Y$4))</f>
        <v>2.464803650360154</v>
      </c>
      <c r="N29">
        <f t="shared" si="1"/>
        <v>2.464803650360154</v>
      </c>
      <c r="O29">
        <f t="shared" si="2"/>
        <v>3</v>
      </c>
      <c r="P29">
        <f t="shared" si="3"/>
        <v>3</v>
      </c>
      <c r="Q29" t="b">
        <f t="shared" si="4"/>
        <v>1</v>
      </c>
    </row>
    <row r="30" spans="1:17" x14ac:dyDescent="0.25">
      <c r="A30">
        <v>2</v>
      </c>
      <c r="B30">
        <v>19.46</v>
      </c>
      <c r="C30">
        <v>16.5</v>
      </c>
      <c r="D30">
        <v>0.89849999999999997</v>
      </c>
      <c r="E30">
        <v>6.1130000000000004</v>
      </c>
      <c r="F30">
        <v>3.8919999999999999</v>
      </c>
      <c r="G30">
        <v>4.3079999999999998</v>
      </c>
      <c r="H30">
        <v>6.0090000000000003</v>
      </c>
      <c r="I30" t="str">
        <f t="shared" si="0"/>
        <v>Rosa</v>
      </c>
      <c r="J30">
        <v>0.13522072020265308</v>
      </c>
      <c r="K30">
        <f t="array" ref="K30">SQRT(SUMSQ($B30:$H30-$S$2:$Y$2))</f>
        <v>5.6293966166624996</v>
      </c>
      <c r="L30">
        <f t="array" ref="L30">SQRT(SUMSQ($B30:$H30-$S$3:$Y$3))</f>
        <v>1.108068109061898</v>
      </c>
      <c r="M30">
        <f t="array" ref="M30">SQRT(SUMSQ($B30:$H30-$S$4:$Y$4))</f>
        <v>8.3873726258914303</v>
      </c>
      <c r="N30">
        <f t="shared" si="1"/>
        <v>1.108068109061898</v>
      </c>
      <c r="O30">
        <f t="shared" si="2"/>
        <v>2</v>
      </c>
      <c r="P30">
        <f t="shared" si="3"/>
        <v>2</v>
      </c>
      <c r="Q30" t="b">
        <f t="shared" si="4"/>
        <v>1</v>
      </c>
    </row>
    <row r="31" spans="1:17" x14ac:dyDescent="0.25">
      <c r="A31">
        <v>3</v>
      </c>
      <c r="B31">
        <v>10.79</v>
      </c>
      <c r="C31">
        <v>12.93</v>
      </c>
      <c r="D31">
        <v>0.81069999999999998</v>
      </c>
      <c r="E31">
        <v>5.3170000000000002</v>
      </c>
      <c r="F31">
        <v>2.6480000000000001</v>
      </c>
      <c r="G31">
        <v>5.4619999999999997</v>
      </c>
      <c r="H31">
        <v>5.194</v>
      </c>
      <c r="I31" t="str">
        <f t="shared" si="0"/>
        <v>Canadian</v>
      </c>
      <c r="J31">
        <v>0.13775867409404885</v>
      </c>
      <c r="K31">
        <f t="array" ref="K31">SQRT(SUMSQ($B31:$H31-$S$2:$Y$2))</f>
        <v>5.0114592510811127</v>
      </c>
      <c r="L31">
        <f t="array" ref="L31">SQRT(SUMSQ($B31:$H31-$S$3:$Y$3))</f>
        <v>9.206978841307242</v>
      </c>
      <c r="M31">
        <f t="array" ref="M31">SQRT(SUMSQ($B31:$H31-$S$4:$Y$4))</f>
        <v>1.4352554230946897</v>
      </c>
      <c r="N31">
        <f t="shared" si="1"/>
        <v>1.4352554230946897</v>
      </c>
      <c r="O31">
        <f t="shared" si="2"/>
        <v>3</v>
      </c>
      <c r="P31">
        <f t="shared" si="3"/>
        <v>3</v>
      </c>
      <c r="Q31" t="b">
        <f t="shared" si="4"/>
        <v>1</v>
      </c>
    </row>
    <row r="32" spans="1:17" x14ac:dyDescent="0.25">
      <c r="A32">
        <v>2</v>
      </c>
      <c r="B32">
        <v>20.2</v>
      </c>
      <c r="C32">
        <v>16.89</v>
      </c>
      <c r="D32">
        <v>0.88939999999999997</v>
      </c>
      <c r="E32">
        <v>6.2850000000000001</v>
      </c>
      <c r="F32">
        <v>3.8639999999999999</v>
      </c>
      <c r="G32">
        <v>5.173</v>
      </c>
      <c r="H32">
        <v>6.1870000000000003</v>
      </c>
      <c r="I32" t="str">
        <f t="shared" si="0"/>
        <v>Rosa</v>
      </c>
      <c r="J32">
        <v>0.14048197798541273</v>
      </c>
      <c r="K32">
        <f t="array" ref="K32">SQRT(SUMSQ($B32:$H32-$S$2:$Y$2))</f>
        <v>6.7254838141826099</v>
      </c>
      <c r="L32">
        <f t="array" ref="L32">SQRT(SUMSQ($B32:$H32-$S$3:$Y$3))</f>
        <v>2.2792590080124357</v>
      </c>
      <c r="M32">
        <f t="array" ref="M32">SQRT(SUMSQ($B32:$H32-$S$4:$Y$4))</f>
        <v>9.2484930841723205</v>
      </c>
      <c r="N32">
        <f t="shared" si="1"/>
        <v>2.2792590080124357</v>
      </c>
      <c r="O32">
        <f t="shared" si="2"/>
        <v>2</v>
      </c>
      <c r="P32">
        <f t="shared" si="3"/>
        <v>2</v>
      </c>
      <c r="Q32" t="b">
        <f t="shared" si="4"/>
        <v>1</v>
      </c>
    </row>
    <row r="33" spans="1:17" x14ac:dyDescent="0.25">
      <c r="A33">
        <v>2</v>
      </c>
      <c r="B33">
        <v>18.45</v>
      </c>
      <c r="C33">
        <v>16.12</v>
      </c>
      <c r="D33">
        <v>0.8921</v>
      </c>
      <c r="E33">
        <v>6.1070000000000002</v>
      </c>
      <c r="F33">
        <v>3.7690000000000001</v>
      </c>
      <c r="G33">
        <v>2.2349999999999999</v>
      </c>
      <c r="H33">
        <v>5.7939999999999996</v>
      </c>
      <c r="I33" t="str">
        <f t="shared" si="0"/>
        <v>Rosa</v>
      </c>
      <c r="J33">
        <v>0.14212744327113003</v>
      </c>
      <c r="K33">
        <f t="array" ref="K33">SQRT(SUMSQ($B33:$H33-$S$2:$Y$2))</f>
        <v>4.3156626411738506</v>
      </c>
      <c r="L33">
        <f t="array" ref="L33">SQRT(SUMSQ($B33:$H33-$S$3:$Y$3))</f>
        <v>1.2959465277895541</v>
      </c>
      <c r="M33">
        <f t="array" ref="M33">SQRT(SUMSQ($B33:$H33-$S$4:$Y$4))</f>
        <v>7.674314616720304</v>
      </c>
      <c r="N33">
        <f t="shared" si="1"/>
        <v>1.2959465277895541</v>
      </c>
      <c r="O33">
        <f t="shared" si="2"/>
        <v>2</v>
      </c>
      <c r="P33">
        <f t="shared" si="3"/>
        <v>2</v>
      </c>
      <c r="Q33" t="b">
        <f t="shared" si="4"/>
        <v>1</v>
      </c>
    </row>
    <row r="34" spans="1:17" x14ac:dyDescent="0.25">
      <c r="A34">
        <v>3</v>
      </c>
      <c r="B34">
        <v>11.43</v>
      </c>
      <c r="C34">
        <v>13.13</v>
      </c>
      <c r="D34">
        <v>0.83350000000000002</v>
      </c>
      <c r="E34">
        <v>5.1760000000000002</v>
      </c>
      <c r="F34">
        <v>2.7189999999999999</v>
      </c>
      <c r="G34">
        <v>2.2210000000000001</v>
      </c>
      <c r="H34">
        <v>5.1319999999999997</v>
      </c>
      <c r="I34" t="str">
        <f t="shared" ref="I34:I65" si="5">IF(A34 = 1, "Kama", IF(A34 = 2, "Rosa", "Canadian"))</f>
        <v>Canadian</v>
      </c>
      <c r="J34">
        <v>0.14504295933388656</v>
      </c>
      <c r="K34">
        <f t="array" ref="K34">SQRT(SUMSQ($B34:$H34-$S$2:$Y$2))</f>
        <v>3.5449012866278773</v>
      </c>
      <c r="L34">
        <f t="array" ref="L34">SQRT(SUMSQ($B34:$H34-$S$3:$Y$3))</f>
        <v>8.4097146648538565</v>
      </c>
      <c r="M34">
        <f t="array" ref="M34">SQRT(SUMSQ($B34:$H34-$S$4:$Y$4))</f>
        <v>2.478704055872087</v>
      </c>
      <c r="N34">
        <f t="shared" si="1"/>
        <v>2.478704055872087</v>
      </c>
      <c r="O34">
        <f t="shared" si="2"/>
        <v>3</v>
      </c>
      <c r="P34">
        <f t="shared" si="3"/>
        <v>3</v>
      </c>
      <c r="Q34" t="b">
        <f t="shared" si="4"/>
        <v>1</v>
      </c>
    </row>
    <row r="35" spans="1:17" x14ac:dyDescent="0.25">
      <c r="A35">
        <v>1</v>
      </c>
      <c r="B35">
        <v>12.36</v>
      </c>
      <c r="C35">
        <v>13.19</v>
      </c>
      <c r="D35">
        <v>0.89229999999999998</v>
      </c>
      <c r="E35">
        <v>5.0759999999999996</v>
      </c>
      <c r="F35">
        <v>3.0419999999999998</v>
      </c>
      <c r="G35">
        <v>3.22</v>
      </c>
      <c r="H35">
        <v>4.6050000000000004</v>
      </c>
      <c r="I35" t="str">
        <f t="shared" si="5"/>
        <v>Kama</v>
      </c>
      <c r="J35">
        <v>0.15862467990086182</v>
      </c>
      <c r="K35">
        <f t="array" ref="K35">SQRT(SUMSQ($B35:$H35-$S$2:$Y$2))</f>
        <v>2.7508269951234321</v>
      </c>
      <c r="L35">
        <f t="array" ref="L35">SQRT(SUMSQ($B35:$H35-$S$3:$Y$3))</f>
        <v>7.5445946216214503</v>
      </c>
      <c r="M35">
        <f t="array" ref="M35">SQRT(SUMSQ($B35:$H35-$S$4:$Y$4))</f>
        <v>1.6101244442041935</v>
      </c>
      <c r="N35">
        <f t="shared" si="1"/>
        <v>1.6101244442041935</v>
      </c>
      <c r="O35">
        <f t="shared" si="2"/>
        <v>3</v>
      </c>
      <c r="P35">
        <f t="shared" si="3"/>
        <v>1</v>
      </c>
      <c r="Q35" t="b">
        <f t="shared" si="4"/>
        <v>0</v>
      </c>
    </row>
    <row r="36" spans="1:17" x14ac:dyDescent="0.25">
      <c r="A36">
        <v>3</v>
      </c>
      <c r="B36">
        <v>11.87</v>
      </c>
      <c r="C36">
        <v>13.02</v>
      </c>
      <c r="D36">
        <v>0.87949999999999995</v>
      </c>
      <c r="E36">
        <v>5.1319999999999997</v>
      </c>
      <c r="F36">
        <v>2.9529999999999998</v>
      </c>
      <c r="G36">
        <v>3.597</v>
      </c>
      <c r="H36">
        <v>5.1319999999999997</v>
      </c>
      <c r="I36" t="str">
        <f t="shared" si="5"/>
        <v>Canadian</v>
      </c>
      <c r="J36">
        <v>0.15984078515569389</v>
      </c>
      <c r="K36">
        <f t="array" ref="K36">SQRT(SUMSQ($B36:$H36-$S$2:$Y$2))</f>
        <v>3.27052994829711</v>
      </c>
      <c r="L36">
        <f t="array" ref="L36">SQRT(SUMSQ($B36:$H36-$S$3:$Y$3))</f>
        <v>7.9642594595879554</v>
      </c>
      <c r="M36">
        <f t="array" ref="M36">SQRT(SUMSQ($B36:$H36-$S$4:$Y$4))</f>
        <v>1.0944544098103814</v>
      </c>
      <c r="N36">
        <f t="shared" si="1"/>
        <v>1.0944544098103814</v>
      </c>
      <c r="O36">
        <f t="shared" si="2"/>
        <v>3</v>
      </c>
      <c r="P36">
        <f t="shared" si="3"/>
        <v>3</v>
      </c>
      <c r="Q36" t="b">
        <f t="shared" si="4"/>
        <v>1</v>
      </c>
    </row>
    <row r="37" spans="1:17" x14ac:dyDescent="0.25">
      <c r="A37">
        <v>1</v>
      </c>
      <c r="B37">
        <v>13.16</v>
      </c>
      <c r="C37">
        <v>13.55</v>
      </c>
      <c r="D37">
        <v>0.90090000000000003</v>
      </c>
      <c r="E37">
        <v>5.1379999999999999</v>
      </c>
      <c r="F37">
        <v>3.2010000000000001</v>
      </c>
      <c r="G37">
        <v>2.4609999999999999</v>
      </c>
      <c r="H37">
        <v>4.7830000000000004</v>
      </c>
      <c r="I37" t="str">
        <f t="shared" si="5"/>
        <v>Kama</v>
      </c>
      <c r="J37">
        <v>0.1675902284958406</v>
      </c>
      <c r="K37">
        <f t="array" ref="K37">SQRT(SUMSQ($B37:$H37-$S$2:$Y$2))</f>
        <v>1.8190326976623388</v>
      </c>
      <c r="L37">
        <f t="array" ref="L37">SQRT(SUMSQ($B37:$H37-$S$3:$Y$3))</f>
        <v>6.7028054159729411</v>
      </c>
      <c r="M37">
        <f t="array" ref="M37">SQRT(SUMSQ($B37:$H37-$S$4:$Y$4))</f>
        <v>2.5890047417012969</v>
      </c>
      <c r="N37">
        <f t="shared" si="1"/>
        <v>1.8190326976623388</v>
      </c>
      <c r="O37">
        <f t="shared" si="2"/>
        <v>1</v>
      </c>
      <c r="P37">
        <f t="shared" si="3"/>
        <v>1</v>
      </c>
      <c r="Q37" t="b">
        <f t="shared" si="4"/>
        <v>1</v>
      </c>
    </row>
    <row r="38" spans="1:17" x14ac:dyDescent="0.25">
      <c r="A38">
        <v>1</v>
      </c>
      <c r="B38">
        <v>12.74</v>
      </c>
      <c r="C38">
        <v>13.67</v>
      </c>
      <c r="D38">
        <v>0.85640000000000005</v>
      </c>
      <c r="E38">
        <v>5.3949999999999996</v>
      </c>
      <c r="F38">
        <v>2.956</v>
      </c>
      <c r="G38">
        <v>2.504</v>
      </c>
      <c r="H38">
        <v>4.8689999999999998</v>
      </c>
      <c r="I38" t="str">
        <f t="shared" si="5"/>
        <v>Kama</v>
      </c>
      <c r="J38">
        <v>0.17443473670577492</v>
      </c>
      <c r="K38">
        <f t="array" ref="K38">SQRT(SUMSQ($B38:$H38-$S$2:$Y$2))</f>
        <v>2.0934394958869813</v>
      </c>
      <c r="L38">
        <f t="array" ref="L38">SQRT(SUMSQ($B38:$H38-$S$3:$Y$3))</f>
        <v>6.9859080348242246</v>
      </c>
      <c r="M38">
        <f t="array" ref="M38">SQRT(SUMSQ($B38:$H38-$S$4:$Y$4))</f>
        <v>2.3560586517848208</v>
      </c>
      <c r="N38">
        <f t="shared" si="1"/>
        <v>2.0934394958869813</v>
      </c>
      <c r="O38">
        <f t="shared" si="2"/>
        <v>1</v>
      </c>
      <c r="P38">
        <f t="shared" si="3"/>
        <v>1</v>
      </c>
      <c r="Q38" t="b">
        <f t="shared" si="4"/>
        <v>1</v>
      </c>
    </row>
    <row r="39" spans="1:17" x14ac:dyDescent="0.25">
      <c r="A39">
        <v>3</v>
      </c>
      <c r="B39">
        <v>12.46</v>
      </c>
      <c r="C39">
        <v>13.41</v>
      </c>
      <c r="D39">
        <v>0.87060000000000004</v>
      </c>
      <c r="E39">
        <v>5.2359999999999998</v>
      </c>
      <c r="F39">
        <v>3.0169999999999999</v>
      </c>
      <c r="G39">
        <v>4.9870000000000001</v>
      </c>
      <c r="H39">
        <v>5.1470000000000002</v>
      </c>
      <c r="I39" t="str">
        <f t="shared" si="5"/>
        <v>Canadian</v>
      </c>
      <c r="J39">
        <v>0.17550709370909279</v>
      </c>
      <c r="K39">
        <f t="array" ref="K39">SQRT(SUMSQ($B39:$H39-$S$2:$Y$2))</f>
        <v>3.3458443179074422</v>
      </c>
      <c r="L39">
        <f t="array" ref="L39">SQRT(SUMSQ($B39:$H39-$S$3:$Y$3))</f>
        <v>7.4301543005814956</v>
      </c>
      <c r="M39">
        <f t="array" ref="M39">SQRT(SUMSQ($B39:$H39-$S$4:$Y$4))</f>
        <v>0.69516926188421047</v>
      </c>
      <c r="N39">
        <f t="shared" si="1"/>
        <v>0.69516926188421047</v>
      </c>
      <c r="O39">
        <f t="shared" si="2"/>
        <v>3</v>
      </c>
      <c r="P39">
        <f t="shared" si="3"/>
        <v>3</v>
      </c>
      <c r="Q39" t="b">
        <f t="shared" si="4"/>
        <v>1</v>
      </c>
    </row>
    <row r="40" spans="1:17" x14ac:dyDescent="0.25">
      <c r="A40">
        <v>1</v>
      </c>
      <c r="B40">
        <v>15.49</v>
      </c>
      <c r="C40">
        <v>14.94</v>
      </c>
      <c r="D40">
        <v>0.87239999999999995</v>
      </c>
      <c r="E40">
        <v>5.7569999999999997</v>
      </c>
      <c r="F40">
        <v>3.371</v>
      </c>
      <c r="G40">
        <v>3.4119999999999999</v>
      </c>
      <c r="H40">
        <v>5.2279999999999998</v>
      </c>
      <c r="I40" t="str">
        <f t="shared" si="5"/>
        <v>Kama</v>
      </c>
      <c r="J40">
        <v>0.18386896907685346</v>
      </c>
      <c r="K40">
        <f t="array" ref="K40">SQRT(SUMSQ($B40:$H40-$S$2:$Y$2))</f>
        <v>1.2597583084902546</v>
      </c>
      <c r="L40">
        <f t="array" ref="L40">SQRT(SUMSQ($B40:$H40-$S$3:$Y$3))</f>
        <v>3.8430026781940207</v>
      </c>
      <c r="M40">
        <f t="array" ref="M40">SQRT(SUMSQ($B40:$H40-$S$4:$Y$4))</f>
        <v>4.2128567237772145</v>
      </c>
      <c r="N40">
        <f t="shared" si="1"/>
        <v>1.2597583084902546</v>
      </c>
      <c r="O40">
        <f t="shared" si="2"/>
        <v>1</v>
      </c>
      <c r="P40">
        <f t="shared" si="3"/>
        <v>1</v>
      </c>
      <c r="Q40" t="b">
        <f t="shared" si="4"/>
        <v>1</v>
      </c>
    </row>
    <row r="41" spans="1:17" x14ac:dyDescent="0.25">
      <c r="A41">
        <v>3</v>
      </c>
      <c r="B41">
        <v>11.18</v>
      </c>
      <c r="C41">
        <v>12.72</v>
      </c>
      <c r="D41">
        <v>0.86799999999999999</v>
      </c>
      <c r="E41">
        <v>5.0090000000000003</v>
      </c>
      <c r="F41">
        <v>2.81</v>
      </c>
      <c r="G41">
        <v>4.0510000000000002</v>
      </c>
      <c r="H41">
        <v>4.8280000000000003</v>
      </c>
      <c r="I41" t="str">
        <f t="shared" si="5"/>
        <v>Canadian</v>
      </c>
      <c r="J41">
        <v>0.18772788295632903</v>
      </c>
      <c r="K41">
        <f t="array" ref="K41">SQRT(SUMSQ($B41:$H41-$S$2:$Y$2))</f>
        <v>4.1587148476462081</v>
      </c>
      <c r="L41">
        <f t="array" ref="L41">SQRT(SUMSQ($B41:$H41-$S$3:$Y$3))</f>
        <v>8.7926704116245276</v>
      </c>
      <c r="M41">
        <f t="array" ref="M41">SQRT(SUMSQ($B41:$H41-$S$4:$Y$4))</f>
        <v>1.1505196520574279</v>
      </c>
      <c r="N41">
        <f t="shared" si="1"/>
        <v>1.1505196520574279</v>
      </c>
      <c r="O41">
        <f t="shared" si="2"/>
        <v>3</v>
      </c>
      <c r="P41">
        <f t="shared" si="3"/>
        <v>3</v>
      </c>
      <c r="Q41" t="b">
        <f t="shared" si="4"/>
        <v>1</v>
      </c>
    </row>
    <row r="42" spans="1:17" x14ac:dyDescent="0.25">
      <c r="A42">
        <v>1</v>
      </c>
      <c r="B42">
        <v>14.52</v>
      </c>
      <c r="C42">
        <v>14.6</v>
      </c>
      <c r="D42">
        <v>0.85570000000000002</v>
      </c>
      <c r="E42">
        <v>5.7409999999999997</v>
      </c>
      <c r="F42">
        <v>3.113</v>
      </c>
      <c r="G42">
        <v>1.4810000000000001</v>
      </c>
      <c r="H42">
        <v>5.4870000000000001</v>
      </c>
      <c r="I42" t="str">
        <f t="shared" si="5"/>
        <v>Kama</v>
      </c>
      <c r="J42">
        <v>0.18919362923656802</v>
      </c>
      <c r="K42">
        <f t="array" ref="K42">SQRT(SUMSQ($B42:$H42-$S$2:$Y$2))</f>
        <v>1.282332527797607</v>
      </c>
      <c r="L42">
        <f t="array" ref="L42">SQRT(SUMSQ($B42:$H42-$S$3:$Y$3))</f>
        <v>5.1893995197006273</v>
      </c>
      <c r="M42">
        <f t="array" ref="M42">SQRT(SUMSQ($B42:$H42-$S$4:$Y$4))</f>
        <v>4.3706437896984491</v>
      </c>
      <c r="N42">
        <f t="shared" si="1"/>
        <v>1.282332527797607</v>
      </c>
      <c r="O42">
        <f t="shared" si="2"/>
        <v>1</v>
      </c>
      <c r="P42">
        <f t="shared" si="3"/>
        <v>1</v>
      </c>
      <c r="Q42" t="b">
        <f t="shared" si="4"/>
        <v>1</v>
      </c>
    </row>
    <row r="43" spans="1:17" x14ac:dyDescent="0.25">
      <c r="A43">
        <v>2</v>
      </c>
      <c r="B43">
        <v>17.63</v>
      </c>
      <c r="C43">
        <v>15.86</v>
      </c>
      <c r="D43">
        <v>0.88</v>
      </c>
      <c r="E43">
        <v>6.0330000000000004</v>
      </c>
      <c r="F43">
        <v>3.573</v>
      </c>
      <c r="G43">
        <v>3.7469999999999999</v>
      </c>
      <c r="H43">
        <v>5.9290000000000003</v>
      </c>
      <c r="I43" t="str">
        <f t="shared" si="5"/>
        <v>Rosa</v>
      </c>
      <c r="J43">
        <v>0.1927003979350308</v>
      </c>
      <c r="K43">
        <f t="array" ref="K43">SQRT(SUMSQ($B43:$H43-$S$2:$Y$2))</f>
        <v>3.6178797333681127</v>
      </c>
      <c r="L43">
        <f t="array" ref="L43">SQRT(SUMSQ($B43:$H43-$S$3:$Y$3))</f>
        <v>1.4489684520853767</v>
      </c>
      <c r="M43">
        <f t="array" ref="M43">SQRT(SUMSQ($B43:$H43-$S$4:$Y$4))</f>
        <v>6.4928187746949737</v>
      </c>
      <c r="N43">
        <f t="shared" si="1"/>
        <v>1.4489684520853767</v>
      </c>
      <c r="O43">
        <f t="shared" si="2"/>
        <v>2</v>
      </c>
      <c r="P43">
        <f t="shared" si="3"/>
        <v>2</v>
      </c>
      <c r="Q43" t="b">
        <f t="shared" si="4"/>
        <v>1</v>
      </c>
    </row>
    <row r="44" spans="1:17" x14ac:dyDescent="0.25">
      <c r="A44">
        <v>1</v>
      </c>
      <c r="B44">
        <v>14.29</v>
      </c>
      <c r="C44">
        <v>14.09</v>
      </c>
      <c r="D44">
        <v>0.90500000000000003</v>
      </c>
      <c r="E44">
        <v>5.2910000000000004</v>
      </c>
      <c r="F44">
        <v>3.3370000000000002</v>
      </c>
      <c r="G44">
        <v>2.6989999999999998</v>
      </c>
      <c r="H44">
        <v>4.8250000000000002</v>
      </c>
      <c r="I44" t="str">
        <f t="shared" si="5"/>
        <v>Kama</v>
      </c>
      <c r="J44">
        <v>0.20199433051072879</v>
      </c>
      <c r="K44">
        <f t="array" ref="K44">SQRT(SUMSQ($B44:$H44-$S$2:$Y$2))</f>
        <v>0.65520463544460927</v>
      </c>
      <c r="L44">
        <f t="array" ref="L44">SQRT(SUMSQ($B44:$H44-$S$3:$Y$3))</f>
        <v>5.4357958097116938</v>
      </c>
      <c r="M44">
        <f t="array" ref="M44">SQRT(SUMSQ($B44:$H44-$S$4:$Y$4))</f>
        <v>3.2428319343724104</v>
      </c>
      <c r="N44">
        <f t="shared" si="1"/>
        <v>0.65520463544460927</v>
      </c>
      <c r="O44">
        <f t="shared" si="2"/>
        <v>1</v>
      </c>
      <c r="P44">
        <f t="shared" si="3"/>
        <v>1</v>
      </c>
      <c r="Q44" t="b">
        <f t="shared" si="4"/>
        <v>1</v>
      </c>
    </row>
    <row r="45" spans="1:17" x14ac:dyDescent="0.25">
      <c r="A45">
        <v>3</v>
      </c>
      <c r="B45">
        <v>12.22</v>
      </c>
      <c r="C45">
        <v>13.32</v>
      </c>
      <c r="D45">
        <v>0.86519999999999997</v>
      </c>
      <c r="E45">
        <v>5.2240000000000002</v>
      </c>
      <c r="F45">
        <v>2.9670000000000001</v>
      </c>
      <c r="G45">
        <v>5.4690000000000003</v>
      </c>
      <c r="H45">
        <v>5.2210000000000001</v>
      </c>
      <c r="I45" t="str">
        <f t="shared" si="5"/>
        <v>Canadian</v>
      </c>
      <c r="J45">
        <v>0.2047031551684878</v>
      </c>
      <c r="K45">
        <f t="array" ref="K45">SQRT(SUMSQ($B45:$H45-$S$2:$Y$2))</f>
        <v>3.8692959798031814</v>
      </c>
      <c r="L45">
        <f t="array" ref="L45">SQRT(SUMSQ($B45:$H45-$S$3:$Y$3))</f>
        <v>7.787377578900827</v>
      </c>
      <c r="M45">
        <f t="array" ref="M45">SQRT(SUMSQ($B45:$H45-$S$4:$Y$4))</f>
        <v>0.90030179309113068</v>
      </c>
      <c r="N45">
        <f t="shared" si="1"/>
        <v>0.90030179309113068</v>
      </c>
      <c r="O45">
        <f t="shared" si="2"/>
        <v>3</v>
      </c>
      <c r="P45">
        <f t="shared" si="3"/>
        <v>3</v>
      </c>
      <c r="Q45" t="b">
        <f t="shared" si="4"/>
        <v>1</v>
      </c>
    </row>
    <row r="46" spans="1:17" x14ac:dyDescent="0.25">
      <c r="A46">
        <v>1</v>
      </c>
      <c r="B46">
        <v>16.190000000000001</v>
      </c>
      <c r="C46">
        <v>15.16</v>
      </c>
      <c r="D46">
        <v>0.88490000000000002</v>
      </c>
      <c r="E46">
        <v>5.8330000000000002</v>
      </c>
      <c r="F46">
        <v>3.4209999999999998</v>
      </c>
      <c r="G46">
        <v>0.90300000000000002</v>
      </c>
      <c r="H46">
        <v>5.3070000000000004</v>
      </c>
      <c r="I46" t="str">
        <f t="shared" si="5"/>
        <v>Kama</v>
      </c>
      <c r="J46">
        <v>0.21510551799435462</v>
      </c>
      <c r="K46">
        <f t="array" ref="K46">SQRT(SUMSQ($B46:$H46-$S$2:$Y$2))</f>
        <v>2.50511930284847</v>
      </c>
      <c r="L46">
        <f t="array" ref="L46">SQRT(SUMSQ($B46:$H46-$S$3:$Y$3))</f>
        <v>3.9773728829263386</v>
      </c>
      <c r="M46">
        <f t="array" ref="M46">SQRT(SUMSQ($B46:$H46-$S$4:$Y$4))</f>
        <v>6.058292984678129</v>
      </c>
      <c r="N46">
        <f t="shared" si="1"/>
        <v>2.50511930284847</v>
      </c>
      <c r="O46">
        <f t="shared" si="2"/>
        <v>1</v>
      </c>
      <c r="P46">
        <f t="shared" si="3"/>
        <v>1</v>
      </c>
      <c r="Q46" t="b">
        <f t="shared" si="4"/>
        <v>1</v>
      </c>
    </row>
    <row r="47" spans="1:17" x14ac:dyDescent="0.25">
      <c r="A47">
        <v>3</v>
      </c>
      <c r="B47">
        <v>11.23</v>
      </c>
      <c r="C47">
        <v>12.82</v>
      </c>
      <c r="D47">
        <v>0.85940000000000005</v>
      </c>
      <c r="E47">
        <v>5.0890000000000004</v>
      </c>
      <c r="F47">
        <v>2.8210000000000002</v>
      </c>
      <c r="G47">
        <v>7.524</v>
      </c>
      <c r="H47">
        <v>4.9569999999999999</v>
      </c>
      <c r="I47" t="str">
        <f t="shared" si="5"/>
        <v>Canadian</v>
      </c>
      <c r="J47">
        <v>0.21822148776094363</v>
      </c>
      <c r="K47">
        <f t="array" ref="K47">SQRT(SUMSQ($B47:$H47-$S$2:$Y$2))</f>
        <v>6.1646730493058834</v>
      </c>
      <c r="L47">
        <f t="array" ref="L47">SQRT(SUMSQ($B47:$H47-$S$3:$Y$3))</f>
        <v>9.5922894744578748</v>
      </c>
      <c r="M47">
        <f t="array" ref="M47">SQRT(SUMSQ($B47:$H47-$S$4:$Y$4))</f>
        <v>2.9977239377807154</v>
      </c>
      <c r="N47">
        <f t="shared" si="1"/>
        <v>2.9977239377807154</v>
      </c>
      <c r="O47">
        <f t="shared" si="2"/>
        <v>3</v>
      </c>
      <c r="P47">
        <f t="shared" si="3"/>
        <v>3</v>
      </c>
      <c r="Q47" t="b">
        <f t="shared" si="4"/>
        <v>1</v>
      </c>
    </row>
    <row r="48" spans="1:17" x14ac:dyDescent="0.25">
      <c r="A48">
        <v>3</v>
      </c>
      <c r="B48">
        <v>12.26</v>
      </c>
      <c r="C48">
        <v>13.6</v>
      </c>
      <c r="D48">
        <v>0.83330000000000004</v>
      </c>
      <c r="E48">
        <v>5.4080000000000004</v>
      </c>
      <c r="F48">
        <v>2.8330000000000002</v>
      </c>
      <c r="G48">
        <v>4.7560000000000002</v>
      </c>
      <c r="H48">
        <v>5.36</v>
      </c>
      <c r="I48" t="str">
        <f t="shared" si="5"/>
        <v>Canadian</v>
      </c>
      <c r="J48">
        <v>0.2193682374962902</v>
      </c>
      <c r="K48">
        <f t="array" ref="K48">SQRT(SUMSQ($B48:$H48-$S$2:$Y$2))</f>
        <v>3.2889227586980505</v>
      </c>
      <c r="L48">
        <f t="array" ref="L48">SQRT(SUMSQ($B48:$H48-$S$3:$Y$3))</f>
        <v>7.4623986536843709</v>
      </c>
      <c r="M48">
        <f t="array" ref="M48">SQRT(SUMSQ($B48:$H48-$S$4:$Y$4))</f>
        <v>0.57585845438299732</v>
      </c>
      <c r="N48">
        <f t="shared" si="1"/>
        <v>0.57585845438299732</v>
      </c>
      <c r="O48">
        <f t="shared" si="2"/>
        <v>3</v>
      </c>
      <c r="P48">
        <f t="shared" si="3"/>
        <v>3</v>
      </c>
      <c r="Q48" t="b">
        <f t="shared" si="4"/>
        <v>1</v>
      </c>
    </row>
    <row r="49" spans="1:17" x14ac:dyDescent="0.25">
      <c r="A49">
        <v>1</v>
      </c>
      <c r="B49">
        <v>13.94</v>
      </c>
      <c r="C49">
        <v>14.17</v>
      </c>
      <c r="D49">
        <v>0.87280000000000002</v>
      </c>
      <c r="E49">
        <v>5.585</v>
      </c>
      <c r="F49">
        <v>3.15</v>
      </c>
      <c r="G49">
        <v>2.1240000000000001</v>
      </c>
      <c r="H49">
        <v>5.0119999999999996</v>
      </c>
      <c r="I49" t="str">
        <f t="shared" si="5"/>
        <v>Kama</v>
      </c>
      <c r="J49">
        <v>0.22776023527891409</v>
      </c>
      <c r="K49">
        <f t="array" ref="K49">SQRT(SUMSQ($B49:$H49-$S$2:$Y$2))</f>
        <v>0.94523143307176805</v>
      </c>
      <c r="L49">
        <f t="array" ref="L49">SQRT(SUMSQ($B49:$H49-$S$3:$Y$3))</f>
        <v>5.7395359439849676</v>
      </c>
      <c r="M49">
        <f t="array" ref="M49">SQRT(SUMSQ($B49:$H49-$S$4:$Y$4))</f>
        <v>3.3990555428025311</v>
      </c>
      <c r="N49">
        <f t="shared" si="1"/>
        <v>0.94523143307176805</v>
      </c>
      <c r="O49">
        <f t="shared" si="2"/>
        <v>1</v>
      </c>
      <c r="P49">
        <f t="shared" si="3"/>
        <v>1</v>
      </c>
      <c r="Q49" t="b">
        <f t="shared" si="4"/>
        <v>1</v>
      </c>
    </row>
    <row r="50" spans="1:17" x14ac:dyDescent="0.25">
      <c r="A50">
        <v>1</v>
      </c>
      <c r="B50">
        <v>12.88</v>
      </c>
      <c r="C50">
        <v>13.5</v>
      </c>
      <c r="D50">
        <v>0.88790000000000002</v>
      </c>
      <c r="E50">
        <v>5.1390000000000002</v>
      </c>
      <c r="F50">
        <v>3.1190000000000002</v>
      </c>
      <c r="G50">
        <v>2.3519999999999999</v>
      </c>
      <c r="H50">
        <v>4.6070000000000002</v>
      </c>
      <c r="I50" t="str">
        <f t="shared" si="5"/>
        <v>Kama</v>
      </c>
      <c r="J50">
        <v>0.22923824425879491</v>
      </c>
      <c r="K50">
        <f t="array" ref="K50">SQRT(SUMSQ($B50:$H50-$S$2:$Y$2))</f>
        <v>2.1316327804274908</v>
      </c>
      <c r="L50">
        <f t="array" ref="L50">SQRT(SUMSQ($B50:$H50-$S$3:$Y$3))</f>
        <v>7.0213700475215326</v>
      </c>
      <c r="M50">
        <f t="array" ref="M50">SQRT(SUMSQ($B50:$H50-$S$4:$Y$4))</f>
        <v>2.5752404776934568</v>
      </c>
      <c r="N50">
        <f t="shared" si="1"/>
        <v>2.1316327804274908</v>
      </c>
      <c r="O50">
        <f t="shared" si="2"/>
        <v>1</v>
      </c>
      <c r="P50">
        <f t="shared" si="3"/>
        <v>1</v>
      </c>
      <c r="Q50" t="b">
        <f t="shared" si="4"/>
        <v>1</v>
      </c>
    </row>
    <row r="51" spans="1:17" x14ac:dyDescent="0.25">
      <c r="A51">
        <v>1</v>
      </c>
      <c r="B51">
        <v>14.37</v>
      </c>
      <c r="C51">
        <v>14.39</v>
      </c>
      <c r="D51">
        <v>0.87260000000000004</v>
      </c>
      <c r="E51">
        <v>5.569</v>
      </c>
      <c r="F51">
        <v>3.153</v>
      </c>
      <c r="G51">
        <v>1.464</v>
      </c>
      <c r="H51">
        <v>5.3</v>
      </c>
      <c r="I51" t="str">
        <f t="shared" si="5"/>
        <v>Kama</v>
      </c>
      <c r="J51">
        <v>0.23085839288631804</v>
      </c>
      <c r="K51">
        <f t="array" ref="K51">SQRT(SUMSQ($B51:$H51-$S$2:$Y$2))</f>
        <v>1.2600847531103967</v>
      </c>
      <c r="L51">
        <f t="array" ref="L51">SQRT(SUMSQ($B51:$H51-$S$3:$Y$3))</f>
        <v>5.4336082523706466</v>
      </c>
      <c r="M51">
        <f t="array" ref="M51">SQRT(SUMSQ($B51:$H51-$S$4:$Y$4))</f>
        <v>4.2090399368304583</v>
      </c>
      <c r="N51">
        <f t="shared" si="1"/>
        <v>1.2600847531103967</v>
      </c>
      <c r="O51">
        <f t="shared" si="2"/>
        <v>1</v>
      </c>
      <c r="P51">
        <f t="shared" si="3"/>
        <v>1</v>
      </c>
      <c r="Q51" t="b">
        <f t="shared" si="4"/>
        <v>1</v>
      </c>
    </row>
    <row r="52" spans="1:17" x14ac:dyDescent="0.25">
      <c r="A52">
        <v>1</v>
      </c>
      <c r="B52">
        <v>13.84</v>
      </c>
      <c r="C52">
        <v>13.94</v>
      </c>
      <c r="D52">
        <v>0.89549999999999996</v>
      </c>
      <c r="E52">
        <v>5.3239999999999998</v>
      </c>
      <c r="F52">
        <v>3.379</v>
      </c>
      <c r="G52">
        <v>2.2589999999999999</v>
      </c>
      <c r="H52">
        <v>4.8049999999999997</v>
      </c>
      <c r="I52" t="str">
        <f t="shared" si="5"/>
        <v>Kama</v>
      </c>
      <c r="J52">
        <v>0.23292123563110323</v>
      </c>
      <c r="K52">
        <f t="array" ref="K52">SQRT(SUMSQ($B52:$H52-$S$2:$Y$2))</f>
        <v>1.1138449658874414</v>
      </c>
      <c r="L52">
        <f t="array" ref="L52">SQRT(SUMSQ($B52:$H52-$S$3:$Y$3))</f>
        <v>5.9461810452672594</v>
      </c>
      <c r="M52">
        <f t="array" ref="M52">SQRT(SUMSQ($B52:$H52-$S$4:$Y$4))</f>
        <v>3.2106682419376114</v>
      </c>
      <c r="N52">
        <f t="shared" si="1"/>
        <v>1.1138449658874414</v>
      </c>
      <c r="O52">
        <f t="shared" si="2"/>
        <v>1</v>
      </c>
      <c r="P52">
        <f t="shared" si="3"/>
        <v>1</v>
      </c>
      <c r="Q52" t="b">
        <f t="shared" si="4"/>
        <v>1</v>
      </c>
    </row>
    <row r="53" spans="1:17" x14ac:dyDescent="0.25">
      <c r="A53">
        <v>1</v>
      </c>
      <c r="B53">
        <v>13.78</v>
      </c>
      <c r="C53">
        <v>14.06</v>
      </c>
      <c r="D53">
        <v>0.87590000000000001</v>
      </c>
      <c r="E53">
        <v>5.4790000000000001</v>
      </c>
      <c r="F53">
        <v>3.1560000000000001</v>
      </c>
      <c r="G53">
        <v>3.1360000000000001</v>
      </c>
      <c r="H53">
        <v>4.8719999999999999</v>
      </c>
      <c r="I53" t="str">
        <f t="shared" si="5"/>
        <v>Kama</v>
      </c>
      <c r="J53">
        <v>0.23374952181985476</v>
      </c>
      <c r="K53">
        <f t="array" ref="K53">SQRT(SUMSQ($B53:$H53-$S$2:$Y$2))</f>
        <v>1.0794964943467809</v>
      </c>
      <c r="L53">
        <f t="array" ref="L53">SQRT(SUMSQ($B53:$H53-$S$3:$Y$3))</f>
        <v>5.8299708996953052</v>
      </c>
      <c r="M53">
        <f t="array" ref="M53">SQRT(SUMSQ($B53:$H53-$S$4:$Y$4))</f>
        <v>2.5792014282237967</v>
      </c>
      <c r="N53">
        <f t="shared" si="1"/>
        <v>1.0794964943467809</v>
      </c>
      <c r="O53">
        <f t="shared" si="2"/>
        <v>1</v>
      </c>
      <c r="P53">
        <f t="shared" si="3"/>
        <v>1</v>
      </c>
      <c r="Q53" t="b">
        <f t="shared" si="4"/>
        <v>1</v>
      </c>
    </row>
    <row r="54" spans="1:17" x14ac:dyDescent="0.25">
      <c r="A54">
        <v>1</v>
      </c>
      <c r="B54">
        <v>14.86</v>
      </c>
      <c r="C54">
        <v>14.67</v>
      </c>
      <c r="D54">
        <v>0.86760000000000004</v>
      </c>
      <c r="E54">
        <v>5.6779999999999999</v>
      </c>
      <c r="F54">
        <v>3.258</v>
      </c>
      <c r="G54">
        <v>2.129</v>
      </c>
      <c r="H54">
        <v>5.351</v>
      </c>
      <c r="I54" t="str">
        <f t="shared" si="5"/>
        <v>Kama</v>
      </c>
      <c r="J54">
        <v>0.23726909654821948</v>
      </c>
      <c r="K54">
        <f t="array" ref="K54">SQRT(SUMSQ($B54:$H54-$S$2:$Y$2))</f>
        <v>0.68256784963838424</v>
      </c>
      <c r="L54">
        <f t="array" ref="L54">SQRT(SUMSQ($B54:$H54-$S$3:$Y$3))</f>
        <v>4.6756839383985609</v>
      </c>
      <c r="M54">
        <f t="array" ref="M54">SQRT(SUMSQ($B54:$H54-$S$4:$Y$4))</f>
        <v>4.1795626915887176</v>
      </c>
      <c r="N54">
        <f t="shared" si="1"/>
        <v>0.68256784963838424</v>
      </c>
      <c r="O54">
        <f t="shared" si="2"/>
        <v>1</v>
      </c>
      <c r="P54">
        <f t="shared" si="3"/>
        <v>1</v>
      </c>
      <c r="Q54" t="b">
        <f t="shared" si="4"/>
        <v>1</v>
      </c>
    </row>
    <row r="55" spans="1:17" x14ac:dyDescent="0.25">
      <c r="A55">
        <v>1</v>
      </c>
      <c r="B55">
        <v>13.22</v>
      </c>
      <c r="C55">
        <v>13.84</v>
      </c>
      <c r="D55">
        <v>0.86799999999999999</v>
      </c>
      <c r="E55">
        <v>5.3949999999999996</v>
      </c>
      <c r="F55">
        <v>3.07</v>
      </c>
      <c r="G55">
        <v>4.157</v>
      </c>
      <c r="H55">
        <v>5.0880000000000001</v>
      </c>
      <c r="I55" t="str">
        <f t="shared" si="5"/>
        <v>Kama</v>
      </c>
      <c r="J55">
        <v>0.24100413731943515</v>
      </c>
      <c r="K55">
        <f t="array" ref="K55">SQRT(SUMSQ($B55:$H55-$S$2:$Y$2))</f>
        <v>2.1358620281587442</v>
      </c>
      <c r="L55">
        <f t="array" ref="L55">SQRT(SUMSQ($B55:$H55-$S$3:$Y$3))</f>
        <v>6.4349437783104735</v>
      </c>
      <c r="M55">
        <f t="array" ref="M55">SQRT(SUMSQ($B55:$H55-$S$4:$Y$4))</f>
        <v>1.5430557008916177</v>
      </c>
      <c r="N55">
        <f t="shared" si="1"/>
        <v>1.5430557008916177</v>
      </c>
      <c r="O55">
        <f t="shared" si="2"/>
        <v>3</v>
      </c>
      <c r="P55">
        <f t="shared" si="3"/>
        <v>1</v>
      </c>
      <c r="Q55" t="b">
        <f t="shared" si="4"/>
        <v>0</v>
      </c>
    </row>
    <row r="56" spans="1:17" x14ac:dyDescent="0.25">
      <c r="A56">
        <v>3</v>
      </c>
      <c r="B56">
        <v>11.14</v>
      </c>
      <c r="C56">
        <v>12.79</v>
      </c>
      <c r="D56">
        <v>0.85580000000000001</v>
      </c>
      <c r="E56">
        <v>5.0110000000000001</v>
      </c>
      <c r="F56">
        <v>2.794</v>
      </c>
      <c r="G56">
        <v>6.3879999999999999</v>
      </c>
      <c r="H56">
        <v>5.0490000000000004</v>
      </c>
      <c r="I56" t="str">
        <f t="shared" si="5"/>
        <v>Canadian</v>
      </c>
      <c r="J56">
        <v>0.24602249759336026</v>
      </c>
      <c r="K56">
        <f t="array" ref="K56">SQRT(SUMSQ($B56:$H56-$S$2:$Y$2))</f>
        <v>5.3934562704773228</v>
      </c>
      <c r="L56">
        <f t="array" ref="L56">SQRT(SUMSQ($B56:$H56-$S$3:$Y$3))</f>
        <v>9.2483927007424693</v>
      </c>
      <c r="M56">
        <f t="array" ref="M56">SQRT(SUMSQ($B56:$H56-$S$4:$Y$4))</f>
        <v>1.9767864056011417</v>
      </c>
      <c r="N56">
        <f t="shared" si="1"/>
        <v>1.9767864056011417</v>
      </c>
      <c r="O56">
        <f t="shared" si="2"/>
        <v>3</v>
      </c>
      <c r="P56">
        <f t="shared" si="3"/>
        <v>3</v>
      </c>
      <c r="Q56" t="b">
        <f t="shared" si="4"/>
        <v>1</v>
      </c>
    </row>
    <row r="57" spans="1:17" x14ac:dyDescent="0.25">
      <c r="A57">
        <v>1</v>
      </c>
      <c r="B57">
        <v>15.5</v>
      </c>
      <c r="C57">
        <v>14.86</v>
      </c>
      <c r="D57">
        <v>0.88200000000000001</v>
      </c>
      <c r="E57">
        <v>5.8769999999999998</v>
      </c>
      <c r="F57">
        <v>3.3959999999999999</v>
      </c>
      <c r="G57">
        <v>4.7110000000000003</v>
      </c>
      <c r="H57">
        <v>5.5279999999999996</v>
      </c>
      <c r="I57" t="str">
        <f t="shared" si="5"/>
        <v>Kama</v>
      </c>
      <c r="J57">
        <v>0.24987810399722876</v>
      </c>
      <c r="K57">
        <f t="array" ref="K57">SQRT(SUMSQ($B57:$H57-$S$2:$Y$2))</f>
        <v>2.3013163143770443</v>
      </c>
      <c r="L57">
        <f t="array" ref="L57">SQRT(SUMSQ($B57:$H57-$S$3:$Y$3))</f>
        <v>4.0198962212861886</v>
      </c>
      <c r="M57">
        <f t="array" ref="M57">SQRT(SUMSQ($B57:$H57-$S$4:$Y$4))</f>
        <v>4.0450665217688284</v>
      </c>
      <c r="N57">
        <f t="shared" si="1"/>
        <v>2.3013163143770443</v>
      </c>
      <c r="O57">
        <f t="shared" si="2"/>
        <v>1</v>
      </c>
      <c r="P57">
        <f t="shared" si="3"/>
        <v>1</v>
      </c>
      <c r="Q57" t="b">
        <f t="shared" si="4"/>
        <v>1</v>
      </c>
    </row>
    <row r="58" spans="1:17" x14ac:dyDescent="0.25">
      <c r="A58">
        <v>1</v>
      </c>
      <c r="B58">
        <v>13.89</v>
      </c>
      <c r="C58">
        <v>14.02</v>
      </c>
      <c r="D58">
        <v>0.88800000000000001</v>
      </c>
      <c r="E58">
        <v>5.4390000000000001</v>
      </c>
      <c r="F58">
        <v>3.1989999999999998</v>
      </c>
      <c r="G58">
        <v>3.9860000000000002</v>
      </c>
      <c r="H58">
        <v>4.7380000000000004</v>
      </c>
      <c r="I58" t="str">
        <f t="shared" si="5"/>
        <v>Kama</v>
      </c>
      <c r="J58">
        <v>0.25086692881313688</v>
      </c>
      <c r="K58">
        <f t="array" ref="K58">SQRT(SUMSQ($B58:$H58-$S$2:$Y$2))</f>
        <v>1.6162616659274409</v>
      </c>
      <c r="L58">
        <f t="array" ref="L58">SQRT(SUMSQ($B58:$H58-$S$3:$Y$3))</f>
        <v>5.8067739928216868</v>
      </c>
      <c r="M58">
        <f t="array" ref="M58">SQRT(SUMSQ($B58:$H58-$S$4:$Y$4))</f>
        <v>2.2954517316482406</v>
      </c>
      <c r="N58">
        <f t="shared" si="1"/>
        <v>1.6162616659274409</v>
      </c>
      <c r="O58">
        <f t="shared" si="2"/>
        <v>1</v>
      </c>
      <c r="P58">
        <f t="shared" si="3"/>
        <v>1</v>
      </c>
      <c r="Q58" t="b">
        <f t="shared" si="4"/>
        <v>1</v>
      </c>
    </row>
    <row r="59" spans="1:17" x14ac:dyDescent="0.25">
      <c r="A59">
        <v>1</v>
      </c>
      <c r="B59">
        <v>14.11</v>
      </c>
      <c r="C59">
        <v>14.18</v>
      </c>
      <c r="D59">
        <v>0.88200000000000001</v>
      </c>
      <c r="E59">
        <v>5.5410000000000004</v>
      </c>
      <c r="F59">
        <v>3.2210000000000001</v>
      </c>
      <c r="G59">
        <v>2.754</v>
      </c>
      <c r="H59">
        <v>5.0380000000000003</v>
      </c>
      <c r="I59" t="str">
        <f t="shared" si="5"/>
        <v>Kama</v>
      </c>
      <c r="J59">
        <v>0.2730775504451034</v>
      </c>
      <c r="K59">
        <f t="array" ref="K59">SQRT(SUMSQ($B59:$H59-$S$2:$Y$2))</f>
        <v>0.59526866880309071</v>
      </c>
      <c r="L59">
        <f t="array" ref="L59">SQRT(SUMSQ($B59:$H59-$S$3:$Y$3))</f>
        <v>5.4750463784513821</v>
      </c>
      <c r="M59">
        <f t="array" ref="M59">SQRT(SUMSQ($B59:$H59-$S$4:$Y$4))</f>
        <v>3.0871819288753062</v>
      </c>
      <c r="N59">
        <f t="shared" si="1"/>
        <v>0.59526866880309071</v>
      </c>
      <c r="O59">
        <f t="shared" si="2"/>
        <v>1</v>
      </c>
      <c r="P59">
        <f t="shared" si="3"/>
        <v>1</v>
      </c>
      <c r="Q59" t="b">
        <f t="shared" si="4"/>
        <v>1</v>
      </c>
    </row>
    <row r="60" spans="1:17" x14ac:dyDescent="0.25">
      <c r="A60">
        <v>3</v>
      </c>
      <c r="B60">
        <v>12.67</v>
      </c>
      <c r="C60">
        <v>13.32</v>
      </c>
      <c r="D60">
        <v>0.89770000000000005</v>
      </c>
      <c r="E60">
        <v>4.984</v>
      </c>
      <c r="F60">
        <v>3.1349999999999998</v>
      </c>
      <c r="G60">
        <v>2.2999999999999998</v>
      </c>
      <c r="H60">
        <v>4.7450000000000001</v>
      </c>
      <c r="I60" t="str">
        <f t="shared" si="5"/>
        <v>Canadian</v>
      </c>
      <c r="J60">
        <v>0.27797255688273548</v>
      </c>
      <c r="K60">
        <f t="array" ref="K60">SQRT(SUMSQ($B60:$H60-$S$2:$Y$2))</f>
        <v>2.3954556695128377</v>
      </c>
      <c r="L60">
        <f t="array" ref="L60">SQRT(SUMSQ($B60:$H60-$S$3:$Y$3))</f>
        <v>7.2803219733883786</v>
      </c>
      <c r="M60">
        <f t="array" ref="M60">SQRT(SUMSQ($B60:$H60-$S$4:$Y$4))</f>
        <v>2.5305550300958379</v>
      </c>
      <c r="N60">
        <f t="shared" si="1"/>
        <v>2.3954556695128377</v>
      </c>
      <c r="O60">
        <f t="shared" si="2"/>
        <v>1</v>
      </c>
      <c r="P60">
        <f t="shared" si="3"/>
        <v>3</v>
      </c>
      <c r="Q60" t="b">
        <f t="shared" si="4"/>
        <v>0</v>
      </c>
    </row>
    <row r="61" spans="1:17" x14ac:dyDescent="0.25">
      <c r="A61">
        <v>3</v>
      </c>
      <c r="B61">
        <v>11.83</v>
      </c>
      <c r="C61">
        <v>13.23</v>
      </c>
      <c r="D61">
        <v>0.84960000000000002</v>
      </c>
      <c r="E61">
        <v>5.2629999999999999</v>
      </c>
      <c r="F61">
        <v>2.84</v>
      </c>
      <c r="G61">
        <v>5.1950000000000003</v>
      </c>
      <c r="H61">
        <v>5.3070000000000004</v>
      </c>
      <c r="I61" t="str">
        <f t="shared" si="5"/>
        <v>Canadian</v>
      </c>
      <c r="J61">
        <v>0.2859086281483334</v>
      </c>
      <c r="K61">
        <f t="array" ref="K61">SQRT(SUMSQ($B61:$H61-$S$2:$Y$2))</f>
        <v>3.9800824210787726</v>
      </c>
      <c r="L61">
        <f t="array" ref="L61">SQRT(SUMSQ($B61:$H61-$S$3:$Y$3))</f>
        <v>8.0927341324753002</v>
      </c>
      <c r="M61">
        <f t="array" ref="M61">SQRT(SUMSQ($B61:$H61-$S$4:$Y$4))</f>
        <v>0.58679354501541137</v>
      </c>
      <c r="N61">
        <f t="shared" si="1"/>
        <v>0.58679354501541137</v>
      </c>
      <c r="O61">
        <f t="shared" si="2"/>
        <v>3</v>
      </c>
      <c r="P61">
        <f t="shared" si="3"/>
        <v>3</v>
      </c>
      <c r="Q61" t="b">
        <f t="shared" si="4"/>
        <v>1</v>
      </c>
    </row>
    <row r="62" spans="1:17" x14ac:dyDescent="0.25">
      <c r="A62">
        <v>1</v>
      </c>
      <c r="B62">
        <v>14.28</v>
      </c>
      <c r="C62">
        <v>14.17</v>
      </c>
      <c r="D62">
        <v>0.89439999999999997</v>
      </c>
      <c r="E62">
        <v>5.3970000000000002</v>
      </c>
      <c r="F62">
        <v>3.298</v>
      </c>
      <c r="G62">
        <v>6.6849999999999996</v>
      </c>
      <c r="H62">
        <v>5.0010000000000003</v>
      </c>
      <c r="I62" t="str">
        <f t="shared" si="5"/>
        <v>Kama</v>
      </c>
      <c r="J62">
        <v>0.28891576374711769</v>
      </c>
      <c r="K62">
        <f t="array" ref="K62">SQRT(SUMSQ($B62:$H62-$S$2:$Y$2))</f>
        <v>4.0302720505039451</v>
      </c>
      <c r="L62">
        <f t="array" ref="L62">SQRT(SUMSQ($B62:$H62-$S$3:$Y$3))</f>
        <v>6.2575148601119563</v>
      </c>
      <c r="M62">
        <f t="array" ref="M62">SQRT(SUMSQ($B62:$H62-$S$4:$Y$4))</f>
        <v>3.2979411496951645</v>
      </c>
      <c r="N62">
        <f t="shared" si="1"/>
        <v>3.2979411496951645</v>
      </c>
      <c r="O62">
        <f t="shared" si="2"/>
        <v>3</v>
      </c>
      <c r="P62">
        <f t="shared" si="3"/>
        <v>1</v>
      </c>
      <c r="Q62" t="b">
        <f t="shared" si="4"/>
        <v>0</v>
      </c>
    </row>
    <row r="63" spans="1:17" x14ac:dyDescent="0.25">
      <c r="A63">
        <v>1</v>
      </c>
      <c r="B63">
        <v>17.079999999999998</v>
      </c>
      <c r="C63">
        <v>15.38</v>
      </c>
      <c r="D63">
        <v>0.90790000000000004</v>
      </c>
      <c r="E63">
        <v>5.8319999999999999</v>
      </c>
      <c r="F63">
        <v>3.6829999999999998</v>
      </c>
      <c r="G63">
        <v>2.956</v>
      </c>
      <c r="H63">
        <v>5.484</v>
      </c>
      <c r="I63" t="str">
        <f t="shared" si="5"/>
        <v>Kama</v>
      </c>
      <c r="J63">
        <v>0.29349825651795647</v>
      </c>
      <c r="K63">
        <f t="array" ref="K63">SQRT(SUMSQ($B63:$H63-$S$2:$Y$2))</f>
        <v>2.7105890459162256</v>
      </c>
      <c r="L63">
        <f t="array" ref="L63">SQRT(SUMSQ($B63:$H63-$S$3:$Y$3))</f>
        <v>2.234736785706922</v>
      </c>
      <c r="M63">
        <f t="array" ref="M63">SQRT(SUMSQ($B63:$H63-$S$4:$Y$4))</f>
        <v>5.9438741086563827</v>
      </c>
      <c r="N63">
        <f t="shared" si="1"/>
        <v>2.234736785706922</v>
      </c>
      <c r="O63">
        <f t="shared" si="2"/>
        <v>2</v>
      </c>
      <c r="P63">
        <f t="shared" si="3"/>
        <v>1</v>
      </c>
      <c r="Q63" t="b">
        <f t="shared" si="4"/>
        <v>0</v>
      </c>
    </row>
    <row r="64" spans="1:17" x14ac:dyDescent="0.25">
      <c r="A64">
        <v>3</v>
      </c>
      <c r="B64">
        <v>10.8</v>
      </c>
      <c r="C64">
        <v>12.57</v>
      </c>
      <c r="D64">
        <v>0.85899999999999999</v>
      </c>
      <c r="E64">
        <v>4.9809999999999999</v>
      </c>
      <c r="F64">
        <v>2.8210000000000002</v>
      </c>
      <c r="G64">
        <v>4.7729999999999997</v>
      </c>
      <c r="H64">
        <v>5.0629999999999997</v>
      </c>
      <c r="I64" t="str">
        <f t="shared" si="5"/>
        <v>Canadian</v>
      </c>
      <c r="J64">
        <v>0.2985316690206945</v>
      </c>
      <c r="K64">
        <f t="array" ref="K64">SQRT(SUMSQ($B64:$H64-$S$2:$Y$2))</f>
        <v>4.795667435860075</v>
      </c>
      <c r="L64">
        <f t="array" ref="L64">SQRT(SUMSQ($B64:$H64-$S$3:$Y$3))</f>
        <v>9.2435152731385362</v>
      </c>
      <c r="M64">
        <f t="array" ref="M64">SQRT(SUMSQ($B64:$H64-$S$4:$Y$4))</f>
        <v>1.340360733555688</v>
      </c>
      <c r="N64">
        <f t="shared" si="1"/>
        <v>1.340360733555688</v>
      </c>
      <c r="O64">
        <f t="shared" si="2"/>
        <v>3</v>
      </c>
      <c r="P64">
        <f t="shared" si="3"/>
        <v>3</v>
      </c>
      <c r="Q64" t="b">
        <f t="shared" si="4"/>
        <v>1</v>
      </c>
    </row>
    <row r="65" spans="1:17" x14ac:dyDescent="0.25">
      <c r="A65">
        <v>1</v>
      </c>
      <c r="B65">
        <v>13.45</v>
      </c>
      <c r="C65">
        <v>14.02</v>
      </c>
      <c r="D65">
        <v>0.86040000000000005</v>
      </c>
      <c r="E65">
        <v>5.516</v>
      </c>
      <c r="F65">
        <v>3.0649999999999999</v>
      </c>
      <c r="G65">
        <v>3.5310000000000001</v>
      </c>
      <c r="H65">
        <v>5.0970000000000004</v>
      </c>
      <c r="I65" t="str">
        <f t="shared" si="5"/>
        <v>Kama</v>
      </c>
      <c r="J65">
        <v>0.30323880464219199</v>
      </c>
      <c r="K65">
        <f t="array" ref="K65">SQRT(SUMSQ($B65:$H65-$S$2:$Y$2))</f>
        <v>1.5207663167766177</v>
      </c>
      <c r="L65">
        <f t="array" ref="L65">SQRT(SUMSQ($B65:$H65-$S$3:$Y$3))</f>
        <v>6.0986666198034651</v>
      </c>
      <c r="M65">
        <f t="array" ref="M65">SQRT(SUMSQ($B65:$H65-$S$4:$Y$4))</f>
        <v>2.080602635310064</v>
      </c>
      <c r="N65">
        <f t="shared" si="1"/>
        <v>1.5207663167766177</v>
      </c>
      <c r="O65">
        <f t="shared" si="2"/>
        <v>1</v>
      </c>
      <c r="P65">
        <f t="shared" si="3"/>
        <v>1</v>
      </c>
      <c r="Q65" t="b">
        <f t="shared" si="4"/>
        <v>1</v>
      </c>
    </row>
    <row r="66" spans="1:17" x14ac:dyDescent="0.25">
      <c r="A66">
        <v>3</v>
      </c>
      <c r="B66">
        <v>11.49</v>
      </c>
      <c r="C66">
        <v>13.22</v>
      </c>
      <c r="D66">
        <v>0.82630000000000003</v>
      </c>
      <c r="E66">
        <v>5.3040000000000003</v>
      </c>
      <c r="F66">
        <v>2.6949999999999998</v>
      </c>
      <c r="G66">
        <v>5.3879999999999999</v>
      </c>
      <c r="H66">
        <v>5.31</v>
      </c>
      <c r="I66" t="str">
        <f t="shared" ref="I66:I97" si="6">IF(A66 = 1, "Kama", IF(A66 = 2, "Rosa", "Canadian"))</f>
        <v>Canadian</v>
      </c>
      <c r="J66">
        <v>0.30362611448653809</v>
      </c>
      <c r="K66">
        <f t="array" ref="K66">SQRT(SUMSQ($B66:$H66-$S$2:$Y$2))</f>
        <v>4.3602759755296461</v>
      </c>
      <c r="L66">
        <f t="array" ref="L66">SQRT(SUMSQ($B66:$H66-$S$3:$Y$3))</f>
        <v>8.4510378149666963</v>
      </c>
      <c r="M66">
        <f t="array" ref="M66">SQRT(SUMSQ($B66:$H66-$S$4:$Y$4))</f>
        <v>0.88356793458001504</v>
      </c>
      <c r="N66">
        <f t="shared" si="1"/>
        <v>0.88356793458001504</v>
      </c>
      <c r="O66">
        <f t="shared" si="2"/>
        <v>3</v>
      </c>
      <c r="P66">
        <f t="shared" si="3"/>
        <v>3</v>
      </c>
      <c r="Q66" t="b">
        <f t="shared" si="4"/>
        <v>1</v>
      </c>
    </row>
    <row r="67" spans="1:17" x14ac:dyDescent="0.25">
      <c r="A67">
        <v>1</v>
      </c>
      <c r="B67">
        <v>15.05</v>
      </c>
      <c r="C67">
        <v>14.68</v>
      </c>
      <c r="D67">
        <v>0.87790000000000001</v>
      </c>
      <c r="E67">
        <v>5.7119999999999997</v>
      </c>
      <c r="F67">
        <v>3.3279999999999998</v>
      </c>
      <c r="G67">
        <v>2.129</v>
      </c>
      <c r="H67">
        <v>5.36</v>
      </c>
      <c r="I67" t="str">
        <f t="shared" si="6"/>
        <v>Kama</v>
      </c>
      <c r="J67">
        <v>0.30694708720399766</v>
      </c>
      <c r="K67">
        <f t="array" ref="K67">SQRT(SUMSQ($B67:$H67-$S$2:$Y$2))</f>
        <v>0.78282354677660315</v>
      </c>
      <c r="L67">
        <f t="array" ref="L67">SQRT(SUMSQ($B67:$H67-$S$3:$Y$3))</f>
        <v>4.4961050084493541</v>
      </c>
      <c r="M67">
        <f t="array" ref="M67">SQRT(SUMSQ($B67:$H67-$S$4:$Y$4))</f>
        <v>4.3310104489545322</v>
      </c>
      <c r="N67">
        <f t="shared" ref="N67:N130" si="7">MIN(K67:M67)</f>
        <v>0.78282354677660315</v>
      </c>
      <c r="O67">
        <f t="shared" ref="O67:O130" si="8">MATCH(N67,K67:M67,0)</f>
        <v>1</v>
      </c>
      <c r="P67">
        <f t="shared" ref="P67:P130" si="9">IF($I67 = "Canadian", 3, IF($I67 = "Rosa", 2, 1))</f>
        <v>1</v>
      </c>
      <c r="Q67" t="b">
        <f t="shared" ref="Q67:Q130" si="10">EXACT($O67, $P67)</f>
        <v>1</v>
      </c>
    </row>
    <row r="68" spans="1:17" x14ac:dyDescent="0.25">
      <c r="A68">
        <v>1</v>
      </c>
      <c r="B68">
        <v>14.34</v>
      </c>
      <c r="C68">
        <v>14.37</v>
      </c>
      <c r="D68">
        <v>0.87260000000000004</v>
      </c>
      <c r="E68">
        <v>5.63</v>
      </c>
      <c r="F68">
        <v>3.19</v>
      </c>
      <c r="G68">
        <v>1.3129999999999999</v>
      </c>
      <c r="H68">
        <v>5.15</v>
      </c>
      <c r="I68" t="str">
        <f t="shared" si="6"/>
        <v>Kama</v>
      </c>
      <c r="J68">
        <v>0.31069829640212077</v>
      </c>
      <c r="K68">
        <f t="array" ref="K68">SQRT(SUMSQ($B68:$H68-$S$2:$Y$2))</f>
        <v>1.4070569993655577</v>
      </c>
      <c r="L68">
        <f t="array" ref="L68">SQRT(SUMSQ($B68:$H68-$S$3:$Y$3))</f>
        <v>5.5330788092739818</v>
      </c>
      <c r="M68">
        <f t="array" ref="M68">SQRT(SUMSQ($B68:$H68-$S$4:$Y$4))</f>
        <v>4.3061528267209237</v>
      </c>
      <c r="N68">
        <f t="shared" si="7"/>
        <v>1.4070569993655577</v>
      </c>
      <c r="O68">
        <f t="shared" si="8"/>
        <v>1</v>
      </c>
      <c r="P68">
        <f t="shared" si="9"/>
        <v>1</v>
      </c>
      <c r="Q68" t="b">
        <f t="shared" si="10"/>
        <v>1</v>
      </c>
    </row>
    <row r="69" spans="1:17" x14ac:dyDescent="0.25">
      <c r="A69">
        <v>2</v>
      </c>
      <c r="B69">
        <v>18.72</v>
      </c>
      <c r="C69">
        <v>16.190000000000001</v>
      </c>
      <c r="D69">
        <v>0.89770000000000005</v>
      </c>
      <c r="E69">
        <v>6.0060000000000002</v>
      </c>
      <c r="F69">
        <v>3.8570000000000002</v>
      </c>
      <c r="G69">
        <v>5.3239999999999998</v>
      </c>
      <c r="H69">
        <v>5.8789999999999996</v>
      </c>
      <c r="I69" t="str">
        <f t="shared" si="6"/>
        <v>Rosa</v>
      </c>
      <c r="J69">
        <v>0.31118781298565634</v>
      </c>
      <c r="K69">
        <f t="array" ref="K69">SQRT(SUMSQ($B69:$H69-$S$2:$Y$2))</f>
        <v>5.2794533550837972</v>
      </c>
      <c r="L69">
        <f t="array" ref="L69">SQRT(SUMSQ($B69:$H69-$S$3:$Y$3))</f>
        <v>1.9846521093605574</v>
      </c>
      <c r="M69">
        <f t="array" ref="M69">SQRT(SUMSQ($B69:$H69-$S$4:$Y$4))</f>
        <v>7.5949395779493463</v>
      </c>
      <c r="N69">
        <f t="shared" si="7"/>
        <v>1.9846521093605574</v>
      </c>
      <c r="O69">
        <f t="shared" si="8"/>
        <v>2</v>
      </c>
      <c r="P69">
        <f t="shared" si="9"/>
        <v>2</v>
      </c>
      <c r="Q69" t="b">
        <f t="shared" si="10"/>
        <v>1</v>
      </c>
    </row>
    <row r="70" spans="1:17" x14ac:dyDescent="0.25">
      <c r="A70">
        <v>1</v>
      </c>
      <c r="B70">
        <v>15.88</v>
      </c>
      <c r="C70">
        <v>14.9</v>
      </c>
      <c r="D70">
        <v>0.89880000000000004</v>
      </c>
      <c r="E70">
        <v>5.6180000000000003</v>
      </c>
      <c r="F70">
        <v>3.5070000000000001</v>
      </c>
      <c r="G70">
        <v>0.7651</v>
      </c>
      <c r="H70">
        <v>5.0910000000000002</v>
      </c>
      <c r="I70" t="str">
        <f t="shared" si="6"/>
        <v>Kama</v>
      </c>
      <c r="J70">
        <v>0.31368670804332777</v>
      </c>
      <c r="K70">
        <f t="array" ref="K70">SQRT(SUMSQ($B70:$H70-$S$2:$Y$2))</f>
        <v>2.3561113832878857</v>
      </c>
      <c r="L70">
        <f t="array" ref="L70">SQRT(SUMSQ($B70:$H70-$S$3:$Y$3))</f>
        <v>4.4210068878777493</v>
      </c>
      <c r="M70">
        <f t="array" ref="M70">SQRT(SUMSQ($B70:$H70-$S$4:$Y$4))</f>
        <v>5.8433973442385536</v>
      </c>
      <c r="N70">
        <f t="shared" si="7"/>
        <v>2.3561113832878857</v>
      </c>
      <c r="O70">
        <f t="shared" si="8"/>
        <v>1</v>
      </c>
      <c r="P70">
        <f t="shared" si="9"/>
        <v>1</v>
      </c>
      <c r="Q70" t="b">
        <f t="shared" si="10"/>
        <v>1</v>
      </c>
    </row>
    <row r="71" spans="1:17" x14ac:dyDescent="0.25">
      <c r="A71">
        <v>3</v>
      </c>
      <c r="B71">
        <v>12.55</v>
      </c>
      <c r="C71">
        <v>13.57</v>
      </c>
      <c r="D71">
        <v>0.85580000000000001</v>
      </c>
      <c r="E71">
        <v>5.3330000000000002</v>
      </c>
      <c r="F71">
        <v>2.968</v>
      </c>
      <c r="G71">
        <v>4.4189999999999996</v>
      </c>
      <c r="H71">
        <v>5.1760000000000002</v>
      </c>
      <c r="I71" t="str">
        <f t="shared" si="6"/>
        <v>Canadian</v>
      </c>
      <c r="J71">
        <v>0.31844036549482724</v>
      </c>
      <c r="K71">
        <f t="array" ref="K71">SQRT(SUMSQ($B71:$H71-$S$2:$Y$2))</f>
        <v>2.8622357923377364</v>
      </c>
      <c r="L71">
        <f t="array" ref="L71">SQRT(SUMSQ($B71:$H71-$S$3:$Y$3))</f>
        <v>7.1744131417065882</v>
      </c>
      <c r="M71">
        <f t="array" ref="M71">SQRT(SUMSQ($B71:$H71-$S$4:$Y$4))</f>
        <v>0.76823288388175304</v>
      </c>
      <c r="N71">
        <f t="shared" si="7"/>
        <v>0.76823288388175304</v>
      </c>
      <c r="O71">
        <f t="shared" si="8"/>
        <v>3</v>
      </c>
      <c r="P71">
        <f t="shared" si="9"/>
        <v>3</v>
      </c>
      <c r="Q71" t="b">
        <f t="shared" si="10"/>
        <v>1</v>
      </c>
    </row>
    <row r="72" spans="1:17" x14ac:dyDescent="0.25">
      <c r="A72">
        <v>3</v>
      </c>
      <c r="B72">
        <v>11.18</v>
      </c>
      <c r="C72">
        <v>13.04</v>
      </c>
      <c r="D72">
        <v>0.8266</v>
      </c>
      <c r="E72">
        <v>5.22</v>
      </c>
      <c r="F72">
        <v>2.6930000000000001</v>
      </c>
      <c r="G72">
        <v>3.3319999999999999</v>
      </c>
      <c r="H72">
        <v>5.0010000000000003</v>
      </c>
      <c r="I72" t="str">
        <f t="shared" si="6"/>
        <v>Canadian</v>
      </c>
      <c r="J72">
        <v>0.32701477797550382</v>
      </c>
      <c r="K72">
        <f t="array" ref="K72">SQRT(SUMSQ($B72:$H72-$S$2:$Y$2))</f>
        <v>3.8337152990584906</v>
      </c>
      <c r="L72">
        <f t="array" ref="L72">SQRT(SUMSQ($B72:$H72-$S$3:$Y$3))</f>
        <v>8.6020503546359084</v>
      </c>
      <c r="M72">
        <f t="array" ref="M72">SQRT(SUMSQ($B72:$H72-$S$4:$Y$4))</f>
        <v>1.528083607495055</v>
      </c>
      <c r="N72">
        <f t="shared" si="7"/>
        <v>1.528083607495055</v>
      </c>
      <c r="O72">
        <f t="shared" si="8"/>
        <v>3</v>
      </c>
      <c r="P72">
        <f t="shared" si="9"/>
        <v>3</v>
      </c>
      <c r="Q72" t="b">
        <f t="shared" si="10"/>
        <v>1</v>
      </c>
    </row>
    <row r="73" spans="1:17" x14ac:dyDescent="0.25">
      <c r="A73">
        <v>1</v>
      </c>
      <c r="B73">
        <v>13.16</v>
      </c>
      <c r="C73">
        <v>13.82</v>
      </c>
      <c r="D73">
        <v>0.86619999999999997</v>
      </c>
      <c r="E73">
        <v>5.4539999999999997</v>
      </c>
      <c r="F73">
        <v>2.9750000000000001</v>
      </c>
      <c r="G73">
        <v>0.85509999999999997</v>
      </c>
      <c r="H73">
        <v>5.056</v>
      </c>
      <c r="I73" t="str">
        <f t="shared" si="6"/>
        <v>Kama</v>
      </c>
      <c r="J73">
        <v>0.32996422814020787</v>
      </c>
      <c r="K73">
        <f t="array" ref="K73">SQRT(SUMSQ($B73:$H73-$S$2:$Y$2))</f>
        <v>2.4456509660387606</v>
      </c>
      <c r="L73">
        <f t="array" ref="L73">SQRT(SUMSQ($B73:$H73-$S$3:$Y$3))</f>
        <v>6.9346275212662114</v>
      </c>
      <c r="M73">
        <f t="array" ref="M73">SQRT(SUMSQ($B73:$H73-$S$4:$Y$4))</f>
        <v>4.0409599360349464</v>
      </c>
      <c r="N73">
        <f t="shared" si="7"/>
        <v>2.4456509660387606</v>
      </c>
      <c r="O73">
        <f t="shared" si="8"/>
        <v>1</v>
      </c>
      <c r="P73">
        <f t="shared" si="9"/>
        <v>1</v>
      </c>
      <c r="Q73" t="b">
        <f t="shared" si="10"/>
        <v>1</v>
      </c>
    </row>
    <row r="74" spans="1:17" x14ac:dyDescent="0.25">
      <c r="A74">
        <v>2</v>
      </c>
      <c r="B74">
        <v>15.99</v>
      </c>
      <c r="C74">
        <v>14.89</v>
      </c>
      <c r="D74">
        <v>0.90639999999999998</v>
      </c>
      <c r="E74">
        <v>5.3630000000000004</v>
      </c>
      <c r="F74">
        <v>3.5819999999999999</v>
      </c>
      <c r="G74">
        <v>3.3359999999999999</v>
      </c>
      <c r="H74">
        <v>5.1440000000000001</v>
      </c>
      <c r="I74" t="str">
        <f t="shared" si="6"/>
        <v>Rosa</v>
      </c>
      <c r="J74">
        <v>0.330079664480738</v>
      </c>
      <c r="K74">
        <f t="array" ref="K74">SQRT(SUMSQ($B74:$H74-$S$2:$Y$2))</f>
        <v>1.6236652300033247</v>
      </c>
      <c r="L74">
        <f t="array" ref="L74">SQRT(SUMSQ($B74:$H74-$S$3:$Y$3))</f>
        <v>3.5101998573893027</v>
      </c>
      <c r="M74">
        <f t="array" ref="M74">SQRT(SUMSQ($B74:$H74-$S$4:$Y$4))</f>
        <v>4.651409171323067</v>
      </c>
      <c r="N74">
        <f t="shared" si="7"/>
        <v>1.6236652300033247</v>
      </c>
      <c r="O74">
        <f t="shared" si="8"/>
        <v>1</v>
      </c>
      <c r="P74">
        <f t="shared" si="9"/>
        <v>2</v>
      </c>
      <c r="Q74" t="b">
        <f t="shared" si="10"/>
        <v>0</v>
      </c>
    </row>
    <row r="75" spans="1:17" x14ac:dyDescent="0.25">
      <c r="A75">
        <v>3</v>
      </c>
      <c r="B75">
        <v>12.21</v>
      </c>
      <c r="C75">
        <v>13.47</v>
      </c>
      <c r="D75">
        <v>0.84530000000000005</v>
      </c>
      <c r="E75">
        <v>5.3570000000000002</v>
      </c>
      <c r="F75">
        <v>2.8929999999999998</v>
      </c>
      <c r="G75">
        <v>1.661</v>
      </c>
      <c r="H75">
        <v>5.1779999999999999</v>
      </c>
      <c r="I75" t="str">
        <f t="shared" si="6"/>
        <v>Canadian</v>
      </c>
      <c r="J75">
        <v>0.35674886496030034</v>
      </c>
      <c r="K75">
        <f t="array" ref="K75">SQRT(SUMSQ($B75:$H75-$S$2:$Y$2))</f>
        <v>2.8257438925450744</v>
      </c>
      <c r="L75">
        <f t="array" ref="L75">SQRT(SUMSQ($B75:$H75-$S$3:$Y$3))</f>
        <v>7.6446876804671202</v>
      </c>
      <c r="M75">
        <f t="array" ref="M75">SQRT(SUMSQ($B75:$H75-$S$4:$Y$4))</f>
        <v>3.0110768544071189</v>
      </c>
      <c r="N75">
        <f t="shared" si="7"/>
        <v>2.8257438925450744</v>
      </c>
      <c r="O75">
        <f t="shared" si="8"/>
        <v>1</v>
      </c>
      <c r="P75">
        <f t="shared" si="9"/>
        <v>3</v>
      </c>
      <c r="Q75" t="b">
        <f t="shared" si="10"/>
        <v>0</v>
      </c>
    </row>
    <row r="76" spans="1:17" x14ac:dyDescent="0.25">
      <c r="A76">
        <v>3</v>
      </c>
      <c r="B76">
        <v>11.81</v>
      </c>
      <c r="C76">
        <v>13.45</v>
      </c>
      <c r="D76">
        <v>0.81979999999999997</v>
      </c>
      <c r="E76">
        <v>5.4130000000000003</v>
      </c>
      <c r="F76">
        <v>2.7160000000000002</v>
      </c>
      <c r="G76">
        <v>4.8979999999999997</v>
      </c>
      <c r="H76">
        <v>5.3520000000000003</v>
      </c>
      <c r="I76" t="str">
        <f t="shared" si="6"/>
        <v>Canadian</v>
      </c>
      <c r="J76">
        <v>0.36084298800730286</v>
      </c>
      <c r="K76">
        <f t="array" ref="K76">SQRT(SUMSQ($B76:$H76-$S$2:$Y$2))</f>
        <v>3.760421423000341</v>
      </c>
      <c r="L76">
        <f t="array" ref="L76">SQRT(SUMSQ($B76:$H76-$S$3:$Y$3))</f>
        <v>7.9600516919688209</v>
      </c>
      <c r="M76">
        <f t="array" ref="M76">SQRT(SUMSQ($B76:$H76-$S$4:$Y$4))</f>
        <v>0.44547132508930537</v>
      </c>
      <c r="N76">
        <f t="shared" si="7"/>
        <v>0.44547132508930537</v>
      </c>
      <c r="O76">
        <f t="shared" si="8"/>
        <v>3</v>
      </c>
      <c r="P76">
        <f t="shared" si="9"/>
        <v>3</v>
      </c>
      <c r="Q76" t="b">
        <f t="shared" si="10"/>
        <v>1</v>
      </c>
    </row>
    <row r="77" spans="1:17" x14ac:dyDescent="0.25">
      <c r="A77">
        <v>3</v>
      </c>
      <c r="B77">
        <v>11.24</v>
      </c>
      <c r="C77">
        <v>13</v>
      </c>
      <c r="D77">
        <v>0.83589999999999998</v>
      </c>
      <c r="E77">
        <v>5.09</v>
      </c>
      <c r="F77">
        <v>2.7149999999999999</v>
      </c>
      <c r="G77">
        <v>3.5209999999999999</v>
      </c>
      <c r="H77">
        <v>5.0880000000000001</v>
      </c>
      <c r="I77" t="str">
        <f t="shared" si="6"/>
        <v>Canadian</v>
      </c>
      <c r="J77">
        <v>0.37777781362549112</v>
      </c>
      <c r="K77">
        <f t="array" ref="K77">SQRT(SUMSQ($B77:$H77-$S$2:$Y$2))</f>
        <v>3.8390078380239481</v>
      </c>
      <c r="L77">
        <f t="array" ref="L77">SQRT(SUMSQ($B77:$H77-$S$3:$Y$3))</f>
        <v>8.5679774999444973</v>
      </c>
      <c r="M77">
        <f t="array" ref="M77">SQRT(SUMSQ($B77:$H77-$S$4:$Y$4))</f>
        <v>1.3482743945163824</v>
      </c>
      <c r="N77">
        <f t="shared" si="7"/>
        <v>1.3482743945163824</v>
      </c>
      <c r="O77">
        <f t="shared" si="8"/>
        <v>3</v>
      </c>
      <c r="P77">
        <f t="shared" si="9"/>
        <v>3</v>
      </c>
      <c r="Q77" t="b">
        <f t="shared" si="10"/>
        <v>1</v>
      </c>
    </row>
    <row r="78" spans="1:17" x14ac:dyDescent="0.25">
      <c r="A78">
        <v>2</v>
      </c>
      <c r="B78">
        <v>20.97</v>
      </c>
      <c r="C78">
        <v>17.25</v>
      </c>
      <c r="D78">
        <v>0.88590000000000002</v>
      </c>
      <c r="E78">
        <v>6.5629999999999997</v>
      </c>
      <c r="F78">
        <v>3.9910000000000001</v>
      </c>
      <c r="G78">
        <v>4.6769999999999996</v>
      </c>
      <c r="H78">
        <v>6.3159999999999998</v>
      </c>
      <c r="I78" t="str">
        <f t="shared" si="6"/>
        <v>Rosa</v>
      </c>
      <c r="J78">
        <v>0.38880804762089471</v>
      </c>
      <c r="K78">
        <f t="array" ref="K78">SQRT(SUMSQ($B78:$H78-$S$2:$Y$2))</f>
        <v>7.4172203142939033</v>
      </c>
      <c r="L78">
        <f t="array" ref="L78">SQRT(SUMSQ($B78:$H78-$S$3:$Y$3))</f>
        <v>2.6380616275965343</v>
      </c>
      <c r="M78">
        <f t="array" ref="M78">SQRT(SUMSQ($B78:$H78-$S$4:$Y$4))</f>
        <v>10.128692742082457</v>
      </c>
      <c r="N78">
        <f t="shared" si="7"/>
        <v>2.6380616275965343</v>
      </c>
      <c r="O78">
        <f t="shared" si="8"/>
        <v>2</v>
      </c>
      <c r="P78">
        <f t="shared" si="9"/>
        <v>2</v>
      </c>
      <c r="Q78" t="b">
        <f t="shared" si="10"/>
        <v>1</v>
      </c>
    </row>
    <row r="79" spans="1:17" x14ac:dyDescent="0.25">
      <c r="A79">
        <v>3</v>
      </c>
      <c r="B79">
        <v>11.82</v>
      </c>
      <c r="C79">
        <v>13.4</v>
      </c>
      <c r="D79">
        <v>0.82740000000000002</v>
      </c>
      <c r="E79">
        <v>5.3140000000000001</v>
      </c>
      <c r="F79">
        <v>2.7770000000000001</v>
      </c>
      <c r="G79">
        <v>4.4710000000000001</v>
      </c>
      <c r="H79">
        <v>5.1779999999999999</v>
      </c>
      <c r="I79" t="str">
        <f t="shared" si="6"/>
        <v>Canadian</v>
      </c>
      <c r="J79">
        <v>0.39256275212225156</v>
      </c>
      <c r="K79">
        <f t="array" ref="K79">SQRT(SUMSQ($B79:$H79-$S$2:$Y$2))</f>
        <v>3.5242182528200949</v>
      </c>
      <c r="L79">
        <f t="array" ref="L79">SQRT(SUMSQ($B79:$H79-$S$3:$Y$3))</f>
        <v>7.9206017574465468</v>
      </c>
      <c r="M79">
        <f t="array" ref="M79">SQRT(SUMSQ($B79:$H79-$S$4:$Y$4))</f>
        <v>0.25149178861738614</v>
      </c>
      <c r="N79">
        <f t="shared" si="7"/>
        <v>0.25149178861738614</v>
      </c>
      <c r="O79">
        <f t="shared" si="8"/>
        <v>3</v>
      </c>
      <c r="P79">
        <f t="shared" si="9"/>
        <v>3</v>
      </c>
      <c r="Q79" t="b">
        <f t="shared" si="10"/>
        <v>1</v>
      </c>
    </row>
    <row r="80" spans="1:17" x14ac:dyDescent="0.25">
      <c r="A80">
        <v>3</v>
      </c>
      <c r="B80">
        <v>12.37</v>
      </c>
      <c r="C80">
        <v>13.47</v>
      </c>
      <c r="D80">
        <v>0.85670000000000002</v>
      </c>
      <c r="E80">
        <v>5.2039999999999997</v>
      </c>
      <c r="F80">
        <v>2.96</v>
      </c>
      <c r="G80">
        <v>3.919</v>
      </c>
      <c r="H80">
        <v>5.0010000000000003</v>
      </c>
      <c r="I80" t="str">
        <f t="shared" si="6"/>
        <v>Canadian</v>
      </c>
      <c r="J80">
        <v>0.39328950367385007</v>
      </c>
      <c r="K80">
        <f t="array" ref="K80">SQRT(SUMSQ($B80:$H80-$S$2:$Y$2))</f>
        <v>2.7892341847463777</v>
      </c>
      <c r="L80">
        <f t="array" ref="L80">SQRT(SUMSQ($B80:$H80-$S$3:$Y$3))</f>
        <v>7.3608826357170614</v>
      </c>
      <c r="M80">
        <f t="array" ref="M80">SQRT(SUMSQ($B80:$H80-$S$4:$Y$4))</f>
        <v>0.90508919436699831</v>
      </c>
      <c r="N80">
        <f t="shared" si="7"/>
        <v>0.90508919436699831</v>
      </c>
      <c r="O80">
        <f t="shared" si="8"/>
        <v>3</v>
      </c>
      <c r="P80">
        <f t="shared" si="9"/>
        <v>3</v>
      </c>
      <c r="Q80" t="b">
        <f t="shared" si="10"/>
        <v>1</v>
      </c>
    </row>
    <row r="81" spans="1:17" x14ac:dyDescent="0.25">
      <c r="A81">
        <v>1</v>
      </c>
      <c r="B81">
        <v>15.38</v>
      </c>
      <c r="C81">
        <v>14.77</v>
      </c>
      <c r="D81">
        <v>0.88570000000000004</v>
      </c>
      <c r="E81">
        <v>5.6619999999999999</v>
      </c>
      <c r="F81">
        <v>3.419</v>
      </c>
      <c r="G81">
        <v>1.9990000000000001</v>
      </c>
      <c r="H81">
        <v>5.2220000000000004</v>
      </c>
      <c r="I81" t="str">
        <f t="shared" si="6"/>
        <v>Kama</v>
      </c>
      <c r="J81">
        <v>0.39742004447452273</v>
      </c>
      <c r="K81">
        <f t="array" ref="K81">SQRT(SUMSQ($B81:$H81-$S$2:$Y$2))</f>
        <v>1.0914028549811439</v>
      </c>
      <c r="L81">
        <f t="array" ref="L81">SQRT(SUMSQ($B81:$H81-$S$3:$Y$3))</f>
        <v>4.2466283075267004</v>
      </c>
      <c r="M81">
        <f t="array" ref="M81">SQRT(SUMSQ($B81:$H81-$S$4:$Y$4))</f>
        <v>4.6781325026049059</v>
      </c>
      <c r="N81">
        <f t="shared" si="7"/>
        <v>1.0914028549811439</v>
      </c>
      <c r="O81">
        <f t="shared" si="8"/>
        <v>1</v>
      </c>
      <c r="P81">
        <f t="shared" si="9"/>
        <v>1</v>
      </c>
      <c r="Q81" t="b">
        <f t="shared" si="10"/>
        <v>1</v>
      </c>
    </row>
    <row r="82" spans="1:17" x14ac:dyDescent="0.25">
      <c r="A82">
        <v>1</v>
      </c>
      <c r="B82">
        <v>14.11</v>
      </c>
      <c r="C82">
        <v>14.26</v>
      </c>
      <c r="D82">
        <v>0.87219999999999998</v>
      </c>
      <c r="E82">
        <v>5.52</v>
      </c>
      <c r="F82">
        <v>3.1680000000000001</v>
      </c>
      <c r="G82">
        <v>2.6880000000000002</v>
      </c>
      <c r="H82">
        <v>5.2190000000000003</v>
      </c>
      <c r="I82" t="str">
        <f t="shared" si="6"/>
        <v>Kama</v>
      </c>
      <c r="J82">
        <v>0.41073948213403111</v>
      </c>
      <c r="K82">
        <f t="array" ref="K82">SQRT(SUMSQ($B82:$H82-$S$2:$Y$2))</f>
        <v>0.55447906706075134</v>
      </c>
      <c r="L82">
        <f t="array" ref="L82">SQRT(SUMSQ($B82:$H82-$S$3:$Y$3))</f>
        <v>5.4280526401674081</v>
      </c>
      <c r="M82">
        <f t="array" ref="M82">SQRT(SUMSQ($B82:$H82-$S$4:$Y$4))</f>
        <v>3.1447834297753992</v>
      </c>
      <c r="N82">
        <f t="shared" si="7"/>
        <v>0.55447906706075134</v>
      </c>
      <c r="O82">
        <f t="shared" si="8"/>
        <v>1</v>
      </c>
      <c r="P82">
        <f t="shared" si="9"/>
        <v>1</v>
      </c>
      <c r="Q82" t="b">
        <f t="shared" si="10"/>
        <v>1</v>
      </c>
    </row>
    <row r="83" spans="1:17" x14ac:dyDescent="0.25">
      <c r="A83">
        <v>2</v>
      </c>
      <c r="B83">
        <v>15.38</v>
      </c>
      <c r="C83">
        <v>14.9</v>
      </c>
      <c r="D83">
        <v>0.87060000000000004</v>
      </c>
      <c r="E83">
        <v>5.8840000000000003</v>
      </c>
      <c r="F83">
        <v>3.2679999999999998</v>
      </c>
      <c r="G83">
        <v>4.4619999999999997</v>
      </c>
      <c r="H83">
        <v>5.7949999999999999</v>
      </c>
      <c r="I83" t="str">
        <f t="shared" si="6"/>
        <v>Rosa</v>
      </c>
      <c r="J83">
        <v>0.4115150484958584</v>
      </c>
      <c r="K83">
        <f t="array" ref="K83">SQRT(SUMSQ($B83:$H83-$S$2:$Y$2))</f>
        <v>2.1066975624077795</v>
      </c>
      <c r="L83">
        <f t="array" ref="L83">SQRT(SUMSQ($B83:$H83-$S$3:$Y$3))</f>
        <v>4.0186648191989276</v>
      </c>
      <c r="M83">
        <f t="array" ref="M83">SQRT(SUMSQ($B83:$H83-$S$4:$Y$4))</f>
        <v>3.9804396892506837</v>
      </c>
      <c r="N83">
        <f t="shared" si="7"/>
        <v>2.1066975624077795</v>
      </c>
      <c r="O83">
        <f t="shared" si="8"/>
        <v>1</v>
      </c>
      <c r="P83">
        <f t="shared" si="9"/>
        <v>2</v>
      </c>
      <c r="Q83" t="b">
        <f t="shared" si="10"/>
        <v>0</v>
      </c>
    </row>
    <row r="84" spans="1:17" x14ac:dyDescent="0.25">
      <c r="A84">
        <v>2</v>
      </c>
      <c r="B84">
        <v>18.98</v>
      </c>
      <c r="C84">
        <v>16.57</v>
      </c>
      <c r="D84">
        <v>0.86870000000000003</v>
      </c>
      <c r="E84">
        <v>6.4489999999999998</v>
      </c>
      <c r="F84">
        <v>3.552</v>
      </c>
      <c r="G84">
        <v>2.1440000000000001</v>
      </c>
      <c r="H84">
        <v>6.4530000000000003</v>
      </c>
      <c r="I84" t="str">
        <f t="shared" si="6"/>
        <v>Rosa</v>
      </c>
      <c r="J84">
        <v>0.41262567191667987</v>
      </c>
      <c r="K84">
        <f t="array" ref="K84">SQRT(SUMSQ($B84:$H84-$S$2:$Y$2))</f>
        <v>5.1330792131919756</v>
      </c>
      <c r="L84">
        <f t="array" ref="L84">SQRT(SUMSQ($B84:$H84-$S$3:$Y$3))</f>
        <v>1.3433528054116424</v>
      </c>
      <c r="M84">
        <f t="array" ref="M84">SQRT(SUMSQ($B84:$H84-$S$4:$Y$4))</f>
        <v>8.4264290510835611</v>
      </c>
      <c r="N84">
        <f t="shared" si="7"/>
        <v>1.3433528054116424</v>
      </c>
      <c r="O84">
        <f t="shared" si="8"/>
        <v>2</v>
      </c>
      <c r="P84">
        <f t="shared" si="9"/>
        <v>2</v>
      </c>
      <c r="Q84" t="b">
        <f t="shared" si="10"/>
        <v>1</v>
      </c>
    </row>
    <row r="85" spans="1:17" x14ac:dyDescent="0.25">
      <c r="A85">
        <v>2</v>
      </c>
      <c r="B85">
        <v>18.96</v>
      </c>
      <c r="C85">
        <v>16.2</v>
      </c>
      <c r="D85">
        <v>0.90769999999999995</v>
      </c>
      <c r="E85">
        <v>6.0510000000000002</v>
      </c>
      <c r="F85">
        <v>3.8969999999999998</v>
      </c>
      <c r="G85">
        <v>4.3339999999999996</v>
      </c>
      <c r="H85">
        <v>5.75</v>
      </c>
      <c r="I85" t="str">
        <f t="shared" si="6"/>
        <v>Rosa</v>
      </c>
      <c r="J85">
        <v>0.41626027153842826</v>
      </c>
      <c r="K85">
        <f t="array" ref="K85">SQRT(SUMSQ($B85:$H85-$S$2:$Y$2))</f>
        <v>5.0611531232928808</v>
      </c>
      <c r="L85">
        <f t="array" ref="L85">SQRT(SUMSQ($B85:$H85-$S$3:$Y$3))</f>
        <v>1.0499931063082564</v>
      </c>
      <c r="M85">
        <f t="array" ref="M85">SQRT(SUMSQ($B85:$H85-$S$4:$Y$4))</f>
        <v>7.7902480084750714</v>
      </c>
      <c r="N85">
        <f t="shared" si="7"/>
        <v>1.0499931063082564</v>
      </c>
      <c r="O85">
        <f t="shared" si="8"/>
        <v>2</v>
      </c>
      <c r="P85">
        <f t="shared" si="9"/>
        <v>2</v>
      </c>
      <c r="Q85" t="b">
        <f t="shared" si="10"/>
        <v>1</v>
      </c>
    </row>
    <row r="86" spans="1:17" x14ac:dyDescent="0.25">
      <c r="A86">
        <v>2</v>
      </c>
      <c r="B86">
        <v>19.309999999999999</v>
      </c>
      <c r="C86">
        <v>16.59</v>
      </c>
      <c r="D86">
        <v>0.88149999999999995</v>
      </c>
      <c r="E86">
        <v>6.3410000000000002</v>
      </c>
      <c r="F86">
        <v>3.81</v>
      </c>
      <c r="G86">
        <v>3.4769999999999999</v>
      </c>
      <c r="H86">
        <v>6.2380000000000004</v>
      </c>
      <c r="I86" t="str">
        <f t="shared" si="6"/>
        <v>Rosa</v>
      </c>
      <c r="J86">
        <v>0.42192331427949181</v>
      </c>
      <c r="K86">
        <f t="array" ref="K86">SQRT(SUMSQ($B86:$H86-$S$2:$Y$2))</f>
        <v>5.4109033418047492</v>
      </c>
      <c r="L86">
        <f t="array" ref="L86">SQRT(SUMSQ($B86:$H86-$S$3:$Y$3))</f>
        <v>0.5157921746855364</v>
      </c>
      <c r="M86">
        <f t="array" ref="M86">SQRT(SUMSQ($B86:$H86-$S$4:$Y$4))</f>
        <v>8.4073041176878203</v>
      </c>
      <c r="N86">
        <f t="shared" si="7"/>
        <v>0.5157921746855364</v>
      </c>
      <c r="O86">
        <f t="shared" si="8"/>
        <v>2</v>
      </c>
      <c r="P86">
        <f t="shared" si="9"/>
        <v>2</v>
      </c>
      <c r="Q86" t="b">
        <f t="shared" si="10"/>
        <v>1</v>
      </c>
    </row>
    <row r="87" spans="1:17" x14ac:dyDescent="0.25">
      <c r="A87">
        <v>3</v>
      </c>
      <c r="B87">
        <v>12.49</v>
      </c>
      <c r="C87">
        <v>13.46</v>
      </c>
      <c r="D87">
        <v>0.86580000000000001</v>
      </c>
      <c r="E87">
        <v>5.2670000000000003</v>
      </c>
      <c r="F87">
        <v>2.9670000000000001</v>
      </c>
      <c r="G87">
        <v>4.4210000000000003</v>
      </c>
      <c r="H87">
        <v>5.0019999999999998</v>
      </c>
      <c r="I87" t="str">
        <f t="shared" si="6"/>
        <v>Canadian</v>
      </c>
      <c r="J87">
        <v>0.42330183612579608</v>
      </c>
      <c r="K87">
        <f t="array" ref="K87">SQRT(SUMSQ($B87:$H87-$S$2:$Y$2))</f>
        <v>2.9528544732435011</v>
      </c>
      <c r="L87">
        <f t="array" ref="L87">SQRT(SUMSQ($B87:$H87-$S$3:$Y$3))</f>
        <v>7.3033516414745021</v>
      </c>
      <c r="M87">
        <f t="array" ref="M87">SQRT(SUMSQ($B87:$H87-$S$4:$Y$4))</f>
        <v>0.68246745020701594</v>
      </c>
      <c r="N87">
        <f t="shared" si="7"/>
        <v>0.68246745020701594</v>
      </c>
      <c r="O87">
        <f t="shared" si="8"/>
        <v>3</v>
      </c>
      <c r="P87">
        <f t="shared" si="9"/>
        <v>3</v>
      </c>
      <c r="Q87" t="b">
        <f t="shared" si="10"/>
        <v>1</v>
      </c>
    </row>
    <row r="88" spans="1:17" x14ac:dyDescent="0.25">
      <c r="A88">
        <v>3</v>
      </c>
      <c r="B88">
        <v>12.76</v>
      </c>
      <c r="C88">
        <v>13.38</v>
      </c>
      <c r="D88">
        <v>0.89639999999999997</v>
      </c>
      <c r="E88">
        <v>5.0730000000000004</v>
      </c>
      <c r="F88">
        <v>3.1549999999999998</v>
      </c>
      <c r="G88">
        <v>2.8279999999999998</v>
      </c>
      <c r="H88">
        <v>4.83</v>
      </c>
      <c r="I88" t="str">
        <f t="shared" si="6"/>
        <v>Canadian</v>
      </c>
      <c r="J88">
        <v>0.4359809265811958</v>
      </c>
      <c r="K88">
        <f t="array" ref="K88">SQRT(SUMSQ($B88:$H88-$S$2:$Y$2))</f>
        <v>2.2295859275484045</v>
      </c>
      <c r="L88">
        <f t="array" ref="L88">SQRT(SUMSQ($B88:$H88-$S$3:$Y$3))</f>
        <v>7.0855330319527292</v>
      </c>
      <c r="M88">
        <f t="array" ref="M88">SQRT(SUMSQ($B88:$H88-$S$4:$Y$4))</f>
        <v>2.0681455565164799</v>
      </c>
      <c r="N88">
        <f t="shared" si="7"/>
        <v>2.0681455565164799</v>
      </c>
      <c r="O88">
        <f t="shared" si="8"/>
        <v>3</v>
      </c>
      <c r="P88">
        <f t="shared" si="9"/>
        <v>3</v>
      </c>
      <c r="Q88" t="b">
        <f t="shared" si="10"/>
        <v>1</v>
      </c>
    </row>
    <row r="89" spans="1:17" x14ac:dyDescent="0.25">
      <c r="A89">
        <v>1</v>
      </c>
      <c r="B89">
        <v>13.02</v>
      </c>
      <c r="C89">
        <v>13.76</v>
      </c>
      <c r="D89">
        <v>0.86409999999999998</v>
      </c>
      <c r="E89">
        <v>5.3949999999999996</v>
      </c>
      <c r="F89">
        <v>3.0259999999999998</v>
      </c>
      <c r="G89">
        <v>3.3730000000000002</v>
      </c>
      <c r="H89">
        <v>4.8250000000000002</v>
      </c>
      <c r="I89" t="str">
        <f t="shared" si="6"/>
        <v>Kama</v>
      </c>
      <c r="J89">
        <v>0.4363805289771876</v>
      </c>
      <c r="K89">
        <f t="array" ref="K89">SQRT(SUMSQ($B89:$H89-$S$2:$Y$2))</f>
        <v>1.925211766070865</v>
      </c>
      <c r="L89">
        <f t="array" ref="L89">SQRT(SUMSQ($B89:$H89-$S$3:$Y$3))</f>
        <v>6.647148888092322</v>
      </c>
      <c r="M89">
        <f t="array" ref="M89">SQRT(SUMSQ($B89:$H89-$S$4:$Y$4))</f>
        <v>1.8045543218458031</v>
      </c>
      <c r="N89">
        <f t="shared" si="7"/>
        <v>1.8045543218458031</v>
      </c>
      <c r="O89">
        <f t="shared" si="8"/>
        <v>3</v>
      </c>
      <c r="P89">
        <f t="shared" si="9"/>
        <v>1</v>
      </c>
      <c r="Q89" t="b">
        <f t="shared" si="10"/>
        <v>0</v>
      </c>
    </row>
    <row r="90" spans="1:17" x14ac:dyDescent="0.25">
      <c r="A90">
        <v>2</v>
      </c>
      <c r="B90">
        <v>18.95</v>
      </c>
      <c r="C90">
        <v>16.420000000000002</v>
      </c>
      <c r="D90">
        <v>0.88290000000000002</v>
      </c>
      <c r="E90">
        <v>6.2480000000000002</v>
      </c>
      <c r="F90">
        <v>3.7549999999999999</v>
      </c>
      <c r="G90">
        <v>3.3679999999999999</v>
      </c>
      <c r="H90">
        <v>6.1479999999999997</v>
      </c>
      <c r="I90" t="str">
        <f t="shared" si="6"/>
        <v>Rosa</v>
      </c>
      <c r="J90">
        <v>0.44056878062977567</v>
      </c>
      <c r="K90">
        <f t="array" ref="K90">SQRT(SUMSQ($B90:$H90-$S$2:$Y$2))</f>
        <v>4.9791277846675408</v>
      </c>
      <c r="L90">
        <f t="array" ref="L90">SQRT(SUMSQ($B90:$H90-$S$3:$Y$3))</f>
        <v>0.10111306759281483</v>
      </c>
      <c r="M90">
        <f t="array" ref="M90">SQRT(SUMSQ($B90:$H90-$S$4:$Y$4))</f>
        <v>8.0095493392117021</v>
      </c>
      <c r="N90">
        <f t="shared" si="7"/>
        <v>0.10111306759281483</v>
      </c>
      <c r="O90">
        <f t="shared" si="8"/>
        <v>2</v>
      </c>
      <c r="P90">
        <f t="shared" si="9"/>
        <v>2</v>
      </c>
      <c r="Q90" t="b">
        <f t="shared" si="10"/>
        <v>1</v>
      </c>
    </row>
    <row r="91" spans="1:17" x14ac:dyDescent="0.25">
      <c r="A91">
        <v>3</v>
      </c>
      <c r="B91">
        <v>11.23</v>
      </c>
      <c r="C91">
        <v>12.88</v>
      </c>
      <c r="D91">
        <v>0.85109999999999997</v>
      </c>
      <c r="E91">
        <v>5.14</v>
      </c>
      <c r="F91">
        <v>2.7949999999999999</v>
      </c>
      <c r="G91">
        <v>4.3250000000000002</v>
      </c>
      <c r="H91">
        <v>5.0030000000000001</v>
      </c>
      <c r="I91" t="str">
        <f t="shared" si="6"/>
        <v>Canadian</v>
      </c>
      <c r="J91">
        <v>0.44432277356109195</v>
      </c>
      <c r="K91">
        <f t="array" ref="K91">SQRT(SUMSQ($B91:$H91-$S$2:$Y$2))</f>
        <v>4.1290639147148207</v>
      </c>
      <c r="L91">
        <f t="array" ref="L91">SQRT(SUMSQ($B91:$H91-$S$3:$Y$3))</f>
        <v>8.6694376807152462</v>
      </c>
      <c r="M91">
        <f t="array" ref="M91">SQRT(SUMSQ($B91:$H91-$S$4:$Y$4))</f>
        <v>0.8568009905738434</v>
      </c>
      <c r="N91">
        <f t="shared" si="7"/>
        <v>0.8568009905738434</v>
      </c>
      <c r="O91">
        <f t="shared" si="8"/>
        <v>3</v>
      </c>
      <c r="P91">
        <f t="shared" si="9"/>
        <v>3</v>
      </c>
      <c r="Q91" t="b">
        <f t="shared" si="10"/>
        <v>1</v>
      </c>
    </row>
    <row r="92" spans="1:17" x14ac:dyDescent="0.25">
      <c r="A92">
        <v>1</v>
      </c>
      <c r="B92">
        <v>16.63</v>
      </c>
      <c r="C92">
        <v>15.46</v>
      </c>
      <c r="D92">
        <v>0.87470000000000003</v>
      </c>
      <c r="E92">
        <v>6.0529999999999999</v>
      </c>
      <c r="F92">
        <v>3.4649999999999999</v>
      </c>
      <c r="G92">
        <v>2.04</v>
      </c>
      <c r="H92">
        <v>5.8769999999999998</v>
      </c>
      <c r="I92" t="str">
        <f t="shared" si="6"/>
        <v>Kama</v>
      </c>
      <c r="J92">
        <v>0.44707246414211099</v>
      </c>
      <c r="K92">
        <f t="array" ref="K92">SQRT(SUMSQ($B92:$H92-$S$2:$Y$2))</f>
        <v>2.5044515267899166</v>
      </c>
      <c r="L92">
        <f t="array" ref="L92">SQRT(SUMSQ($B92:$H92-$S$3:$Y$3))</f>
        <v>2.8171203088699421</v>
      </c>
      <c r="M92">
        <f t="array" ref="M92">SQRT(SUMSQ($B92:$H92-$S$4:$Y$4))</f>
        <v>5.9643082224573281</v>
      </c>
      <c r="N92">
        <f t="shared" si="7"/>
        <v>2.5044515267899166</v>
      </c>
      <c r="O92">
        <f t="shared" si="8"/>
        <v>1</v>
      </c>
      <c r="P92">
        <f t="shared" si="9"/>
        <v>1</v>
      </c>
      <c r="Q92" t="b">
        <f t="shared" si="10"/>
        <v>1</v>
      </c>
    </row>
    <row r="93" spans="1:17" x14ac:dyDescent="0.25">
      <c r="A93">
        <v>1</v>
      </c>
      <c r="B93">
        <v>14.49</v>
      </c>
      <c r="C93">
        <v>14.61</v>
      </c>
      <c r="D93">
        <v>0.8538</v>
      </c>
      <c r="E93">
        <v>5.7149999999999999</v>
      </c>
      <c r="F93">
        <v>3.113</v>
      </c>
      <c r="G93">
        <v>4.1159999999999997</v>
      </c>
      <c r="H93">
        <v>5.3959999999999999</v>
      </c>
      <c r="I93" t="str">
        <f t="shared" si="6"/>
        <v>Kama</v>
      </c>
      <c r="J93">
        <v>0.45564225519052248</v>
      </c>
      <c r="K93">
        <f t="array" ref="K93">SQRT(SUMSQ($B93:$H93-$S$2:$Y$2))</f>
        <v>1.4812208564774825</v>
      </c>
      <c r="L93">
        <f t="array" ref="L93">SQRT(SUMSQ($B93:$H93-$S$3:$Y$3))</f>
        <v>4.9218221527656238</v>
      </c>
      <c r="M93">
        <f t="array" ref="M93">SQRT(SUMSQ($B93:$H93-$S$4:$Y$4))</f>
        <v>3.0246632204315325</v>
      </c>
      <c r="N93">
        <f t="shared" si="7"/>
        <v>1.4812208564774825</v>
      </c>
      <c r="O93">
        <f t="shared" si="8"/>
        <v>1</v>
      </c>
      <c r="P93">
        <f t="shared" si="9"/>
        <v>1</v>
      </c>
      <c r="Q93" t="b">
        <f t="shared" si="10"/>
        <v>1</v>
      </c>
    </row>
    <row r="94" spans="1:17" x14ac:dyDescent="0.25">
      <c r="A94">
        <v>3</v>
      </c>
      <c r="B94">
        <v>12.11</v>
      </c>
      <c r="C94">
        <v>13.27</v>
      </c>
      <c r="D94">
        <v>0.8639</v>
      </c>
      <c r="E94">
        <v>5.2359999999999998</v>
      </c>
      <c r="F94">
        <v>2.9750000000000001</v>
      </c>
      <c r="G94">
        <v>4.1319999999999997</v>
      </c>
      <c r="H94">
        <v>5.0119999999999996</v>
      </c>
      <c r="I94" t="str">
        <f t="shared" si="6"/>
        <v>Canadian</v>
      </c>
      <c r="J94">
        <v>0.45639503159835304</v>
      </c>
      <c r="K94">
        <f t="array" ref="K94">SQRT(SUMSQ($B94:$H94-$S$2:$Y$2))</f>
        <v>3.1593319941841043</v>
      </c>
      <c r="L94">
        <f t="array" ref="L94">SQRT(SUMSQ($B94:$H94-$S$3:$Y$3))</f>
        <v>7.6815782410775801</v>
      </c>
      <c r="M94">
        <f t="array" ref="M94">SQRT(SUMSQ($B94:$H94-$S$4:$Y$4))</f>
        <v>0.58289076217108482</v>
      </c>
      <c r="N94">
        <f t="shared" si="7"/>
        <v>0.58289076217108482</v>
      </c>
      <c r="O94">
        <f t="shared" si="8"/>
        <v>3</v>
      </c>
      <c r="P94">
        <f t="shared" si="9"/>
        <v>3</v>
      </c>
      <c r="Q94" t="b">
        <f t="shared" si="10"/>
        <v>1</v>
      </c>
    </row>
    <row r="95" spans="1:17" x14ac:dyDescent="0.25">
      <c r="A95">
        <v>3</v>
      </c>
      <c r="B95">
        <v>11.4</v>
      </c>
      <c r="C95">
        <v>13.08</v>
      </c>
      <c r="D95">
        <v>0.83750000000000002</v>
      </c>
      <c r="E95">
        <v>5.1360000000000001</v>
      </c>
      <c r="F95">
        <v>2.7629999999999999</v>
      </c>
      <c r="G95">
        <v>5.5880000000000001</v>
      </c>
      <c r="H95">
        <v>5.0890000000000004</v>
      </c>
      <c r="I95" t="str">
        <f t="shared" si="6"/>
        <v>Canadian</v>
      </c>
      <c r="J95">
        <v>0.45791088502839661</v>
      </c>
      <c r="K95">
        <f t="array" ref="K95">SQRT(SUMSQ($B95:$H95-$S$2:$Y$2))</f>
        <v>4.5926625932379279</v>
      </c>
      <c r="L95">
        <f t="array" ref="L95">SQRT(SUMSQ($B95:$H95-$S$3:$Y$3))</f>
        <v>8.6657684637263017</v>
      </c>
      <c r="M95">
        <f t="array" ref="M95">SQRT(SUMSQ($B95:$H95-$S$4:$Y$4))</f>
        <v>1.0916827350992526</v>
      </c>
      <c r="N95">
        <f t="shared" si="7"/>
        <v>1.0916827350992526</v>
      </c>
      <c r="O95">
        <f t="shared" si="8"/>
        <v>3</v>
      </c>
      <c r="P95">
        <f t="shared" si="9"/>
        <v>3</v>
      </c>
      <c r="Q95" t="b">
        <f t="shared" si="10"/>
        <v>1</v>
      </c>
    </row>
    <row r="96" spans="1:17" x14ac:dyDescent="0.25">
      <c r="A96">
        <v>3</v>
      </c>
      <c r="B96">
        <v>12.8</v>
      </c>
      <c r="C96">
        <v>13.47</v>
      </c>
      <c r="D96">
        <v>0.88600000000000001</v>
      </c>
      <c r="E96">
        <v>5.16</v>
      </c>
      <c r="F96">
        <v>3.1259999999999999</v>
      </c>
      <c r="G96">
        <v>4.8730000000000002</v>
      </c>
      <c r="H96">
        <v>4.9139999999999997</v>
      </c>
      <c r="I96" t="str">
        <f t="shared" si="6"/>
        <v>Canadian</v>
      </c>
      <c r="J96">
        <v>0.4650830891132558</v>
      </c>
      <c r="K96">
        <f t="array" ref="K96">SQRT(SUMSQ($B96:$H96-$S$2:$Y$2))</f>
        <v>3.0474695574829518</v>
      </c>
      <c r="L96">
        <f t="array" ref="L96">SQRT(SUMSQ($B96:$H96-$S$3:$Y$3))</f>
        <v>7.1230569765758291</v>
      </c>
      <c r="M96">
        <f t="array" ref="M96">SQRT(SUMSQ($B96:$H96-$S$4:$Y$4))</f>
        <v>1.0176592455820921</v>
      </c>
      <c r="N96">
        <f t="shared" si="7"/>
        <v>1.0176592455820921</v>
      </c>
      <c r="O96">
        <f t="shared" si="8"/>
        <v>3</v>
      </c>
      <c r="P96">
        <f t="shared" si="9"/>
        <v>3</v>
      </c>
      <c r="Q96" t="b">
        <f t="shared" si="10"/>
        <v>1</v>
      </c>
    </row>
    <row r="97" spans="1:17" x14ac:dyDescent="0.25">
      <c r="A97">
        <v>3</v>
      </c>
      <c r="B97">
        <v>12.05</v>
      </c>
      <c r="C97">
        <v>13.41</v>
      </c>
      <c r="D97">
        <v>0.84160000000000001</v>
      </c>
      <c r="E97">
        <v>5.2670000000000003</v>
      </c>
      <c r="F97">
        <v>2.847</v>
      </c>
      <c r="G97">
        <v>4.9880000000000004</v>
      </c>
      <c r="H97">
        <v>5.0460000000000003</v>
      </c>
      <c r="I97" t="str">
        <f t="shared" si="6"/>
        <v>Canadian</v>
      </c>
      <c r="J97">
        <v>0.46638491964192774</v>
      </c>
      <c r="K97">
        <f t="array" ref="K97">SQRT(SUMSQ($B97:$H97-$S$2:$Y$2))</f>
        <v>3.6405770529155759</v>
      </c>
      <c r="L97">
        <f t="array" ref="L97">SQRT(SUMSQ($B97:$H97-$S$3:$Y$3))</f>
        <v>7.8151909332317819</v>
      </c>
      <c r="M97">
        <f t="array" ref="M97">SQRT(SUMSQ($B97:$H97-$S$4:$Y$4))</f>
        <v>0.40280252631745428</v>
      </c>
      <c r="N97">
        <f t="shared" si="7"/>
        <v>0.40280252631745428</v>
      </c>
      <c r="O97">
        <f t="shared" si="8"/>
        <v>3</v>
      </c>
      <c r="P97">
        <f t="shared" si="9"/>
        <v>3</v>
      </c>
      <c r="Q97" t="b">
        <f t="shared" si="10"/>
        <v>1</v>
      </c>
    </row>
    <row r="98" spans="1:17" x14ac:dyDescent="0.25">
      <c r="A98">
        <v>3</v>
      </c>
      <c r="B98">
        <v>11.27</v>
      </c>
      <c r="C98">
        <v>12.86</v>
      </c>
      <c r="D98">
        <v>0.85629999999999995</v>
      </c>
      <c r="E98">
        <v>5.0910000000000002</v>
      </c>
      <c r="F98">
        <v>2.8039999999999998</v>
      </c>
      <c r="G98">
        <v>3.9849999999999999</v>
      </c>
      <c r="H98">
        <v>5.0010000000000003</v>
      </c>
      <c r="I98" t="str">
        <f t="shared" ref="I98:I129" si="11">IF(A98 = 1, "Kama", IF(A98 = 2, "Rosa", "Canadian"))</f>
        <v>Canadian</v>
      </c>
      <c r="J98">
        <v>0.46778828467594613</v>
      </c>
      <c r="K98">
        <f t="array" ref="K98">SQRT(SUMSQ($B98:$H98-$S$2:$Y$2))</f>
        <v>3.9847520162353578</v>
      </c>
      <c r="L98">
        <f t="array" ref="L98">SQRT(SUMSQ($B98:$H98-$S$3:$Y$3))</f>
        <v>8.6173140785356779</v>
      </c>
      <c r="M98">
        <f t="array" ref="M98">SQRT(SUMSQ($B98:$H98-$S$4:$Y$4))</f>
        <v>1.0227551089543012</v>
      </c>
      <c r="N98">
        <f t="shared" si="7"/>
        <v>1.0227551089543012</v>
      </c>
      <c r="O98">
        <f t="shared" si="8"/>
        <v>3</v>
      </c>
      <c r="P98">
        <f t="shared" si="9"/>
        <v>3</v>
      </c>
      <c r="Q98" t="b">
        <f t="shared" si="10"/>
        <v>1</v>
      </c>
    </row>
    <row r="99" spans="1:17" x14ac:dyDescent="0.25">
      <c r="A99">
        <v>2</v>
      </c>
      <c r="B99">
        <v>16.87</v>
      </c>
      <c r="C99">
        <v>15.65</v>
      </c>
      <c r="D99">
        <v>0.86480000000000001</v>
      </c>
      <c r="E99">
        <v>6.1390000000000002</v>
      </c>
      <c r="F99">
        <v>3.4630000000000001</v>
      </c>
      <c r="G99">
        <v>3.6960000000000002</v>
      </c>
      <c r="H99">
        <v>5.9669999999999996</v>
      </c>
      <c r="I99" t="str">
        <f t="shared" si="11"/>
        <v>Rosa</v>
      </c>
      <c r="J99">
        <v>0.46859234605821076</v>
      </c>
      <c r="K99">
        <f t="array" ref="K99">SQRT(SUMSQ($B99:$H99-$S$2:$Y$2))</f>
        <v>2.9240836233220486</v>
      </c>
      <c r="L99">
        <f t="array" ref="L99">SQRT(SUMSQ($B99:$H99-$S$3:$Y$3))</f>
        <v>2.2001894673491442</v>
      </c>
      <c r="M99">
        <f t="array" ref="M99">SQRT(SUMSQ($B99:$H99-$S$4:$Y$4))</f>
        <v>5.7588468029069633</v>
      </c>
      <c r="N99">
        <f t="shared" si="7"/>
        <v>2.2001894673491442</v>
      </c>
      <c r="O99">
        <f t="shared" si="8"/>
        <v>2</v>
      </c>
      <c r="P99">
        <f t="shared" si="9"/>
        <v>2</v>
      </c>
      <c r="Q99" t="b">
        <f t="shared" si="10"/>
        <v>1</v>
      </c>
    </row>
    <row r="100" spans="1:17" x14ac:dyDescent="0.25">
      <c r="A100">
        <v>3</v>
      </c>
      <c r="B100">
        <v>10.59</v>
      </c>
      <c r="C100">
        <v>12.41</v>
      </c>
      <c r="D100">
        <v>0.86480000000000001</v>
      </c>
      <c r="E100">
        <v>4.899</v>
      </c>
      <c r="F100">
        <v>2.7869999999999999</v>
      </c>
      <c r="G100">
        <v>4.9749999999999996</v>
      </c>
      <c r="H100">
        <v>4.7939999999999996</v>
      </c>
      <c r="I100" t="str">
        <f t="shared" si="11"/>
        <v>Canadian</v>
      </c>
      <c r="J100">
        <v>0.47091146076322821</v>
      </c>
      <c r="K100">
        <f t="array" ref="K100">SQRT(SUMSQ($B100:$H100-$S$2:$Y$2))</f>
        <v>5.1401653912257466</v>
      </c>
      <c r="L100">
        <f t="array" ref="L100">SQRT(SUMSQ($B100:$H100-$S$3:$Y$3))</f>
        <v>9.5722688356907746</v>
      </c>
      <c r="M100">
        <f t="array" ref="M100">SQRT(SUMSQ($B100:$H100-$S$4:$Y$4))</f>
        <v>1.6734192101340888</v>
      </c>
      <c r="N100">
        <f t="shared" si="7"/>
        <v>1.6734192101340888</v>
      </c>
      <c r="O100">
        <f t="shared" si="8"/>
        <v>3</v>
      </c>
      <c r="P100">
        <f t="shared" si="9"/>
        <v>3</v>
      </c>
      <c r="Q100" t="b">
        <f t="shared" si="10"/>
        <v>1</v>
      </c>
    </row>
    <row r="101" spans="1:17" x14ac:dyDescent="0.25">
      <c r="A101">
        <v>2</v>
      </c>
      <c r="B101">
        <v>19.149999999999999</v>
      </c>
      <c r="C101">
        <v>16.45</v>
      </c>
      <c r="D101">
        <v>0.88900000000000001</v>
      </c>
      <c r="E101">
        <v>6.2450000000000001</v>
      </c>
      <c r="F101">
        <v>3.8149999999999999</v>
      </c>
      <c r="G101">
        <v>3.0840000000000001</v>
      </c>
      <c r="H101">
        <v>6.1849999999999996</v>
      </c>
      <c r="I101" t="str">
        <f t="shared" si="11"/>
        <v>Rosa</v>
      </c>
      <c r="J101">
        <v>0.47263106308496017</v>
      </c>
      <c r="K101">
        <f t="array" ref="K101">SQRT(SUMSQ($B101:$H101-$S$2:$Y$2))</f>
        <v>5.1484691024662093</v>
      </c>
      <c r="L101">
        <f t="array" ref="L101">SQRT(SUMSQ($B101:$H101-$S$3:$Y$3))</f>
        <v>0.41643970862964375</v>
      </c>
      <c r="M101">
        <f t="array" ref="M101">SQRT(SUMSQ($B101:$H101-$S$4:$Y$4))</f>
        <v>8.258098667934366</v>
      </c>
      <c r="N101">
        <f t="shared" si="7"/>
        <v>0.41643970862964375</v>
      </c>
      <c r="O101">
        <f t="shared" si="8"/>
        <v>2</v>
      </c>
      <c r="P101">
        <f t="shared" si="9"/>
        <v>2</v>
      </c>
      <c r="Q101" t="b">
        <f t="shared" si="10"/>
        <v>1</v>
      </c>
    </row>
    <row r="102" spans="1:17" x14ac:dyDescent="0.25">
      <c r="A102">
        <v>3</v>
      </c>
      <c r="B102">
        <v>12.02</v>
      </c>
      <c r="C102">
        <v>13.33</v>
      </c>
      <c r="D102">
        <v>0.85029999999999994</v>
      </c>
      <c r="E102">
        <v>5.35</v>
      </c>
      <c r="F102">
        <v>2.81</v>
      </c>
      <c r="G102">
        <v>4.2709999999999999</v>
      </c>
      <c r="H102">
        <v>5.3079999999999998</v>
      </c>
      <c r="I102" t="str">
        <f t="shared" si="11"/>
        <v>Canadian</v>
      </c>
      <c r="J102">
        <v>0.47803789661845864</v>
      </c>
      <c r="K102">
        <f t="array" ref="K102">SQRT(SUMSQ($B102:$H102-$S$2:$Y$2))</f>
        <v>3.2840437967120248</v>
      </c>
      <c r="L102">
        <f t="array" ref="L102">SQRT(SUMSQ($B102:$H102-$S$3:$Y$3))</f>
        <v>7.7214264098301433</v>
      </c>
      <c r="M102">
        <f t="array" ref="M102">SQRT(SUMSQ($B102:$H102-$S$4:$Y$4))</f>
        <v>0.45557515575583385</v>
      </c>
      <c r="N102">
        <f t="shared" si="7"/>
        <v>0.45557515575583385</v>
      </c>
      <c r="O102">
        <f t="shared" si="8"/>
        <v>3</v>
      </c>
      <c r="P102">
        <f t="shared" si="9"/>
        <v>3</v>
      </c>
      <c r="Q102" t="b">
        <f t="shared" si="10"/>
        <v>1</v>
      </c>
    </row>
    <row r="103" spans="1:17" x14ac:dyDescent="0.25">
      <c r="A103">
        <v>1</v>
      </c>
      <c r="B103">
        <v>16.440000000000001</v>
      </c>
      <c r="C103">
        <v>15.25</v>
      </c>
      <c r="D103">
        <v>0.88800000000000001</v>
      </c>
      <c r="E103">
        <v>5.8840000000000003</v>
      </c>
      <c r="F103">
        <v>3.5049999999999999</v>
      </c>
      <c r="G103">
        <v>1.9690000000000001</v>
      </c>
      <c r="H103">
        <v>5.5330000000000004</v>
      </c>
      <c r="I103" t="str">
        <f t="shared" si="11"/>
        <v>Kama</v>
      </c>
      <c r="J103">
        <v>0.48061230112914044</v>
      </c>
      <c r="K103">
        <f t="array" ref="K103">SQRT(SUMSQ($B103:$H103-$S$2:$Y$2))</f>
        <v>2.184044719583135</v>
      </c>
      <c r="L103">
        <f t="array" ref="L103">SQRT(SUMSQ($B103:$H103-$S$3:$Y$3))</f>
        <v>3.127769846697448</v>
      </c>
      <c r="M103">
        <f t="array" ref="M103">SQRT(SUMSQ($B103:$H103-$S$4:$Y$4))</f>
        <v>5.7199551473818211</v>
      </c>
      <c r="N103">
        <f t="shared" si="7"/>
        <v>2.184044719583135</v>
      </c>
      <c r="O103">
        <f t="shared" si="8"/>
        <v>1</v>
      </c>
      <c r="P103">
        <f t="shared" si="9"/>
        <v>1</v>
      </c>
      <c r="Q103" t="b">
        <f t="shared" si="10"/>
        <v>1</v>
      </c>
    </row>
    <row r="104" spans="1:17" x14ac:dyDescent="0.25">
      <c r="A104">
        <v>3</v>
      </c>
      <c r="B104">
        <v>12.7</v>
      </c>
      <c r="C104">
        <v>13.41</v>
      </c>
      <c r="D104">
        <v>0.88739999999999997</v>
      </c>
      <c r="E104">
        <v>5.1829999999999998</v>
      </c>
      <c r="F104">
        <v>3.0910000000000002</v>
      </c>
      <c r="G104">
        <v>8.4559999999999995</v>
      </c>
      <c r="H104">
        <v>5</v>
      </c>
      <c r="I104" t="str">
        <f t="shared" si="11"/>
        <v>Canadian</v>
      </c>
      <c r="J104">
        <v>0.48348521243281528</v>
      </c>
      <c r="K104">
        <f t="array" ref="K104">SQRT(SUMSQ($B104:$H104-$S$2:$Y$2))</f>
        <v>6.1849172620567368</v>
      </c>
      <c r="L104">
        <f t="array" ref="L104">SQRT(SUMSQ($B104:$H104-$S$3:$Y$3))</f>
        <v>8.6972398832327276</v>
      </c>
      <c r="M104">
        <f t="array" ref="M104">SQRT(SUMSQ($B104:$H104-$S$4:$Y$4))</f>
        <v>3.9059722205860292</v>
      </c>
      <c r="N104">
        <f t="shared" si="7"/>
        <v>3.9059722205860292</v>
      </c>
      <c r="O104">
        <f t="shared" si="8"/>
        <v>3</v>
      </c>
      <c r="P104">
        <f t="shared" si="9"/>
        <v>3</v>
      </c>
      <c r="Q104" t="b">
        <f t="shared" si="10"/>
        <v>1</v>
      </c>
    </row>
    <row r="105" spans="1:17" x14ac:dyDescent="0.25">
      <c r="A105">
        <v>1</v>
      </c>
      <c r="B105">
        <v>13.5</v>
      </c>
      <c r="C105">
        <v>13.85</v>
      </c>
      <c r="D105">
        <v>0.88519999999999999</v>
      </c>
      <c r="E105">
        <v>5.351</v>
      </c>
      <c r="F105">
        <v>3.1579999999999999</v>
      </c>
      <c r="G105">
        <v>2.2490000000000001</v>
      </c>
      <c r="H105">
        <v>5.1760000000000002</v>
      </c>
      <c r="I105" t="str">
        <f t="shared" si="11"/>
        <v>Kama</v>
      </c>
      <c r="J105">
        <v>0.49978947634690662</v>
      </c>
      <c r="K105">
        <f t="array" ref="K105">SQRT(SUMSQ($B105:$H105-$S$2:$Y$2))</f>
        <v>1.3597354950285496</v>
      </c>
      <c r="L105">
        <f t="array" ref="L105">SQRT(SUMSQ($B105:$H105-$S$3:$Y$3))</f>
        <v>6.2238559946284084</v>
      </c>
      <c r="M105">
        <f t="array" ref="M105">SQRT(SUMSQ($B105:$H105-$S$4:$Y$4))</f>
        <v>2.960063241729582</v>
      </c>
      <c r="N105">
        <f t="shared" si="7"/>
        <v>1.3597354950285496</v>
      </c>
      <c r="O105">
        <f t="shared" si="8"/>
        <v>1</v>
      </c>
      <c r="P105">
        <f t="shared" si="9"/>
        <v>1</v>
      </c>
      <c r="Q105" t="b">
        <f t="shared" si="10"/>
        <v>1</v>
      </c>
    </row>
    <row r="106" spans="1:17" x14ac:dyDescent="0.25">
      <c r="A106">
        <v>1</v>
      </c>
      <c r="B106">
        <v>15.26</v>
      </c>
      <c r="C106">
        <v>14.84</v>
      </c>
      <c r="D106">
        <v>0.871</v>
      </c>
      <c r="E106">
        <v>5.7629999999999999</v>
      </c>
      <c r="F106">
        <v>3.3119999999999998</v>
      </c>
      <c r="G106">
        <v>2.2210000000000001</v>
      </c>
      <c r="H106">
        <v>5.22</v>
      </c>
      <c r="I106" t="str">
        <f t="shared" si="11"/>
        <v>Kama</v>
      </c>
      <c r="J106">
        <v>0.50358187537212007</v>
      </c>
      <c r="K106">
        <f t="array" ref="K106">SQRT(SUMSQ($B106:$H106-$S$2:$Y$2))</f>
        <v>0.91166051611360355</v>
      </c>
      <c r="L106">
        <f t="array" ref="L106">SQRT(SUMSQ($B106:$H106-$S$3:$Y$3))</f>
        <v>4.2532167120231836</v>
      </c>
      <c r="M106">
        <f t="array" ref="M106">SQRT(SUMSQ($B106:$H106-$S$4:$Y$4))</f>
        <v>4.4867278929820325</v>
      </c>
      <c r="N106">
        <f t="shared" si="7"/>
        <v>0.91166051611360355</v>
      </c>
      <c r="O106">
        <f t="shared" si="8"/>
        <v>1</v>
      </c>
      <c r="P106">
        <f t="shared" si="9"/>
        <v>1</v>
      </c>
      <c r="Q106" t="b">
        <f t="shared" si="10"/>
        <v>1</v>
      </c>
    </row>
    <row r="107" spans="1:17" x14ac:dyDescent="0.25">
      <c r="A107">
        <v>3</v>
      </c>
      <c r="B107">
        <v>10.93</v>
      </c>
      <c r="C107">
        <v>12.8</v>
      </c>
      <c r="D107">
        <v>0.83899999999999997</v>
      </c>
      <c r="E107">
        <v>5.0460000000000003</v>
      </c>
      <c r="F107">
        <v>2.7170000000000001</v>
      </c>
      <c r="G107">
        <v>5.3979999999999997</v>
      </c>
      <c r="H107">
        <v>5.0449999999999999</v>
      </c>
      <c r="I107" t="str">
        <f t="shared" si="11"/>
        <v>Canadian</v>
      </c>
      <c r="J107">
        <v>0.5212914855396702</v>
      </c>
      <c r="K107">
        <f t="array" ref="K107">SQRT(SUMSQ($B107:$H107-$S$2:$Y$2))</f>
        <v>4.9250263363869351</v>
      </c>
      <c r="L107">
        <f t="array" ref="L107">SQRT(SUMSQ($B107:$H107-$S$3:$Y$3))</f>
        <v>9.1581634935102567</v>
      </c>
      <c r="M107">
        <f t="array" ref="M107">SQRT(SUMSQ($B107:$H107-$S$4:$Y$4))</f>
        <v>1.337888914249532</v>
      </c>
      <c r="N107">
        <f t="shared" si="7"/>
        <v>1.337888914249532</v>
      </c>
      <c r="O107">
        <f t="shared" si="8"/>
        <v>3</v>
      </c>
      <c r="P107">
        <f t="shared" si="9"/>
        <v>3</v>
      </c>
      <c r="Q107" t="b">
        <f t="shared" si="10"/>
        <v>1</v>
      </c>
    </row>
    <row r="108" spans="1:17" x14ac:dyDescent="0.25">
      <c r="A108">
        <v>2</v>
      </c>
      <c r="B108">
        <v>16.41</v>
      </c>
      <c r="C108">
        <v>15.25</v>
      </c>
      <c r="D108">
        <v>0.88660000000000005</v>
      </c>
      <c r="E108">
        <v>5.718</v>
      </c>
      <c r="F108">
        <v>3.5249999999999999</v>
      </c>
      <c r="G108">
        <v>4.2169999999999996</v>
      </c>
      <c r="H108">
        <v>5.6180000000000003</v>
      </c>
      <c r="I108" t="str">
        <f t="shared" si="11"/>
        <v>Rosa</v>
      </c>
      <c r="J108">
        <v>0.52315534090305527</v>
      </c>
      <c r="K108">
        <f t="array" ref="K108">SQRT(SUMSQ($B108:$H108-$S$2:$Y$2))</f>
        <v>2.5478131029509283</v>
      </c>
      <c r="L108">
        <f t="array" ref="L108">SQRT(SUMSQ($B108:$H108-$S$3:$Y$3))</f>
        <v>2.9460794734060909</v>
      </c>
      <c r="M108">
        <f t="array" ref="M108">SQRT(SUMSQ($B108:$H108-$S$4:$Y$4))</f>
        <v>5.0380588184752364</v>
      </c>
      <c r="N108">
        <f t="shared" si="7"/>
        <v>2.5478131029509283</v>
      </c>
      <c r="O108">
        <f t="shared" si="8"/>
        <v>1</v>
      </c>
      <c r="P108">
        <f t="shared" si="9"/>
        <v>2</v>
      </c>
      <c r="Q108" t="b">
        <f t="shared" si="10"/>
        <v>0</v>
      </c>
    </row>
    <row r="109" spans="1:17" x14ac:dyDescent="0.25">
      <c r="A109">
        <v>3</v>
      </c>
      <c r="B109">
        <v>12.7</v>
      </c>
      <c r="C109">
        <v>13.71</v>
      </c>
      <c r="D109">
        <v>0.84909999999999997</v>
      </c>
      <c r="E109">
        <v>5.3860000000000001</v>
      </c>
      <c r="F109">
        <v>2.911</v>
      </c>
      <c r="G109">
        <v>3.26</v>
      </c>
      <c r="H109">
        <v>5.3159999999999998</v>
      </c>
      <c r="I109" t="str">
        <f t="shared" si="11"/>
        <v>Canadian</v>
      </c>
      <c r="J109">
        <v>0.52443466097864266</v>
      </c>
      <c r="K109">
        <f t="array" ref="K109">SQRT(SUMSQ($B109:$H109-$S$2:$Y$2))</f>
        <v>2.1754058814347057</v>
      </c>
      <c r="L109">
        <f t="array" ref="L109">SQRT(SUMSQ($B109:$H109-$S$3:$Y$3))</f>
        <v>6.8943776474512664</v>
      </c>
      <c r="M109">
        <f t="array" ref="M109">SQRT(SUMSQ($B109:$H109-$S$4:$Y$4))</f>
        <v>1.6785478482827605</v>
      </c>
      <c r="N109">
        <f t="shared" si="7"/>
        <v>1.6785478482827605</v>
      </c>
      <c r="O109">
        <f t="shared" si="8"/>
        <v>3</v>
      </c>
      <c r="P109">
        <f t="shared" si="9"/>
        <v>3</v>
      </c>
      <c r="Q109" t="b">
        <f t="shared" si="10"/>
        <v>1</v>
      </c>
    </row>
    <row r="110" spans="1:17" x14ac:dyDescent="0.25">
      <c r="A110">
        <v>2</v>
      </c>
      <c r="B110">
        <v>18.940000000000001</v>
      </c>
      <c r="C110">
        <v>16.489999999999998</v>
      </c>
      <c r="D110">
        <v>0.875</v>
      </c>
      <c r="E110">
        <v>6.4450000000000003</v>
      </c>
      <c r="F110">
        <v>3.6389999999999998</v>
      </c>
      <c r="G110">
        <v>5.0640000000000001</v>
      </c>
      <c r="H110">
        <v>6.3620000000000001</v>
      </c>
      <c r="I110" t="str">
        <f t="shared" si="11"/>
        <v>Rosa</v>
      </c>
      <c r="J110">
        <v>0.52662103471876043</v>
      </c>
      <c r="K110">
        <f t="array" ref="K110">SQRT(SUMSQ($B110:$H110-$S$2:$Y$2))</f>
        <v>5.5548122634422228</v>
      </c>
      <c r="L110">
        <f t="array" ref="L110">SQRT(SUMSQ($B110:$H110-$S$3:$Y$3))</f>
        <v>1.7263520557308005</v>
      </c>
      <c r="M110">
        <f t="array" ref="M110">SQRT(SUMSQ($B110:$H110-$S$4:$Y$4))</f>
        <v>7.9823209223297349</v>
      </c>
      <c r="N110">
        <f t="shared" si="7"/>
        <v>1.7263520557308005</v>
      </c>
      <c r="O110">
        <f t="shared" si="8"/>
        <v>2</v>
      </c>
      <c r="P110">
        <f t="shared" si="9"/>
        <v>2</v>
      </c>
      <c r="Q110" t="b">
        <f t="shared" si="10"/>
        <v>1</v>
      </c>
    </row>
    <row r="111" spans="1:17" x14ac:dyDescent="0.25">
      <c r="A111">
        <v>1</v>
      </c>
      <c r="B111">
        <v>15.26</v>
      </c>
      <c r="C111">
        <v>14.85</v>
      </c>
      <c r="D111">
        <v>0.86960000000000004</v>
      </c>
      <c r="E111">
        <v>5.7140000000000004</v>
      </c>
      <c r="F111">
        <v>3.242</v>
      </c>
      <c r="G111">
        <v>4.5430000000000001</v>
      </c>
      <c r="H111">
        <v>5.3140000000000001</v>
      </c>
      <c r="I111" t="str">
        <f t="shared" si="11"/>
        <v>Kama</v>
      </c>
      <c r="J111">
        <v>0.55359855777132461</v>
      </c>
      <c r="K111">
        <f t="array" ref="K111">SQRT(SUMSQ($B111:$H111-$S$2:$Y$2))</f>
        <v>2.0186704839489988</v>
      </c>
      <c r="L111">
        <f t="array" ref="L111">SQRT(SUMSQ($B111:$H111-$S$3:$Y$3))</f>
        <v>4.244945807472412</v>
      </c>
      <c r="M111">
        <f t="array" ref="M111">SQRT(SUMSQ($B111:$H111-$S$4:$Y$4))</f>
        <v>3.7694505742932414</v>
      </c>
      <c r="N111">
        <f t="shared" si="7"/>
        <v>2.0186704839489988</v>
      </c>
      <c r="O111">
        <f t="shared" si="8"/>
        <v>1</v>
      </c>
      <c r="P111">
        <f t="shared" si="9"/>
        <v>1</v>
      </c>
      <c r="Q111" t="b">
        <f t="shared" si="10"/>
        <v>1</v>
      </c>
    </row>
    <row r="112" spans="1:17" x14ac:dyDescent="0.25">
      <c r="A112">
        <v>1</v>
      </c>
      <c r="B112">
        <v>15.01</v>
      </c>
      <c r="C112">
        <v>14.76</v>
      </c>
      <c r="D112">
        <v>0.86570000000000003</v>
      </c>
      <c r="E112">
        <v>5.7889999999999997</v>
      </c>
      <c r="F112">
        <v>3.2450000000000001</v>
      </c>
      <c r="G112">
        <v>1.7909999999999999</v>
      </c>
      <c r="H112">
        <v>5.0010000000000003</v>
      </c>
      <c r="I112" t="str">
        <f t="shared" si="11"/>
        <v>Kama</v>
      </c>
      <c r="J112">
        <v>0.55431029512205632</v>
      </c>
      <c r="K112">
        <f t="array" ref="K112">SQRT(SUMSQ($B112:$H112-$S$2:$Y$2))</f>
        <v>1.0675622925857777</v>
      </c>
      <c r="L112">
        <f t="array" ref="L112">SQRT(SUMSQ($B112:$H112-$S$3:$Y$3))</f>
        <v>4.6766813716013553</v>
      </c>
      <c r="M112">
        <f t="array" ref="M112">SQRT(SUMSQ($B112:$H112-$S$4:$Y$4))</f>
        <v>4.5288266763584843</v>
      </c>
      <c r="N112">
        <f t="shared" si="7"/>
        <v>1.0675622925857777</v>
      </c>
      <c r="O112">
        <f t="shared" si="8"/>
        <v>1</v>
      </c>
      <c r="P112">
        <f t="shared" si="9"/>
        <v>1</v>
      </c>
      <c r="Q112" t="b">
        <f t="shared" si="10"/>
        <v>1</v>
      </c>
    </row>
    <row r="113" spans="1:17" x14ac:dyDescent="0.25">
      <c r="A113">
        <v>1</v>
      </c>
      <c r="B113">
        <v>14.69</v>
      </c>
      <c r="C113">
        <v>14.49</v>
      </c>
      <c r="D113">
        <v>0.87990000000000002</v>
      </c>
      <c r="E113">
        <v>5.5629999999999997</v>
      </c>
      <c r="F113">
        <v>3.2589999999999999</v>
      </c>
      <c r="G113">
        <v>3.5859999999999999</v>
      </c>
      <c r="H113">
        <v>5.2190000000000003</v>
      </c>
      <c r="I113" t="str">
        <f t="shared" si="11"/>
        <v>Kama</v>
      </c>
      <c r="J113">
        <v>0.55692506920085993</v>
      </c>
      <c r="K113">
        <f t="array" ref="K113">SQRT(SUMSQ($B113:$H113-$S$2:$Y$2))</f>
        <v>0.90623325866601601</v>
      </c>
      <c r="L113">
        <f t="array" ref="L113">SQRT(SUMSQ($B113:$H113-$S$3:$Y$3))</f>
        <v>4.7674624695874126</v>
      </c>
      <c r="M113">
        <f t="array" ref="M113">SQRT(SUMSQ($B113:$H113-$S$4:$Y$4))</f>
        <v>3.2680437276701824</v>
      </c>
      <c r="N113">
        <f t="shared" si="7"/>
        <v>0.90623325866601601</v>
      </c>
      <c r="O113">
        <f t="shared" si="8"/>
        <v>1</v>
      </c>
      <c r="P113">
        <f t="shared" si="9"/>
        <v>1</v>
      </c>
      <c r="Q113" t="b">
        <f t="shared" si="10"/>
        <v>1</v>
      </c>
    </row>
    <row r="114" spans="1:17" x14ac:dyDescent="0.25">
      <c r="A114">
        <v>2</v>
      </c>
      <c r="B114">
        <v>18.170000000000002</v>
      </c>
      <c r="C114">
        <v>16.260000000000002</v>
      </c>
      <c r="D114">
        <v>0.86370000000000002</v>
      </c>
      <c r="E114">
        <v>6.2709999999999999</v>
      </c>
      <c r="F114">
        <v>3.512</v>
      </c>
      <c r="G114">
        <v>2.8530000000000002</v>
      </c>
      <c r="H114">
        <v>6.2729999999999997</v>
      </c>
      <c r="I114" t="str">
        <f t="shared" si="11"/>
        <v>Rosa</v>
      </c>
      <c r="J114">
        <v>0.56595656545773643</v>
      </c>
      <c r="K114">
        <f t="array" ref="K114">SQRT(SUMSQ($B114:$H114-$S$2:$Y$2))</f>
        <v>4.2091457346844754</v>
      </c>
      <c r="L114">
        <f t="array" ref="L114">SQRT(SUMSQ($B114:$H114-$S$3:$Y$3))</f>
        <v>0.95948919017146683</v>
      </c>
      <c r="M114">
        <f t="array" ref="M114">SQRT(SUMSQ($B114:$H114-$S$4:$Y$4))</f>
        <v>7.3684589207058151</v>
      </c>
      <c r="N114">
        <f t="shared" si="7"/>
        <v>0.95948919017146683</v>
      </c>
      <c r="O114">
        <f t="shared" si="8"/>
        <v>2</v>
      </c>
      <c r="P114">
        <f t="shared" si="9"/>
        <v>2</v>
      </c>
      <c r="Q114" t="b">
        <f t="shared" si="10"/>
        <v>1</v>
      </c>
    </row>
    <row r="115" spans="1:17" x14ac:dyDescent="0.25">
      <c r="A115">
        <v>2</v>
      </c>
      <c r="B115">
        <v>19.38</v>
      </c>
      <c r="C115">
        <v>16.72</v>
      </c>
      <c r="D115">
        <v>0.87160000000000004</v>
      </c>
      <c r="E115">
        <v>6.3029999999999999</v>
      </c>
      <c r="F115">
        <v>3.7909999999999999</v>
      </c>
      <c r="G115">
        <v>3.6779999999999999</v>
      </c>
      <c r="H115">
        <v>5.9649999999999999</v>
      </c>
      <c r="I115" t="str">
        <f t="shared" si="11"/>
        <v>Rosa</v>
      </c>
      <c r="J115">
        <v>0.57349090073688314</v>
      </c>
      <c r="K115">
        <f t="array" ref="K115">SQRT(SUMSQ($B115:$H115-$S$2:$Y$2))</f>
        <v>5.5036311942471752</v>
      </c>
      <c r="L115">
        <f t="array" ref="L115">SQRT(SUMSQ($B115:$H115-$S$3:$Y$3))</f>
        <v>0.67948771325624802</v>
      </c>
      <c r="M115">
        <f t="array" ref="M115">SQRT(SUMSQ($B115:$H115-$S$4:$Y$4))</f>
        <v>8.4567306548374148</v>
      </c>
      <c r="N115">
        <f t="shared" si="7"/>
        <v>0.67948771325624802</v>
      </c>
      <c r="O115">
        <f t="shared" si="8"/>
        <v>2</v>
      </c>
      <c r="P115">
        <f t="shared" si="9"/>
        <v>2</v>
      </c>
      <c r="Q115" t="b">
        <f t="shared" si="10"/>
        <v>1</v>
      </c>
    </row>
    <row r="116" spans="1:17" x14ac:dyDescent="0.25">
      <c r="A116">
        <v>1</v>
      </c>
      <c r="B116">
        <v>14.46</v>
      </c>
      <c r="C116">
        <v>14.35</v>
      </c>
      <c r="D116">
        <v>0.88180000000000003</v>
      </c>
      <c r="E116">
        <v>5.3879999999999999</v>
      </c>
      <c r="F116">
        <v>3.3769999999999998</v>
      </c>
      <c r="G116">
        <v>2.802</v>
      </c>
      <c r="H116">
        <v>5.0439999999999996</v>
      </c>
      <c r="I116" t="str">
        <f t="shared" si="11"/>
        <v>Kama</v>
      </c>
      <c r="J116">
        <v>0.57352277957039743</v>
      </c>
      <c r="K116">
        <f t="array" ref="K116">SQRT(SUMSQ($B116:$H116-$S$2:$Y$2))</f>
        <v>0.31961303304040378</v>
      </c>
      <c r="L116">
        <f t="array" ref="L116">SQRT(SUMSQ($B116:$H116-$S$3:$Y$3))</f>
        <v>5.1044376169294203</v>
      </c>
      <c r="M116">
        <f t="array" ref="M116">SQRT(SUMSQ($B116:$H116-$S$4:$Y$4))</f>
        <v>3.3812804826166385</v>
      </c>
      <c r="N116">
        <f t="shared" si="7"/>
        <v>0.31961303304040378</v>
      </c>
      <c r="O116">
        <f t="shared" si="8"/>
        <v>1</v>
      </c>
      <c r="P116">
        <f t="shared" si="9"/>
        <v>1</v>
      </c>
      <c r="Q116" t="b">
        <f t="shared" si="10"/>
        <v>1</v>
      </c>
    </row>
    <row r="117" spans="1:17" x14ac:dyDescent="0.25">
      <c r="A117">
        <v>1</v>
      </c>
      <c r="B117">
        <v>12.78</v>
      </c>
      <c r="C117">
        <v>13.57</v>
      </c>
      <c r="D117">
        <v>0.87160000000000004</v>
      </c>
      <c r="E117">
        <v>5.2619999999999996</v>
      </c>
      <c r="F117">
        <v>3.0259999999999998</v>
      </c>
      <c r="G117">
        <v>1.1759999999999999</v>
      </c>
      <c r="H117">
        <v>4.782</v>
      </c>
      <c r="I117" t="str">
        <f t="shared" si="11"/>
        <v>Kama</v>
      </c>
      <c r="J117">
        <v>0.57551830752278121</v>
      </c>
      <c r="K117">
        <f t="array" ref="K117">SQRT(SUMSQ($B117:$H117-$S$2:$Y$2))</f>
        <v>2.5930541905891604</v>
      </c>
      <c r="L117">
        <f t="array" ref="L117">SQRT(SUMSQ($B117:$H117-$S$3:$Y$3))</f>
        <v>7.3013784766769767</v>
      </c>
      <c r="M117">
        <f t="array" ref="M117">SQRT(SUMSQ($B117:$H117-$S$4:$Y$4))</f>
        <v>3.6134857756714656</v>
      </c>
      <c r="N117">
        <f t="shared" si="7"/>
        <v>2.5930541905891604</v>
      </c>
      <c r="O117">
        <f t="shared" si="8"/>
        <v>1</v>
      </c>
      <c r="P117">
        <f t="shared" si="9"/>
        <v>1</v>
      </c>
      <c r="Q117" t="b">
        <f t="shared" si="10"/>
        <v>1</v>
      </c>
    </row>
    <row r="118" spans="1:17" x14ac:dyDescent="0.25">
      <c r="A118">
        <v>2</v>
      </c>
      <c r="B118">
        <v>16.84</v>
      </c>
      <c r="C118">
        <v>15.67</v>
      </c>
      <c r="D118">
        <v>0.86229999999999996</v>
      </c>
      <c r="E118">
        <v>5.9980000000000002</v>
      </c>
      <c r="F118">
        <v>3.484</v>
      </c>
      <c r="G118">
        <v>4.6749999999999998</v>
      </c>
      <c r="H118">
        <v>5.8769999999999998</v>
      </c>
      <c r="I118" t="str">
        <f t="shared" si="11"/>
        <v>Rosa</v>
      </c>
      <c r="J118">
        <v>0.57615263881573631</v>
      </c>
      <c r="K118">
        <f t="array" ref="K118">SQRT(SUMSQ($B118:$H118-$S$2:$Y$2))</f>
        <v>3.3364291236318415</v>
      </c>
      <c r="L118">
        <f t="array" ref="L118">SQRT(SUMSQ($B118:$H118-$S$3:$Y$3))</f>
        <v>2.5635593074126852</v>
      </c>
      <c r="M118">
        <f t="array" ref="M118">SQRT(SUMSQ($B118:$H118-$S$4:$Y$4))</f>
        <v>5.6310470623323905</v>
      </c>
      <c r="N118">
        <f t="shared" si="7"/>
        <v>2.5635593074126852</v>
      </c>
      <c r="O118">
        <f t="shared" si="8"/>
        <v>2</v>
      </c>
      <c r="P118">
        <f t="shared" si="9"/>
        <v>2</v>
      </c>
      <c r="Q118" t="b">
        <f t="shared" si="10"/>
        <v>1</v>
      </c>
    </row>
    <row r="119" spans="1:17" x14ac:dyDescent="0.25">
      <c r="A119">
        <v>2</v>
      </c>
      <c r="B119">
        <v>19.18</v>
      </c>
      <c r="C119">
        <v>16.63</v>
      </c>
      <c r="D119">
        <v>0.87170000000000003</v>
      </c>
      <c r="E119">
        <v>6.3689999999999998</v>
      </c>
      <c r="F119">
        <v>3.681</v>
      </c>
      <c r="G119">
        <v>3.3570000000000002</v>
      </c>
      <c r="H119">
        <v>6.2290000000000001</v>
      </c>
      <c r="I119" t="str">
        <f t="shared" si="11"/>
        <v>Rosa</v>
      </c>
      <c r="J119">
        <v>0.57761313864589348</v>
      </c>
      <c r="K119">
        <f t="array" ref="K119">SQRT(SUMSQ($B119:$H119-$S$2:$Y$2))</f>
        <v>5.2894651328386466</v>
      </c>
      <c r="L119">
        <f t="array" ref="L119">SQRT(SUMSQ($B119:$H119-$S$3:$Y$3))</f>
        <v>0.43891084967852184</v>
      </c>
      <c r="M119">
        <f t="array" ref="M119">SQRT(SUMSQ($B119:$H119-$S$4:$Y$4))</f>
        <v>8.3151541640003543</v>
      </c>
      <c r="N119">
        <f t="shared" si="7"/>
        <v>0.43891084967852184</v>
      </c>
      <c r="O119">
        <f t="shared" si="8"/>
        <v>2</v>
      </c>
      <c r="P119">
        <f t="shared" si="9"/>
        <v>2</v>
      </c>
      <c r="Q119" t="b">
        <f t="shared" si="10"/>
        <v>1</v>
      </c>
    </row>
    <row r="120" spans="1:17" x14ac:dyDescent="0.25">
      <c r="A120">
        <v>3</v>
      </c>
      <c r="B120">
        <v>10.83</v>
      </c>
      <c r="C120">
        <v>12.96</v>
      </c>
      <c r="D120">
        <v>0.80989999999999995</v>
      </c>
      <c r="E120">
        <v>5.2779999999999996</v>
      </c>
      <c r="F120">
        <v>2.641</v>
      </c>
      <c r="G120">
        <v>5.1820000000000004</v>
      </c>
      <c r="H120">
        <v>5.1849999999999996</v>
      </c>
      <c r="I120" t="str">
        <f t="shared" si="11"/>
        <v>Canadian</v>
      </c>
      <c r="J120">
        <v>0.5846007782591166</v>
      </c>
      <c r="K120">
        <f t="array" ref="K120">SQRT(SUMSQ($B120:$H120-$S$2:$Y$2))</f>
        <v>4.8241747557186514</v>
      </c>
      <c r="L120">
        <f t="array" ref="L120">SQRT(SUMSQ($B120:$H120-$S$3:$Y$3))</f>
        <v>9.1068307710006309</v>
      </c>
      <c r="M120">
        <f t="array" ref="M120">SQRT(SUMSQ($B120:$H120-$S$4:$Y$4))</f>
        <v>1.2539367826251653</v>
      </c>
      <c r="N120">
        <f t="shared" si="7"/>
        <v>1.2539367826251653</v>
      </c>
      <c r="O120">
        <f t="shared" si="8"/>
        <v>3</v>
      </c>
      <c r="P120">
        <f t="shared" si="9"/>
        <v>3</v>
      </c>
      <c r="Q120" t="b">
        <f t="shared" si="10"/>
        <v>1</v>
      </c>
    </row>
    <row r="121" spans="1:17" x14ac:dyDescent="0.25">
      <c r="A121">
        <v>2</v>
      </c>
      <c r="B121">
        <v>20.100000000000001</v>
      </c>
      <c r="C121">
        <v>16.989999999999998</v>
      </c>
      <c r="D121">
        <v>0.87460000000000004</v>
      </c>
      <c r="E121">
        <v>6.5810000000000004</v>
      </c>
      <c r="F121">
        <v>3.7850000000000001</v>
      </c>
      <c r="G121">
        <v>1.9550000000000001</v>
      </c>
      <c r="H121">
        <v>6.4489999999999998</v>
      </c>
      <c r="I121" t="str">
        <f t="shared" si="11"/>
        <v>Rosa</v>
      </c>
      <c r="J121">
        <v>0.58676506791116334</v>
      </c>
      <c r="K121">
        <f t="array" ref="K121">SQRT(SUMSQ($B121:$H121-$S$2:$Y$2))</f>
        <v>6.3246241498212621</v>
      </c>
      <c r="L121">
        <f t="array" ref="L121">SQRT(SUMSQ($B121:$H121-$S$3:$Y$3))</f>
        <v>2.0299403961628881</v>
      </c>
      <c r="M121">
        <f t="array" ref="M121">SQRT(SUMSQ($B121:$H121-$S$4:$Y$4))</f>
        <v>9.6311069225120978</v>
      </c>
      <c r="N121">
        <f t="shared" si="7"/>
        <v>2.0299403961628881</v>
      </c>
      <c r="O121">
        <f t="shared" si="8"/>
        <v>2</v>
      </c>
      <c r="P121">
        <f t="shared" si="9"/>
        <v>2</v>
      </c>
      <c r="Q121" t="b">
        <f t="shared" si="10"/>
        <v>1</v>
      </c>
    </row>
    <row r="122" spans="1:17" x14ac:dyDescent="0.25">
      <c r="A122">
        <v>3</v>
      </c>
      <c r="B122">
        <v>12.13</v>
      </c>
      <c r="C122">
        <v>13.73</v>
      </c>
      <c r="D122">
        <v>0.80810000000000004</v>
      </c>
      <c r="E122">
        <v>5.3940000000000001</v>
      </c>
      <c r="F122">
        <v>2.7450000000000001</v>
      </c>
      <c r="G122">
        <v>4.8250000000000002</v>
      </c>
      <c r="H122">
        <v>5.22</v>
      </c>
      <c r="I122" t="str">
        <f t="shared" si="11"/>
        <v>Canadian</v>
      </c>
      <c r="J122">
        <v>0.59789590679307303</v>
      </c>
      <c r="K122">
        <f t="array" ref="K122">SQRT(SUMSQ($B122:$H122-$S$2:$Y$2))</f>
        <v>3.4054447972019646</v>
      </c>
      <c r="L122">
        <f t="array" ref="L122">SQRT(SUMSQ($B122:$H122-$S$3:$Y$3))</f>
        <v>7.5722929956415523</v>
      </c>
      <c r="M122">
        <f t="array" ref="M122">SQRT(SUMSQ($B122:$H122-$S$4:$Y$4))</f>
        <v>0.57516142030677742</v>
      </c>
      <c r="N122">
        <f t="shared" si="7"/>
        <v>0.57516142030677742</v>
      </c>
      <c r="O122">
        <f t="shared" si="8"/>
        <v>3</v>
      </c>
      <c r="P122">
        <f t="shared" si="9"/>
        <v>3</v>
      </c>
      <c r="Q122" t="b">
        <f t="shared" si="10"/>
        <v>1</v>
      </c>
    </row>
    <row r="123" spans="1:17" x14ac:dyDescent="0.25">
      <c r="A123">
        <v>2</v>
      </c>
      <c r="B123">
        <v>17.55</v>
      </c>
      <c r="C123">
        <v>15.66</v>
      </c>
      <c r="D123">
        <v>0.89910000000000001</v>
      </c>
      <c r="E123">
        <v>5.7910000000000004</v>
      </c>
      <c r="F123">
        <v>3.69</v>
      </c>
      <c r="G123">
        <v>5.3659999999999997</v>
      </c>
      <c r="H123">
        <v>5.6609999999999996</v>
      </c>
      <c r="I123" t="str">
        <f t="shared" si="11"/>
        <v>Rosa</v>
      </c>
      <c r="J123">
        <v>0.61814709525475942</v>
      </c>
      <c r="K123">
        <f t="array" ref="K123">SQRT(SUMSQ($B123:$H123-$S$2:$Y$2))</f>
        <v>4.2100035896843204</v>
      </c>
      <c r="L123">
        <f t="array" ref="L123">SQRT(SUMSQ($B123:$H123-$S$3:$Y$3))</f>
        <v>2.5760194998782282</v>
      </c>
      <c r="M123">
        <f t="array" ref="M123">SQRT(SUMSQ($B123:$H123-$S$4:$Y$4))</f>
        <v>6.2819713246029529</v>
      </c>
      <c r="N123">
        <f t="shared" si="7"/>
        <v>2.5760194998782282</v>
      </c>
      <c r="O123">
        <f t="shared" si="8"/>
        <v>2</v>
      </c>
      <c r="P123">
        <f t="shared" si="9"/>
        <v>2</v>
      </c>
      <c r="Q123" t="b">
        <f t="shared" si="10"/>
        <v>1</v>
      </c>
    </row>
    <row r="124" spans="1:17" x14ac:dyDescent="0.25">
      <c r="A124">
        <v>1</v>
      </c>
      <c r="B124">
        <v>14.38</v>
      </c>
      <c r="C124">
        <v>14.21</v>
      </c>
      <c r="D124">
        <v>0.89510000000000001</v>
      </c>
      <c r="E124">
        <v>5.3860000000000001</v>
      </c>
      <c r="F124">
        <v>3.3119999999999998</v>
      </c>
      <c r="G124">
        <v>2.4620000000000002</v>
      </c>
      <c r="H124">
        <v>4.9560000000000004</v>
      </c>
      <c r="I124" t="str">
        <f t="shared" si="11"/>
        <v>Kama</v>
      </c>
      <c r="J124">
        <v>0.63126194085441734</v>
      </c>
      <c r="K124">
        <f t="array" ref="K124">SQRT(SUMSQ($B124:$H124-$S$2:$Y$2))</f>
        <v>0.48895525558788405</v>
      </c>
      <c r="L124">
        <f t="array" ref="L124">SQRT(SUMSQ($B124:$H124-$S$3:$Y$3))</f>
        <v>5.3021614653558924</v>
      </c>
      <c r="M124">
        <f t="array" ref="M124">SQRT(SUMSQ($B124:$H124-$S$4:$Y$4))</f>
        <v>3.475021540324887</v>
      </c>
      <c r="N124">
        <f t="shared" si="7"/>
        <v>0.48895525558788405</v>
      </c>
      <c r="O124">
        <f t="shared" si="8"/>
        <v>1</v>
      </c>
      <c r="P124">
        <f t="shared" si="9"/>
        <v>1</v>
      </c>
      <c r="Q124" t="b">
        <f t="shared" si="10"/>
        <v>1</v>
      </c>
    </row>
    <row r="125" spans="1:17" x14ac:dyDescent="0.25">
      <c r="A125">
        <v>3</v>
      </c>
      <c r="B125">
        <v>12.79</v>
      </c>
      <c r="C125">
        <v>13.53</v>
      </c>
      <c r="D125">
        <v>0.87860000000000005</v>
      </c>
      <c r="E125">
        <v>5.2240000000000002</v>
      </c>
      <c r="F125">
        <v>3.0539999999999998</v>
      </c>
      <c r="G125">
        <v>5.4829999999999997</v>
      </c>
      <c r="H125">
        <v>4.9580000000000002</v>
      </c>
      <c r="I125" t="str">
        <f t="shared" si="11"/>
        <v>Canadian</v>
      </c>
      <c r="J125">
        <v>0.63192558161706747</v>
      </c>
      <c r="K125">
        <f t="array" ref="K125">SQRT(SUMSQ($B125:$H125-$S$2:$Y$2))</f>
        <v>3.4944619318158221</v>
      </c>
      <c r="L125">
        <f t="array" ref="L125">SQRT(SUMSQ($B125:$H125-$S$3:$Y$3))</f>
        <v>7.2503413264496093</v>
      </c>
      <c r="M125">
        <f t="array" ref="M125">SQRT(SUMSQ($B125:$H125-$S$4:$Y$4))</f>
        <v>1.2779420260111254</v>
      </c>
      <c r="N125">
        <f t="shared" si="7"/>
        <v>1.2779420260111254</v>
      </c>
      <c r="O125">
        <f t="shared" si="8"/>
        <v>3</v>
      </c>
      <c r="P125">
        <f t="shared" si="9"/>
        <v>3</v>
      </c>
      <c r="Q125" t="b">
        <f t="shared" si="10"/>
        <v>1</v>
      </c>
    </row>
    <row r="126" spans="1:17" x14ac:dyDescent="0.25">
      <c r="A126">
        <v>3</v>
      </c>
      <c r="B126">
        <v>12.44</v>
      </c>
      <c r="C126">
        <v>13.59</v>
      </c>
      <c r="D126">
        <v>0.84619999999999995</v>
      </c>
      <c r="E126">
        <v>5.319</v>
      </c>
      <c r="F126">
        <v>2.8969999999999998</v>
      </c>
      <c r="G126">
        <v>4.9240000000000004</v>
      </c>
      <c r="H126">
        <v>5.27</v>
      </c>
      <c r="I126" t="str">
        <f t="shared" si="11"/>
        <v>Canadian</v>
      </c>
      <c r="J126">
        <v>0.63373875714123784</v>
      </c>
      <c r="K126">
        <f t="array" ref="K126">SQRT(SUMSQ($B126:$H126-$S$2:$Y$2))</f>
        <v>3.2705583667779234</v>
      </c>
      <c r="L126">
        <f t="array" ref="L126">SQRT(SUMSQ($B126:$H126-$S$3:$Y$3))</f>
        <v>7.3520639371007768</v>
      </c>
      <c r="M126">
        <f t="array" ref="M126">SQRT(SUMSQ($B126:$H126-$S$4:$Y$4))</f>
        <v>0.70737795898006295</v>
      </c>
      <c r="N126">
        <f t="shared" si="7"/>
        <v>0.70737795898006295</v>
      </c>
      <c r="O126">
        <f t="shared" si="8"/>
        <v>3</v>
      </c>
      <c r="P126">
        <f t="shared" si="9"/>
        <v>3</v>
      </c>
      <c r="Q126" t="b">
        <f t="shared" si="10"/>
        <v>1</v>
      </c>
    </row>
    <row r="127" spans="1:17" x14ac:dyDescent="0.25">
      <c r="A127">
        <v>2</v>
      </c>
      <c r="B127">
        <v>16.170000000000002</v>
      </c>
      <c r="C127">
        <v>15.38</v>
      </c>
      <c r="D127">
        <v>0.85880000000000001</v>
      </c>
      <c r="E127">
        <v>5.7619999999999996</v>
      </c>
      <c r="F127">
        <v>3.387</v>
      </c>
      <c r="G127">
        <v>4.2859999999999996</v>
      </c>
      <c r="H127">
        <v>5.7030000000000003</v>
      </c>
      <c r="I127" t="str">
        <f t="shared" si="11"/>
        <v>Rosa</v>
      </c>
      <c r="J127">
        <v>0.63626802988555342</v>
      </c>
      <c r="K127">
        <f t="array" ref="K127">SQRT(SUMSQ($B127:$H127-$S$2:$Y$2))</f>
        <v>2.4864337735122382</v>
      </c>
      <c r="L127">
        <f t="array" ref="L127">SQRT(SUMSQ($B127:$H127-$S$3:$Y$3))</f>
        <v>3.121796223096756</v>
      </c>
      <c r="M127">
        <f t="array" ref="M127">SQRT(SUMSQ($B127:$H127-$S$4:$Y$4))</f>
        <v>4.8694589544001561</v>
      </c>
      <c r="N127">
        <f t="shared" si="7"/>
        <v>2.4864337735122382</v>
      </c>
      <c r="O127">
        <f t="shared" si="8"/>
        <v>1</v>
      </c>
      <c r="P127">
        <f t="shared" si="9"/>
        <v>2</v>
      </c>
      <c r="Q127" t="b">
        <f t="shared" si="10"/>
        <v>0</v>
      </c>
    </row>
    <row r="128" spans="1:17" x14ac:dyDescent="0.25">
      <c r="A128">
        <v>2</v>
      </c>
      <c r="B128">
        <v>16.82</v>
      </c>
      <c r="C128">
        <v>15.51</v>
      </c>
      <c r="D128">
        <v>0.87860000000000005</v>
      </c>
      <c r="E128">
        <v>6.0170000000000003</v>
      </c>
      <c r="F128">
        <v>3.4860000000000002</v>
      </c>
      <c r="G128">
        <v>4.0039999999999996</v>
      </c>
      <c r="H128">
        <v>5.8410000000000002</v>
      </c>
      <c r="I128" t="str">
        <f t="shared" si="11"/>
        <v>Rosa</v>
      </c>
      <c r="J128">
        <v>0.64430862998224336</v>
      </c>
      <c r="K128">
        <f t="array" ref="K128">SQRT(SUMSQ($B128:$H128-$S$2:$Y$2))</f>
        <v>2.9025037947717585</v>
      </c>
      <c r="L128">
        <f t="array" ref="L128">SQRT(SUMSQ($B128:$H128-$S$3:$Y$3))</f>
        <v>2.371605857571963</v>
      </c>
      <c r="M128">
        <f t="array" ref="M128">SQRT(SUMSQ($B128:$H128-$S$4:$Y$4))</f>
        <v>5.5824636086289434</v>
      </c>
      <c r="N128">
        <f t="shared" si="7"/>
        <v>2.371605857571963</v>
      </c>
      <c r="O128">
        <f t="shared" si="8"/>
        <v>2</v>
      </c>
      <c r="P128">
        <f t="shared" si="9"/>
        <v>2</v>
      </c>
      <c r="Q128" t="b">
        <f t="shared" si="10"/>
        <v>1</v>
      </c>
    </row>
    <row r="129" spans="1:17" x14ac:dyDescent="0.25">
      <c r="A129">
        <v>2</v>
      </c>
      <c r="B129">
        <v>20.239999999999998</v>
      </c>
      <c r="C129">
        <v>16.91</v>
      </c>
      <c r="D129">
        <v>0.88970000000000005</v>
      </c>
      <c r="E129">
        <v>6.3150000000000004</v>
      </c>
      <c r="F129">
        <v>3.9620000000000002</v>
      </c>
      <c r="G129">
        <v>5.9009999999999998</v>
      </c>
      <c r="H129">
        <v>6.1879999999999997</v>
      </c>
      <c r="I129" t="str">
        <f t="shared" si="11"/>
        <v>Rosa</v>
      </c>
      <c r="J129">
        <v>0.64920455233938945</v>
      </c>
      <c r="K129">
        <f t="array" ref="K129">SQRT(SUMSQ($B129:$H129-$S$2:$Y$2))</f>
        <v>7.0782210975561926</v>
      </c>
      <c r="L129">
        <f t="array" ref="L129">SQRT(SUMSQ($B129:$H129-$S$3:$Y$3))</f>
        <v>2.9146981007050918</v>
      </c>
      <c r="M129">
        <f t="array" ref="M129">SQRT(SUMSQ($B129:$H129-$S$4:$Y$4))</f>
        <v>9.3763778046492963</v>
      </c>
      <c r="N129">
        <f t="shared" si="7"/>
        <v>2.9146981007050918</v>
      </c>
      <c r="O129">
        <f t="shared" si="8"/>
        <v>2</v>
      </c>
      <c r="P129">
        <f t="shared" si="9"/>
        <v>2</v>
      </c>
      <c r="Q129" t="b">
        <f t="shared" si="10"/>
        <v>1</v>
      </c>
    </row>
    <row r="130" spans="1:17" x14ac:dyDescent="0.25">
      <c r="A130">
        <v>1</v>
      </c>
      <c r="B130">
        <v>11.42</v>
      </c>
      <c r="C130">
        <v>12.86</v>
      </c>
      <c r="D130">
        <v>0.86829999999999996</v>
      </c>
      <c r="E130">
        <v>5.008</v>
      </c>
      <c r="F130">
        <v>2.85</v>
      </c>
      <c r="G130">
        <v>2.7</v>
      </c>
      <c r="H130">
        <v>4.6070000000000002</v>
      </c>
      <c r="I130" t="str">
        <f t="shared" ref="I130:I161" si="12">IF(A130 = 1, "Kama", IF(A130 = 2, "Rosa", "Canadian"))</f>
        <v>Kama</v>
      </c>
      <c r="J130">
        <v>0.64945257589563088</v>
      </c>
      <c r="K130">
        <f t="array" ref="K130">SQRT(SUMSQ($B130:$H130-$S$2:$Y$2))</f>
        <v>3.6799144786375955</v>
      </c>
      <c r="L130">
        <f t="array" ref="L130">SQRT(SUMSQ($B130:$H130-$S$3:$Y$3))</f>
        <v>8.5563422031036307</v>
      </c>
      <c r="M130">
        <f t="array" ref="M130">SQRT(SUMSQ($B130:$H130-$S$4:$Y$4))</f>
        <v>2.1237875209296018</v>
      </c>
      <c r="N130">
        <f t="shared" si="7"/>
        <v>2.1237875209296018</v>
      </c>
      <c r="O130">
        <f t="shared" si="8"/>
        <v>3</v>
      </c>
      <c r="P130">
        <f t="shared" si="9"/>
        <v>1</v>
      </c>
      <c r="Q130" t="b">
        <f t="shared" si="10"/>
        <v>0</v>
      </c>
    </row>
    <row r="131" spans="1:17" x14ac:dyDescent="0.25">
      <c r="A131">
        <v>3</v>
      </c>
      <c r="B131">
        <v>11.55</v>
      </c>
      <c r="C131">
        <v>13.1</v>
      </c>
      <c r="D131">
        <v>0.84550000000000003</v>
      </c>
      <c r="E131">
        <v>5.1669999999999998</v>
      </c>
      <c r="F131">
        <v>2.8450000000000002</v>
      </c>
      <c r="G131">
        <v>6.7149999999999999</v>
      </c>
      <c r="H131">
        <v>4.9560000000000004</v>
      </c>
      <c r="I131" t="str">
        <f t="shared" si="12"/>
        <v>Canadian</v>
      </c>
      <c r="J131">
        <v>0.65731235573555913</v>
      </c>
      <c r="K131">
        <f t="array" ref="K131">SQRT(SUMSQ($B131:$H131-$S$2:$Y$2))</f>
        <v>5.2768496855903626</v>
      </c>
      <c r="L131">
        <f t="array" ref="L131">SQRT(SUMSQ($B131:$H131-$S$3:$Y$3))</f>
        <v>8.8902800215720692</v>
      </c>
      <c r="M131">
        <f t="array" ref="M131">SQRT(SUMSQ($B131:$H131-$S$4:$Y$4))</f>
        <v>2.112461086360101</v>
      </c>
      <c r="N131">
        <f t="shared" ref="N131:N169" si="13">MIN(K131:M131)</f>
        <v>2.112461086360101</v>
      </c>
      <c r="O131">
        <f t="shared" ref="O131:O169" si="14">MATCH(N131,K131:M131,0)</f>
        <v>3</v>
      </c>
      <c r="P131">
        <f t="shared" ref="P131:P169" si="15">IF($I131 = "Canadian", 3, IF($I131 = "Rosa", 2, 1))</f>
        <v>3</v>
      </c>
      <c r="Q131" t="b">
        <f t="shared" ref="Q131:Q169" si="16">EXACT($O131, $P131)</f>
        <v>1</v>
      </c>
    </row>
    <row r="132" spans="1:17" x14ac:dyDescent="0.25">
      <c r="A132">
        <v>1</v>
      </c>
      <c r="B132">
        <v>13.54</v>
      </c>
      <c r="C132">
        <v>13.85</v>
      </c>
      <c r="D132">
        <v>0.8871</v>
      </c>
      <c r="E132">
        <v>5.3479999999999999</v>
      </c>
      <c r="F132">
        <v>3.1560000000000001</v>
      </c>
      <c r="G132">
        <v>2.5870000000000002</v>
      </c>
      <c r="H132">
        <v>5.1779999999999999</v>
      </c>
      <c r="I132" t="str">
        <f t="shared" si="12"/>
        <v>Kama</v>
      </c>
      <c r="J132">
        <v>0.66422387916801728</v>
      </c>
      <c r="K132">
        <f t="array" ref="K132">SQRT(SUMSQ($B132:$H132-$S$2:$Y$2))</f>
        <v>1.2578460127369475</v>
      </c>
      <c r="L132">
        <f t="array" ref="L132">SQRT(SUMSQ($B132:$H132-$S$3:$Y$3))</f>
        <v>6.1366180473509111</v>
      </c>
      <c r="M132">
        <f t="array" ref="M132">SQRT(SUMSQ($B132:$H132-$S$4:$Y$4))</f>
        <v>2.7173547057209388</v>
      </c>
      <c r="N132">
        <f t="shared" si="13"/>
        <v>1.2578460127369475</v>
      </c>
      <c r="O132">
        <f t="shared" si="14"/>
        <v>1</v>
      </c>
      <c r="P132">
        <f t="shared" si="15"/>
        <v>1</v>
      </c>
      <c r="Q132" t="b">
        <f t="shared" si="16"/>
        <v>1</v>
      </c>
    </row>
    <row r="133" spans="1:17" x14ac:dyDescent="0.25">
      <c r="A133">
        <v>3</v>
      </c>
      <c r="B133">
        <v>11.65</v>
      </c>
      <c r="C133">
        <v>13.07</v>
      </c>
      <c r="D133">
        <v>0.85750000000000004</v>
      </c>
      <c r="E133">
        <v>5.1079999999999997</v>
      </c>
      <c r="F133">
        <v>2.85</v>
      </c>
      <c r="G133">
        <v>5.2089999999999996</v>
      </c>
      <c r="H133">
        <v>5.1349999999999998</v>
      </c>
      <c r="I133" t="str">
        <f t="shared" si="12"/>
        <v>Canadian</v>
      </c>
      <c r="J133">
        <v>0.6654818459300792</v>
      </c>
      <c r="K133">
        <f t="array" ref="K133">SQRT(SUMSQ($B133:$H133-$S$2:$Y$2))</f>
        <v>4.1775022800086949</v>
      </c>
      <c r="L133">
        <f t="array" ref="L133">SQRT(SUMSQ($B133:$H133-$S$3:$Y$3))</f>
        <v>8.3518216682041828</v>
      </c>
      <c r="M133">
        <f t="array" ref="M133">SQRT(SUMSQ($B133:$H133-$S$4:$Y$4))</f>
        <v>0.66432605463322014</v>
      </c>
      <c r="N133">
        <f t="shared" si="13"/>
        <v>0.66432605463322014</v>
      </c>
      <c r="O133">
        <f t="shared" si="14"/>
        <v>3</v>
      </c>
      <c r="P133">
        <f t="shared" si="15"/>
        <v>3</v>
      </c>
      <c r="Q133" t="b">
        <f t="shared" si="16"/>
        <v>1</v>
      </c>
    </row>
    <row r="134" spans="1:17" x14ac:dyDescent="0.25">
      <c r="A134">
        <v>3</v>
      </c>
      <c r="B134">
        <v>11.19</v>
      </c>
      <c r="C134">
        <v>13.05</v>
      </c>
      <c r="D134">
        <v>0.82530000000000003</v>
      </c>
      <c r="E134">
        <v>5.25</v>
      </c>
      <c r="F134">
        <v>2.6749999999999998</v>
      </c>
      <c r="G134">
        <v>5.8129999999999997</v>
      </c>
      <c r="H134">
        <v>5.2190000000000003</v>
      </c>
      <c r="I134" t="str">
        <f t="shared" si="12"/>
        <v>Canadian</v>
      </c>
      <c r="J134">
        <v>0.66743394481571572</v>
      </c>
      <c r="K134">
        <f t="array" ref="K134">SQRT(SUMSQ($B134:$H134-$S$2:$Y$2))</f>
        <v>4.8927763647427884</v>
      </c>
      <c r="L134">
        <f t="array" ref="L134">SQRT(SUMSQ($B134:$H134-$S$3:$Y$3))</f>
        <v>8.9014300149390433</v>
      </c>
      <c r="M134">
        <f t="array" ref="M134">SQRT(SUMSQ($B134:$H134-$S$4:$Y$4))</f>
        <v>1.3966782050905846</v>
      </c>
      <c r="N134">
        <f t="shared" si="13"/>
        <v>1.3966782050905846</v>
      </c>
      <c r="O134">
        <f t="shared" si="14"/>
        <v>3</v>
      </c>
      <c r="P134">
        <f t="shared" si="15"/>
        <v>3</v>
      </c>
      <c r="Q134" t="b">
        <f t="shared" si="16"/>
        <v>1</v>
      </c>
    </row>
    <row r="135" spans="1:17" x14ac:dyDescent="0.25">
      <c r="A135">
        <v>2</v>
      </c>
      <c r="B135">
        <v>18.36</v>
      </c>
      <c r="C135">
        <v>16.52</v>
      </c>
      <c r="D135">
        <v>0.84519999999999995</v>
      </c>
      <c r="E135">
        <v>6.6660000000000004</v>
      </c>
      <c r="F135">
        <v>3.4849999999999999</v>
      </c>
      <c r="G135">
        <v>4.9329999999999998</v>
      </c>
      <c r="H135">
        <v>6.4480000000000004</v>
      </c>
      <c r="I135" t="str">
        <f t="shared" si="12"/>
        <v>Rosa</v>
      </c>
      <c r="J135">
        <v>0.67611738883805472</v>
      </c>
      <c r="K135">
        <f t="array" ref="K135">SQRT(SUMSQ($B135:$H135-$S$2:$Y$2))</f>
        <v>5.1248153395242362</v>
      </c>
      <c r="L135">
        <f t="array" ref="L135">SQRT(SUMSQ($B135:$H135-$S$3:$Y$3))</f>
        <v>1.7643248334475012</v>
      </c>
      <c r="M135">
        <f t="array" ref="M135">SQRT(SUMSQ($B135:$H135-$S$4:$Y$4))</f>
        <v>7.5206450330080727</v>
      </c>
      <c r="N135">
        <f t="shared" si="13"/>
        <v>1.7643248334475012</v>
      </c>
      <c r="O135">
        <f t="shared" si="14"/>
        <v>2</v>
      </c>
      <c r="P135">
        <f t="shared" si="15"/>
        <v>2</v>
      </c>
      <c r="Q135" t="b">
        <f t="shared" si="16"/>
        <v>1</v>
      </c>
    </row>
    <row r="136" spans="1:17" x14ac:dyDescent="0.25">
      <c r="A136">
        <v>1</v>
      </c>
      <c r="B136">
        <v>14.33</v>
      </c>
      <c r="C136">
        <v>14.28</v>
      </c>
      <c r="D136">
        <v>0.8831</v>
      </c>
      <c r="E136">
        <v>5.5039999999999996</v>
      </c>
      <c r="F136">
        <v>3.1989999999999998</v>
      </c>
      <c r="G136">
        <v>3.3279999999999998</v>
      </c>
      <c r="H136">
        <v>5.2240000000000002</v>
      </c>
      <c r="I136" t="str">
        <f t="shared" si="12"/>
        <v>Kama</v>
      </c>
      <c r="J136">
        <v>0.67895166296684162</v>
      </c>
      <c r="K136">
        <f t="array" ref="K136">SQRT(SUMSQ($B136:$H136-$S$2:$Y$2))</f>
        <v>0.73105476372189626</v>
      </c>
      <c r="L136">
        <f t="array" ref="L136">SQRT(SUMSQ($B136:$H136-$S$3:$Y$3))</f>
        <v>5.1788462465782734</v>
      </c>
      <c r="M136">
        <f t="array" ref="M136">SQRT(SUMSQ($B136:$H136-$S$4:$Y$4))</f>
        <v>2.9781316303327565</v>
      </c>
      <c r="N136">
        <f t="shared" si="13"/>
        <v>0.73105476372189626</v>
      </c>
      <c r="O136">
        <f t="shared" si="14"/>
        <v>1</v>
      </c>
      <c r="P136">
        <f t="shared" si="15"/>
        <v>1</v>
      </c>
      <c r="Q136" t="b">
        <f t="shared" si="16"/>
        <v>1</v>
      </c>
    </row>
    <row r="137" spans="1:17" x14ac:dyDescent="0.25">
      <c r="A137">
        <v>3</v>
      </c>
      <c r="B137">
        <v>12.19</v>
      </c>
      <c r="C137">
        <v>13.2</v>
      </c>
      <c r="D137">
        <v>0.87829999999999997</v>
      </c>
      <c r="E137">
        <v>5.1369999999999996</v>
      </c>
      <c r="F137">
        <v>2.9809999999999999</v>
      </c>
      <c r="G137">
        <v>3.6309999999999998</v>
      </c>
      <c r="H137">
        <v>4.87</v>
      </c>
      <c r="I137" t="str">
        <f t="shared" si="12"/>
        <v>Canadian</v>
      </c>
      <c r="J137">
        <v>0.68515334433260999</v>
      </c>
      <c r="K137">
        <f t="array" ref="K137">SQRT(SUMSQ($B137:$H137-$S$2:$Y$2))</f>
        <v>2.9483821020268612</v>
      </c>
      <c r="L137">
        <f t="array" ref="L137">SQRT(SUMSQ($B137:$H137-$S$3:$Y$3))</f>
        <v>7.6410902208542346</v>
      </c>
      <c r="M137">
        <f t="array" ref="M137">SQRT(SUMSQ($B137:$H137-$S$4:$Y$4))</f>
        <v>1.1037153655653953</v>
      </c>
      <c r="N137">
        <f t="shared" si="13"/>
        <v>1.1037153655653953</v>
      </c>
      <c r="O137">
        <f t="shared" si="14"/>
        <v>3</v>
      </c>
      <c r="P137">
        <f t="shared" si="15"/>
        <v>3</v>
      </c>
      <c r="Q137" t="b">
        <f t="shared" si="16"/>
        <v>1</v>
      </c>
    </row>
    <row r="138" spans="1:17" x14ac:dyDescent="0.25">
      <c r="A138">
        <v>3</v>
      </c>
      <c r="B138">
        <v>10.74</v>
      </c>
      <c r="C138">
        <v>12.73</v>
      </c>
      <c r="D138">
        <v>0.83289999999999997</v>
      </c>
      <c r="E138">
        <v>5.1449999999999996</v>
      </c>
      <c r="F138">
        <v>2.6419999999999999</v>
      </c>
      <c r="G138">
        <v>4.702</v>
      </c>
      <c r="H138">
        <v>4.9630000000000001</v>
      </c>
      <c r="I138" t="str">
        <f t="shared" si="12"/>
        <v>Canadian</v>
      </c>
      <c r="J138">
        <v>0.68841958135798342</v>
      </c>
      <c r="K138">
        <f t="array" ref="K138">SQRT(SUMSQ($B138:$H138-$S$2:$Y$2))</f>
        <v>4.7606655816786647</v>
      </c>
      <c r="L138">
        <f t="array" ref="L138">SQRT(SUMSQ($B138:$H138-$S$3:$Y$3))</f>
        <v>9.2321098917771245</v>
      </c>
      <c r="M138">
        <f t="array" ref="M138">SQRT(SUMSQ($B138:$H138-$S$4:$Y$4))</f>
        <v>1.3102409550724377</v>
      </c>
      <c r="N138">
        <f t="shared" si="13"/>
        <v>1.3102409550724377</v>
      </c>
      <c r="O138">
        <f t="shared" si="14"/>
        <v>3</v>
      </c>
      <c r="P138">
        <f t="shared" si="15"/>
        <v>3</v>
      </c>
      <c r="Q138" t="b">
        <f t="shared" si="16"/>
        <v>1</v>
      </c>
    </row>
    <row r="139" spans="1:17" x14ac:dyDescent="0.25">
      <c r="A139">
        <v>3</v>
      </c>
      <c r="B139">
        <v>11.27</v>
      </c>
      <c r="C139">
        <v>12.97</v>
      </c>
      <c r="D139">
        <v>0.84189999999999998</v>
      </c>
      <c r="E139">
        <v>5.0880000000000001</v>
      </c>
      <c r="F139">
        <v>2.7629999999999999</v>
      </c>
      <c r="G139">
        <v>4.3090000000000002</v>
      </c>
      <c r="H139">
        <v>5</v>
      </c>
      <c r="I139" t="str">
        <f t="shared" si="12"/>
        <v>Canadian</v>
      </c>
      <c r="J139">
        <v>0.69558789857848702</v>
      </c>
      <c r="K139">
        <f t="array" ref="K139">SQRT(SUMSQ($B139:$H139-$S$2:$Y$2))</f>
        <v>4.0662272638576464</v>
      </c>
      <c r="L139">
        <f t="array" ref="L139">SQRT(SUMSQ($B139:$H139-$S$3:$Y$3))</f>
        <v>8.6071723125318886</v>
      </c>
      <c r="M139">
        <f t="array" ref="M139">SQRT(SUMSQ($B139:$H139-$S$4:$Y$4))</f>
        <v>0.80464644832902377</v>
      </c>
      <c r="N139">
        <f t="shared" si="13"/>
        <v>0.80464644832902377</v>
      </c>
      <c r="O139">
        <f t="shared" si="14"/>
        <v>3</v>
      </c>
      <c r="P139">
        <f t="shared" si="15"/>
        <v>3</v>
      </c>
      <c r="Q139" t="b">
        <f t="shared" si="16"/>
        <v>1</v>
      </c>
    </row>
    <row r="140" spans="1:17" x14ac:dyDescent="0.25">
      <c r="A140">
        <v>1</v>
      </c>
      <c r="B140">
        <v>14.59</v>
      </c>
      <c r="C140">
        <v>14.28</v>
      </c>
      <c r="D140">
        <v>0.89929999999999999</v>
      </c>
      <c r="E140">
        <v>5.351</v>
      </c>
      <c r="F140">
        <v>3.3330000000000002</v>
      </c>
      <c r="G140">
        <v>4.1849999999999996</v>
      </c>
      <c r="H140">
        <v>4.7809999999999997</v>
      </c>
      <c r="I140" t="str">
        <f t="shared" si="12"/>
        <v>Kama</v>
      </c>
      <c r="J140">
        <v>0.7033200017931065</v>
      </c>
      <c r="K140">
        <f t="array" ref="K140">SQRT(SUMSQ($B140:$H140-$S$2:$Y$2))</f>
        <v>1.5739987707841072</v>
      </c>
      <c r="L140">
        <f t="array" ref="L140">SQRT(SUMSQ($B140:$H140-$S$3:$Y$3))</f>
        <v>5.1210802105232203</v>
      </c>
      <c r="M140">
        <f t="array" ref="M140">SQRT(SUMSQ($B140:$H140-$S$4:$Y$4))</f>
        <v>2.9728491443178586</v>
      </c>
      <c r="N140">
        <f t="shared" si="13"/>
        <v>1.5739987707841072</v>
      </c>
      <c r="O140">
        <f t="shared" si="14"/>
        <v>1</v>
      </c>
      <c r="P140">
        <f t="shared" si="15"/>
        <v>1</v>
      </c>
      <c r="Q140" t="b">
        <f t="shared" si="16"/>
        <v>1</v>
      </c>
    </row>
    <row r="141" spans="1:17" x14ac:dyDescent="0.25">
      <c r="A141">
        <v>2</v>
      </c>
      <c r="B141">
        <v>20.03</v>
      </c>
      <c r="C141">
        <v>16.899999999999999</v>
      </c>
      <c r="D141">
        <v>0.88109999999999999</v>
      </c>
      <c r="E141">
        <v>6.4930000000000003</v>
      </c>
      <c r="F141">
        <v>3.8570000000000002</v>
      </c>
      <c r="G141">
        <v>3.0630000000000002</v>
      </c>
      <c r="H141">
        <v>6.32</v>
      </c>
      <c r="I141" t="str">
        <f t="shared" si="12"/>
        <v>Rosa</v>
      </c>
      <c r="J141">
        <v>0.70407008071384758</v>
      </c>
      <c r="K141">
        <f t="array" ref="K141">SQRT(SUMSQ($B141:$H141-$S$2:$Y$2))</f>
        <v>6.163649181144347</v>
      </c>
      <c r="L141">
        <f t="array" ref="L141">SQRT(SUMSQ($B141:$H141-$S$3:$Y$3))</f>
        <v>1.3405218724585533</v>
      </c>
      <c r="M141">
        <f t="array" ref="M141">SQRT(SUMSQ($B141:$H141-$S$4:$Y$4))</f>
        <v>9.263102589023088</v>
      </c>
      <c r="N141">
        <f t="shared" si="13"/>
        <v>1.3405218724585533</v>
      </c>
      <c r="O141">
        <f t="shared" si="14"/>
        <v>2</v>
      </c>
      <c r="P141">
        <f t="shared" si="15"/>
        <v>2</v>
      </c>
      <c r="Q141" t="b">
        <f t="shared" si="16"/>
        <v>1</v>
      </c>
    </row>
    <row r="142" spans="1:17" x14ac:dyDescent="0.25">
      <c r="A142">
        <v>2</v>
      </c>
      <c r="B142">
        <v>18.75</v>
      </c>
      <c r="C142">
        <v>16.18</v>
      </c>
      <c r="D142">
        <v>0.89990000000000003</v>
      </c>
      <c r="E142">
        <v>6.1109999999999998</v>
      </c>
      <c r="F142">
        <v>3.8690000000000002</v>
      </c>
      <c r="G142">
        <v>4.1879999999999997</v>
      </c>
      <c r="H142">
        <v>5.992</v>
      </c>
      <c r="I142" t="str">
        <f t="shared" si="12"/>
        <v>Rosa</v>
      </c>
      <c r="J142">
        <v>0.72755695482408256</v>
      </c>
      <c r="K142">
        <f t="array" ref="K142">SQRT(SUMSQ($B142:$H142-$S$2:$Y$2))</f>
        <v>4.8653075748225838</v>
      </c>
      <c r="L142">
        <f t="array" ref="L142">SQRT(SUMSQ($B142:$H142-$S$3:$Y$3))</f>
        <v>0.8629133482393021</v>
      </c>
      <c r="M142">
        <f t="array" ref="M142">SQRT(SUMSQ($B142:$H142-$S$4:$Y$4))</f>
        <v>7.6267347148226197</v>
      </c>
      <c r="N142">
        <f t="shared" si="13"/>
        <v>0.8629133482393021</v>
      </c>
      <c r="O142">
        <f t="shared" si="14"/>
        <v>2</v>
      </c>
      <c r="P142">
        <f t="shared" si="15"/>
        <v>2</v>
      </c>
      <c r="Q142" t="b">
        <f t="shared" si="16"/>
        <v>1</v>
      </c>
    </row>
    <row r="143" spans="1:17" x14ac:dyDescent="0.25">
      <c r="A143">
        <v>1</v>
      </c>
      <c r="B143">
        <v>15.36</v>
      </c>
      <c r="C143">
        <v>14.76</v>
      </c>
      <c r="D143">
        <v>0.8861</v>
      </c>
      <c r="E143">
        <v>5.7009999999999996</v>
      </c>
      <c r="F143">
        <v>3.3929999999999998</v>
      </c>
      <c r="G143">
        <v>1.367</v>
      </c>
      <c r="H143">
        <v>5.1319999999999997</v>
      </c>
      <c r="I143" t="str">
        <f t="shared" si="12"/>
        <v>Kama</v>
      </c>
      <c r="J143">
        <v>0.73163458020922867</v>
      </c>
      <c r="K143">
        <f t="array" ref="K143">SQRT(SUMSQ($B143:$H143-$S$2:$Y$2))</f>
        <v>1.5570272780508714</v>
      </c>
      <c r="L143">
        <f t="array" ref="L143">SQRT(SUMSQ($B143:$H143-$S$3:$Y$3))</f>
        <v>4.5268523034306325</v>
      </c>
      <c r="M143">
        <f t="array" ref="M143">SQRT(SUMSQ($B143:$H143-$S$4:$Y$4))</f>
        <v>5.0453964334414927</v>
      </c>
      <c r="N143">
        <f t="shared" si="13"/>
        <v>1.5570272780508714</v>
      </c>
      <c r="O143">
        <f t="shared" si="14"/>
        <v>1</v>
      </c>
      <c r="P143">
        <f t="shared" si="15"/>
        <v>1</v>
      </c>
      <c r="Q143" t="b">
        <f t="shared" si="16"/>
        <v>1</v>
      </c>
    </row>
    <row r="144" spans="1:17" x14ac:dyDescent="0.25">
      <c r="A144">
        <v>1</v>
      </c>
      <c r="B144">
        <v>12.08</v>
      </c>
      <c r="C144">
        <v>13.23</v>
      </c>
      <c r="D144">
        <v>0.86639999999999995</v>
      </c>
      <c r="E144">
        <v>5.0990000000000002</v>
      </c>
      <c r="F144">
        <v>2.9359999999999999</v>
      </c>
      <c r="G144">
        <v>1.415</v>
      </c>
      <c r="H144">
        <v>4.9610000000000003</v>
      </c>
      <c r="I144" t="str">
        <f t="shared" si="12"/>
        <v>Kama</v>
      </c>
      <c r="J144">
        <v>0.73736306562342346</v>
      </c>
      <c r="K144">
        <f t="array" ref="K144">SQRT(SUMSQ($B144:$H144-$S$2:$Y$2))</f>
        <v>3.1464075950567354</v>
      </c>
      <c r="L144">
        <f t="array" ref="L144">SQRT(SUMSQ($B144:$H144-$S$3:$Y$3))</f>
        <v>7.9648269937521761</v>
      </c>
      <c r="M144">
        <f t="array" ref="M144">SQRT(SUMSQ($B144:$H144-$S$4:$Y$4))</f>
        <v>3.245837523810045</v>
      </c>
      <c r="N144">
        <f t="shared" si="13"/>
        <v>3.1464075950567354</v>
      </c>
      <c r="O144">
        <f t="shared" si="14"/>
        <v>1</v>
      </c>
      <c r="P144">
        <f t="shared" si="15"/>
        <v>1</v>
      </c>
      <c r="Q144" t="b">
        <f t="shared" si="16"/>
        <v>1</v>
      </c>
    </row>
    <row r="145" spans="1:17" x14ac:dyDescent="0.25">
      <c r="A145">
        <v>1</v>
      </c>
      <c r="B145">
        <v>14.11</v>
      </c>
      <c r="C145">
        <v>14.1</v>
      </c>
      <c r="D145">
        <v>0.8911</v>
      </c>
      <c r="E145">
        <v>5.42</v>
      </c>
      <c r="F145">
        <v>3.302</v>
      </c>
      <c r="G145">
        <v>2.7</v>
      </c>
      <c r="H145">
        <v>5</v>
      </c>
      <c r="I145" t="str">
        <f t="shared" si="12"/>
        <v>Kama</v>
      </c>
      <c r="J145">
        <v>0.74294364541567703</v>
      </c>
      <c r="K145">
        <f t="array" ref="K145">SQRT(SUMSQ($B145:$H145-$S$2:$Y$2))</f>
        <v>0.65240949310075591</v>
      </c>
      <c r="L145">
        <f t="array" ref="L145">SQRT(SUMSQ($B145:$H145-$S$3:$Y$3))</f>
        <v>5.5305957928359328</v>
      </c>
      <c r="M145">
        <f t="array" ref="M145">SQRT(SUMSQ($B145:$H145-$S$4:$Y$4))</f>
        <v>3.1016362372307209</v>
      </c>
      <c r="N145">
        <f t="shared" si="13"/>
        <v>0.65240949310075591</v>
      </c>
      <c r="O145">
        <f t="shared" si="14"/>
        <v>1</v>
      </c>
      <c r="P145">
        <f t="shared" si="15"/>
        <v>1</v>
      </c>
      <c r="Q145" t="b">
        <f t="shared" si="16"/>
        <v>1</v>
      </c>
    </row>
    <row r="146" spans="1:17" x14ac:dyDescent="0.25">
      <c r="A146">
        <v>1</v>
      </c>
      <c r="B146">
        <v>14.99</v>
      </c>
      <c r="C146">
        <v>14.56</v>
      </c>
      <c r="D146">
        <v>0.88829999999999998</v>
      </c>
      <c r="E146">
        <v>5.57</v>
      </c>
      <c r="F146">
        <v>3.3769999999999998</v>
      </c>
      <c r="G146">
        <v>2.9580000000000002</v>
      </c>
      <c r="H146">
        <v>5.1749999999999998</v>
      </c>
      <c r="I146" t="str">
        <f t="shared" si="12"/>
        <v>Kama</v>
      </c>
      <c r="J146">
        <v>0.74595103220556669</v>
      </c>
      <c r="K146">
        <f t="array" ref="K146">SQRT(SUMSQ($B146:$H146-$S$2:$Y$2))</f>
        <v>0.4858938636502792</v>
      </c>
      <c r="L146">
        <f t="array" ref="L146">SQRT(SUMSQ($B146:$H146-$S$3:$Y$3))</f>
        <v>4.4877227554491892</v>
      </c>
      <c r="M146">
        <f t="array" ref="M146">SQRT(SUMSQ($B146:$H146-$S$4:$Y$4))</f>
        <v>3.8023100677235919</v>
      </c>
      <c r="N146">
        <f t="shared" si="13"/>
        <v>0.4858938636502792</v>
      </c>
      <c r="O146">
        <f t="shared" si="14"/>
        <v>1</v>
      </c>
      <c r="P146">
        <f t="shared" si="15"/>
        <v>1</v>
      </c>
      <c r="Q146" t="b">
        <f t="shared" si="16"/>
        <v>1</v>
      </c>
    </row>
    <row r="147" spans="1:17" x14ac:dyDescent="0.25">
      <c r="A147">
        <v>3</v>
      </c>
      <c r="B147">
        <v>11.56</v>
      </c>
      <c r="C147">
        <v>13.31</v>
      </c>
      <c r="D147">
        <v>0.81979999999999997</v>
      </c>
      <c r="E147">
        <v>5.3630000000000004</v>
      </c>
      <c r="F147">
        <v>2.6829999999999998</v>
      </c>
      <c r="G147">
        <v>4.0620000000000003</v>
      </c>
      <c r="H147">
        <v>5.1820000000000004</v>
      </c>
      <c r="I147" t="str">
        <f t="shared" si="12"/>
        <v>Canadian</v>
      </c>
      <c r="J147">
        <v>0.7529714613531312</v>
      </c>
      <c r="K147">
        <f t="array" ref="K147">SQRT(SUMSQ($B147:$H147-$S$2:$Y$2))</f>
        <v>3.5955505418968339</v>
      </c>
      <c r="L147">
        <f t="array" ref="L147">SQRT(SUMSQ($B147:$H147-$S$3:$Y$3))</f>
        <v>8.1487358838285768</v>
      </c>
      <c r="M147">
        <f t="array" ref="M147">SQRT(SUMSQ($B147:$H147-$S$4:$Y$4))</f>
        <v>0.70628015510347875</v>
      </c>
      <c r="N147">
        <f t="shared" si="13"/>
        <v>0.70628015510347875</v>
      </c>
      <c r="O147">
        <f t="shared" si="14"/>
        <v>3</v>
      </c>
      <c r="P147">
        <f t="shared" si="15"/>
        <v>3</v>
      </c>
      <c r="Q147" t="b">
        <f t="shared" si="16"/>
        <v>1</v>
      </c>
    </row>
    <row r="148" spans="1:17" x14ac:dyDescent="0.25">
      <c r="A148">
        <v>1</v>
      </c>
      <c r="B148">
        <v>16.14</v>
      </c>
      <c r="C148">
        <v>14.99</v>
      </c>
      <c r="D148">
        <v>0.90339999999999998</v>
      </c>
      <c r="E148">
        <v>5.6580000000000004</v>
      </c>
      <c r="F148">
        <v>3.5619999999999998</v>
      </c>
      <c r="G148">
        <v>1.355</v>
      </c>
      <c r="H148">
        <v>5.1749999999999998</v>
      </c>
      <c r="I148" t="str">
        <f t="shared" si="12"/>
        <v>Kama</v>
      </c>
      <c r="J148">
        <v>0.75954702753328396</v>
      </c>
      <c r="K148">
        <f t="array" ref="K148">SQRT(SUMSQ($B148:$H148-$S$2:$Y$2))</f>
        <v>2.1155748115450419</v>
      </c>
      <c r="L148">
        <f t="array" ref="L148">SQRT(SUMSQ($B148:$H148-$S$3:$Y$3))</f>
        <v>3.8491496469584776</v>
      </c>
      <c r="M148">
        <f t="array" ref="M148">SQRT(SUMSQ($B148:$H148-$S$4:$Y$4))</f>
        <v>5.697682024403715</v>
      </c>
      <c r="N148">
        <f t="shared" si="13"/>
        <v>2.1155748115450419</v>
      </c>
      <c r="O148">
        <f t="shared" si="14"/>
        <v>1</v>
      </c>
      <c r="P148">
        <f t="shared" si="15"/>
        <v>1</v>
      </c>
      <c r="Q148" t="b">
        <f t="shared" si="16"/>
        <v>1</v>
      </c>
    </row>
    <row r="149" spans="1:17" x14ac:dyDescent="0.25">
      <c r="A149">
        <v>1</v>
      </c>
      <c r="B149">
        <v>15.69</v>
      </c>
      <c r="C149">
        <v>14.75</v>
      </c>
      <c r="D149">
        <v>0.90580000000000005</v>
      </c>
      <c r="E149">
        <v>5.5270000000000001</v>
      </c>
      <c r="F149">
        <v>3.5139999999999998</v>
      </c>
      <c r="G149">
        <v>1.599</v>
      </c>
      <c r="H149">
        <v>5.0460000000000003</v>
      </c>
      <c r="I149" t="str">
        <f t="shared" si="12"/>
        <v>Kama</v>
      </c>
      <c r="J149">
        <v>0.76050204292083423</v>
      </c>
      <c r="K149">
        <f t="array" ref="K149">SQRT(SUMSQ($B149:$H149-$S$2:$Y$2))</f>
        <v>1.5799923919222227</v>
      </c>
      <c r="L149">
        <f t="array" ref="L149">SQRT(SUMSQ($B149:$H149-$S$3:$Y$3))</f>
        <v>4.2107889018678568</v>
      </c>
      <c r="M149">
        <f t="array" ref="M149">SQRT(SUMSQ($B149:$H149-$S$4:$Y$4))</f>
        <v>5.1362742546568176</v>
      </c>
      <c r="N149">
        <f t="shared" si="13"/>
        <v>1.5799923919222227</v>
      </c>
      <c r="O149">
        <f t="shared" si="14"/>
        <v>1</v>
      </c>
      <c r="P149">
        <f t="shared" si="15"/>
        <v>1</v>
      </c>
      <c r="Q149" t="b">
        <f t="shared" si="16"/>
        <v>1</v>
      </c>
    </row>
    <row r="150" spans="1:17" x14ac:dyDescent="0.25">
      <c r="A150">
        <v>2</v>
      </c>
      <c r="B150">
        <v>20.88</v>
      </c>
      <c r="C150">
        <v>17.05</v>
      </c>
      <c r="D150">
        <v>0.90310000000000001</v>
      </c>
      <c r="E150">
        <v>6.45</v>
      </c>
      <c r="F150">
        <v>4.032</v>
      </c>
      <c r="G150">
        <v>5.016</v>
      </c>
      <c r="H150">
        <v>6.3209999999999997</v>
      </c>
      <c r="I150" t="str">
        <f t="shared" si="12"/>
        <v>Rosa</v>
      </c>
      <c r="J150">
        <v>0.7640991431635904</v>
      </c>
      <c r="K150">
        <f t="array" ref="K150">SQRT(SUMSQ($B150:$H150-$S$2:$Y$2))</f>
        <v>7.3566015530464171</v>
      </c>
      <c r="L150">
        <f t="array" ref="L150">SQRT(SUMSQ($B150:$H150-$S$3:$Y$3))</f>
        <v>2.6902158845026944</v>
      </c>
      <c r="M150">
        <f t="array" ref="M150">SQRT(SUMSQ($B150:$H150-$S$4:$Y$4))</f>
        <v>9.9688735633871204</v>
      </c>
      <c r="N150">
        <f t="shared" si="13"/>
        <v>2.6902158845026944</v>
      </c>
      <c r="O150">
        <f t="shared" si="14"/>
        <v>2</v>
      </c>
      <c r="P150">
        <f t="shared" si="15"/>
        <v>2</v>
      </c>
      <c r="Q150" t="b">
        <f t="shared" si="16"/>
        <v>1</v>
      </c>
    </row>
    <row r="151" spans="1:17" x14ac:dyDescent="0.25">
      <c r="A151">
        <v>1</v>
      </c>
      <c r="B151">
        <v>12.72</v>
      </c>
      <c r="C151">
        <v>13.57</v>
      </c>
      <c r="D151">
        <v>0.86860000000000004</v>
      </c>
      <c r="E151">
        <v>5.226</v>
      </c>
      <c r="F151">
        <v>3.0489999999999999</v>
      </c>
      <c r="G151">
        <v>4.1020000000000003</v>
      </c>
      <c r="H151">
        <v>4.9139999999999997</v>
      </c>
      <c r="I151" t="str">
        <f t="shared" si="12"/>
        <v>Kama</v>
      </c>
      <c r="J151">
        <v>0.76446964435577036</v>
      </c>
      <c r="K151">
        <f t="array" ref="K151">SQRT(SUMSQ($B151:$H151-$S$2:$Y$2))</f>
        <v>2.5695360437761852</v>
      </c>
      <c r="L151">
        <f t="array" ref="L151">SQRT(SUMSQ($B151:$H151-$S$3:$Y$3))</f>
        <v>7.0293354893686395</v>
      </c>
      <c r="M151">
        <f t="array" ref="M151">SQRT(SUMSQ($B151:$H151-$S$4:$Y$4))</f>
        <v>1.0696862273946042</v>
      </c>
      <c r="N151">
        <f t="shared" si="13"/>
        <v>1.0696862273946042</v>
      </c>
      <c r="O151">
        <f t="shared" si="14"/>
        <v>3</v>
      </c>
      <c r="P151">
        <f t="shared" si="15"/>
        <v>1</v>
      </c>
      <c r="Q151" t="b">
        <f t="shared" si="16"/>
        <v>0</v>
      </c>
    </row>
    <row r="152" spans="1:17" x14ac:dyDescent="0.25">
      <c r="A152">
        <v>3</v>
      </c>
      <c r="B152">
        <v>10.82</v>
      </c>
      <c r="C152">
        <v>12.83</v>
      </c>
      <c r="D152">
        <v>0.8256</v>
      </c>
      <c r="E152">
        <v>5.18</v>
      </c>
      <c r="F152">
        <v>2.63</v>
      </c>
      <c r="G152">
        <v>4.8529999999999998</v>
      </c>
      <c r="H152">
        <v>5.0890000000000004</v>
      </c>
      <c r="I152" t="str">
        <f t="shared" si="12"/>
        <v>Canadian</v>
      </c>
      <c r="J152">
        <v>0.76565641723774724</v>
      </c>
      <c r="K152">
        <f t="array" ref="K152">SQRT(SUMSQ($B152:$H152-$S$2:$Y$2))</f>
        <v>4.7223093286744096</v>
      </c>
      <c r="L152">
        <f t="array" ref="L152">SQRT(SUMSQ($B152:$H152-$S$3:$Y$3))</f>
        <v>9.1281550583868469</v>
      </c>
      <c r="M152">
        <f t="array" ref="M152">SQRT(SUMSQ($B152:$H152-$S$4:$Y$4))</f>
        <v>1.2057880210178045</v>
      </c>
      <c r="N152">
        <f t="shared" si="13"/>
        <v>1.2057880210178045</v>
      </c>
      <c r="O152">
        <f t="shared" si="14"/>
        <v>3</v>
      </c>
      <c r="P152">
        <f t="shared" si="15"/>
        <v>3</v>
      </c>
      <c r="Q152" t="b">
        <f t="shared" si="16"/>
        <v>1</v>
      </c>
    </row>
    <row r="153" spans="1:17" x14ac:dyDescent="0.25">
      <c r="A153">
        <v>1</v>
      </c>
      <c r="B153">
        <v>14.79</v>
      </c>
      <c r="C153">
        <v>14.52</v>
      </c>
      <c r="D153">
        <v>0.88190000000000002</v>
      </c>
      <c r="E153">
        <v>5.5449999999999999</v>
      </c>
      <c r="F153">
        <v>3.2909999999999999</v>
      </c>
      <c r="G153">
        <v>2.7040000000000002</v>
      </c>
      <c r="H153">
        <v>5.1109999999999998</v>
      </c>
      <c r="I153" t="str">
        <f t="shared" si="12"/>
        <v>Kama</v>
      </c>
      <c r="J153">
        <v>0.77125962251011571</v>
      </c>
      <c r="K153">
        <f t="array" ref="K153">SQRT(SUMSQ($B153:$H153-$S$2:$Y$2))</f>
        <v>0.20081393850490981</v>
      </c>
      <c r="L153">
        <f t="array" ref="L153">SQRT(SUMSQ($B153:$H153-$S$3:$Y$3))</f>
        <v>4.732377892451348</v>
      </c>
      <c r="M153">
        <f t="array" ref="M153">SQRT(SUMSQ($B153:$H153-$S$4:$Y$4))</f>
        <v>3.7386513884128951</v>
      </c>
      <c r="N153">
        <f t="shared" si="13"/>
        <v>0.20081393850490981</v>
      </c>
      <c r="O153">
        <f t="shared" si="14"/>
        <v>1</v>
      </c>
      <c r="P153">
        <f t="shared" si="15"/>
        <v>1</v>
      </c>
      <c r="Q153" t="b">
        <f t="shared" si="16"/>
        <v>1</v>
      </c>
    </row>
    <row r="154" spans="1:17" x14ac:dyDescent="0.25">
      <c r="A154">
        <v>3</v>
      </c>
      <c r="B154">
        <v>12.15</v>
      </c>
      <c r="C154">
        <v>13.45</v>
      </c>
      <c r="D154">
        <v>0.84430000000000005</v>
      </c>
      <c r="E154">
        <v>5.4169999999999998</v>
      </c>
      <c r="F154">
        <v>2.8370000000000002</v>
      </c>
      <c r="G154">
        <v>3.6379999999999999</v>
      </c>
      <c r="H154">
        <v>5.3380000000000001</v>
      </c>
      <c r="I154" t="str">
        <f t="shared" si="12"/>
        <v>Canadian</v>
      </c>
      <c r="J154">
        <v>0.77535188848914671</v>
      </c>
      <c r="K154">
        <f t="array" ref="K154">SQRT(SUMSQ($B154:$H154-$S$2:$Y$2))</f>
        <v>2.868473701938695</v>
      </c>
      <c r="L154">
        <f t="array" ref="L154">SQRT(SUMSQ($B154:$H154-$S$3:$Y$3))</f>
        <v>7.4966998224279866</v>
      </c>
      <c r="M154">
        <f t="array" ref="M154">SQRT(SUMSQ($B154:$H154-$S$4:$Y$4))</f>
        <v>1.0901719646006758</v>
      </c>
      <c r="N154">
        <f t="shared" si="13"/>
        <v>1.0901719646006758</v>
      </c>
      <c r="O154">
        <f t="shared" si="14"/>
        <v>3</v>
      </c>
      <c r="P154">
        <f t="shared" si="15"/>
        <v>3</v>
      </c>
      <c r="Q154" t="b">
        <f t="shared" si="16"/>
        <v>1</v>
      </c>
    </row>
    <row r="155" spans="1:17" x14ac:dyDescent="0.25">
      <c r="A155">
        <v>1</v>
      </c>
      <c r="B155">
        <v>15.11</v>
      </c>
      <c r="C155">
        <v>14.54</v>
      </c>
      <c r="D155">
        <v>0.89859999999999995</v>
      </c>
      <c r="E155">
        <v>5.5789999999999997</v>
      </c>
      <c r="F155">
        <v>3.4620000000000002</v>
      </c>
      <c r="G155">
        <v>3.1280000000000001</v>
      </c>
      <c r="H155">
        <v>5.18</v>
      </c>
      <c r="I155" t="str">
        <f t="shared" si="12"/>
        <v>Kama</v>
      </c>
      <c r="J155">
        <v>0.78194632755270144</v>
      </c>
      <c r="K155">
        <f t="array" ref="K155">SQRT(SUMSQ($B155:$H155-$S$2:$Y$2))</f>
        <v>0.69376477272826198</v>
      </c>
      <c r="L155">
        <f t="array" ref="L155">SQRT(SUMSQ($B155:$H155-$S$3:$Y$3))</f>
        <v>4.3699037071405158</v>
      </c>
      <c r="M155">
        <f t="array" ref="M155">SQRT(SUMSQ($B155:$H155-$S$4:$Y$4))</f>
        <v>3.8372094896283206</v>
      </c>
      <c r="N155">
        <f t="shared" si="13"/>
        <v>0.69376477272826198</v>
      </c>
      <c r="O155">
        <f t="shared" si="14"/>
        <v>1</v>
      </c>
      <c r="P155">
        <f t="shared" si="15"/>
        <v>1</v>
      </c>
      <c r="Q155" t="b">
        <f t="shared" si="16"/>
        <v>1</v>
      </c>
    </row>
    <row r="156" spans="1:17" x14ac:dyDescent="0.25">
      <c r="A156">
        <v>3</v>
      </c>
      <c r="B156">
        <v>13.07</v>
      </c>
      <c r="C156">
        <v>13.92</v>
      </c>
      <c r="D156">
        <v>0.84799999999999998</v>
      </c>
      <c r="E156">
        <v>5.4720000000000004</v>
      </c>
      <c r="F156">
        <v>2.9940000000000002</v>
      </c>
      <c r="G156">
        <v>5.3040000000000003</v>
      </c>
      <c r="H156">
        <v>5.3949999999999996</v>
      </c>
      <c r="I156" t="str">
        <f t="shared" si="12"/>
        <v>Canadian</v>
      </c>
      <c r="J156">
        <v>0.78212775118071431</v>
      </c>
      <c r="K156">
        <f t="array" ref="K156">SQRT(SUMSQ($B156:$H156-$S$2:$Y$2))</f>
        <v>3.1090156136433977</v>
      </c>
      <c r="L156">
        <f t="array" ref="L156">SQRT(SUMSQ($B156:$H156-$S$3:$Y$3))</f>
        <v>6.7306431513110301</v>
      </c>
      <c r="M156">
        <f t="array" ref="M156">SQRT(SUMSQ($B156:$H156-$S$4:$Y$4))</f>
        <v>1.5396117960553837</v>
      </c>
      <c r="N156">
        <f t="shared" si="13"/>
        <v>1.5396117960553837</v>
      </c>
      <c r="O156">
        <f t="shared" si="14"/>
        <v>3</v>
      </c>
      <c r="P156">
        <f t="shared" si="15"/>
        <v>3</v>
      </c>
      <c r="Q156" t="b">
        <f t="shared" si="16"/>
        <v>1</v>
      </c>
    </row>
    <row r="157" spans="1:17" x14ac:dyDescent="0.25">
      <c r="A157">
        <v>3</v>
      </c>
      <c r="B157">
        <v>11.41</v>
      </c>
      <c r="C157">
        <v>12.95</v>
      </c>
      <c r="D157">
        <v>0.85599999999999998</v>
      </c>
      <c r="E157">
        <v>5.09</v>
      </c>
      <c r="F157">
        <v>2.7749999999999999</v>
      </c>
      <c r="G157">
        <v>4.9569999999999999</v>
      </c>
      <c r="H157">
        <v>4.8250000000000002</v>
      </c>
      <c r="I157" t="str">
        <f t="shared" si="12"/>
        <v>Canadian</v>
      </c>
      <c r="J157">
        <v>0.78935700678281318</v>
      </c>
      <c r="K157">
        <f t="array" ref="K157">SQRT(SUMSQ($B157:$H157-$S$2:$Y$2))</f>
        <v>4.2751511076075523</v>
      </c>
      <c r="L157">
        <f t="array" ref="L157">SQRT(SUMSQ($B157:$H157-$S$3:$Y$3))</f>
        <v>8.608319747743284</v>
      </c>
      <c r="M157">
        <f t="array" ref="M157">SQRT(SUMSQ($B157:$H157-$S$4:$Y$4))</f>
        <v>0.74595444577534997</v>
      </c>
      <c r="N157">
        <f t="shared" si="13"/>
        <v>0.74595444577534997</v>
      </c>
      <c r="O157">
        <f t="shared" si="14"/>
        <v>3</v>
      </c>
      <c r="P157">
        <f t="shared" si="15"/>
        <v>3</v>
      </c>
      <c r="Q157" t="b">
        <f t="shared" si="16"/>
        <v>1</v>
      </c>
    </row>
    <row r="158" spans="1:17" x14ac:dyDescent="0.25">
      <c r="A158">
        <v>1</v>
      </c>
      <c r="B158">
        <v>14.92</v>
      </c>
      <c r="C158">
        <v>14.43</v>
      </c>
      <c r="D158">
        <v>0.90059999999999996</v>
      </c>
      <c r="E158">
        <v>5.3840000000000003</v>
      </c>
      <c r="F158">
        <v>3.4119999999999999</v>
      </c>
      <c r="G158">
        <v>1.1419999999999999</v>
      </c>
      <c r="H158">
        <v>5.0880000000000001</v>
      </c>
      <c r="I158" t="str">
        <f t="shared" si="12"/>
        <v>Kama</v>
      </c>
      <c r="J158">
        <v>0.78972558739986876</v>
      </c>
      <c r="K158">
        <f t="array" ref="K158">SQRT(SUMSQ($B158:$H158-$S$2:$Y$2))</f>
        <v>1.5900300687568356</v>
      </c>
      <c r="L158">
        <f t="array" ref="L158">SQRT(SUMSQ($B158:$H158-$S$3:$Y$3))</f>
        <v>5.1420017716562763</v>
      </c>
      <c r="M158">
        <f t="array" ref="M158">SQRT(SUMSQ($B158:$H158-$S$4:$Y$4))</f>
        <v>4.8058805266649092</v>
      </c>
      <c r="N158">
        <f t="shared" si="13"/>
        <v>1.5900300687568356</v>
      </c>
      <c r="O158">
        <f t="shared" si="14"/>
        <v>1</v>
      </c>
      <c r="P158">
        <f t="shared" si="15"/>
        <v>1</v>
      </c>
      <c r="Q158" t="b">
        <f t="shared" si="16"/>
        <v>1</v>
      </c>
    </row>
    <row r="159" spans="1:17" x14ac:dyDescent="0.25">
      <c r="A159">
        <v>1</v>
      </c>
      <c r="B159">
        <v>14.01</v>
      </c>
      <c r="C159">
        <v>14.29</v>
      </c>
      <c r="D159">
        <v>0.86250000000000004</v>
      </c>
      <c r="E159">
        <v>5.609</v>
      </c>
      <c r="F159">
        <v>3.1579999999999999</v>
      </c>
      <c r="G159">
        <v>2.2170000000000001</v>
      </c>
      <c r="H159">
        <v>5.1319999999999997</v>
      </c>
      <c r="I159" t="str">
        <f t="shared" si="12"/>
        <v>Kama</v>
      </c>
      <c r="J159">
        <v>0.79112679785616435</v>
      </c>
      <c r="K159">
        <f t="array" ref="K159">SQRT(SUMSQ($B159:$H159-$S$2:$Y$2))</f>
        <v>0.7950066460165971</v>
      </c>
      <c r="L159">
        <f t="array" ref="L159">SQRT(SUMSQ($B159:$H159-$S$3:$Y$3))</f>
        <v>5.5886146952443019</v>
      </c>
      <c r="M159">
        <f t="array" ref="M159">SQRT(SUMSQ($B159:$H159-$S$4:$Y$4))</f>
        <v>3.4091432326315418</v>
      </c>
      <c r="N159">
        <f t="shared" si="13"/>
        <v>0.7950066460165971</v>
      </c>
      <c r="O159">
        <f t="shared" si="14"/>
        <v>1</v>
      </c>
      <c r="P159">
        <f t="shared" si="15"/>
        <v>1</v>
      </c>
      <c r="Q159" t="b">
        <f t="shared" si="16"/>
        <v>1</v>
      </c>
    </row>
    <row r="160" spans="1:17" x14ac:dyDescent="0.25">
      <c r="A160">
        <v>2</v>
      </c>
      <c r="B160">
        <v>19.059999999999999</v>
      </c>
      <c r="C160">
        <v>16.45</v>
      </c>
      <c r="D160">
        <v>0.88539999999999996</v>
      </c>
      <c r="E160">
        <v>6.4160000000000004</v>
      </c>
      <c r="F160">
        <v>3.7189999999999999</v>
      </c>
      <c r="G160">
        <v>2.2480000000000002</v>
      </c>
      <c r="H160">
        <v>6.1630000000000003</v>
      </c>
      <c r="I160" t="str">
        <f t="shared" si="12"/>
        <v>Rosa</v>
      </c>
      <c r="J160">
        <v>0.79580088079950695</v>
      </c>
      <c r="K160">
        <f t="array" ref="K160">SQRT(SUMSQ($B160:$H160-$S$2:$Y$2))</f>
        <v>5.0851157360668395</v>
      </c>
      <c r="L160">
        <f t="array" ref="L160">SQRT(SUMSQ($B160:$H160-$S$3:$Y$3))</f>
        <v>1.1659886321091961</v>
      </c>
      <c r="M160">
        <f t="array" ref="M160">SQRT(SUMSQ($B160:$H160-$S$4:$Y$4))</f>
        <v>8.3878676537969454</v>
      </c>
      <c r="N160">
        <f t="shared" si="13"/>
        <v>1.1659886321091961</v>
      </c>
      <c r="O160">
        <f t="shared" si="14"/>
        <v>2</v>
      </c>
      <c r="P160">
        <f t="shared" si="15"/>
        <v>2</v>
      </c>
      <c r="Q160" t="b">
        <f t="shared" si="16"/>
        <v>1</v>
      </c>
    </row>
    <row r="161" spans="1:17" x14ac:dyDescent="0.25">
      <c r="A161">
        <v>2</v>
      </c>
      <c r="B161">
        <v>18.59</v>
      </c>
      <c r="C161">
        <v>16.05</v>
      </c>
      <c r="D161">
        <v>0.90659999999999996</v>
      </c>
      <c r="E161">
        <v>6.0369999999999999</v>
      </c>
      <c r="F161">
        <v>3.86</v>
      </c>
      <c r="G161">
        <v>6.0010000000000003</v>
      </c>
      <c r="H161">
        <v>5.8769999999999998</v>
      </c>
      <c r="I161" t="str">
        <f t="shared" si="12"/>
        <v>Rosa</v>
      </c>
      <c r="J161">
        <v>0.79633896425973094</v>
      </c>
      <c r="K161">
        <f t="array" ref="K161">SQRT(SUMSQ($B161:$H161-$S$2:$Y$2))</f>
        <v>5.5149244351497462</v>
      </c>
      <c r="L161">
        <f t="array" ref="L161">SQRT(SUMSQ($B161:$H161-$S$3:$Y$3))</f>
        <v>2.6735356871249483</v>
      </c>
      <c r="M161">
        <f t="array" ref="M161">SQRT(SUMSQ($B161:$H161-$S$4:$Y$4))</f>
        <v>7.520538745357884</v>
      </c>
      <c r="N161">
        <f t="shared" si="13"/>
        <v>2.6735356871249483</v>
      </c>
      <c r="O161">
        <f t="shared" si="14"/>
        <v>2</v>
      </c>
      <c r="P161">
        <f t="shared" si="15"/>
        <v>2</v>
      </c>
      <c r="Q161" t="b">
        <f t="shared" si="16"/>
        <v>1</v>
      </c>
    </row>
    <row r="162" spans="1:17" x14ac:dyDescent="0.25">
      <c r="A162">
        <v>3</v>
      </c>
      <c r="B162">
        <v>13.32</v>
      </c>
      <c r="C162">
        <v>13.94</v>
      </c>
      <c r="D162">
        <v>0.86129999999999995</v>
      </c>
      <c r="E162">
        <v>5.5410000000000004</v>
      </c>
      <c r="F162">
        <v>3.073</v>
      </c>
      <c r="G162">
        <v>7.0350000000000001</v>
      </c>
      <c r="H162">
        <v>5.44</v>
      </c>
      <c r="I162" t="str">
        <f t="shared" ref="I162:I169" si="17">IF(A162 = 1, "Kama", IF(A162 = 2, "Rosa", "Canadian"))</f>
        <v>Canadian</v>
      </c>
      <c r="J162">
        <v>0.79865256632111281</v>
      </c>
      <c r="K162">
        <f t="array" ref="K162">SQRT(SUMSQ($B162:$H162-$S$2:$Y$2))</f>
        <v>4.5794765668130042</v>
      </c>
      <c r="L162">
        <f t="array" ref="L162">SQRT(SUMSQ($B162:$H162-$S$3:$Y$3))</f>
        <v>7.1921030911069055</v>
      </c>
      <c r="M162">
        <f t="array" ref="M162">SQRT(SUMSQ($B162:$H162-$S$4:$Y$4))</f>
        <v>2.9002981988551526</v>
      </c>
      <c r="N162">
        <f t="shared" si="13"/>
        <v>2.9002981988551526</v>
      </c>
      <c r="O162">
        <f t="shared" si="14"/>
        <v>3</v>
      </c>
      <c r="P162">
        <f t="shared" si="15"/>
        <v>3</v>
      </c>
      <c r="Q162" t="b">
        <f t="shared" si="16"/>
        <v>1</v>
      </c>
    </row>
    <row r="163" spans="1:17" x14ac:dyDescent="0.25">
      <c r="A163">
        <v>2</v>
      </c>
      <c r="B163">
        <v>18.809999999999999</v>
      </c>
      <c r="C163">
        <v>16.29</v>
      </c>
      <c r="D163">
        <v>0.89059999999999995</v>
      </c>
      <c r="E163">
        <v>6.2720000000000002</v>
      </c>
      <c r="F163">
        <v>3.6930000000000001</v>
      </c>
      <c r="G163">
        <v>3.2370000000000001</v>
      </c>
      <c r="H163">
        <v>6.0529999999999999</v>
      </c>
      <c r="I163" t="str">
        <f t="shared" si="17"/>
        <v>Rosa</v>
      </c>
      <c r="J163">
        <v>0.80003255085784353</v>
      </c>
      <c r="K163">
        <f t="array" ref="K163">SQRT(SUMSQ($B163:$H163-$S$2:$Y$2))</f>
        <v>4.7689107762868694</v>
      </c>
      <c r="L163">
        <f t="array" ref="L163">SQRT(SUMSQ($B163:$H163-$S$3:$Y$3))</f>
        <v>0.20136748723827402</v>
      </c>
      <c r="M163">
        <f t="array" ref="M163">SQRT(SUMSQ($B163:$H163-$S$4:$Y$4))</f>
        <v>7.8424180154286676</v>
      </c>
      <c r="N163">
        <f t="shared" si="13"/>
        <v>0.20136748723827402</v>
      </c>
      <c r="O163">
        <f t="shared" si="14"/>
        <v>2</v>
      </c>
      <c r="P163">
        <f t="shared" si="15"/>
        <v>2</v>
      </c>
      <c r="Q163" t="b">
        <f t="shared" si="16"/>
        <v>1</v>
      </c>
    </row>
    <row r="164" spans="1:17" x14ac:dyDescent="0.25">
      <c r="A164">
        <v>1</v>
      </c>
      <c r="B164">
        <v>16.2</v>
      </c>
      <c r="C164">
        <v>15.27</v>
      </c>
      <c r="D164">
        <v>0.87339999999999995</v>
      </c>
      <c r="E164">
        <v>5.8259999999999996</v>
      </c>
      <c r="F164">
        <v>3.464</v>
      </c>
      <c r="G164">
        <v>2.823</v>
      </c>
      <c r="H164">
        <v>5.5270000000000001</v>
      </c>
      <c r="I164" t="str">
        <f t="shared" si="17"/>
        <v>Kama</v>
      </c>
      <c r="J164">
        <v>0.8005040307958593</v>
      </c>
      <c r="K164">
        <f t="array" ref="K164">SQRT(SUMSQ($B164:$H164-$S$2:$Y$2))</f>
        <v>1.8536879116543434</v>
      </c>
      <c r="L164">
        <f t="array" ref="L164">SQRT(SUMSQ($B164:$H164-$S$3:$Y$3))</f>
        <v>3.0602745648406207</v>
      </c>
      <c r="M164">
        <f t="array" ref="M164">SQRT(SUMSQ($B164:$H164-$S$4:$Y$4))</f>
        <v>5.1671791439076937</v>
      </c>
      <c r="N164">
        <f t="shared" si="13"/>
        <v>1.8536879116543434</v>
      </c>
      <c r="O164">
        <f t="shared" si="14"/>
        <v>1</v>
      </c>
      <c r="P164">
        <f t="shared" si="15"/>
        <v>1</v>
      </c>
      <c r="Q164" t="b">
        <f t="shared" si="16"/>
        <v>1</v>
      </c>
    </row>
    <row r="165" spans="1:17" x14ac:dyDescent="0.25">
      <c r="A165">
        <v>2</v>
      </c>
      <c r="B165">
        <v>16.16</v>
      </c>
      <c r="C165">
        <v>15.33</v>
      </c>
      <c r="D165">
        <v>0.86439999999999995</v>
      </c>
      <c r="E165">
        <v>5.8449999999999998</v>
      </c>
      <c r="F165">
        <v>3.395</v>
      </c>
      <c r="G165">
        <v>4.266</v>
      </c>
      <c r="H165">
        <v>5.7949999999999999</v>
      </c>
      <c r="I165" t="str">
        <f t="shared" si="17"/>
        <v>Rosa</v>
      </c>
      <c r="J165">
        <v>0.80069358058848417</v>
      </c>
      <c r="K165">
        <f t="array" ref="K165">SQRT(SUMSQ($B165:$H165-$S$2:$Y$2))</f>
        <v>2.4788294940538576</v>
      </c>
      <c r="L165">
        <f t="array" ref="L165">SQRT(SUMSQ($B165:$H165-$S$3:$Y$3))</f>
        <v>3.1188490582125996</v>
      </c>
      <c r="M165">
        <f t="array" ref="M165">SQRT(SUMSQ($B165:$H165-$S$4:$Y$4))</f>
        <v>4.8632764149051066</v>
      </c>
      <c r="N165">
        <f t="shared" si="13"/>
        <v>2.4788294940538576</v>
      </c>
      <c r="O165">
        <f t="shared" si="14"/>
        <v>1</v>
      </c>
      <c r="P165">
        <f t="shared" si="15"/>
        <v>2</v>
      </c>
      <c r="Q165" t="b">
        <f t="shared" si="16"/>
        <v>0</v>
      </c>
    </row>
    <row r="166" spans="1:17" x14ac:dyDescent="0.25">
      <c r="A166">
        <v>3</v>
      </c>
      <c r="B166">
        <v>11.21</v>
      </c>
      <c r="C166">
        <v>13.13</v>
      </c>
      <c r="D166">
        <v>0.81669999999999998</v>
      </c>
      <c r="E166">
        <v>5.2789999999999999</v>
      </c>
      <c r="F166">
        <v>2.6869999999999998</v>
      </c>
      <c r="G166">
        <v>6.1689999999999996</v>
      </c>
      <c r="H166">
        <v>5.2750000000000004</v>
      </c>
      <c r="I166" t="str">
        <f t="shared" si="17"/>
        <v>Canadian</v>
      </c>
      <c r="J166">
        <v>0.80270240770397716</v>
      </c>
      <c r="K166">
        <f t="array" ref="K166">SQRT(SUMSQ($B166:$H166-$S$2:$Y$2))</f>
        <v>5.0909222997815435</v>
      </c>
      <c r="L166">
        <f t="array" ref="L166">SQRT(SUMSQ($B166:$H166-$S$3:$Y$3))</f>
        <v>8.9490990303909808</v>
      </c>
      <c r="M166">
        <f t="array" ref="M166">SQRT(SUMSQ($B166:$H166-$S$4:$Y$4))</f>
        <v>1.6915674549876594</v>
      </c>
      <c r="N166">
        <f t="shared" si="13"/>
        <v>1.6915674549876594</v>
      </c>
      <c r="O166">
        <f t="shared" si="14"/>
        <v>3</v>
      </c>
      <c r="P166">
        <f t="shared" si="15"/>
        <v>3</v>
      </c>
      <c r="Q166" t="b">
        <f t="shared" si="16"/>
        <v>1</v>
      </c>
    </row>
    <row r="167" spans="1:17" x14ac:dyDescent="0.25">
      <c r="A167">
        <v>2</v>
      </c>
      <c r="B167">
        <v>19.57</v>
      </c>
      <c r="C167">
        <v>16.739999999999998</v>
      </c>
      <c r="D167">
        <v>0.87790000000000001</v>
      </c>
      <c r="E167">
        <v>6.3840000000000003</v>
      </c>
      <c r="F167">
        <v>3.7719999999999998</v>
      </c>
      <c r="G167">
        <v>1.472</v>
      </c>
      <c r="H167">
        <v>6.2729999999999997</v>
      </c>
      <c r="I167" t="str">
        <f t="shared" si="17"/>
        <v>Rosa</v>
      </c>
      <c r="J167">
        <v>0.80469161681582468</v>
      </c>
      <c r="K167">
        <f t="array" ref="K167">SQRT(SUMSQ($B167:$H167-$S$2:$Y$2))</f>
        <v>5.7795563723615455</v>
      </c>
      <c r="L167">
        <f t="array" ref="L167">SQRT(SUMSQ($B167:$H167-$S$3:$Y$3))</f>
        <v>2.0727495665531088</v>
      </c>
      <c r="M167">
        <f t="array" ref="M167">SQRT(SUMSQ($B167:$H167-$S$4:$Y$4))</f>
        <v>9.1888373281575433</v>
      </c>
      <c r="N167">
        <f t="shared" si="13"/>
        <v>2.0727495665531088</v>
      </c>
      <c r="O167">
        <f t="shared" si="14"/>
        <v>2</v>
      </c>
      <c r="P167">
        <f t="shared" si="15"/>
        <v>2</v>
      </c>
      <c r="Q167" t="b">
        <f t="shared" si="16"/>
        <v>1</v>
      </c>
    </row>
    <row r="168" spans="1:17" x14ac:dyDescent="0.25">
      <c r="A168">
        <v>2</v>
      </c>
      <c r="B168">
        <v>19.14</v>
      </c>
      <c r="C168">
        <v>16.61</v>
      </c>
      <c r="D168">
        <v>0.87219999999999998</v>
      </c>
      <c r="E168">
        <v>6.2590000000000003</v>
      </c>
      <c r="F168">
        <v>3.7370000000000001</v>
      </c>
      <c r="G168">
        <v>6.6820000000000004</v>
      </c>
      <c r="H168">
        <v>6.0529999999999999</v>
      </c>
      <c r="I168" t="str">
        <f t="shared" si="17"/>
        <v>Rosa</v>
      </c>
      <c r="J168">
        <v>0.80740092074949732</v>
      </c>
      <c r="K168">
        <f t="array" ref="K168">SQRT(SUMSQ($B168:$H168-$S$2:$Y$2))</f>
        <v>6.5262735494566053</v>
      </c>
      <c r="L168">
        <f t="array" ref="L168">SQRT(SUMSQ($B168:$H168-$S$3:$Y$3))</f>
        <v>3.3174898659856211</v>
      </c>
      <c r="M168">
        <f t="array" ref="M168">SQRT(SUMSQ($B168:$H168-$S$4:$Y$4))</f>
        <v>8.390964215476659</v>
      </c>
      <c r="N168">
        <f t="shared" si="13"/>
        <v>3.3174898659856211</v>
      </c>
      <c r="O168">
        <f t="shared" si="14"/>
        <v>2</v>
      </c>
      <c r="P168">
        <f t="shared" si="15"/>
        <v>2</v>
      </c>
      <c r="Q168" t="b">
        <f t="shared" si="16"/>
        <v>1</v>
      </c>
    </row>
    <row r="169" spans="1:17" x14ac:dyDescent="0.25">
      <c r="A169">
        <v>2</v>
      </c>
      <c r="B169">
        <v>16.77</v>
      </c>
      <c r="C169">
        <v>15.62</v>
      </c>
      <c r="D169">
        <v>0.86380000000000001</v>
      </c>
      <c r="E169">
        <v>5.9269999999999996</v>
      </c>
      <c r="F169">
        <v>3.4380000000000002</v>
      </c>
      <c r="G169">
        <v>4.92</v>
      </c>
      <c r="H169">
        <v>5.7949999999999999</v>
      </c>
      <c r="I169" t="str">
        <f t="shared" si="17"/>
        <v>Rosa</v>
      </c>
      <c r="J169">
        <v>0.81340817434391666</v>
      </c>
      <c r="K169">
        <f t="array" ref="K169">SQRT(SUMSQ($B169:$H169-$S$2:$Y$2))</f>
        <v>3.3996762535388272</v>
      </c>
      <c r="L169">
        <f t="array" ref="L169">SQRT(SUMSQ($B169:$H169-$S$3:$Y$3))</f>
        <v>2.781364745565734</v>
      </c>
      <c r="M169">
        <f t="array" ref="M169">SQRT(SUMSQ($B169:$H169-$S$4:$Y$4))</f>
        <v>5.5301655977910533</v>
      </c>
      <c r="N169">
        <f t="shared" si="13"/>
        <v>2.781364745565734</v>
      </c>
      <c r="O169">
        <f t="shared" si="14"/>
        <v>2</v>
      </c>
      <c r="P169">
        <f t="shared" si="15"/>
        <v>2</v>
      </c>
      <c r="Q169" t="b">
        <f t="shared" si="16"/>
        <v>1</v>
      </c>
    </row>
    <row r="170" spans="1:17" x14ac:dyDescent="0.25">
      <c r="M170" s="10" t="s">
        <v>25</v>
      </c>
      <c r="N170" s="4">
        <f>SUM(N2:N169)</f>
        <v>247.35604776036649</v>
      </c>
      <c r="P170" s="10" t="s">
        <v>16</v>
      </c>
      <c r="Q170" s="11">
        <f>COUNTIF(Q2:Q169, "True")/168</f>
        <v>0.88095238095238093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G1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1" max="1" width="7.140625" bestFit="1" customWidth="1"/>
    <col min="2" max="2" width="6" bestFit="1" customWidth="1"/>
    <col min="3" max="3" width="10.42578125" bestFit="1" customWidth="1"/>
    <col min="4" max="4" width="13.28515625" bestFit="1" customWidth="1"/>
    <col min="5" max="5" width="12.85546875" bestFit="1" customWidth="1"/>
    <col min="6" max="6" width="12.28515625" bestFit="1" customWidth="1"/>
    <col min="7" max="7" width="21.42578125" bestFit="1" customWidth="1"/>
    <col min="8" max="8" width="19.5703125" bestFit="1" customWidth="1"/>
    <col min="10" max="10" width="12" bestFit="1" customWidth="1"/>
    <col min="11" max="13" width="9.7109375" bestFit="1" customWidth="1"/>
    <col min="14" max="14" width="8.42578125" bestFit="1" customWidth="1"/>
    <col min="15" max="15" width="7.28515625" bestFit="1" customWidth="1"/>
    <col min="16" max="16" width="10.28515625" bestFit="1" customWidth="1"/>
    <col min="17" max="17" width="20.42578125" bestFit="1" customWidth="1"/>
    <col min="18" max="18" width="3.140625" bestFit="1" customWidth="1"/>
    <col min="19" max="19" width="5.140625" bestFit="1" customWidth="1"/>
    <col min="20" max="20" width="10.42578125" bestFit="1" customWidth="1"/>
    <col min="21" max="21" width="13.28515625" bestFit="1" customWidth="1"/>
    <col min="22" max="22" width="12.85546875" bestFit="1" customWidth="1"/>
    <col min="23" max="23" width="12.42578125" bestFit="1" customWidth="1"/>
    <col min="24" max="24" width="21.42578125" bestFit="1" customWidth="1"/>
    <col min="25" max="25" width="19.7109375" bestFit="1" customWidth="1"/>
    <col min="27" max="27" width="11.140625" bestFit="1" customWidth="1"/>
    <col min="28" max="28" width="7.7109375" bestFit="1" customWidth="1"/>
  </cols>
  <sheetData>
    <row r="1" spans="1:2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6"/>
      <c r="S1" s="4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AA1" s="7" t="s">
        <v>23</v>
      </c>
      <c r="AB1" s="7" t="s">
        <v>24</v>
      </c>
    </row>
    <row r="2" spans="1:28" x14ac:dyDescent="0.25">
      <c r="A2">
        <v>2</v>
      </c>
      <c r="B2">
        <v>18.27</v>
      </c>
      <c r="C2">
        <v>16.09</v>
      </c>
      <c r="D2">
        <v>0.88700000000000001</v>
      </c>
      <c r="E2">
        <v>6.173</v>
      </c>
      <c r="F2">
        <v>3.6509999999999998</v>
      </c>
      <c r="G2">
        <v>2.4430000000000001</v>
      </c>
      <c r="H2">
        <v>6.1970000000000001</v>
      </c>
      <c r="I2" t="str">
        <f t="shared" ref="I2:I43" si="0">IF(A2 = 1, "Kama", IF(A2 = 2, "Rosa", "Canadian"))</f>
        <v>Rosa</v>
      </c>
      <c r="J2">
        <v>0.81369087421528408</v>
      </c>
      <c r="K2">
        <f t="array" ref="K2">SQRT(SUMSQ($B2:$H2-$S$2:$Y$2))</f>
        <v>4.2036668098836731</v>
      </c>
      <c r="L2">
        <f t="array" ref="L2">SQRT(SUMSQ($B2:$H2-$S$3:$Y$3))</f>
        <v>1.1763932921418934</v>
      </c>
      <c r="M2">
        <f t="array" ref="M2">SQRT(SUMSQ($B2:$H2-$S$4:$Y$4))</f>
        <v>7.4873230147780783</v>
      </c>
      <c r="N2">
        <f>MIN(K2:M2)</f>
        <v>1.1763932921418934</v>
      </c>
      <c r="O2">
        <f>MATCH(N2,K2:M2,0)</f>
        <v>2</v>
      </c>
      <c r="P2">
        <f>IF($I2 = "Canadian", 3, IF($I2 = "Rosa", 2, 1))</f>
        <v>2</v>
      </c>
      <c r="Q2" t="b">
        <f>EXACT($O2, $P2)</f>
        <v>1</v>
      </c>
      <c r="R2" s="2" t="s">
        <v>17</v>
      </c>
      <c r="S2">
        <v>14.617799165918742</v>
      </c>
      <c r="T2">
        <v>14.442811685388204</v>
      </c>
      <c r="U2">
        <v>0.8801026725956127</v>
      </c>
      <c r="V2">
        <v>5.5571386785962824</v>
      </c>
      <c r="W2">
        <v>3.2811123125229478</v>
      </c>
      <c r="X2">
        <v>2.6852378232491039</v>
      </c>
      <c r="Y2">
        <v>5.1751460145529338</v>
      </c>
      <c r="AA2" t="s">
        <v>22</v>
      </c>
      <c r="AB2">
        <v>1</v>
      </c>
    </row>
    <row r="3" spans="1:28" x14ac:dyDescent="0.25">
      <c r="A3">
        <v>2</v>
      </c>
      <c r="B3">
        <v>17.63</v>
      </c>
      <c r="C3">
        <v>15.98</v>
      </c>
      <c r="D3">
        <v>0.86729999999999996</v>
      </c>
      <c r="E3">
        <v>6.1909999999999998</v>
      </c>
      <c r="F3">
        <v>3.5609999999999999</v>
      </c>
      <c r="G3">
        <v>4.0759999999999996</v>
      </c>
      <c r="H3">
        <v>6.06</v>
      </c>
      <c r="I3" t="str">
        <f t="shared" si="0"/>
        <v>Rosa</v>
      </c>
      <c r="J3">
        <v>0.81562632370735166</v>
      </c>
      <c r="K3">
        <f t="array" ref="K3">SQRT(SUMSQ($B3:$H3-$S$2:$Y$2))</f>
        <v>3.8254109567548209</v>
      </c>
      <c r="L3">
        <f t="array" ref="L3">SQRT(SUMSQ($B3:$H3-$S$3:$Y$3))</f>
        <v>1.5112431782109703</v>
      </c>
      <c r="M3">
        <f t="array" ref="M3">SQRT(SUMSQ($B3:$H3-$S$4:$Y$4))</f>
        <v>6.5414922295361269</v>
      </c>
      <c r="N3">
        <f t="shared" ref="N3:N43" si="1">MIN(K3:M3)</f>
        <v>1.5112431782109703</v>
      </c>
      <c r="O3">
        <f t="shared" ref="O3:O43" si="2">MATCH(N3,K3:M3,0)</f>
        <v>2</v>
      </c>
      <c r="P3">
        <f t="shared" ref="P3:P43" si="3">IF($I3 = "Canadian", 3, IF($I3 = "Rosa", 2, 1))</f>
        <v>2</v>
      </c>
      <c r="Q3" t="b">
        <f t="shared" ref="Q3:Q43" si="4">EXACT($O3, $P3)</f>
        <v>1</v>
      </c>
      <c r="R3" s="2" t="s">
        <v>18</v>
      </c>
      <c r="S3">
        <v>18.90090147564074</v>
      </c>
      <c r="T3">
        <v>16.36689372426288</v>
      </c>
      <c r="U3">
        <v>0.88638412255870247</v>
      </c>
      <c r="V3">
        <v>6.2345450970072305</v>
      </c>
      <c r="W3">
        <v>3.748421222189827</v>
      </c>
      <c r="X3">
        <v>3.3823360547500543</v>
      </c>
      <c r="Y3">
        <v>6.080539385466154</v>
      </c>
      <c r="AA3" t="s">
        <v>20</v>
      </c>
      <c r="AB3">
        <v>2</v>
      </c>
    </row>
    <row r="4" spans="1:28" x14ac:dyDescent="0.25">
      <c r="A4">
        <v>2</v>
      </c>
      <c r="B4">
        <v>17.36</v>
      </c>
      <c r="C4">
        <v>15.76</v>
      </c>
      <c r="D4">
        <v>0.87849999999999995</v>
      </c>
      <c r="E4">
        <v>6.1449999999999996</v>
      </c>
      <c r="F4">
        <v>3.5739999999999998</v>
      </c>
      <c r="G4">
        <v>3.5259999999999998</v>
      </c>
      <c r="H4">
        <v>5.9710000000000001</v>
      </c>
      <c r="I4" t="str">
        <f t="shared" si="0"/>
        <v>Rosa</v>
      </c>
      <c r="J4">
        <v>0.81703657372860561</v>
      </c>
      <c r="K4">
        <f t="array" ref="K4">SQRT(SUMSQ($B4:$H4-$S$2:$Y$2))</f>
        <v>3.3205845530313365</v>
      </c>
      <c r="L4">
        <f t="array" ref="L4">SQRT(SUMSQ($B4:$H4-$S$3:$Y$3))</f>
        <v>1.6774500895261568</v>
      </c>
      <c r="M4">
        <f t="array" ref="M4">SQRT(SUMSQ($B4:$H4-$S$4:$Y$4))</f>
        <v>6.2716265962489262</v>
      </c>
      <c r="N4">
        <f t="shared" si="1"/>
        <v>1.6774500895261568</v>
      </c>
      <c r="O4">
        <f t="shared" si="2"/>
        <v>2</v>
      </c>
      <c r="P4">
        <f t="shared" si="3"/>
        <v>2</v>
      </c>
      <c r="Q4" t="b">
        <f t="shared" si="4"/>
        <v>1</v>
      </c>
      <c r="R4" s="2" t="s">
        <v>19</v>
      </c>
      <c r="S4">
        <v>11.894369003662264</v>
      </c>
      <c r="T4">
        <v>13.282988260865089</v>
      </c>
      <c r="U4">
        <v>0.84673441545227912</v>
      </c>
      <c r="V4">
        <v>5.2475414690010282</v>
      </c>
      <c r="W4">
        <v>2.8447275176600209</v>
      </c>
      <c r="X4">
        <v>4.646609607702203</v>
      </c>
      <c r="Y4">
        <v>5.1162803352913757</v>
      </c>
      <c r="AA4" t="s">
        <v>21</v>
      </c>
      <c r="AB4">
        <v>3</v>
      </c>
    </row>
    <row r="5" spans="1:28" x14ac:dyDescent="0.25">
      <c r="A5">
        <v>3</v>
      </c>
      <c r="B5">
        <v>12.3</v>
      </c>
      <c r="C5">
        <v>13.34</v>
      </c>
      <c r="D5">
        <v>0.86839999999999995</v>
      </c>
      <c r="E5">
        <v>5.2430000000000003</v>
      </c>
      <c r="F5">
        <v>2.9740000000000002</v>
      </c>
      <c r="G5">
        <v>5.6369999999999996</v>
      </c>
      <c r="H5">
        <v>5.0629999999999997</v>
      </c>
      <c r="I5" t="str">
        <f t="shared" si="0"/>
        <v>Canadian</v>
      </c>
      <c r="J5">
        <v>0.83056402124404605</v>
      </c>
      <c r="K5">
        <f t="array" ref="K5">SQRT(SUMSQ($B5:$H5-$S$2:$Y$2))</f>
        <v>3.9378930023654743</v>
      </c>
      <c r="L5">
        <f t="array" ref="L5">SQRT(SUMSQ($B5:$H5-$S$3:$Y$3))</f>
        <v>7.7740655485739412</v>
      </c>
      <c r="M5">
        <f t="array" ref="M5">SQRT(SUMSQ($B5:$H5-$S$4:$Y$4))</f>
        <v>1.081064366288381</v>
      </c>
      <c r="N5">
        <f t="shared" si="1"/>
        <v>1.081064366288381</v>
      </c>
      <c r="O5">
        <f t="shared" si="2"/>
        <v>3</v>
      </c>
      <c r="P5">
        <f t="shared" si="3"/>
        <v>3</v>
      </c>
      <c r="Q5" t="b">
        <f t="shared" si="4"/>
        <v>1</v>
      </c>
    </row>
    <row r="6" spans="1:28" x14ac:dyDescent="0.25">
      <c r="A6">
        <v>2</v>
      </c>
      <c r="B6">
        <v>17.12</v>
      </c>
      <c r="C6">
        <v>15.55</v>
      </c>
      <c r="D6">
        <v>0.88919999999999999</v>
      </c>
      <c r="E6">
        <v>5.85</v>
      </c>
      <c r="F6">
        <v>3.5659999999999998</v>
      </c>
      <c r="G6">
        <v>2.8580000000000001</v>
      </c>
      <c r="H6">
        <v>5.7460000000000004</v>
      </c>
      <c r="I6" t="str">
        <f t="shared" si="0"/>
        <v>Rosa</v>
      </c>
      <c r="J6">
        <v>0.83367015595930982</v>
      </c>
      <c r="K6">
        <f t="array" ref="K6">SQRT(SUMSQ($B6:$H6-$S$2:$Y$2))</f>
        <v>2.8301250025259708</v>
      </c>
      <c r="L6">
        <f t="array" ref="L6">SQRT(SUMSQ($B6:$H6-$S$3:$Y$3))</f>
        <v>2.0992690834006149</v>
      </c>
      <c r="M6">
        <f t="array" ref="M6">SQRT(SUMSQ($B6:$H6-$S$4:$Y$4))</f>
        <v>6.0767776264539979</v>
      </c>
      <c r="N6">
        <f t="shared" si="1"/>
        <v>2.0992690834006149</v>
      </c>
      <c r="O6">
        <f t="shared" si="2"/>
        <v>2</v>
      </c>
      <c r="P6">
        <f t="shared" si="3"/>
        <v>2</v>
      </c>
      <c r="Q6" t="b">
        <f t="shared" si="4"/>
        <v>1</v>
      </c>
    </row>
    <row r="7" spans="1:28" x14ac:dyDescent="0.25">
      <c r="A7">
        <v>1</v>
      </c>
      <c r="B7">
        <v>15.78</v>
      </c>
      <c r="C7">
        <v>14.91</v>
      </c>
      <c r="D7">
        <v>0.89229999999999998</v>
      </c>
      <c r="E7">
        <v>5.6740000000000004</v>
      </c>
      <c r="F7">
        <v>3.4340000000000002</v>
      </c>
      <c r="G7">
        <v>5.593</v>
      </c>
      <c r="H7">
        <v>5.1360000000000001</v>
      </c>
      <c r="I7" t="str">
        <f t="shared" si="0"/>
        <v>Kama</v>
      </c>
      <c r="J7">
        <v>0.83655300212532502</v>
      </c>
      <c r="K7">
        <f t="array" ref="K7">SQRT(SUMSQ($B7:$H7-$S$2:$Y$2))</f>
        <v>3.1721867812702302</v>
      </c>
      <c r="L7">
        <f t="array" ref="L7">SQRT(SUMSQ($B7:$H7-$S$3:$Y$3))</f>
        <v>4.2491012676007198</v>
      </c>
      <c r="M7">
        <f t="array" ref="M7">SQRT(SUMSQ($B7:$H7-$S$4:$Y$4))</f>
        <v>4.3786441095838429</v>
      </c>
      <c r="N7">
        <f t="shared" si="1"/>
        <v>3.1721867812702302</v>
      </c>
      <c r="O7">
        <f t="shared" si="2"/>
        <v>1</v>
      </c>
      <c r="P7">
        <f t="shared" si="3"/>
        <v>1</v>
      </c>
      <c r="Q7" t="b">
        <f t="shared" si="4"/>
        <v>1</v>
      </c>
    </row>
    <row r="8" spans="1:28" x14ac:dyDescent="0.25">
      <c r="A8">
        <v>1</v>
      </c>
      <c r="B8">
        <v>12.73</v>
      </c>
      <c r="C8">
        <v>13.75</v>
      </c>
      <c r="D8">
        <v>0.8458</v>
      </c>
      <c r="E8">
        <v>5.4119999999999999</v>
      </c>
      <c r="F8">
        <v>2.8820000000000001</v>
      </c>
      <c r="G8">
        <v>3.5329999999999999</v>
      </c>
      <c r="H8">
        <v>5.0670000000000002</v>
      </c>
      <c r="I8" t="str">
        <f t="shared" si="0"/>
        <v>Kama</v>
      </c>
      <c r="J8">
        <v>0.84109881407014575</v>
      </c>
      <c r="K8">
        <f t="array" ref="K8">SQRT(SUMSQ($B8:$H8-$S$2:$Y$2))</f>
        <v>2.2261407274533052</v>
      </c>
      <c r="L8">
        <f t="array" ref="L8">SQRT(SUMSQ($B8:$H8-$S$3:$Y$3))</f>
        <v>6.8852765186531393</v>
      </c>
      <c r="M8">
        <f t="array" ref="M8">SQRT(SUMSQ($B8:$H8-$S$4:$Y$4))</f>
        <v>1.4789762526266803</v>
      </c>
      <c r="N8">
        <f t="shared" si="1"/>
        <v>1.4789762526266803</v>
      </c>
      <c r="O8">
        <f t="shared" si="2"/>
        <v>3</v>
      </c>
      <c r="P8">
        <f t="shared" si="3"/>
        <v>1</v>
      </c>
      <c r="Q8" t="b">
        <f t="shared" si="4"/>
        <v>0</v>
      </c>
    </row>
    <row r="9" spans="1:28" x14ac:dyDescent="0.25">
      <c r="A9">
        <v>3</v>
      </c>
      <c r="B9">
        <v>12.01</v>
      </c>
      <c r="C9">
        <v>13.52</v>
      </c>
      <c r="D9">
        <v>0.82489999999999997</v>
      </c>
      <c r="E9">
        <v>5.4050000000000002</v>
      </c>
      <c r="F9">
        <v>2.7759999999999998</v>
      </c>
      <c r="G9">
        <v>6.992</v>
      </c>
      <c r="H9">
        <v>5.27</v>
      </c>
      <c r="I9" t="str">
        <f t="shared" si="0"/>
        <v>Canadian</v>
      </c>
      <c r="J9">
        <v>0.84248572750781336</v>
      </c>
      <c r="K9">
        <f t="array" ref="K9">SQRT(SUMSQ($B9:$H9-$S$2:$Y$2))</f>
        <v>5.1469143749388149</v>
      </c>
      <c r="L9">
        <f t="array" ref="L9">SQRT(SUMSQ($B9:$H9-$S$3:$Y$3))</f>
        <v>8.4210155750909905</v>
      </c>
      <c r="M9">
        <f t="array" ref="M9">SQRT(SUMSQ($B9:$H9-$S$4:$Y$4))</f>
        <v>2.3715025451744647</v>
      </c>
      <c r="N9">
        <f t="shared" si="1"/>
        <v>2.3715025451744647</v>
      </c>
      <c r="O9">
        <f t="shared" si="2"/>
        <v>3</v>
      </c>
      <c r="P9">
        <f t="shared" si="3"/>
        <v>3</v>
      </c>
      <c r="Q9" t="b">
        <f t="shared" si="4"/>
        <v>1</v>
      </c>
    </row>
    <row r="10" spans="1:28" x14ac:dyDescent="0.25">
      <c r="A10">
        <v>3</v>
      </c>
      <c r="B10">
        <v>12.54</v>
      </c>
      <c r="C10">
        <v>13.67</v>
      </c>
      <c r="D10">
        <v>0.84250000000000003</v>
      </c>
      <c r="E10">
        <v>5.4509999999999996</v>
      </c>
      <c r="F10">
        <v>2.879</v>
      </c>
      <c r="G10">
        <v>3.0819999999999999</v>
      </c>
      <c r="H10">
        <v>5.4909999999999997</v>
      </c>
      <c r="I10" t="str">
        <f t="shared" si="0"/>
        <v>Canadian</v>
      </c>
      <c r="J10">
        <v>0.84975211589254529</v>
      </c>
      <c r="K10">
        <f t="array" ref="K10">SQRT(SUMSQ($B10:$H10-$S$2:$Y$2))</f>
        <v>2.3121515806605615</v>
      </c>
      <c r="L10">
        <f t="array" ref="L10">SQRT(SUMSQ($B10:$H10-$S$3:$Y$3))</f>
        <v>7.0387373706103409</v>
      </c>
      <c r="M10">
        <f t="array" ref="M10">SQRT(SUMSQ($B10:$H10-$S$4:$Y$4))</f>
        <v>1.7881899866764426</v>
      </c>
      <c r="N10">
        <f t="shared" si="1"/>
        <v>1.7881899866764426</v>
      </c>
      <c r="O10">
        <f t="shared" si="2"/>
        <v>3</v>
      </c>
      <c r="P10">
        <f t="shared" si="3"/>
        <v>3</v>
      </c>
      <c r="Q10" t="b">
        <f t="shared" si="4"/>
        <v>1</v>
      </c>
    </row>
    <row r="11" spans="1:28" x14ac:dyDescent="0.25">
      <c r="A11">
        <v>3</v>
      </c>
      <c r="B11">
        <v>11.02</v>
      </c>
      <c r="C11">
        <v>13</v>
      </c>
      <c r="D11">
        <v>0.81889999999999996</v>
      </c>
      <c r="E11">
        <v>5.3250000000000002</v>
      </c>
      <c r="F11">
        <v>2.7010000000000001</v>
      </c>
      <c r="G11">
        <v>6.7350000000000003</v>
      </c>
      <c r="H11">
        <v>5.1630000000000003</v>
      </c>
      <c r="I11" t="str">
        <f t="shared" si="0"/>
        <v>Canadian</v>
      </c>
      <c r="J11">
        <v>0.85807435798575926</v>
      </c>
      <c r="K11">
        <f t="array" ref="K11">SQRT(SUMSQ($B11:$H11-$S$2:$Y$2))</f>
        <v>5.6409883921227859</v>
      </c>
      <c r="L11">
        <f t="array" ref="L11">SQRT(SUMSQ($B11:$H11-$S$3:$Y$3))</f>
        <v>9.3517770011842529</v>
      </c>
      <c r="M11">
        <f t="array" ref="M11">SQRT(SUMSQ($B11:$H11-$S$4:$Y$4))</f>
        <v>2.2881417888989799</v>
      </c>
      <c r="N11">
        <f t="shared" si="1"/>
        <v>2.2881417888989799</v>
      </c>
      <c r="O11">
        <f t="shared" si="2"/>
        <v>3</v>
      </c>
      <c r="P11">
        <f t="shared" si="3"/>
        <v>3</v>
      </c>
      <c r="Q11" t="b">
        <f t="shared" si="4"/>
        <v>1</v>
      </c>
    </row>
    <row r="12" spans="1:28" x14ac:dyDescent="0.25">
      <c r="A12">
        <v>3</v>
      </c>
      <c r="B12">
        <v>13.37</v>
      </c>
      <c r="C12">
        <v>13.78</v>
      </c>
      <c r="D12">
        <v>0.88490000000000002</v>
      </c>
      <c r="E12">
        <v>5.32</v>
      </c>
      <c r="F12">
        <v>3.1280000000000001</v>
      </c>
      <c r="G12">
        <v>4.67</v>
      </c>
      <c r="H12">
        <v>5.0910000000000002</v>
      </c>
      <c r="I12" t="str">
        <f t="shared" si="0"/>
        <v>Canadian</v>
      </c>
      <c r="J12">
        <v>0.8635009368948664</v>
      </c>
      <c r="K12">
        <f t="array" ref="K12">SQRT(SUMSQ($B12:$H12-$S$2:$Y$2))</f>
        <v>2.4540547439418501</v>
      </c>
      <c r="L12">
        <f t="array" ref="L12">SQRT(SUMSQ($B12:$H12-$S$3:$Y$3))</f>
        <v>6.4141620134811248</v>
      </c>
      <c r="M12">
        <f t="array" ref="M12">SQRT(SUMSQ($B12:$H12-$S$4:$Y$4))</f>
        <v>1.5851321275541495</v>
      </c>
      <c r="N12">
        <f t="shared" si="1"/>
        <v>1.5851321275541495</v>
      </c>
      <c r="O12">
        <f t="shared" si="2"/>
        <v>3</v>
      </c>
      <c r="P12">
        <f t="shared" si="3"/>
        <v>3</v>
      </c>
      <c r="Q12" t="b">
        <f t="shared" si="4"/>
        <v>1</v>
      </c>
    </row>
    <row r="13" spans="1:28" x14ac:dyDescent="0.25">
      <c r="A13">
        <v>2</v>
      </c>
      <c r="B13">
        <v>16.53</v>
      </c>
      <c r="C13">
        <v>15.34</v>
      </c>
      <c r="D13">
        <v>0.88229999999999997</v>
      </c>
      <c r="E13">
        <v>5.875</v>
      </c>
      <c r="F13">
        <v>3.4670000000000001</v>
      </c>
      <c r="G13">
        <v>5.532</v>
      </c>
      <c r="H13">
        <v>5.88</v>
      </c>
      <c r="I13" t="str">
        <f t="shared" si="0"/>
        <v>Rosa</v>
      </c>
      <c r="J13">
        <v>0.86392449566844909</v>
      </c>
      <c r="K13">
        <f t="array" ref="K13">SQRT(SUMSQ($B13:$H13-$S$2:$Y$2))</f>
        <v>3.6328952384792128</v>
      </c>
      <c r="L13">
        <f t="array" ref="L13">SQRT(SUMSQ($B13:$H13-$S$3:$Y$3))</f>
        <v>3.3978585773828871</v>
      </c>
      <c r="M13">
        <f t="array" ref="M13">SQRT(SUMSQ($B13:$H13-$S$4:$Y$4))</f>
        <v>5.2791806242434154</v>
      </c>
      <c r="N13">
        <f t="shared" si="1"/>
        <v>3.3978585773828871</v>
      </c>
      <c r="O13">
        <f t="shared" si="2"/>
        <v>2</v>
      </c>
      <c r="P13">
        <f t="shared" si="3"/>
        <v>2</v>
      </c>
      <c r="Q13" t="b">
        <f t="shared" si="4"/>
        <v>1</v>
      </c>
    </row>
    <row r="14" spans="1:28" x14ac:dyDescent="0.25">
      <c r="A14">
        <v>3</v>
      </c>
      <c r="B14">
        <v>11.35</v>
      </c>
      <c r="C14">
        <v>13.12</v>
      </c>
      <c r="D14">
        <v>0.82909999999999995</v>
      </c>
      <c r="E14">
        <v>5.1760000000000002</v>
      </c>
      <c r="F14">
        <v>2.6680000000000001</v>
      </c>
      <c r="G14">
        <v>4.3369999999999997</v>
      </c>
      <c r="H14">
        <v>5.1319999999999997</v>
      </c>
      <c r="I14" t="str">
        <f t="shared" si="0"/>
        <v>Canadian</v>
      </c>
      <c r="J14">
        <v>0.86434745655044365</v>
      </c>
      <c r="K14">
        <f t="array" ref="K14">SQRT(SUMSQ($B14:$H14-$S$2:$Y$2))</f>
        <v>3.9600879641236153</v>
      </c>
      <c r="L14">
        <f t="array" ref="L14">SQRT(SUMSQ($B14:$H14-$S$3:$Y$3))</f>
        <v>8.4652614475918835</v>
      </c>
      <c r="M14">
        <f t="array" ref="M14">SQRT(SUMSQ($B14:$H14-$S$4:$Y$4))</f>
        <v>0.67503316382351086</v>
      </c>
      <c r="N14">
        <f t="shared" si="1"/>
        <v>0.67503316382351086</v>
      </c>
      <c r="O14">
        <f t="shared" si="2"/>
        <v>3</v>
      </c>
      <c r="P14">
        <f t="shared" si="3"/>
        <v>3</v>
      </c>
      <c r="Q14" t="b">
        <f t="shared" si="4"/>
        <v>1</v>
      </c>
    </row>
    <row r="15" spans="1:28" x14ac:dyDescent="0.25">
      <c r="A15">
        <v>2</v>
      </c>
      <c r="B15">
        <v>20.71</v>
      </c>
      <c r="C15">
        <v>17.23</v>
      </c>
      <c r="D15">
        <v>0.87629999999999997</v>
      </c>
      <c r="E15">
        <v>6.5789999999999997</v>
      </c>
      <c r="F15">
        <v>3.8140000000000001</v>
      </c>
      <c r="G15">
        <v>4.4509999999999996</v>
      </c>
      <c r="H15">
        <v>6.4509999999999996</v>
      </c>
      <c r="I15" t="str">
        <f t="shared" si="0"/>
        <v>Rosa</v>
      </c>
      <c r="J15">
        <v>0.87005199556924029</v>
      </c>
      <c r="K15">
        <f t="array" ref="K15">SQRT(SUMSQ($B15:$H15-$S$2:$Y$2))</f>
        <v>7.1384335444744895</v>
      </c>
      <c r="L15">
        <f t="array" ref="L15">SQRT(SUMSQ($B15:$H15-$S$3:$Y$3))</f>
        <v>2.3281162030010965</v>
      </c>
      <c r="M15">
        <f t="array" ref="M15">SQRT(SUMSQ($B15:$H15-$S$4:$Y$4))</f>
        <v>9.8907601488978525</v>
      </c>
      <c r="N15">
        <f t="shared" si="1"/>
        <v>2.3281162030010965</v>
      </c>
      <c r="O15">
        <f t="shared" si="2"/>
        <v>2</v>
      </c>
      <c r="P15">
        <f t="shared" si="3"/>
        <v>2</v>
      </c>
      <c r="Q15" t="b">
        <f t="shared" si="4"/>
        <v>1</v>
      </c>
    </row>
    <row r="16" spans="1:28" x14ac:dyDescent="0.25">
      <c r="A16">
        <v>1</v>
      </c>
      <c r="B16">
        <v>14.7</v>
      </c>
      <c r="C16">
        <v>14.21</v>
      </c>
      <c r="D16">
        <v>0.9153</v>
      </c>
      <c r="E16">
        <v>5.2050000000000001</v>
      </c>
      <c r="F16">
        <v>3.4660000000000002</v>
      </c>
      <c r="G16">
        <v>1.7669999999999999</v>
      </c>
      <c r="H16">
        <v>4.649</v>
      </c>
      <c r="I16" t="str">
        <f t="shared" si="0"/>
        <v>Kama</v>
      </c>
      <c r="J16">
        <v>0.87532168008702471</v>
      </c>
      <c r="K16">
        <f t="array" ref="K16">SQRT(SUMSQ($B16:$H16-$S$2:$Y$2))</f>
        <v>1.1577445937911774</v>
      </c>
      <c r="L16">
        <f t="array" ref="L16">SQRT(SUMSQ($B16:$H16-$S$3:$Y$3))</f>
        <v>5.3008433582972865</v>
      </c>
      <c r="M16">
        <f t="array" ref="M16">SQRT(SUMSQ($B16:$H16-$S$4:$Y$4))</f>
        <v>4.1992748147636014</v>
      </c>
      <c r="N16">
        <f t="shared" si="1"/>
        <v>1.1577445937911774</v>
      </c>
      <c r="O16">
        <f t="shared" si="2"/>
        <v>1</v>
      </c>
      <c r="P16">
        <f t="shared" si="3"/>
        <v>1</v>
      </c>
      <c r="Q16" t="b">
        <f t="shared" si="4"/>
        <v>1</v>
      </c>
    </row>
    <row r="17" spans="1:17" x14ac:dyDescent="0.25">
      <c r="A17">
        <v>3</v>
      </c>
      <c r="B17">
        <v>12.19</v>
      </c>
      <c r="C17">
        <v>13.36</v>
      </c>
      <c r="D17">
        <v>0.8579</v>
      </c>
      <c r="E17">
        <v>5.24</v>
      </c>
      <c r="F17">
        <v>2.9089999999999998</v>
      </c>
      <c r="G17">
        <v>4.8570000000000002</v>
      </c>
      <c r="H17">
        <v>5.1580000000000004</v>
      </c>
      <c r="I17" t="str">
        <f t="shared" si="0"/>
        <v>Canadian</v>
      </c>
      <c r="J17">
        <v>0.87541685407571646</v>
      </c>
      <c r="K17">
        <f t="array" ref="K17">SQRT(SUMSQ($B17:$H17-$S$2:$Y$2))</f>
        <v>3.4674302224404148</v>
      </c>
      <c r="L17">
        <f t="array" ref="L17">SQRT(SUMSQ($B17:$H17-$S$3:$Y$3))</f>
        <v>7.6679775976072531</v>
      </c>
      <c r="M17">
        <f t="array" ref="M17">SQRT(SUMSQ($B17:$H17-$S$4:$Y$4))</f>
        <v>0.37900611812208934</v>
      </c>
      <c r="N17">
        <f t="shared" si="1"/>
        <v>0.37900611812208934</v>
      </c>
      <c r="O17">
        <f t="shared" si="2"/>
        <v>3</v>
      </c>
      <c r="P17">
        <f t="shared" si="3"/>
        <v>3</v>
      </c>
      <c r="Q17" t="b">
        <f t="shared" si="4"/>
        <v>1</v>
      </c>
    </row>
    <row r="18" spans="1:17" x14ac:dyDescent="0.25">
      <c r="A18">
        <v>1</v>
      </c>
      <c r="B18">
        <v>16.12</v>
      </c>
      <c r="C18">
        <v>15</v>
      </c>
      <c r="D18">
        <v>0.9</v>
      </c>
      <c r="E18">
        <v>5.7089999999999996</v>
      </c>
      <c r="F18">
        <v>3.4849999999999999</v>
      </c>
      <c r="G18">
        <v>2.27</v>
      </c>
      <c r="H18">
        <v>5.4429999999999996</v>
      </c>
      <c r="I18" t="str">
        <f t="shared" si="0"/>
        <v>Kama</v>
      </c>
      <c r="J18">
        <v>0.88598378829541058</v>
      </c>
      <c r="K18">
        <f t="array" ref="K18">SQRT(SUMSQ($B18:$H18-$S$2:$Y$2))</f>
        <v>1.6959546942391939</v>
      </c>
      <c r="L18">
        <f t="array" ref="L18">SQRT(SUMSQ($B18:$H18-$S$3:$Y$3))</f>
        <v>3.4046047081525312</v>
      </c>
      <c r="M18">
        <f t="array" ref="M18">SQRT(SUMSQ($B18:$H18-$S$4:$Y$4))</f>
        <v>5.2139079054235129</v>
      </c>
      <c r="N18">
        <f t="shared" si="1"/>
        <v>1.6959546942391939</v>
      </c>
      <c r="O18">
        <f t="shared" si="2"/>
        <v>1</v>
      </c>
      <c r="P18">
        <f t="shared" si="3"/>
        <v>1</v>
      </c>
      <c r="Q18" t="b">
        <f t="shared" si="4"/>
        <v>1</v>
      </c>
    </row>
    <row r="19" spans="1:17" x14ac:dyDescent="0.25">
      <c r="A19">
        <v>3</v>
      </c>
      <c r="B19">
        <v>11.84</v>
      </c>
      <c r="C19">
        <v>13.21</v>
      </c>
      <c r="D19">
        <v>0.85209999999999997</v>
      </c>
      <c r="E19">
        <v>5.1749999999999998</v>
      </c>
      <c r="F19">
        <v>2.8359999999999999</v>
      </c>
      <c r="G19">
        <v>3.5979999999999999</v>
      </c>
      <c r="H19">
        <v>5.0439999999999996</v>
      </c>
      <c r="I19" t="str">
        <f t="shared" si="0"/>
        <v>Canadian</v>
      </c>
      <c r="J19">
        <v>0.8870891469760116</v>
      </c>
      <c r="K19">
        <f t="array" ref="K19">SQRT(SUMSQ($B19:$H19-$S$2:$Y$2))</f>
        <v>3.2297470514515605</v>
      </c>
      <c r="L19">
        <f t="array" ref="L19">SQRT(SUMSQ($B19:$H19-$S$3:$Y$3))</f>
        <v>7.9309240426480772</v>
      </c>
      <c r="M19">
        <f t="array" ref="M19">SQRT(SUMSQ($B19:$H19-$S$4:$Y$4))</f>
        <v>1.0575713001048259</v>
      </c>
      <c r="N19">
        <f t="shared" si="1"/>
        <v>1.0575713001048259</v>
      </c>
      <c r="O19">
        <f t="shared" si="2"/>
        <v>3</v>
      </c>
      <c r="P19">
        <f t="shared" si="3"/>
        <v>3</v>
      </c>
      <c r="Q19" t="b">
        <f t="shared" si="4"/>
        <v>1</v>
      </c>
    </row>
    <row r="20" spans="1:17" x14ac:dyDescent="0.25">
      <c r="A20">
        <v>2</v>
      </c>
      <c r="B20">
        <v>18.760000000000002</v>
      </c>
      <c r="C20">
        <v>16.2</v>
      </c>
      <c r="D20">
        <v>0.89839999999999998</v>
      </c>
      <c r="E20">
        <v>6.1719999999999997</v>
      </c>
      <c r="F20">
        <v>3.7959999999999998</v>
      </c>
      <c r="G20">
        <v>3.12</v>
      </c>
      <c r="H20">
        <v>6.0529999999999999</v>
      </c>
      <c r="I20" t="str">
        <f t="shared" si="0"/>
        <v>Rosa</v>
      </c>
      <c r="J20">
        <v>0.88835013970583931</v>
      </c>
      <c r="K20">
        <f t="array" ref="K20">SQRT(SUMSQ($B20:$H20-$S$2:$Y$2))</f>
        <v>4.6742574662115199</v>
      </c>
      <c r="L20">
        <f t="array" ref="L20">SQRT(SUMSQ($B20:$H20-$S$3:$Y$3))</f>
        <v>0.35157556083719327</v>
      </c>
      <c r="M20">
        <f t="array" ref="M20">SQRT(SUMSQ($B20:$H20-$S$4:$Y$4))</f>
        <v>7.785630310548119</v>
      </c>
      <c r="N20">
        <f t="shared" si="1"/>
        <v>0.35157556083719327</v>
      </c>
      <c r="O20">
        <f t="shared" si="2"/>
        <v>2</v>
      </c>
      <c r="P20">
        <f t="shared" si="3"/>
        <v>2</v>
      </c>
      <c r="Q20" t="b">
        <f t="shared" si="4"/>
        <v>1</v>
      </c>
    </row>
    <row r="21" spans="1:17" x14ac:dyDescent="0.25">
      <c r="A21">
        <v>2</v>
      </c>
      <c r="B21">
        <v>19.11</v>
      </c>
      <c r="C21">
        <v>16.260000000000002</v>
      </c>
      <c r="D21">
        <v>0.90810000000000002</v>
      </c>
      <c r="E21">
        <v>6.1539999999999999</v>
      </c>
      <c r="F21">
        <v>3.93</v>
      </c>
      <c r="G21">
        <v>2.9359999999999999</v>
      </c>
      <c r="H21">
        <v>6.0789999999999997</v>
      </c>
      <c r="I21" t="str">
        <f t="shared" si="0"/>
        <v>Rosa</v>
      </c>
      <c r="J21">
        <v>0.89350394444306569</v>
      </c>
      <c r="K21">
        <f t="array" ref="K21">SQRT(SUMSQ($B21:$H21-$S$2:$Y$2))</f>
        <v>5.0139762583271485</v>
      </c>
      <c r="L21">
        <f t="array" ref="L21">SQRT(SUMSQ($B21:$H21-$S$3:$Y$3))</f>
        <v>0.54249115125451663</v>
      </c>
      <c r="M21">
        <f t="array" ref="M21">SQRT(SUMSQ($B21:$H21-$S$4:$Y$4))</f>
        <v>8.1721596360661497</v>
      </c>
      <c r="N21">
        <f t="shared" si="1"/>
        <v>0.54249115125451663</v>
      </c>
      <c r="O21">
        <f t="shared" si="2"/>
        <v>2</v>
      </c>
      <c r="P21">
        <f t="shared" si="3"/>
        <v>2</v>
      </c>
      <c r="Q21" t="b">
        <f t="shared" si="4"/>
        <v>1</v>
      </c>
    </row>
    <row r="22" spans="1:17" x14ac:dyDescent="0.25">
      <c r="A22">
        <v>2</v>
      </c>
      <c r="B22">
        <v>20.16</v>
      </c>
      <c r="C22">
        <v>17.03</v>
      </c>
      <c r="D22">
        <v>0.87350000000000005</v>
      </c>
      <c r="E22">
        <v>6.5129999999999999</v>
      </c>
      <c r="F22">
        <v>3.7730000000000001</v>
      </c>
      <c r="G22">
        <v>1.91</v>
      </c>
      <c r="H22">
        <v>6.1849999999999996</v>
      </c>
      <c r="I22" t="str">
        <f t="shared" si="0"/>
        <v>Rosa</v>
      </c>
      <c r="J22">
        <v>0.89516769422224962</v>
      </c>
      <c r="K22">
        <f t="array" ref="K22">SQRT(SUMSQ($B22:$H22-$S$2:$Y$2))</f>
        <v>6.3392428706594561</v>
      </c>
      <c r="L22">
        <f t="array" ref="L22">SQRT(SUMSQ($B22:$H22-$S$3:$Y$3))</f>
        <v>2.0693070712209019</v>
      </c>
      <c r="M22">
        <f t="array" ref="M22">SQRT(SUMSQ($B22:$H22-$S$4:$Y$4))</f>
        <v>9.6672508035739302</v>
      </c>
      <c r="N22">
        <f t="shared" si="1"/>
        <v>2.0693070712209019</v>
      </c>
      <c r="O22">
        <f t="shared" si="2"/>
        <v>2</v>
      </c>
      <c r="P22">
        <f t="shared" si="3"/>
        <v>2</v>
      </c>
      <c r="Q22" t="b">
        <f t="shared" si="4"/>
        <v>1</v>
      </c>
    </row>
    <row r="23" spans="1:17" x14ac:dyDescent="0.25">
      <c r="A23">
        <v>2</v>
      </c>
      <c r="B23">
        <v>18.649999999999999</v>
      </c>
      <c r="C23">
        <v>16.41</v>
      </c>
      <c r="D23">
        <v>0.86980000000000002</v>
      </c>
      <c r="E23">
        <v>6.2850000000000001</v>
      </c>
      <c r="F23">
        <v>3.5939999999999999</v>
      </c>
      <c r="G23">
        <v>4.391</v>
      </c>
      <c r="H23">
        <v>6.1020000000000003</v>
      </c>
      <c r="I23" t="str">
        <f t="shared" si="0"/>
        <v>Rosa</v>
      </c>
      <c r="J23">
        <v>0.91617391200020648</v>
      </c>
      <c r="K23">
        <f t="array" ref="K23">SQRT(SUMSQ($B23:$H23-$S$2:$Y$2))</f>
        <v>4.9522664809879497</v>
      </c>
      <c r="L23">
        <f t="array" ref="L23">SQRT(SUMSQ($B23:$H23-$S$3:$Y$3))</f>
        <v>1.0532520392240567</v>
      </c>
      <c r="M23">
        <f t="array" ref="M23">SQRT(SUMSQ($B23:$H23-$S$4:$Y$4))</f>
        <v>7.6218103874233618</v>
      </c>
      <c r="N23">
        <f t="shared" si="1"/>
        <v>1.0532520392240567</v>
      </c>
      <c r="O23">
        <f t="shared" si="2"/>
        <v>2</v>
      </c>
      <c r="P23">
        <f t="shared" si="3"/>
        <v>2</v>
      </c>
      <c r="Q23" t="b">
        <f t="shared" si="4"/>
        <v>1</v>
      </c>
    </row>
    <row r="24" spans="1:17" x14ac:dyDescent="0.25">
      <c r="A24">
        <v>1</v>
      </c>
      <c r="B24">
        <v>14.43</v>
      </c>
      <c r="C24">
        <v>14.4</v>
      </c>
      <c r="D24">
        <v>0.87509999999999999</v>
      </c>
      <c r="E24">
        <v>5.585</v>
      </c>
      <c r="F24">
        <v>3.2719999999999998</v>
      </c>
      <c r="G24">
        <v>3.9750000000000001</v>
      </c>
      <c r="H24">
        <v>5.1440000000000001</v>
      </c>
      <c r="I24" t="str">
        <f t="shared" si="0"/>
        <v>Kama</v>
      </c>
      <c r="J24">
        <v>0.92062948603501815</v>
      </c>
      <c r="K24">
        <f t="array" ref="K24">SQRT(SUMSQ($B24:$H24-$S$2:$Y$2))</f>
        <v>1.30477669665283</v>
      </c>
      <c r="L24">
        <f t="array" ref="L24">SQRT(SUMSQ($B24:$H24-$S$3:$Y$3))</f>
        <v>5.0729676566464237</v>
      </c>
      <c r="M24">
        <f t="array" ref="M24">SQRT(SUMSQ($B24:$H24-$S$4:$Y$4))</f>
        <v>2.9027938715346373</v>
      </c>
      <c r="N24">
        <f t="shared" si="1"/>
        <v>1.30477669665283</v>
      </c>
      <c r="O24">
        <f t="shared" si="2"/>
        <v>1</v>
      </c>
      <c r="P24">
        <f t="shared" si="3"/>
        <v>1</v>
      </c>
      <c r="Q24" t="b">
        <f t="shared" si="4"/>
        <v>1</v>
      </c>
    </row>
    <row r="25" spans="1:17" x14ac:dyDescent="0.25">
      <c r="A25">
        <v>3</v>
      </c>
      <c r="B25">
        <v>11.48</v>
      </c>
      <c r="C25">
        <v>13.05</v>
      </c>
      <c r="D25">
        <v>0.84730000000000005</v>
      </c>
      <c r="E25">
        <v>5.18</v>
      </c>
      <c r="F25">
        <v>2.758</v>
      </c>
      <c r="G25">
        <v>5.8760000000000003</v>
      </c>
      <c r="H25">
        <v>5.0019999999999998</v>
      </c>
      <c r="I25" t="str">
        <f t="shared" si="0"/>
        <v>Canadian</v>
      </c>
      <c r="J25">
        <v>0.92971000485193855</v>
      </c>
      <c r="K25">
        <f t="array" ref="K25">SQRT(SUMSQ($B25:$H25-$S$2:$Y$2))</f>
        <v>4.7343010991348908</v>
      </c>
      <c r="L25">
        <f t="array" ref="L25">SQRT(SUMSQ($B25:$H25-$S$3:$Y$3))</f>
        <v>8.6918178130172965</v>
      </c>
      <c r="M25">
        <f t="array" ref="M25">SQRT(SUMSQ($B25:$H25-$S$4:$Y$4))</f>
        <v>1.3276030147772353</v>
      </c>
      <c r="N25">
        <f t="shared" si="1"/>
        <v>1.3276030147772353</v>
      </c>
      <c r="O25">
        <f t="shared" si="2"/>
        <v>3</v>
      </c>
      <c r="P25">
        <f t="shared" si="3"/>
        <v>3</v>
      </c>
      <c r="Q25" t="b">
        <f t="shared" si="4"/>
        <v>1</v>
      </c>
    </row>
    <row r="26" spans="1:17" x14ac:dyDescent="0.25">
      <c r="A26">
        <v>2</v>
      </c>
      <c r="B26">
        <v>17.32</v>
      </c>
      <c r="C26">
        <v>15.91</v>
      </c>
      <c r="D26">
        <v>0.8599</v>
      </c>
      <c r="E26">
        <v>6.0640000000000001</v>
      </c>
      <c r="F26">
        <v>3.403</v>
      </c>
      <c r="G26">
        <v>3.8239999999999998</v>
      </c>
      <c r="H26">
        <v>5.9219999999999997</v>
      </c>
      <c r="I26" t="str">
        <f t="shared" si="0"/>
        <v>Rosa</v>
      </c>
      <c r="J26">
        <v>0.93061815082992383</v>
      </c>
      <c r="K26">
        <f t="array" ref="K26">SQRT(SUMSQ($B26:$H26-$S$2:$Y$2))</f>
        <v>3.4031271243509389</v>
      </c>
      <c r="L26">
        <f t="array" ref="L26">SQRT(SUMSQ($B26:$H26-$S$3:$Y$3))</f>
        <v>1.7542251816205439</v>
      </c>
      <c r="M26">
        <f t="array" ref="M26">SQRT(SUMSQ($B26:$H26-$S$4:$Y$4))</f>
        <v>6.2163477348641871</v>
      </c>
      <c r="N26">
        <f t="shared" si="1"/>
        <v>1.7542251816205439</v>
      </c>
      <c r="O26">
        <f t="shared" si="2"/>
        <v>2</v>
      </c>
      <c r="P26">
        <f t="shared" si="3"/>
        <v>2</v>
      </c>
      <c r="Q26" t="b">
        <f t="shared" si="4"/>
        <v>1</v>
      </c>
    </row>
    <row r="27" spans="1:17" x14ac:dyDescent="0.25">
      <c r="A27">
        <v>3</v>
      </c>
      <c r="B27">
        <v>11.26</v>
      </c>
      <c r="C27">
        <v>13.01</v>
      </c>
      <c r="D27">
        <v>0.83550000000000002</v>
      </c>
      <c r="E27">
        <v>5.1859999999999999</v>
      </c>
      <c r="F27">
        <v>2.71</v>
      </c>
      <c r="G27">
        <v>5.335</v>
      </c>
      <c r="H27">
        <v>5.0919999999999996</v>
      </c>
      <c r="I27" t="str">
        <f t="shared" si="0"/>
        <v>Canadian</v>
      </c>
      <c r="J27">
        <v>0.93307334364235395</v>
      </c>
      <c r="K27">
        <f t="array" ref="K27">SQRT(SUMSQ($B27:$H27-$S$2:$Y$2))</f>
        <v>4.5630932499975767</v>
      </c>
      <c r="L27">
        <f t="array" ref="L27">SQRT(SUMSQ($B27:$H27-$S$3:$Y$3))</f>
        <v>8.7534320175130116</v>
      </c>
      <c r="M27">
        <f t="array" ref="M27">SQRT(SUMSQ($B27:$H27-$S$4:$Y$4))</f>
        <v>0.98665219747364219</v>
      </c>
      <c r="N27">
        <f t="shared" si="1"/>
        <v>0.98665219747364219</v>
      </c>
      <c r="O27">
        <f t="shared" si="2"/>
        <v>3</v>
      </c>
      <c r="P27">
        <f t="shared" si="3"/>
        <v>3</v>
      </c>
      <c r="Q27" t="b">
        <f t="shared" si="4"/>
        <v>1</v>
      </c>
    </row>
    <row r="28" spans="1:17" x14ac:dyDescent="0.25">
      <c r="A28">
        <v>3</v>
      </c>
      <c r="B28">
        <v>11.34</v>
      </c>
      <c r="C28">
        <v>12.87</v>
      </c>
      <c r="D28">
        <v>0.85960000000000003</v>
      </c>
      <c r="E28">
        <v>5.0529999999999999</v>
      </c>
      <c r="F28">
        <v>2.8490000000000002</v>
      </c>
      <c r="G28">
        <v>3.347</v>
      </c>
      <c r="H28">
        <v>5.0030000000000001</v>
      </c>
      <c r="I28" t="str">
        <f t="shared" si="0"/>
        <v>Canadian</v>
      </c>
      <c r="J28">
        <v>0.94317894791516532</v>
      </c>
      <c r="K28">
        <f t="array" ref="K28">SQRT(SUMSQ($B28:$H28-$S$2:$Y$2))</f>
        <v>3.758532242268267</v>
      </c>
      <c r="L28">
        <f t="array" ref="L28">SQRT(SUMSQ($B28:$H28-$S$3:$Y$3))</f>
        <v>8.5301559978431829</v>
      </c>
      <c r="M28">
        <f t="array" ref="M28">SQRT(SUMSQ($B28:$H28-$S$4:$Y$4))</f>
        <v>1.4892051648989275</v>
      </c>
      <c r="N28">
        <f t="shared" si="1"/>
        <v>1.4892051648989275</v>
      </c>
      <c r="O28">
        <f t="shared" si="2"/>
        <v>3</v>
      </c>
      <c r="P28">
        <f t="shared" si="3"/>
        <v>3</v>
      </c>
      <c r="Q28" t="b">
        <f t="shared" si="4"/>
        <v>1</v>
      </c>
    </row>
    <row r="29" spans="1:17" x14ac:dyDescent="0.25">
      <c r="A29">
        <v>3</v>
      </c>
      <c r="B29">
        <v>12.62</v>
      </c>
      <c r="C29">
        <v>13.67</v>
      </c>
      <c r="D29">
        <v>0.84809999999999997</v>
      </c>
      <c r="E29">
        <v>5.41</v>
      </c>
      <c r="F29">
        <v>2.911</v>
      </c>
      <c r="G29">
        <v>3.306</v>
      </c>
      <c r="H29">
        <v>5.2309999999999999</v>
      </c>
      <c r="I29" t="str">
        <f t="shared" si="0"/>
        <v>Canadian</v>
      </c>
      <c r="J29">
        <v>0.94999934229050542</v>
      </c>
      <c r="K29">
        <f t="array" ref="K29">SQRT(SUMSQ($B29:$H29-$S$2:$Y$2))</f>
        <v>2.2663984296381816</v>
      </c>
      <c r="L29">
        <f t="array" ref="L29">SQRT(SUMSQ($B29:$H29-$S$3:$Y$3))</f>
        <v>6.9880696949730119</v>
      </c>
      <c r="M29">
        <f t="array" ref="M29">SQRT(SUMSQ($B29:$H29-$S$4:$Y$4))</f>
        <v>1.5866631122704147</v>
      </c>
      <c r="N29">
        <f t="shared" si="1"/>
        <v>1.5866631122704147</v>
      </c>
      <c r="O29">
        <f t="shared" si="2"/>
        <v>3</v>
      </c>
      <c r="P29">
        <f t="shared" si="3"/>
        <v>3</v>
      </c>
      <c r="Q29" t="b">
        <f t="shared" si="4"/>
        <v>1</v>
      </c>
    </row>
    <row r="30" spans="1:17" x14ac:dyDescent="0.25">
      <c r="A30">
        <v>1</v>
      </c>
      <c r="B30">
        <v>13.74</v>
      </c>
      <c r="C30">
        <v>14.05</v>
      </c>
      <c r="D30">
        <v>0.87439999999999996</v>
      </c>
      <c r="E30">
        <v>5.4820000000000002</v>
      </c>
      <c r="F30">
        <v>3.1139999999999999</v>
      </c>
      <c r="G30">
        <v>2.9319999999999999</v>
      </c>
      <c r="H30">
        <v>4.8250000000000002</v>
      </c>
      <c r="I30" t="str">
        <f t="shared" si="0"/>
        <v>Kama</v>
      </c>
      <c r="J30">
        <v>0.9569303795973968</v>
      </c>
      <c r="K30">
        <f t="array" ref="K30">SQRT(SUMSQ($B30:$H30-$S$2:$Y$2))</f>
        <v>1.0686117469595764</v>
      </c>
      <c r="L30">
        <f t="array" ref="L30">SQRT(SUMSQ($B30:$H30-$S$3:$Y$3))</f>
        <v>5.8950012986302225</v>
      </c>
      <c r="M30">
        <f t="array" ref="M30">SQRT(SUMSQ($B30:$H30-$S$4:$Y$4))</f>
        <v>2.6735061212268882</v>
      </c>
      <c r="N30">
        <f t="shared" si="1"/>
        <v>1.0686117469595764</v>
      </c>
      <c r="O30">
        <f t="shared" si="2"/>
        <v>1</v>
      </c>
      <c r="P30">
        <f t="shared" si="3"/>
        <v>1</v>
      </c>
      <c r="Q30" t="b">
        <f t="shared" si="4"/>
        <v>1</v>
      </c>
    </row>
    <row r="31" spans="1:17" x14ac:dyDescent="0.25">
      <c r="A31">
        <v>3</v>
      </c>
      <c r="B31">
        <v>10.91</v>
      </c>
      <c r="C31">
        <v>12.8</v>
      </c>
      <c r="D31">
        <v>0.83720000000000006</v>
      </c>
      <c r="E31">
        <v>5.0880000000000001</v>
      </c>
      <c r="F31">
        <v>2.6749999999999998</v>
      </c>
      <c r="G31">
        <v>4.1790000000000003</v>
      </c>
      <c r="H31">
        <v>4.9560000000000004</v>
      </c>
      <c r="I31" t="str">
        <f t="shared" si="0"/>
        <v>Canadian</v>
      </c>
      <c r="J31">
        <v>0.95858373407515196</v>
      </c>
      <c r="K31">
        <f t="array" ref="K31">SQRT(SUMSQ($B31:$H31-$S$2:$Y$2))</f>
        <v>4.3949128750504922</v>
      </c>
      <c r="L31">
        <f t="array" ref="L31">SQRT(SUMSQ($B31:$H31-$S$3:$Y$3))</f>
        <v>8.9969837924906688</v>
      </c>
      <c r="M31">
        <f t="array" ref="M31">SQRT(SUMSQ($B31:$H31-$S$4:$Y$4))</f>
        <v>1.2251368667463651</v>
      </c>
      <c r="N31">
        <f t="shared" si="1"/>
        <v>1.2251368667463651</v>
      </c>
      <c r="O31">
        <f t="shared" si="2"/>
        <v>3</v>
      </c>
      <c r="P31">
        <f t="shared" si="3"/>
        <v>3</v>
      </c>
      <c r="Q31" t="b">
        <f t="shared" si="4"/>
        <v>1</v>
      </c>
    </row>
    <row r="32" spans="1:17" x14ac:dyDescent="0.25">
      <c r="A32">
        <v>2</v>
      </c>
      <c r="B32">
        <v>18.14</v>
      </c>
      <c r="C32">
        <v>16.12</v>
      </c>
      <c r="D32">
        <v>0.87719999999999998</v>
      </c>
      <c r="E32">
        <v>6.0590000000000002</v>
      </c>
      <c r="F32">
        <v>3.5630000000000002</v>
      </c>
      <c r="G32">
        <v>3.6190000000000002</v>
      </c>
      <c r="H32">
        <v>6.0110000000000001</v>
      </c>
      <c r="I32" t="str">
        <f t="shared" si="0"/>
        <v>Rosa</v>
      </c>
      <c r="J32">
        <v>0.96332199932457141</v>
      </c>
      <c r="K32">
        <f t="array" ref="K32">SQRT(SUMSQ($B32:$H32-$S$2:$Y$2))</f>
        <v>4.1377236405748308</v>
      </c>
      <c r="L32">
        <f t="array" ref="L32">SQRT(SUMSQ($B32:$H32-$S$3:$Y$3))</f>
        <v>0.87524543680829892</v>
      </c>
      <c r="M32">
        <f t="array" ref="M32">SQRT(SUMSQ($B32:$H32-$S$4:$Y$4))</f>
        <v>7.0773127239738294</v>
      </c>
      <c r="N32">
        <f t="shared" si="1"/>
        <v>0.87524543680829892</v>
      </c>
      <c r="O32">
        <f t="shared" si="2"/>
        <v>2</v>
      </c>
      <c r="P32">
        <f t="shared" si="3"/>
        <v>2</v>
      </c>
      <c r="Q32" t="b">
        <f t="shared" si="4"/>
        <v>1</v>
      </c>
    </row>
    <row r="33" spans="1:17" x14ac:dyDescent="0.25">
      <c r="A33">
        <v>1</v>
      </c>
      <c r="B33">
        <v>15.03</v>
      </c>
      <c r="C33">
        <v>14.77</v>
      </c>
      <c r="D33">
        <v>0.86580000000000001</v>
      </c>
      <c r="E33">
        <v>5.702</v>
      </c>
      <c r="F33">
        <v>3.2120000000000002</v>
      </c>
      <c r="G33">
        <v>1.9330000000000001</v>
      </c>
      <c r="H33">
        <v>5.4390000000000001</v>
      </c>
      <c r="I33" t="str">
        <f t="shared" si="0"/>
        <v>Kama</v>
      </c>
      <c r="J33">
        <v>0.96413518183930158</v>
      </c>
      <c r="K33">
        <f t="array" ref="K33">SQRT(SUMSQ($B33:$H33-$S$2:$Y$2))</f>
        <v>0.9687147515255049</v>
      </c>
      <c r="L33">
        <f t="array" ref="L33">SQRT(SUMSQ($B33:$H33-$S$3:$Y$3))</f>
        <v>4.5406906189999514</v>
      </c>
      <c r="M33">
        <f t="array" ref="M33">SQRT(SUMSQ($B33:$H33-$S$4:$Y$4))</f>
        <v>4.4556700811122028</v>
      </c>
      <c r="N33">
        <f t="shared" si="1"/>
        <v>0.9687147515255049</v>
      </c>
      <c r="O33">
        <f t="shared" si="2"/>
        <v>1</v>
      </c>
      <c r="P33">
        <f t="shared" si="3"/>
        <v>1</v>
      </c>
      <c r="Q33" t="b">
        <f t="shared" si="4"/>
        <v>1</v>
      </c>
    </row>
    <row r="34" spans="1:17" x14ac:dyDescent="0.25">
      <c r="A34">
        <v>1</v>
      </c>
      <c r="B34">
        <v>14.88</v>
      </c>
      <c r="C34">
        <v>14.57</v>
      </c>
      <c r="D34">
        <v>0.88109999999999999</v>
      </c>
      <c r="E34">
        <v>5.5540000000000003</v>
      </c>
      <c r="F34">
        <v>3.3330000000000002</v>
      </c>
      <c r="G34">
        <v>1.018</v>
      </c>
      <c r="H34">
        <v>4.9560000000000004</v>
      </c>
      <c r="I34" t="str">
        <f t="shared" si="0"/>
        <v>Kama</v>
      </c>
      <c r="J34">
        <v>0.97111932809657242</v>
      </c>
      <c r="K34">
        <f t="array" ref="K34">SQRT(SUMSQ($B34:$H34-$S$2:$Y$2))</f>
        <v>1.7074355794027898</v>
      </c>
      <c r="L34">
        <f t="array" ref="L34">SQRT(SUMSQ($B34:$H34-$S$3:$Y$3))</f>
        <v>5.1852573595934777</v>
      </c>
      <c r="M34">
        <f t="array" ref="M34">SQRT(SUMSQ($B34:$H34-$S$4:$Y$4))</f>
        <v>4.9088081013202567</v>
      </c>
      <c r="N34">
        <f t="shared" si="1"/>
        <v>1.7074355794027898</v>
      </c>
      <c r="O34">
        <f t="shared" si="2"/>
        <v>1</v>
      </c>
      <c r="P34">
        <f t="shared" si="3"/>
        <v>1</v>
      </c>
      <c r="Q34" t="b">
        <f t="shared" si="4"/>
        <v>1</v>
      </c>
    </row>
    <row r="35" spans="1:17" x14ac:dyDescent="0.25">
      <c r="A35">
        <v>2</v>
      </c>
      <c r="B35">
        <v>18.98</v>
      </c>
      <c r="C35">
        <v>16.66</v>
      </c>
      <c r="D35">
        <v>0.85899999999999999</v>
      </c>
      <c r="E35">
        <v>6.5490000000000004</v>
      </c>
      <c r="F35">
        <v>3.67</v>
      </c>
      <c r="G35">
        <v>3.6909999999999998</v>
      </c>
      <c r="H35">
        <v>6.4980000000000002</v>
      </c>
      <c r="I35" t="str">
        <f t="shared" si="0"/>
        <v>Rosa</v>
      </c>
      <c r="J35">
        <v>0.97324096218172162</v>
      </c>
      <c r="K35">
        <f t="array" ref="K35">SQRT(SUMSQ($B35:$H35-$S$2:$Y$2))</f>
        <v>5.2765223584729437</v>
      </c>
      <c r="L35">
        <f t="array" ref="L35">SQRT(SUMSQ($B35:$H35-$S$3:$Y$3))</f>
        <v>0.68373702948632498</v>
      </c>
      <c r="M35">
        <f t="array" ref="M35">SQRT(SUMSQ($B35:$H35-$S$4:$Y$4))</f>
        <v>8.1735997748405964</v>
      </c>
      <c r="N35">
        <f t="shared" si="1"/>
        <v>0.68373702948632498</v>
      </c>
      <c r="O35">
        <f t="shared" si="2"/>
        <v>2</v>
      </c>
      <c r="P35">
        <f t="shared" si="3"/>
        <v>2</v>
      </c>
      <c r="Q35" t="b">
        <f t="shared" si="4"/>
        <v>1</v>
      </c>
    </row>
    <row r="36" spans="1:17" x14ac:dyDescent="0.25">
      <c r="A36">
        <v>2</v>
      </c>
      <c r="B36">
        <v>18.3</v>
      </c>
      <c r="C36">
        <v>15.89</v>
      </c>
      <c r="D36">
        <v>0.91080000000000005</v>
      </c>
      <c r="E36">
        <v>5.9790000000000001</v>
      </c>
      <c r="F36">
        <v>3.7549999999999999</v>
      </c>
      <c r="G36">
        <v>2.8370000000000002</v>
      </c>
      <c r="H36">
        <v>5.9619999999999997</v>
      </c>
      <c r="I36" t="str">
        <f t="shared" si="0"/>
        <v>Rosa</v>
      </c>
      <c r="J36">
        <v>0.97341209343957902</v>
      </c>
      <c r="K36">
        <f t="array" ref="K36">SQRT(SUMSQ($B36:$H36-$S$2:$Y$2))</f>
        <v>4.0863928829607614</v>
      </c>
      <c r="L36">
        <f t="array" ref="L36">SQRT(SUMSQ($B36:$H36-$S$3:$Y$3))</f>
        <v>0.98280003977346475</v>
      </c>
      <c r="M36">
        <f t="array" ref="M36">SQRT(SUMSQ($B36:$H36-$S$4:$Y$4))</f>
        <v>7.2928923841362829</v>
      </c>
      <c r="N36">
        <f t="shared" si="1"/>
        <v>0.98280003977346475</v>
      </c>
      <c r="O36">
        <f t="shared" si="2"/>
        <v>2</v>
      </c>
      <c r="P36">
        <f t="shared" si="3"/>
        <v>2</v>
      </c>
      <c r="Q36" t="b">
        <f t="shared" si="4"/>
        <v>1</v>
      </c>
    </row>
    <row r="37" spans="1:17" x14ac:dyDescent="0.25">
      <c r="A37">
        <v>1</v>
      </c>
      <c r="B37">
        <v>13.99</v>
      </c>
      <c r="C37">
        <v>13.83</v>
      </c>
      <c r="D37">
        <v>0.91830000000000001</v>
      </c>
      <c r="E37">
        <v>5.1189999999999998</v>
      </c>
      <c r="F37">
        <v>3.383</v>
      </c>
      <c r="G37">
        <v>5.234</v>
      </c>
      <c r="H37">
        <v>4.7809999999999997</v>
      </c>
      <c r="I37" t="str">
        <f t="shared" si="0"/>
        <v>Kama</v>
      </c>
      <c r="J37">
        <v>0.97578926448299097</v>
      </c>
      <c r="K37">
        <f t="array" ref="K37">SQRT(SUMSQ($B37:$H37-$S$2:$Y$2))</f>
        <v>2.7613430260043539</v>
      </c>
      <c r="L37">
        <f t="array" ref="L37">SQRT(SUMSQ($B37:$H37-$S$3:$Y$3))</f>
        <v>6.0868084583373863</v>
      </c>
      <c r="M37">
        <f t="array" ref="M37">SQRT(SUMSQ($B37:$H37-$S$4:$Y$4))</f>
        <v>2.3366029399854802</v>
      </c>
      <c r="N37">
        <f t="shared" si="1"/>
        <v>2.3366029399854802</v>
      </c>
      <c r="O37">
        <f t="shared" si="2"/>
        <v>3</v>
      </c>
      <c r="P37">
        <f t="shared" si="3"/>
        <v>1</v>
      </c>
      <c r="Q37" t="b">
        <f t="shared" si="4"/>
        <v>0</v>
      </c>
    </row>
    <row r="38" spans="1:17" x14ac:dyDescent="0.25">
      <c r="A38">
        <v>3</v>
      </c>
      <c r="B38">
        <v>13.34</v>
      </c>
      <c r="C38">
        <v>13.95</v>
      </c>
      <c r="D38">
        <v>0.86199999999999999</v>
      </c>
      <c r="E38">
        <v>5.3890000000000002</v>
      </c>
      <c r="F38">
        <v>3.0739999999999998</v>
      </c>
      <c r="G38">
        <v>5.9950000000000001</v>
      </c>
      <c r="H38">
        <v>5.3070000000000004</v>
      </c>
      <c r="I38" t="str">
        <f t="shared" si="0"/>
        <v>Canadian</v>
      </c>
      <c r="J38">
        <v>0.97961801567940487</v>
      </c>
      <c r="K38">
        <f t="array" ref="K38">SQRT(SUMSQ($B38:$H38-$S$2:$Y$2))</f>
        <v>3.5943064752189278</v>
      </c>
      <c r="L38">
        <f t="array" ref="L38">SQRT(SUMSQ($B38:$H38-$S$3:$Y$3))</f>
        <v>6.7349656011955226</v>
      </c>
      <c r="M38">
        <f t="array" ref="M38">SQRT(SUMSQ($B38:$H38-$S$4:$Y$4))</f>
        <v>2.1123668486998408</v>
      </c>
      <c r="N38">
        <f t="shared" si="1"/>
        <v>2.1123668486998408</v>
      </c>
      <c r="O38">
        <f t="shared" si="2"/>
        <v>3</v>
      </c>
      <c r="P38">
        <f t="shared" si="3"/>
        <v>3</v>
      </c>
      <c r="Q38" t="b">
        <f t="shared" si="4"/>
        <v>1</v>
      </c>
    </row>
    <row r="39" spans="1:17" x14ac:dyDescent="0.25">
      <c r="A39">
        <v>3</v>
      </c>
      <c r="B39">
        <v>13.2</v>
      </c>
      <c r="C39">
        <v>13.66</v>
      </c>
      <c r="D39">
        <v>0.88829999999999998</v>
      </c>
      <c r="E39">
        <v>5.2359999999999998</v>
      </c>
      <c r="F39">
        <v>3.2320000000000002</v>
      </c>
      <c r="G39">
        <v>8.3149999999999995</v>
      </c>
      <c r="H39">
        <v>5.056</v>
      </c>
      <c r="I39" t="str">
        <f t="shared" si="0"/>
        <v>Canadian</v>
      </c>
      <c r="J39">
        <v>0.983090814290702</v>
      </c>
      <c r="K39">
        <f t="array" ref="K39">SQRT(SUMSQ($B39:$H39-$S$2:$Y$2))</f>
        <v>5.8683026349641798</v>
      </c>
      <c r="L39">
        <f t="array" ref="L39">SQRT(SUMSQ($B39:$H39-$S$3:$Y$3))</f>
        <v>8.1530480606107218</v>
      </c>
      <c r="M39">
        <f t="array" ref="M39">SQRT(SUMSQ($B39:$H39-$S$4:$Y$4))</f>
        <v>3.9318408942977694</v>
      </c>
      <c r="N39">
        <f t="shared" si="1"/>
        <v>3.9318408942977694</v>
      </c>
      <c r="O39">
        <f t="shared" si="2"/>
        <v>3</v>
      </c>
      <c r="P39">
        <f t="shared" si="3"/>
        <v>3</v>
      </c>
      <c r="Q39" t="b">
        <f t="shared" si="4"/>
        <v>1</v>
      </c>
    </row>
    <row r="40" spans="1:17" x14ac:dyDescent="0.25">
      <c r="A40">
        <v>2</v>
      </c>
      <c r="B40">
        <v>18.850000000000001</v>
      </c>
      <c r="C40">
        <v>16.170000000000002</v>
      </c>
      <c r="D40">
        <v>0.90559999999999996</v>
      </c>
      <c r="E40">
        <v>6.1520000000000001</v>
      </c>
      <c r="F40">
        <v>3.806</v>
      </c>
      <c r="G40">
        <v>2.843</v>
      </c>
      <c r="H40">
        <v>6.2</v>
      </c>
      <c r="I40" t="str">
        <f t="shared" si="0"/>
        <v>Rosa</v>
      </c>
      <c r="J40">
        <v>0.98640139420730966</v>
      </c>
      <c r="K40">
        <f t="array" ref="K40">SQRT(SUMSQ($B40:$H40-$S$2:$Y$2))</f>
        <v>4.7539389099883822</v>
      </c>
      <c r="L40">
        <f t="array" ref="L40">SQRT(SUMSQ($B40:$H40-$S$3:$Y$3))</f>
        <v>0.59750361998447687</v>
      </c>
      <c r="M40">
        <f t="array" ref="M40">SQRT(SUMSQ($B40:$H40-$S$4:$Y$4))</f>
        <v>7.9302364683806248</v>
      </c>
      <c r="N40">
        <f t="shared" si="1"/>
        <v>0.59750361998447687</v>
      </c>
      <c r="O40">
        <f t="shared" si="2"/>
        <v>2</v>
      </c>
      <c r="P40">
        <f t="shared" si="3"/>
        <v>2</v>
      </c>
      <c r="Q40" t="b">
        <f t="shared" si="4"/>
        <v>1</v>
      </c>
    </row>
    <row r="41" spans="1:17" x14ac:dyDescent="0.25">
      <c r="A41">
        <v>3</v>
      </c>
      <c r="B41">
        <v>11.36</v>
      </c>
      <c r="C41">
        <v>13.05</v>
      </c>
      <c r="D41">
        <v>0.83819999999999995</v>
      </c>
      <c r="E41">
        <v>5.1749999999999998</v>
      </c>
      <c r="F41">
        <v>2.7549999999999999</v>
      </c>
      <c r="G41">
        <v>4.048</v>
      </c>
      <c r="H41">
        <v>5.2629999999999999</v>
      </c>
      <c r="I41" t="str">
        <f t="shared" si="0"/>
        <v>Canadian</v>
      </c>
      <c r="J41">
        <v>0.99373631509011429</v>
      </c>
      <c r="K41">
        <f t="array" ref="K41">SQRT(SUMSQ($B41:$H41-$S$2:$Y$2))</f>
        <v>3.8526093545277549</v>
      </c>
      <c r="L41">
        <f t="array" ref="L41">SQRT(SUMSQ($B41:$H41-$S$3:$Y$3))</f>
        <v>8.4315064742384696</v>
      </c>
      <c r="M41">
        <f t="array" ref="M41">SQRT(SUMSQ($B41:$H41-$S$4:$Y$4))</f>
        <v>0.85620091837074397</v>
      </c>
      <c r="N41">
        <f t="shared" si="1"/>
        <v>0.85620091837074397</v>
      </c>
      <c r="O41">
        <f t="shared" si="2"/>
        <v>3</v>
      </c>
      <c r="P41">
        <f t="shared" si="3"/>
        <v>3</v>
      </c>
      <c r="Q41" t="b">
        <f t="shared" si="4"/>
        <v>1</v>
      </c>
    </row>
    <row r="42" spans="1:17" x14ac:dyDescent="0.25">
      <c r="A42">
        <v>1</v>
      </c>
      <c r="B42">
        <v>12.11</v>
      </c>
      <c r="C42">
        <v>13.47</v>
      </c>
      <c r="D42">
        <v>0.83919999999999995</v>
      </c>
      <c r="E42">
        <v>5.1589999999999998</v>
      </c>
      <c r="F42">
        <v>3.032</v>
      </c>
      <c r="G42">
        <v>1.502</v>
      </c>
      <c r="H42">
        <v>4.5190000000000001</v>
      </c>
      <c r="I42" t="str">
        <f t="shared" si="0"/>
        <v>Kama</v>
      </c>
      <c r="J42">
        <v>0.99675840334858912</v>
      </c>
      <c r="K42">
        <f t="array" ref="K42">SQRT(SUMSQ($B42:$H42-$S$2:$Y$2))</f>
        <v>3.0476618826342827</v>
      </c>
      <c r="L42">
        <f t="array" ref="L42">SQRT(SUMSQ($B42:$H42-$S$3:$Y$3))</f>
        <v>7.8838244524729335</v>
      </c>
      <c r="M42">
        <f t="array" ref="M42">SQRT(SUMSQ($B42:$H42-$S$4:$Y$4))</f>
        <v>3.220209751355569</v>
      </c>
      <c r="N42">
        <f t="shared" si="1"/>
        <v>3.0476618826342827</v>
      </c>
      <c r="O42">
        <f t="shared" si="2"/>
        <v>1</v>
      </c>
      <c r="P42">
        <f t="shared" si="3"/>
        <v>1</v>
      </c>
      <c r="Q42" t="b">
        <f t="shared" si="4"/>
        <v>1</v>
      </c>
    </row>
    <row r="43" spans="1:17" x14ac:dyDescent="0.25">
      <c r="A43">
        <v>1</v>
      </c>
      <c r="B43">
        <v>14.03</v>
      </c>
      <c r="C43">
        <v>14.16</v>
      </c>
      <c r="D43">
        <v>0.87960000000000005</v>
      </c>
      <c r="E43">
        <v>5.4379999999999997</v>
      </c>
      <c r="F43">
        <v>3.2010000000000001</v>
      </c>
      <c r="G43">
        <v>1.7170000000000001</v>
      </c>
      <c r="H43">
        <v>5.0010000000000003</v>
      </c>
      <c r="I43" t="str">
        <f t="shared" si="0"/>
        <v>Kama</v>
      </c>
      <c r="J43">
        <v>0.99969741594281247</v>
      </c>
      <c r="K43">
        <f t="array" ref="K43">SQRT(SUMSQ($B43:$H43-$S$2:$Y$2))</f>
        <v>1.1890811097805312</v>
      </c>
      <c r="L43">
        <f t="array" ref="L43">SQRT(SUMSQ($B43:$H43-$S$3:$Y$3))</f>
        <v>5.7852407612822905</v>
      </c>
      <c r="M43">
        <f t="array" ref="M43">SQRT(SUMSQ($B43:$H43-$S$4:$Y$4))</f>
        <v>3.7536989800323006</v>
      </c>
      <c r="N43">
        <f t="shared" si="1"/>
        <v>1.1890811097805312</v>
      </c>
      <c r="O43">
        <f t="shared" si="2"/>
        <v>1</v>
      </c>
      <c r="P43">
        <f t="shared" si="3"/>
        <v>1</v>
      </c>
      <c r="Q43" t="b">
        <f t="shared" si="4"/>
        <v>1</v>
      </c>
    </row>
    <row r="44" spans="1:17" x14ac:dyDescent="0.25">
      <c r="M44" s="10" t="s">
        <v>25</v>
      </c>
      <c r="N44" s="4">
        <f>SUM(N2:N43)</f>
        <v>64.969524996919461</v>
      </c>
      <c r="P44" s="10" t="s">
        <v>16</v>
      </c>
      <c r="Q44" s="11">
        <f>COUNTIF(Q2:Q43, "True")/42</f>
        <v>0.95238095238095233</v>
      </c>
    </row>
    <row r="46" spans="1:17" x14ac:dyDescent="0.25">
      <c r="K46" s="14" t="s">
        <v>30</v>
      </c>
      <c r="Q46" s="15">
        <f>Q44/'Training Set'!Q170</f>
        <v>1.0810810810810811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Seeds</vt:lpstr>
      <vt:lpstr>Cleaned Data</vt:lpstr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Osman</dc:creator>
  <cp:lastModifiedBy>Library and Information Services</cp:lastModifiedBy>
  <dcterms:created xsi:type="dcterms:W3CDTF">2017-05-02T06:34:12Z</dcterms:created>
  <dcterms:modified xsi:type="dcterms:W3CDTF">2017-05-02T07:40:47Z</dcterms:modified>
</cp:coreProperties>
</file>