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aqib\Desktop\"/>
    </mc:Choice>
  </mc:AlternateContent>
  <xr:revisionPtr revIDLastSave="0" documentId="8_{DA7245E3-001F-4B97-B014-86B5F089298F}" xr6:coauthVersionLast="47" xr6:coauthVersionMax="47" xr10:uidLastSave="{00000000-0000-0000-0000-000000000000}"/>
  <bookViews>
    <workbookView xWindow="-108" yWindow="-108" windowWidth="23256" windowHeight="12576" xr2:uid="{4A99EA23-5781-4413-BCF9-8E6958D02E56}"/>
  </bookViews>
  <sheets>
    <sheet name="16-0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1" i="1"/>
  <c r="F50" i="1"/>
  <c r="F47" i="1"/>
  <c r="F17" i="1"/>
  <c r="B17" i="1"/>
  <c r="E17" i="1" s="1"/>
  <c r="F16" i="1"/>
  <c r="B16" i="1"/>
  <c r="E16" i="1" s="1"/>
  <c r="F15" i="1"/>
  <c r="E15" i="1"/>
  <c r="C15" i="1"/>
  <c r="B15" i="1"/>
  <c r="C12" i="1"/>
  <c r="B12" i="1"/>
  <c r="D11" i="1"/>
  <c r="D10" i="1"/>
  <c r="D9" i="1"/>
  <c r="D8" i="1"/>
  <c r="A8" i="1"/>
  <c r="A9" i="1" s="1"/>
  <c r="A10" i="1" s="1"/>
  <c r="D7" i="1"/>
  <c r="A7" i="1"/>
  <c r="D6" i="1"/>
  <c r="D12" i="1" s="1"/>
</calcChain>
</file>

<file path=xl/sharedStrings.xml><?xml version="1.0" encoding="utf-8"?>
<sst xmlns="http://schemas.openxmlformats.org/spreadsheetml/2006/main" count="177" uniqueCount="129">
  <si>
    <t>📈 Daily Reporting Structure – Supply Chain Manager</t>
  </si>
  <si>
    <t>Date</t>
  </si>
  <si>
    <r>
      <t xml:space="preserve">1. Production Plan vs. Actual </t>
    </r>
    <r>
      <rPr>
        <b/>
        <sz val="13.5"/>
        <color rgb="FFFF0000"/>
        <rFont val="Calibri"/>
        <family val="2"/>
        <scheme val="minor"/>
      </rPr>
      <t>(Stitching)</t>
    </r>
    <r>
      <rPr>
        <b/>
        <sz val="13.5"/>
        <color theme="1"/>
        <rFont val="Calibri"/>
        <family val="2"/>
        <scheme val="minor"/>
      </rPr>
      <t xml:space="preserve"> (Last 6 days)</t>
    </r>
  </si>
  <si>
    <t>Planned Qty</t>
  </si>
  <si>
    <t>Actual Qty</t>
  </si>
  <si>
    <t>Variance</t>
  </si>
  <si>
    <t>Reason for Variance</t>
  </si>
  <si>
    <t>2 Lines loading</t>
  </si>
  <si>
    <t>2 Lines loading/material issue</t>
  </si>
  <si>
    <t>Loading end/feeding issue</t>
  </si>
  <si>
    <t>FEEDING ISSUE FROM CUTTING</t>
  </si>
  <si>
    <t>Total</t>
  </si>
  <si>
    <t>2. CRP – Capacity Planning Status</t>
  </si>
  <si>
    <t>Department</t>
  </si>
  <si>
    <t>Capacity
(Pairs)</t>
  </si>
  <si>
    <t>Planned Load 
(Pairs)</t>
  </si>
  <si>
    <t>Actual Prod.</t>
  </si>
  <si>
    <t>Capacity Utilization %</t>
  </si>
  <si>
    <t>MTD</t>
  </si>
  <si>
    <t>Cutting</t>
  </si>
  <si>
    <t>Stitching</t>
  </si>
  <si>
    <t>Lasting</t>
  </si>
  <si>
    <t>Injection (PU)</t>
  </si>
  <si>
    <t>3. MRP – Material Availability Summary</t>
  </si>
  <si>
    <t>Order #</t>
  </si>
  <si>
    <t>Material Ordered (Y/N)</t>
  </si>
  <si>
    <t>Available (Y/N)</t>
  </si>
  <si>
    <t>Remarks</t>
  </si>
  <si>
    <t>Yes</t>
  </si>
  <si>
    <t>NO</t>
  </si>
  <si>
    <t>4. Procurement Status (LOCAL)</t>
  </si>
  <si>
    <t>MTD PO (Count)</t>
  </si>
  <si>
    <t>Amount (Rs)</t>
  </si>
  <si>
    <t>Total PO Issued</t>
  </si>
  <si>
    <t>114.77 M</t>
  </si>
  <si>
    <t>Total PO Recevied</t>
  </si>
  <si>
    <t>96.84 M</t>
  </si>
  <si>
    <t>Total PO Pending</t>
  </si>
  <si>
    <t>17.93 M</t>
  </si>
  <si>
    <t>5. Import Status</t>
  </si>
  <si>
    <t>PI Status</t>
  </si>
  <si>
    <t>MRD Status</t>
  </si>
  <si>
    <t>ETA Status</t>
  </si>
  <si>
    <t>Count (#)</t>
  </si>
  <si>
    <t>Total Imports</t>
  </si>
  <si>
    <t>PI Received</t>
  </si>
  <si>
    <t>MRD Received</t>
  </si>
  <si>
    <t>ETA Received</t>
  </si>
  <si>
    <t>PI Approved</t>
  </si>
  <si>
    <t>MRD Pending</t>
  </si>
  <si>
    <t>ETA Pending</t>
  </si>
  <si>
    <t>PI Pending</t>
  </si>
  <si>
    <t>Advance Payment Status</t>
  </si>
  <si>
    <t>Forwarding Status</t>
  </si>
  <si>
    <t>Shipment Arrival Month</t>
  </si>
  <si>
    <t>Month</t>
  </si>
  <si>
    <t>Payment Done</t>
  </si>
  <si>
    <t>Done</t>
  </si>
  <si>
    <t>May</t>
  </si>
  <si>
    <t>Payment Pending</t>
  </si>
  <si>
    <t>Not Done</t>
  </si>
  <si>
    <t>June</t>
  </si>
  <si>
    <t xml:space="preserve">Total </t>
  </si>
  <si>
    <t>July</t>
  </si>
  <si>
    <t>6. Vendor Meeting (Weekly)</t>
  </si>
  <si>
    <t>W-1</t>
  </si>
  <si>
    <t>W-2</t>
  </si>
  <si>
    <t>W-3</t>
  </si>
  <si>
    <t>W-4</t>
  </si>
  <si>
    <t>Planned Meeting</t>
  </si>
  <si>
    <t>Done Meeting</t>
  </si>
  <si>
    <t>7. Warehouse</t>
  </si>
  <si>
    <t>GRN Status</t>
  </si>
  <si>
    <t>BIN Card Status</t>
  </si>
  <si>
    <t>FG Status</t>
  </si>
  <si>
    <t>Pairs</t>
  </si>
  <si>
    <t>Total GRN</t>
  </si>
  <si>
    <t>Total BIN Card</t>
  </si>
  <si>
    <t>Elten</t>
  </si>
  <si>
    <t>GRN Done</t>
  </si>
  <si>
    <t>Bata</t>
  </si>
  <si>
    <t>GRN Pending</t>
  </si>
  <si>
    <t>Pending</t>
  </si>
  <si>
    <t>S-Step</t>
  </si>
  <si>
    <t>Toal</t>
  </si>
  <si>
    <t>Rejected Material</t>
  </si>
  <si>
    <t>Debit Note Status</t>
  </si>
  <si>
    <t>Materail Lifted Status</t>
  </si>
  <si>
    <t>Replacement  Status</t>
  </si>
  <si>
    <t>Total Vendors</t>
  </si>
  <si>
    <t>Total Vendors Material</t>
  </si>
  <si>
    <t>DONE</t>
  </si>
  <si>
    <t>Lifted Done</t>
  </si>
  <si>
    <t>Receiving Done</t>
  </si>
  <si>
    <t>Inventory Audit (System vs Physical )</t>
  </si>
  <si>
    <t>Category</t>
  </si>
  <si>
    <t>Total Items</t>
  </si>
  <si>
    <t>Total Checked Item</t>
  </si>
  <si>
    <t>Matched  (Y/N)</t>
  </si>
  <si>
    <t>Matched %</t>
  </si>
  <si>
    <t>Leather</t>
  </si>
  <si>
    <t>Y</t>
  </si>
  <si>
    <t>Linings</t>
  </si>
  <si>
    <t>Foam</t>
  </si>
  <si>
    <t>Insole</t>
  </si>
  <si>
    <t>Packing</t>
  </si>
  <si>
    <t>Extra Stock Lift from Production</t>
  </si>
  <si>
    <t>Without PO receiving</t>
  </si>
  <si>
    <t>Actions:</t>
  </si>
  <si>
    <t>Status (Y/N)</t>
  </si>
  <si>
    <t># of PO (Vendor)</t>
  </si>
  <si>
    <t>N/A</t>
  </si>
  <si>
    <t>List Prepared</t>
  </si>
  <si>
    <t>Remarks: (Why without PO)</t>
  </si>
  <si>
    <t>List Approved</t>
  </si>
  <si>
    <t>Enter in ERP</t>
  </si>
  <si>
    <t>Adjustment Verified</t>
  </si>
  <si>
    <t>Monthly Checklist</t>
  </si>
  <si>
    <t>Comments: (if any)</t>
  </si>
  <si>
    <t>Activity</t>
  </si>
  <si>
    <t>Develop (Y/N)</t>
  </si>
  <si>
    <t>Approved (Y/N)</t>
  </si>
  <si>
    <t xml:space="preserve">Dispatch Plan </t>
  </si>
  <si>
    <t>Production Plan</t>
  </si>
  <si>
    <t xml:space="preserve">Cutting Plan </t>
  </si>
  <si>
    <t>--</t>
  </si>
  <si>
    <t xml:space="preserve">Line Loading Plan </t>
  </si>
  <si>
    <t>Day wise Plan (Stitching)</t>
  </si>
  <si>
    <t xml:space="preserve">Lasting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</si>
</sst>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-mmm\-yyyy;@" x16r2:formatCode16="[$-en-PK,1]dd\-mmm\-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dashed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 style="double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uble">
        <color auto="1"/>
      </right>
      <top style="dotted">
        <color auto="1"/>
      </top>
      <bottom/>
      <diagonal/>
    </border>
    <border>
      <left style="double">
        <color auto="1"/>
      </left>
      <right style="dotted">
        <color auto="1"/>
      </right>
      <top/>
      <bottom/>
      <diagonal/>
    </border>
    <border>
      <left style="double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5" fontId="4" fillId="0" borderId="0" xfId="0" applyNumberFormat="1" applyFont="1"/>
    <xf numFmtId="0" fontId="4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" fontId="0" fillId="0" borderId="10" xfId="0" applyNumberFormat="1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1" fontId="0" fillId="0" borderId="10" xfId="0" applyNumberFormat="1" applyBorder="1" applyAlignment="1">
      <alignment vertical="center" wrapText="1"/>
    </xf>
    <xf numFmtId="9" fontId="0" fillId="0" borderId="15" xfId="1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" fontId="0" fillId="0" borderId="12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2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left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6" fillId="5" borderId="40" xfId="0" applyFont="1" applyFill="1" applyBorder="1" applyAlignment="1">
      <alignment horizontal="center"/>
    </xf>
    <xf numFmtId="0" fontId="6" fillId="5" borderId="41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7" borderId="40" xfId="0" applyFont="1" applyFill="1" applyBorder="1" applyAlignment="1">
      <alignment horizontal="center"/>
    </xf>
    <xf numFmtId="0" fontId="6" fillId="7" borderId="4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42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left"/>
    </xf>
    <xf numFmtId="0" fontId="8" fillId="8" borderId="24" xfId="0" applyFont="1" applyFill="1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24" xfId="0" applyBorder="1" applyAlignment="1">
      <alignment horizontal="left"/>
    </xf>
    <xf numFmtId="0" fontId="6" fillId="2" borderId="40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25" xfId="0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30" xfId="0" applyFont="1" applyBorder="1" applyAlignment="1">
      <alignment horizontal="left" vertical="center"/>
    </xf>
    <xf numFmtId="0" fontId="0" fillId="0" borderId="45" xfId="0" applyBorder="1" applyAlignment="1">
      <alignment horizontal="center"/>
    </xf>
    <xf numFmtId="0" fontId="2" fillId="0" borderId="35" xfId="0" applyFont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6" xfId="0" applyBorder="1" applyAlignment="1">
      <alignment horizontal="center"/>
    </xf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3" fontId="0" fillId="0" borderId="21" xfId="0" applyNumberFormat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3" fontId="8" fillId="8" borderId="21" xfId="0" applyNumberFormat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left"/>
    </xf>
    <xf numFmtId="0" fontId="6" fillId="2" borderId="40" xfId="0" applyFont="1" applyFill="1" applyBorder="1" applyAlignment="1">
      <alignment horizontal="left"/>
    </xf>
    <xf numFmtId="0" fontId="6" fillId="2" borderId="47" xfId="0" applyFont="1" applyFill="1" applyBorder="1" applyAlignment="1">
      <alignment horizontal="left"/>
    </xf>
    <xf numFmtId="0" fontId="6" fillId="2" borderId="41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2" fillId="0" borderId="4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2" borderId="40" xfId="0" applyFont="1" applyFill="1" applyBorder="1"/>
    <xf numFmtId="0" fontId="6" fillId="2" borderId="47" xfId="0" applyFont="1" applyFill="1" applyBorder="1"/>
    <xf numFmtId="0" fontId="6" fillId="2" borderId="48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10" fillId="9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60" xfId="0" applyFont="1" applyBorder="1" applyAlignment="1">
      <alignment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wrapText="1"/>
    </xf>
    <xf numFmtId="0" fontId="2" fillId="0" borderId="42" xfId="0" applyFont="1" applyBorder="1" applyAlignment="1">
      <alignment horizontal="left"/>
    </xf>
    <xf numFmtId="0" fontId="0" fillId="0" borderId="51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6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6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quotePrefix="1" applyBorder="1" applyAlignment="1">
      <alignment horizontal="center" vertical="center"/>
    </xf>
    <xf numFmtId="0" fontId="0" fillId="0" borderId="63" xfId="0" applyBorder="1" applyAlignment="1">
      <alignment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F657-A64F-4CE1-8E1B-60EA7477E38A}">
  <dimension ref="A1:L97"/>
  <sheetViews>
    <sheetView showGridLines="0" tabSelected="1" topLeftCell="A20" zoomScaleNormal="100" workbookViewId="0">
      <selection activeCell="C22" activeCellId="1" sqref="A43 C22"/>
    </sheetView>
  </sheetViews>
  <sheetFormatPr defaultRowHeight="14.4" x14ac:dyDescent="0.3"/>
  <cols>
    <col min="1" max="1" width="18.21875" style="6" customWidth="1"/>
    <col min="2" max="2" width="19.88671875" style="6" bestFit="1" customWidth="1"/>
    <col min="3" max="3" width="17.6640625" style="6" customWidth="1"/>
    <col min="4" max="4" width="10.5546875" style="6" customWidth="1"/>
    <col min="5" max="5" width="19.88671875" style="6" bestFit="1" customWidth="1"/>
    <col min="6" max="6" width="13.33203125" style="6" bestFit="1" customWidth="1"/>
    <col min="7" max="7" width="12" style="6" bestFit="1" customWidth="1"/>
    <col min="8" max="8" width="11.5546875" style="6" bestFit="1" customWidth="1"/>
    <col min="9" max="9" width="12.5546875" style="6" bestFit="1" customWidth="1"/>
    <col min="10" max="10" width="10.5546875" style="6" bestFit="1" customWidth="1"/>
    <col min="11" max="16384" width="8.88671875" style="6"/>
  </cols>
  <sheetData>
    <row r="1" spans="1:6" customFormat="1" ht="23.4" x14ac:dyDescent="0.3">
      <c r="A1" s="1" t="s">
        <v>0</v>
      </c>
    </row>
    <row r="2" spans="1:6" customFormat="1" ht="3.6" customHeight="1" x14ac:dyDescent="0.3"/>
    <row r="3" spans="1:6" customFormat="1" ht="18" x14ac:dyDescent="0.35">
      <c r="A3" s="2" t="s">
        <v>1</v>
      </c>
      <c r="B3" s="3">
        <v>45824</v>
      </c>
    </row>
    <row r="4" spans="1:6" ht="18.600000000000001" thickBot="1" x14ac:dyDescent="0.35">
      <c r="A4" s="4" t="s">
        <v>2</v>
      </c>
      <c r="B4" s="5"/>
      <c r="C4" s="5"/>
      <c r="D4" s="5"/>
      <c r="E4" s="5"/>
      <c r="F4" s="5"/>
    </row>
    <row r="5" spans="1:6" ht="15" thickTop="1" x14ac:dyDescent="0.3">
      <c r="A5" s="7" t="s">
        <v>1</v>
      </c>
      <c r="B5" s="8" t="s">
        <v>3</v>
      </c>
      <c r="C5" s="8" t="s">
        <v>4</v>
      </c>
      <c r="D5" s="8" t="s">
        <v>5</v>
      </c>
      <c r="E5" s="9" t="s">
        <v>6</v>
      </c>
      <c r="F5" s="10"/>
    </row>
    <row r="6" spans="1:6" ht="14.4" customHeight="1" x14ac:dyDescent="0.3">
      <c r="A6" s="11">
        <v>45818</v>
      </c>
      <c r="B6" s="12">
        <v>800</v>
      </c>
      <c r="C6" s="12">
        <v>936</v>
      </c>
      <c r="D6" s="13">
        <f t="shared" ref="D6:D11" si="0">+C6-B6</f>
        <v>136</v>
      </c>
      <c r="E6" s="14" t="s">
        <v>7</v>
      </c>
      <c r="F6" s="15"/>
    </row>
    <row r="7" spans="1:6" x14ac:dyDescent="0.3">
      <c r="A7" s="16">
        <f>+A6+1</f>
        <v>45819</v>
      </c>
      <c r="B7" s="17">
        <v>800</v>
      </c>
      <c r="C7" s="17">
        <v>1180</v>
      </c>
      <c r="D7" s="13">
        <f t="shared" si="0"/>
        <v>380</v>
      </c>
      <c r="E7" s="14" t="s">
        <v>8</v>
      </c>
      <c r="F7" s="15"/>
    </row>
    <row r="8" spans="1:6" ht="14.4" customHeight="1" x14ac:dyDescent="0.3">
      <c r="A8" s="16">
        <f>+A7+1</f>
        <v>45820</v>
      </c>
      <c r="B8" s="17">
        <v>800</v>
      </c>
      <c r="C8" s="17">
        <v>650</v>
      </c>
      <c r="D8" s="13">
        <f t="shared" si="0"/>
        <v>-150</v>
      </c>
      <c r="E8" s="14" t="s">
        <v>9</v>
      </c>
      <c r="F8" s="15"/>
    </row>
    <row r="9" spans="1:6" x14ac:dyDescent="0.3">
      <c r="A9" s="16">
        <f>+A8+1</f>
        <v>45821</v>
      </c>
      <c r="B9" s="17">
        <v>2000</v>
      </c>
      <c r="C9" s="18">
        <v>0</v>
      </c>
      <c r="D9" s="13">
        <f t="shared" si="0"/>
        <v>-2000</v>
      </c>
      <c r="E9" s="14" t="s">
        <v>10</v>
      </c>
      <c r="F9" s="15"/>
    </row>
    <row r="10" spans="1:6" ht="14.4" customHeight="1" x14ac:dyDescent="0.3">
      <c r="A10" s="16">
        <f>+A9+1</f>
        <v>45822</v>
      </c>
      <c r="B10" s="17">
        <v>2000</v>
      </c>
      <c r="C10" s="18">
        <v>0</v>
      </c>
      <c r="D10" s="13">
        <f t="shared" si="0"/>
        <v>-2000</v>
      </c>
      <c r="E10" s="14" t="s">
        <v>10</v>
      </c>
      <c r="F10" s="15"/>
    </row>
    <row r="11" spans="1:6" ht="14.4" customHeight="1" x14ac:dyDescent="0.3">
      <c r="A11" s="16">
        <v>45824</v>
      </c>
      <c r="B11" s="17">
        <v>2000</v>
      </c>
      <c r="C11" s="18">
        <v>393</v>
      </c>
      <c r="D11" s="19">
        <f t="shared" si="0"/>
        <v>-1607</v>
      </c>
      <c r="E11" s="14" t="s">
        <v>10</v>
      </c>
      <c r="F11" s="15"/>
    </row>
    <row r="12" spans="1:6" s="23" customFormat="1" ht="15" thickBot="1" x14ac:dyDescent="0.35">
      <c r="A12" s="20" t="s">
        <v>11</v>
      </c>
      <c r="B12" s="21">
        <f>SUM(B6:B11)</f>
        <v>8400</v>
      </c>
      <c r="C12" s="21">
        <f>SUM(C6:C11)</f>
        <v>3159</v>
      </c>
      <c r="D12" s="21">
        <f>SUM(D6:D11)</f>
        <v>-5241</v>
      </c>
      <c r="E12" s="21"/>
      <c r="F12" s="22"/>
    </row>
    <row r="13" spans="1:6" s="25" customFormat="1" ht="19.2" thickTop="1" thickBot="1" x14ac:dyDescent="0.35">
      <c r="A13" s="4" t="s">
        <v>12</v>
      </c>
      <c r="B13" s="5"/>
      <c r="C13" s="5"/>
      <c r="D13" s="5"/>
      <c r="E13" s="5"/>
      <c r="F13" s="24"/>
    </row>
    <row r="14" spans="1:6" s="25" customFormat="1" ht="25.8" customHeight="1" thickTop="1" x14ac:dyDescent="0.3">
      <c r="A14" s="7" t="s">
        <v>13</v>
      </c>
      <c r="B14" s="8" t="s">
        <v>14</v>
      </c>
      <c r="C14" s="8" t="s">
        <v>15</v>
      </c>
      <c r="D14" s="8" t="s">
        <v>16</v>
      </c>
      <c r="E14" s="26" t="s">
        <v>17</v>
      </c>
      <c r="F14" s="27" t="s">
        <v>18</v>
      </c>
    </row>
    <row r="15" spans="1:6" s="25" customFormat="1" x14ac:dyDescent="0.3">
      <c r="A15" s="28" t="s">
        <v>19</v>
      </c>
      <c r="B15" s="29">
        <f>78000/26</f>
        <v>3000</v>
      </c>
      <c r="C15" s="29">
        <f>530+180+220+145+748</f>
        <v>1823</v>
      </c>
      <c r="D15" s="29">
        <v>1800</v>
      </c>
      <c r="E15" s="30">
        <f>D15/B15</f>
        <v>0.6</v>
      </c>
      <c r="F15" s="31">
        <f>650+1900+850+1700+1863+1800</f>
        <v>8763</v>
      </c>
    </row>
    <row r="16" spans="1:6" s="25" customFormat="1" x14ac:dyDescent="0.3">
      <c r="A16" s="28" t="s">
        <v>20</v>
      </c>
      <c r="B16" s="29">
        <f>72500/26</f>
        <v>2788.4615384615386</v>
      </c>
      <c r="C16" s="29">
        <v>0</v>
      </c>
      <c r="D16" s="29">
        <v>393</v>
      </c>
      <c r="E16" s="30">
        <f>D16/B16</f>
        <v>0.14093793103448277</v>
      </c>
      <c r="F16" s="31">
        <f>1636+1619+1095+465+936+1180+650+393</f>
        <v>7974</v>
      </c>
    </row>
    <row r="17" spans="1:12" s="25" customFormat="1" x14ac:dyDescent="0.3">
      <c r="A17" s="28" t="s">
        <v>21</v>
      </c>
      <c r="B17" s="29">
        <f>90000/26</f>
        <v>3461.5384615384614</v>
      </c>
      <c r="C17" s="29">
        <v>0</v>
      </c>
      <c r="D17" s="29">
        <v>0</v>
      </c>
      <c r="E17" s="30">
        <f>D17/B17</f>
        <v>0</v>
      </c>
      <c r="F17" s="31">
        <f>1650+1550+1600+1600+1400+1400+1200+1200+500</f>
        <v>12100</v>
      </c>
    </row>
    <row r="18" spans="1:12" s="25" customFormat="1" x14ac:dyDescent="0.3">
      <c r="A18" s="32" t="s">
        <v>22</v>
      </c>
      <c r="B18" s="33"/>
      <c r="C18" s="33"/>
      <c r="D18" s="33"/>
      <c r="E18" s="34"/>
      <c r="F18" s="35"/>
    </row>
    <row r="19" spans="1:12" s="25" customFormat="1" ht="15" hidden="1" thickBot="1" x14ac:dyDescent="0.35">
      <c r="A19" s="36"/>
      <c r="B19" s="37"/>
      <c r="C19" s="37"/>
      <c r="D19" s="37"/>
      <c r="E19" s="38"/>
      <c r="F19" s="39"/>
    </row>
    <row r="20" spans="1:12" s="25" customFormat="1" ht="18.600000000000001" thickBot="1" x14ac:dyDescent="0.35">
      <c r="A20" s="4" t="s">
        <v>23</v>
      </c>
      <c r="B20" s="5"/>
      <c r="C20" s="5"/>
      <c r="D20" s="5"/>
      <c r="E20" s="5"/>
      <c r="F20" s="5"/>
    </row>
    <row r="21" spans="1:12" s="25" customFormat="1" ht="29.4" thickTop="1" x14ac:dyDescent="0.3">
      <c r="A21" s="7" t="s">
        <v>24</v>
      </c>
      <c r="B21" s="8" t="s">
        <v>25</v>
      </c>
      <c r="C21" s="8" t="s">
        <v>26</v>
      </c>
      <c r="D21" s="40" t="s">
        <v>27</v>
      </c>
      <c r="E21" s="40"/>
      <c r="F21" s="41"/>
    </row>
    <row r="22" spans="1:12" s="25" customFormat="1" x14ac:dyDescent="0.3">
      <c r="A22" s="42">
        <v>673</v>
      </c>
      <c r="B22" s="17" t="s">
        <v>28</v>
      </c>
      <c r="C22" s="17" t="s">
        <v>28</v>
      </c>
      <c r="D22" s="43"/>
      <c r="E22" s="44"/>
      <c r="F22" s="45"/>
    </row>
    <row r="23" spans="1:12" s="25" customFormat="1" ht="14.4" customHeight="1" x14ac:dyDescent="0.3">
      <c r="A23" s="46">
        <v>675</v>
      </c>
      <c r="B23" s="18" t="s">
        <v>28</v>
      </c>
      <c r="C23" s="18" t="s">
        <v>28</v>
      </c>
      <c r="D23" s="43"/>
      <c r="E23" s="44"/>
      <c r="F23" s="45"/>
    </row>
    <row r="24" spans="1:12" s="25" customFormat="1" ht="14.4" customHeight="1" x14ac:dyDescent="0.3">
      <c r="A24" s="46">
        <v>677</v>
      </c>
      <c r="B24" s="18" t="s">
        <v>28</v>
      </c>
      <c r="C24" s="18" t="s">
        <v>28</v>
      </c>
      <c r="D24" s="43"/>
      <c r="E24" s="44"/>
      <c r="F24" s="45"/>
    </row>
    <row r="25" spans="1:12" s="25" customFormat="1" x14ac:dyDescent="0.3">
      <c r="A25" s="46">
        <v>679</v>
      </c>
      <c r="B25" s="18" t="s">
        <v>29</v>
      </c>
      <c r="C25" s="18" t="s">
        <v>29</v>
      </c>
      <c r="D25" s="47"/>
      <c r="E25" s="48"/>
      <c r="F25" s="49"/>
    </row>
    <row r="26" spans="1:12" s="25" customFormat="1" x14ac:dyDescent="0.3">
      <c r="A26" s="46">
        <v>680</v>
      </c>
      <c r="B26" s="18" t="s">
        <v>28</v>
      </c>
      <c r="C26" s="18" t="s">
        <v>29</v>
      </c>
      <c r="D26" s="47"/>
      <c r="E26" s="48"/>
      <c r="F26" s="49"/>
    </row>
    <row r="27" spans="1:12" s="25" customFormat="1" ht="15" thickBot="1" x14ac:dyDescent="0.35">
      <c r="A27" s="50">
        <v>681</v>
      </c>
      <c r="B27" s="51" t="s">
        <v>29</v>
      </c>
      <c r="C27" s="51" t="s">
        <v>29</v>
      </c>
      <c r="D27" s="52"/>
      <c r="E27" s="53"/>
      <c r="F27" s="54"/>
    </row>
    <row r="28" spans="1:12" ht="19.2" thickTop="1" thickBot="1" x14ac:dyDescent="0.35">
      <c r="A28" s="55" t="s">
        <v>30</v>
      </c>
      <c r="B28" s="56"/>
      <c r="C28" s="56"/>
      <c r="D28" s="56"/>
      <c r="E28" s="56"/>
      <c r="F28" s="56"/>
      <c r="H28" s="25"/>
      <c r="I28" s="25"/>
      <c r="J28" s="25"/>
      <c r="K28" s="25"/>
    </row>
    <row r="29" spans="1:12" ht="15" thickTop="1" x14ac:dyDescent="0.3">
      <c r="A29" s="57"/>
      <c r="B29" s="58" t="s">
        <v>31</v>
      </c>
      <c r="C29" s="58" t="s">
        <v>32</v>
      </c>
      <c r="D29" s="59" t="s">
        <v>27</v>
      </c>
      <c r="E29" s="60"/>
      <c r="F29" s="61"/>
      <c r="H29" s="25"/>
      <c r="I29" s="25"/>
      <c r="J29" s="25"/>
      <c r="K29" s="25"/>
    </row>
    <row r="30" spans="1:12" ht="15.6" customHeight="1" x14ac:dyDescent="0.3">
      <c r="A30" s="62" t="s">
        <v>33</v>
      </c>
      <c r="B30" s="63">
        <v>92</v>
      </c>
      <c r="C30" s="64" t="s">
        <v>34</v>
      </c>
      <c r="D30" s="65"/>
      <c r="E30" s="66"/>
      <c r="F30" s="67"/>
      <c r="H30" s="25"/>
      <c r="I30" s="25"/>
      <c r="J30" s="25"/>
      <c r="K30" s="25"/>
      <c r="L30" s="48"/>
    </row>
    <row r="31" spans="1:12" ht="15.6" customHeight="1" x14ac:dyDescent="0.3">
      <c r="A31" s="62" t="s">
        <v>35</v>
      </c>
      <c r="B31" s="63">
        <v>56</v>
      </c>
      <c r="C31" s="64" t="s">
        <v>36</v>
      </c>
      <c r="D31" s="65"/>
      <c r="E31" s="66"/>
      <c r="F31" s="67"/>
      <c r="H31" s="25"/>
      <c r="I31" s="25"/>
      <c r="J31" s="25"/>
      <c r="K31" s="25"/>
    </row>
    <row r="32" spans="1:12" ht="15.6" customHeight="1" x14ac:dyDescent="0.3">
      <c r="A32" s="62" t="s">
        <v>37</v>
      </c>
      <c r="B32" s="63">
        <v>36</v>
      </c>
      <c r="C32" s="64" t="s">
        <v>38</v>
      </c>
      <c r="D32" s="65"/>
      <c r="E32" s="66"/>
      <c r="F32" s="67"/>
      <c r="H32" s="25"/>
      <c r="I32" s="25"/>
      <c r="J32" s="25"/>
      <c r="K32" s="25"/>
    </row>
    <row r="33" spans="1:12" ht="2.4" customHeight="1" thickBot="1" x14ac:dyDescent="0.35">
      <c r="A33" s="68"/>
      <c r="B33" s="69"/>
      <c r="C33" s="69"/>
      <c r="D33" s="70"/>
      <c r="E33" s="71"/>
      <c r="F33" s="72"/>
      <c r="H33" s="25"/>
      <c r="I33" s="25"/>
      <c r="J33" s="25"/>
      <c r="K33" s="25"/>
    </row>
    <row r="34" spans="1:12" ht="19.2" thickTop="1" thickBot="1" x14ac:dyDescent="0.35">
      <c r="A34" s="73" t="s">
        <v>39</v>
      </c>
      <c r="B34" s="74"/>
      <c r="C34" s="74"/>
      <c r="D34" s="74"/>
      <c r="E34" s="74"/>
      <c r="F34" s="74"/>
      <c r="H34" s="25"/>
      <c r="I34" s="25"/>
      <c r="J34" s="25"/>
      <c r="K34" s="25"/>
    </row>
    <row r="35" spans="1:12" s="81" customFormat="1" ht="18.600000000000001" thickTop="1" x14ac:dyDescent="0.35">
      <c r="A35" s="75" t="s">
        <v>40</v>
      </c>
      <c r="B35" s="76"/>
      <c r="C35" s="77" t="s">
        <v>41</v>
      </c>
      <c r="D35" s="78"/>
      <c r="E35" s="79" t="s">
        <v>42</v>
      </c>
      <c r="F35" s="80"/>
      <c r="G35" s="6"/>
      <c r="H35" s="25"/>
      <c r="I35" s="25"/>
      <c r="J35" s="25"/>
      <c r="K35" s="25"/>
    </row>
    <row r="36" spans="1:12" x14ac:dyDescent="0.3">
      <c r="A36" s="82"/>
      <c r="B36" s="83" t="s">
        <v>43</v>
      </c>
      <c r="C36" s="82"/>
      <c r="D36" s="83" t="s">
        <v>43</v>
      </c>
      <c r="E36" s="82"/>
      <c r="F36" s="83" t="s">
        <v>43</v>
      </c>
    </row>
    <row r="37" spans="1:12" x14ac:dyDescent="0.3">
      <c r="A37" s="84" t="s">
        <v>44</v>
      </c>
      <c r="B37" s="85">
        <v>12</v>
      </c>
      <c r="C37" s="84" t="s">
        <v>44</v>
      </c>
      <c r="D37" s="85">
        <v>12</v>
      </c>
      <c r="E37" s="84" t="s">
        <v>44</v>
      </c>
      <c r="F37" s="85">
        <v>12</v>
      </c>
      <c r="H37" s="48"/>
      <c r="I37" s="48"/>
      <c r="J37" s="48"/>
      <c r="K37" s="48"/>
      <c r="L37" s="48"/>
    </row>
    <row r="38" spans="1:12" x14ac:dyDescent="0.3">
      <c r="A38" s="84" t="s">
        <v>45</v>
      </c>
      <c r="B38" s="85">
        <v>12</v>
      </c>
      <c r="C38" s="84" t="s">
        <v>46</v>
      </c>
      <c r="D38" s="85">
        <v>10</v>
      </c>
      <c r="E38" s="84" t="s">
        <v>47</v>
      </c>
      <c r="F38" s="85">
        <v>10</v>
      </c>
    </row>
    <row r="39" spans="1:12" x14ac:dyDescent="0.3">
      <c r="A39" s="84" t="s">
        <v>48</v>
      </c>
      <c r="B39" s="85">
        <v>12</v>
      </c>
      <c r="C39" s="82" t="s">
        <v>49</v>
      </c>
      <c r="D39" s="86">
        <v>2</v>
      </c>
      <c r="E39" s="82" t="s">
        <v>50</v>
      </c>
      <c r="F39" s="86">
        <v>2</v>
      </c>
    </row>
    <row r="40" spans="1:12" ht="15" thickBot="1" x14ac:dyDescent="0.35">
      <c r="A40" s="87" t="s">
        <v>51</v>
      </c>
      <c r="B40" s="88">
        <v>0</v>
      </c>
      <c r="C40" s="89"/>
      <c r="D40" s="90"/>
      <c r="E40" s="89"/>
      <c r="F40" s="90"/>
    </row>
    <row r="41" spans="1:12" ht="18.600000000000001" thickTop="1" x14ac:dyDescent="0.35">
      <c r="A41" s="75" t="s">
        <v>52</v>
      </c>
      <c r="B41" s="76"/>
      <c r="C41" s="91" t="s">
        <v>53</v>
      </c>
      <c r="D41" s="92"/>
      <c r="E41" s="79" t="s">
        <v>54</v>
      </c>
      <c r="F41" s="80"/>
    </row>
    <row r="42" spans="1:12" x14ac:dyDescent="0.3">
      <c r="A42" s="82"/>
      <c r="B42" s="83" t="s">
        <v>43</v>
      </c>
      <c r="C42" s="82"/>
      <c r="D42" s="83" t="s">
        <v>43</v>
      </c>
      <c r="E42" s="82" t="s">
        <v>55</v>
      </c>
      <c r="F42" s="83" t="s">
        <v>43</v>
      </c>
    </row>
    <row r="43" spans="1:12" x14ac:dyDescent="0.3">
      <c r="A43" s="84" t="s">
        <v>56</v>
      </c>
      <c r="B43" s="85">
        <v>3</v>
      </c>
      <c r="C43" s="84" t="s">
        <v>57</v>
      </c>
      <c r="D43" s="85">
        <v>10</v>
      </c>
      <c r="E43" s="84" t="s">
        <v>58</v>
      </c>
      <c r="F43" s="85">
        <v>1</v>
      </c>
      <c r="G43" s="25"/>
    </row>
    <row r="44" spans="1:12" x14ac:dyDescent="0.3">
      <c r="A44" s="82" t="s">
        <v>59</v>
      </c>
      <c r="B44" s="86">
        <v>4</v>
      </c>
      <c r="C44" s="82" t="s">
        <v>60</v>
      </c>
      <c r="D44" s="86">
        <v>2</v>
      </c>
      <c r="E44" s="84" t="s">
        <v>61</v>
      </c>
      <c r="F44" s="83">
        <v>8</v>
      </c>
      <c r="G44" s="25"/>
    </row>
    <row r="45" spans="1:12" x14ac:dyDescent="0.3">
      <c r="A45" s="84" t="s">
        <v>62</v>
      </c>
      <c r="B45" s="85">
        <v>7</v>
      </c>
      <c r="C45" s="84" t="s">
        <v>62</v>
      </c>
      <c r="D45" s="85">
        <v>12</v>
      </c>
      <c r="E45" s="93" t="s">
        <v>63</v>
      </c>
      <c r="F45" s="83">
        <v>1</v>
      </c>
      <c r="G45" s="25"/>
    </row>
    <row r="46" spans="1:12" x14ac:dyDescent="0.3">
      <c r="A46" s="93"/>
      <c r="B46" s="94"/>
      <c r="C46" s="93"/>
      <c r="D46" s="94"/>
      <c r="E46" s="93"/>
      <c r="F46" s="83"/>
    </row>
    <row r="47" spans="1:12" ht="15" thickBot="1" x14ac:dyDescent="0.35">
      <c r="A47" s="89"/>
      <c r="B47" s="90"/>
      <c r="C47" s="89"/>
      <c r="D47" s="90"/>
      <c r="E47" s="89"/>
      <c r="F47" s="95">
        <f>SUM(F43:F46)</f>
        <v>10</v>
      </c>
    </row>
    <row r="48" spans="1:12" ht="19.2" thickTop="1" thickBot="1" x14ac:dyDescent="0.35">
      <c r="A48" s="96" t="s">
        <v>64</v>
      </c>
      <c r="B48" s="97"/>
      <c r="C48" s="97"/>
      <c r="D48" s="97"/>
      <c r="E48" s="97"/>
      <c r="F48" s="97"/>
    </row>
    <row r="49" spans="1:6" ht="15" thickTop="1" x14ac:dyDescent="0.3">
      <c r="A49" s="98"/>
      <c r="B49" s="99" t="s">
        <v>65</v>
      </c>
      <c r="C49" s="99" t="s">
        <v>66</v>
      </c>
      <c r="D49" s="99" t="s">
        <v>67</v>
      </c>
      <c r="E49" s="99" t="s">
        <v>68</v>
      </c>
      <c r="F49" s="100" t="s">
        <v>11</v>
      </c>
    </row>
    <row r="50" spans="1:6" x14ac:dyDescent="0.3">
      <c r="A50" s="101" t="s">
        <v>69</v>
      </c>
      <c r="B50" s="63">
        <v>1</v>
      </c>
      <c r="C50" s="63">
        <v>0</v>
      </c>
      <c r="D50" s="63">
        <v>1</v>
      </c>
      <c r="E50" s="63">
        <v>0</v>
      </c>
      <c r="F50" s="102">
        <f>SUM(B50:E50)</f>
        <v>2</v>
      </c>
    </row>
    <row r="51" spans="1:6" ht="15" thickBot="1" x14ac:dyDescent="0.35">
      <c r="A51" s="103" t="s">
        <v>70</v>
      </c>
      <c r="B51" s="104">
        <v>1</v>
      </c>
      <c r="C51" s="104"/>
      <c r="D51" s="104"/>
      <c r="E51" s="104"/>
      <c r="F51" s="105">
        <f>SUM(B51:E51)</f>
        <v>1</v>
      </c>
    </row>
    <row r="52" spans="1:6" ht="19.2" thickTop="1" thickBot="1" x14ac:dyDescent="0.35">
      <c r="A52" s="96" t="s">
        <v>71</v>
      </c>
      <c r="B52" s="97"/>
      <c r="C52" s="97"/>
      <c r="D52" s="97"/>
      <c r="E52" s="97"/>
      <c r="F52" s="97"/>
    </row>
    <row r="53" spans="1:6" ht="18.600000000000001" thickTop="1" x14ac:dyDescent="0.35">
      <c r="A53" s="106" t="s">
        <v>72</v>
      </c>
      <c r="B53" s="107"/>
      <c r="C53" s="106" t="s">
        <v>73</v>
      </c>
      <c r="D53" s="107"/>
      <c r="E53" s="106" t="s">
        <v>74</v>
      </c>
      <c r="F53" s="107"/>
    </row>
    <row r="54" spans="1:6" x14ac:dyDescent="0.3">
      <c r="A54" s="82"/>
      <c r="B54" s="83" t="s">
        <v>43</v>
      </c>
      <c r="C54" s="82"/>
      <c r="D54" s="83" t="s">
        <v>43</v>
      </c>
      <c r="E54" s="82"/>
      <c r="F54" s="83" t="s">
        <v>75</v>
      </c>
    </row>
    <row r="55" spans="1:6" x14ac:dyDescent="0.3">
      <c r="A55" s="84" t="s">
        <v>76</v>
      </c>
      <c r="B55" s="85">
        <v>4</v>
      </c>
      <c r="C55" s="84" t="s">
        <v>77</v>
      </c>
      <c r="D55" s="85">
        <v>403</v>
      </c>
      <c r="E55" s="84" t="s">
        <v>78</v>
      </c>
      <c r="F55" s="108">
        <v>1090</v>
      </c>
    </row>
    <row r="56" spans="1:6" x14ac:dyDescent="0.3">
      <c r="A56" s="84" t="s">
        <v>79</v>
      </c>
      <c r="B56" s="85">
        <v>4</v>
      </c>
      <c r="C56" s="84">
        <v>0</v>
      </c>
      <c r="D56" s="85">
        <v>403</v>
      </c>
      <c r="E56" s="84" t="s">
        <v>80</v>
      </c>
      <c r="F56" s="108">
        <v>0</v>
      </c>
    </row>
    <row r="57" spans="1:6" x14ac:dyDescent="0.3">
      <c r="A57" s="84" t="s">
        <v>81</v>
      </c>
      <c r="B57" s="109">
        <v>0</v>
      </c>
      <c r="C57" s="82" t="s">
        <v>82</v>
      </c>
      <c r="D57" s="86">
        <v>0</v>
      </c>
      <c r="E57" s="84" t="s">
        <v>83</v>
      </c>
      <c r="F57" s="108">
        <v>1500</v>
      </c>
    </row>
    <row r="58" spans="1:6" x14ac:dyDescent="0.3">
      <c r="A58" s="84"/>
      <c r="B58" s="85"/>
      <c r="C58" s="82"/>
      <c r="D58" s="110"/>
      <c r="E58" s="82" t="s">
        <v>84</v>
      </c>
      <c r="F58" s="111">
        <f>SUM(F55:F57)</f>
        <v>2590</v>
      </c>
    </row>
    <row r="59" spans="1:6" ht="6" customHeight="1" thickBot="1" x14ac:dyDescent="0.35">
      <c r="A59" s="87"/>
      <c r="B59" s="112"/>
      <c r="C59" s="89"/>
      <c r="D59" s="90"/>
      <c r="E59" s="89"/>
      <c r="F59" s="90"/>
    </row>
    <row r="60" spans="1:6" ht="19.2" thickTop="1" thickBot="1" x14ac:dyDescent="0.4">
      <c r="A60" s="113" t="s">
        <v>85</v>
      </c>
      <c r="B60" s="114"/>
      <c r="C60" s="114"/>
      <c r="D60" s="114"/>
      <c r="E60" s="114"/>
      <c r="F60" s="115"/>
    </row>
    <row r="61" spans="1:6" ht="18.600000000000001" thickTop="1" x14ac:dyDescent="0.35">
      <c r="A61" s="106" t="s">
        <v>86</v>
      </c>
      <c r="B61" s="107"/>
      <c r="C61" s="106" t="s">
        <v>87</v>
      </c>
      <c r="D61" s="107"/>
      <c r="E61" s="106" t="s">
        <v>88</v>
      </c>
      <c r="F61" s="107"/>
    </row>
    <row r="62" spans="1:6" x14ac:dyDescent="0.3">
      <c r="A62" s="82"/>
      <c r="B62" s="83" t="s">
        <v>43</v>
      </c>
      <c r="C62" s="82"/>
      <c r="D62" s="83" t="s">
        <v>43</v>
      </c>
      <c r="E62" s="82"/>
      <c r="F62" s="83" t="s">
        <v>43</v>
      </c>
    </row>
    <row r="63" spans="1:6" x14ac:dyDescent="0.3">
      <c r="A63" s="84" t="s">
        <v>11</v>
      </c>
      <c r="B63" s="85">
        <v>0</v>
      </c>
      <c r="C63" s="84" t="s">
        <v>89</v>
      </c>
      <c r="D63" s="85">
        <v>0</v>
      </c>
      <c r="E63" s="84" t="s">
        <v>90</v>
      </c>
      <c r="F63" s="85">
        <v>1</v>
      </c>
    </row>
    <row r="64" spans="1:6" x14ac:dyDescent="0.3">
      <c r="A64" s="84" t="s">
        <v>91</v>
      </c>
      <c r="B64" s="85">
        <v>0</v>
      </c>
      <c r="C64" s="84" t="s">
        <v>92</v>
      </c>
      <c r="D64" s="85">
        <v>0</v>
      </c>
      <c r="E64" s="84" t="s">
        <v>93</v>
      </c>
      <c r="F64" s="85">
        <v>0</v>
      </c>
    </row>
    <row r="65" spans="1:6" x14ac:dyDescent="0.3">
      <c r="A65" s="84" t="s">
        <v>82</v>
      </c>
      <c r="B65" s="109">
        <v>0</v>
      </c>
      <c r="C65" s="82" t="s">
        <v>82</v>
      </c>
      <c r="D65" s="86">
        <v>0</v>
      </c>
      <c r="E65" s="82" t="s">
        <v>82</v>
      </c>
      <c r="F65" s="86">
        <v>1</v>
      </c>
    </row>
    <row r="66" spans="1:6" ht="15" thickBot="1" x14ac:dyDescent="0.35">
      <c r="A66" s="89"/>
      <c r="B66" s="116"/>
      <c r="C66" s="116"/>
      <c r="D66" s="116"/>
      <c r="E66" s="116"/>
      <c r="F66" s="90"/>
    </row>
    <row r="67" spans="1:6" ht="18.600000000000001" thickTop="1" x14ac:dyDescent="0.35">
      <c r="A67" s="113" t="s">
        <v>94</v>
      </c>
      <c r="B67" s="114"/>
      <c r="C67" s="114"/>
      <c r="D67" s="114"/>
      <c r="E67" s="114"/>
      <c r="F67" s="115"/>
    </row>
    <row r="68" spans="1:6" s="121" customFormat="1" ht="28.8" x14ac:dyDescent="0.3">
      <c r="A68" s="117" t="s">
        <v>95</v>
      </c>
      <c r="B68" s="118" t="s">
        <v>96</v>
      </c>
      <c r="C68" s="119" t="s">
        <v>97</v>
      </c>
      <c r="D68" s="118" t="s">
        <v>98</v>
      </c>
      <c r="E68" s="118" t="s">
        <v>99</v>
      </c>
      <c r="F68" s="120"/>
    </row>
    <row r="69" spans="1:6" x14ac:dyDescent="0.3">
      <c r="A69" s="84" t="s">
        <v>100</v>
      </c>
      <c r="B69" s="25">
        <v>42</v>
      </c>
      <c r="C69" s="122">
        <v>0</v>
      </c>
      <c r="D69" s="123" t="s">
        <v>101</v>
      </c>
      <c r="E69" s="124">
        <v>1</v>
      </c>
      <c r="F69" s="94"/>
    </row>
    <row r="70" spans="1:6" x14ac:dyDescent="0.3">
      <c r="A70" s="84" t="s">
        <v>102</v>
      </c>
      <c r="B70" s="25">
        <v>89</v>
      </c>
      <c r="C70" s="122">
        <v>0</v>
      </c>
      <c r="D70" s="123" t="s">
        <v>101</v>
      </c>
      <c r="E70" s="124">
        <v>1</v>
      </c>
      <c r="F70" s="94"/>
    </row>
    <row r="71" spans="1:6" x14ac:dyDescent="0.3">
      <c r="A71" s="84" t="s">
        <v>103</v>
      </c>
      <c r="B71" s="25">
        <v>13</v>
      </c>
      <c r="C71" s="122">
        <v>0</v>
      </c>
      <c r="D71" s="123" t="s">
        <v>101</v>
      </c>
      <c r="E71" s="124">
        <v>1</v>
      </c>
      <c r="F71" s="94"/>
    </row>
    <row r="72" spans="1:6" x14ac:dyDescent="0.3">
      <c r="A72" s="84" t="s">
        <v>104</v>
      </c>
      <c r="B72" s="25">
        <v>17</v>
      </c>
      <c r="C72" s="122">
        <v>0</v>
      </c>
      <c r="D72" s="123" t="s">
        <v>101</v>
      </c>
      <c r="E72" s="124">
        <v>1</v>
      </c>
      <c r="F72" s="94"/>
    </row>
    <row r="73" spans="1:6" x14ac:dyDescent="0.3">
      <c r="A73" s="84" t="s">
        <v>105</v>
      </c>
      <c r="B73" s="25">
        <v>19</v>
      </c>
      <c r="C73" s="122">
        <v>0</v>
      </c>
      <c r="D73" s="123" t="s">
        <v>101</v>
      </c>
      <c r="E73" s="124">
        <v>1</v>
      </c>
      <c r="F73" s="94"/>
    </row>
    <row r="74" spans="1:6" x14ac:dyDescent="0.3">
      <c r="A74" s="84"/>
      <c r="F74" s="94"/>
    </row>
    <row r="75" spans="1:6" x14ac:dyDescent="0.3">
      <c r="A75" s="93"/>
      <c r="F75" s="94"/>
    </row>
    <row r="76" spans="1:6" ht="15" thickBot="1" x14ac:dyDescent="0.35">
      <c r="A76" s="89"/>
      <c r="B76" s="116"/>
      <c r="C76" s="116"/>
      <c r="D76" s="116"/>
      <c r="E76" s="116"/>
      <c r="F76" s="90"/>
    </row>
    <row r="77" spans="1:6" ht="18.600000000000001" thickTop="1" x14ac:dyDescent="0.35">
      <c r="A77" s="125" t="s">
        <v>106</v>
      </c>
      <c r="B77" s="126"/>
      <c r="C77" s="127" t="s">
        <v>107</v>
      </c>
      <c r="D77" s="128"/>
      <c r="E77" s="128"/>
      <c r="F77" s="92"/>
    </row>
    <row r="78" spans="1:6" x14ac:dyDescent="0.3">
      <c r="A78" s="129" t="s">
        <v>108</v>
      </c>
      <c r="B78" s="130" t="s">
        <v>109</v>
      </c>
      <c r="C78" s="131" t="s">
        <v>110</v>
      </c>
      <c r="D78" s="132"/>
      <c r="E78" s="133"/>
      <c r="F78" s="134"/>
    </row>
    <row r="79" spans="1:6" x14ac:dyDescent="0.3">
      <c r="A79" s="135" t="s">
        <v>13</v>
      </c>
      <c r="B79" s="136" t="s">
        <v>111</v>
      </c>
      <c r="C79" s="137"/>
      <c r="D79" s="138"/>
      <c r="E79" s="139"/>
      <c r="F79" s="140"/>
    </row>
    <row r="80" spans="1:6" x14ac:dyDescent="0.3">
      <c r="A80" s="141" t="s">
        <v>112</v>
      </c>
      <c r="B80" s="142"/>
      <c r="C80" s="143" t="s">
        <v>113</v>
      </c>
      <c r="D80" s="144"/>
      <c r="E80" s="144"/>
      <c r="F80" s="145"/>
    </row>
    <row r="81" spans="1:6" x14ac:dyDescent="0.3">
      <c r="A81" s="146" t="s">
        <v>114</v>
      </c>
      <c r="B81" s="142"/>
      <c r="C81" s="147"/>
      <c r="D81" s="48"/>
      <c r="E81" s="48"/>
      <c r="F81" s="49"/>
    </row>
    <row r="82" spans="1:6" x14ac:dyDescent="0.3">
      <c r="A82" s="146" t="s">
        <v>115</v>
      </c>
      <c r="B82" s="142"/>
      <c r="C82" s="147"/>
      <c r="D82" s="48"/>
      <c r="E82" s="48"/>
      <c r="F82" s="49"/>
    </row>
    <row r="83" spans="1:6" x14ac:dyDescent="0.3">
      <c r="A83" s="146" t="s">
        <v>116</v>
      </c>
      <c r="B83" s="142"/>
      <c r="C83" s="147"/>
      <c r="D83" s="48"/>
      <c r="E83" s="48"/>
      <c r="F83" s="49"/>
    </row>
    <row r="84" spans="1:6" x14ac:dyDescent="0.3">
      <c r="A84" s="148"/>
      <c r="B84" s="149"/>
      <c r="C84" s="150"/>
      <c r="D84" s="48"/>
      <c r="E84" s="48"/>
      <c r="F84" s="49"/>
    </row>
    <row r="85" spans="1:6" x14ac:dyDescent="0.3">
      <c r="A85" s="148"/>
      <c r="B85" s="149"/>
      <c r="C85" s="150"/>
      <c r="D85" s="48"/>
      <c r="E85" s="48"/>
      <c r="F85" s="49"/>
    </row>
    <row r="86" spans="1:6" ht="15" thickBot="1" x14ac:dyDescent="0.35">
      <c r="A86" s="151"/>
      <c r="B86" s="152"/>
      <c r="C86" s="153"/>
      <c r="D86" s="154"/>
      <c r="E86" s="154"/>
      <c r="F86" s="155"/>
    </row>
    <row r="87" spans="1:6" ht="18.600000000000001" thickTop="1" x14ac:dyDescent="0.35">
      <c r="A87" s="125" t="s">
        <v>117</v>
      </c>
      <c r="B87" s="126"/>
      <c r="C87" s="126"/>
      <c r="D87" s="127" t="s">
        <v>118</v>
      </c>
      <c r="E87" s="128"/>
      <c r="F87" s="92"/>
    </row>
    <row r="88" spans="1:6" x14ac:dyDescent="0.3">
      <c r="A88" s="129" t="s">
        <v>119</v>
      </c>
      <c r="B88" s="130" t="s">
        <v>120</v>
      </c>
      <c r="C88" s="130" t="s">
        <v>121</v>
      </c>
      <c r="D88" s="156"/>
      <c r="E88" s="157"/>
      <c r="F88" s="158"/>
    </row>
    <row r="89" spans="1:6" x14ac:dyDescent="0.3">
      <c r="A89" s="148" t="s">
        <v>122</v>
      </c>
      <c r="B89" s="159" t="s">
        <v>101</v>
      </c>
      <c r="C89" s="159" t="s">
        <v>101</v>
      </c>
      <c r="D89" s="156"/>
      <c r="E89" s="157"/>
      <c r="F89" s="158"/>
    </row>
    <row r="90" spans="1:6" x14ac:dyDescent="0.3">
      <c r="A90" s="148" t="s">
        <v>123</v>
      </c>
      <c r="B90" s="159" t="s">
        <v>101</v>
      </c>
      <c r="C90" s="159" t="s">
        <v>101</v>
      </c>
      <c r="D90" s="156"/>
      <c r="E90" s="157"/>
      <c r="F90" s="158"/>
    </row>
    <row r="91" spans="1:6" x14ac:dyDescent="0.3">
      <c r="A91" s="148" t="s">
        <v>124</v>
      </c>
      <c r="B91" s="159" t="s">
        <v>101</v>
      </c>
      <c r="C91" s="160" t="s">
        <v>125</v>
      </c>
      <c r="D91" s="156"/>
      <c r="E91" s="157"/>
      <c r="F91" s="158"/>
    </row>
    <row r="92" spans="1:6" x14ac:dyDescent="0.3">
      <c r="A92" s="148" t="s">
        <v>126</v>
      </c>
      <c r="B92" s="159" t="s">
        <v>101</v>
      </c>
      <c r="C92" s="159" t="s">
        <v>101</v>
      </c>
      <c r="D92" s="156"/>
      <c r="E92" s="157"/>
      <c r="F92" s="158"/>
    </row>
    <row r="93" spans="1:6" ht="28.8" x14ac:dyDescent="0.3">
      <c r="A93" s="161" t="s">
        <v>127</v>
      </c>
      <c r="B93" s="159" t="s">
        <v>101</v>
      </c>
      <c r="C93" s="160" t="s">
        <v>125</v>
      </c>
      <c r="D93" s="156"/>
      <c r="E93" s="157"/>
      <c r="F93" s="158"/>
    </row>
    <row r="94" spans="1:6" x14ac:dyDescent="0.3">
      <c r="A94" s="148" t="s">
        <v>128</v>
      </c>
      <c r="B94" s="159" t="s">
        <v>101</v>
      </c>
      <c r="C94" s="160" t="s">
        <v>125</v>
      </c>
      <c r="D94" s="156"/>
      <c r="E94" s="157"/>
      <c r="F94" s="158"/>
    </row>
    <row r="95" spans="1:6" x14ac:dyDescent="0.3">
      <c r="A95" s="148"/>
      <c r="B95" s="149"/>
      <c r="C95" s="149"/>
      <c r="D95" s="156"/>
      <c r="E95" s="157"/>
      <c r="F95" s="158"/>
    </row>
    <row r="96" spans="1:6" ht="15" thickBot="1" x14ac:dyDescent="0.35">
      <c r="A96" s="151"/>
      <c r="B96" s="152"/>
      <c r="C96" s="152"/>
      <c r="D96" s="162"/>
      <c r="E96" s="163"/>
      <c r="F96" s="164"/>
    </row>
    <row r="97" ht="15" thickTop="1" x14ac:dyDescent="0.3"/>
  </sheetData>
  <mergeCells count="36">
    <mergeCell ref="C78:E79"/>
    <mergeCell ref="C80:F80"/>
    <mergeCell ref="D87:F87"/>
    <mergeCell ref="D88:F96"/>
    <mergeCell ref="A60:F60"/>
    <mergeCell ref="A61:B61"/>
    <mergeCell ref="C61:D61"/>
    <mergeCell ref="E61:F61"/>
    <mergeCell ref="A67:F67"/>
    <mergeCell ref="C77:F77"/>
    <mergeCell ref="A41:B41"/>
    <mergeCell ref="C41:D41"/>
    <mergeCell ref="E41:F41"/>
    <mergeCell ref="A53:B53"/>
    <mergeCell ref="C53:D53"/>
    <mergeCell ref="E53:F53"/>
    <mergeCell ref="D29:F29"/>
    <mergeCell ref="D30:F30"/>
    <mergeCell ref="D31:F31"/>
    <mergeCell ref="D32:F32"/>
    <mergeCell ref="D33:F33"/>
    <mergeCell ref="A35:B35"/>
    <mergeCell ref="C35:D35"/>
    <mergeCell ref="E35:F35"/>
    <mergeCell ref="E11:F11"/>
    <mergeCell ref="D21:F21"/>
    <mergeCell ref="D22:F22"/>
    <mergeCell ref="D23:F23"/>
    <mergeCell ref="D24:F24"/>
    <mergeCell ref="D27:F27"/>
    <mergeCell ref="E5:F5"/>
    <mergeCell ref="E6:F6"/>
    <mergeCell ref="E7:F7"/>
    <mergeCell ref="E8:F8"/>
    <mergeCell ref="E9:F9"/>
    <mergeCell ref="E10:F10"/>
  </mergeCells>
  <conditionalFormatting sqref="B22:C27">
    <cfRule type="containsText" dxfId="2" priority="3" operator="containsText" text="N">
      <formula>NOT(ISERROR(SEARCH("N",B22)))</formula>
    </cfRule>
  </conditionalFormatting>
  <conditionalFormatting sqref="D69:D76">
    <cfRule type="containsText" dxfId="1" priority="2" operator="containsText" text="N">
      <formula>NOT(ISERROR(SEARCH("N",D69)))</formula>
    </cfRule>
  </conditionalFormatting>
  <conditionalFormatting sqref="F78:F79">
    <cfRule type="containsText" dxfId="0" priority="1" operator="containsText" text="N">
      <formula>NOT(ISERROR(SEARCH("N",F78)))</formula>
    </cfRule>
  </conditionalFormatting>
  <pageMargins left="0.7" right="0.7" top="0.75" bottom="0.75" header="0.3" footer="0.3"/>
  <pageSetup scale="85" orientation="portrait" r:id="rId1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Aqib</dc:creator>
  <cp:lastModifiedBy>Muhammad Aqib</cp:lastModifiedBy>
  <dcterms:created xsi:type="dcterms:W3CDTF">2025-06-17T12:06:46Z</dcterms:created>
  <dcterms:modified xsi:type="dcterms:W3CDTF">2025-06-17T12:07:08Z</dcterms:modified>
</cp:coreProperties>
</file>