
<file path=[Content_Types].xml><?xml version="1.0" encoding="utf-8"?>
<Types xmlns="http://schemas.openxmlformats.org/package/2006/content-types">
  <Default ContentType="application/vnd.openxmlformats-officedocument.oleObject" Extension="bin"/>
  <Default ContentType="image/jpeg" Extension="jpeg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image/x-wmf" Extension="wmf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3" Target="docProps/custom.xml" Type="http://schemas.openxmlformats.org/officeDocument/2006/relationships/custom-properties"/><Relationship Id="rId4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1"/>
  <bookViews>
    <workbookView xWindow="360" yWindow="15" windowWidth="20955" windowHeight="9720" activeTab="0"/>
  </bookViews>
  <sheets>
    <sheet name="Site" sheetId="1" state="visible" r:id="rId5"/>
    <sheet name="Resource_Planning" sheetId="2" state="visible" r:id="rId6"/>
  </sheets>
  <definedNames>
    <definedName name="_xlnm._FilterDatabase" localSheetId="1" hidden="1">Resource_Planning!$B$49:$BB$356</definedName>
    <definedName name="capa_sums">Resource_Planning!$S$380:$BB$380</definedName>
    <definedName name="Domain">Site!$B$10:$B$18</definedName>
    <definedName name="HighProdFac">Site!$B$29</definedName>
    <definedName name="Member">Site!$I$10:$I$111</definedName>
    <definedName name="Member_Tab">Site!$I$10:$P$111</definedName>
    <definedName name="OrderType">Site!$C$10:$C$18</definedName>
    <definedName name="ProdFac">Site!$B$24</definedName>
    <definedName name="Projects">Resource_Planning!$B$50:$B$250</definedName>
    <definedName name="Roles">Site!$E$10:$E$111</definedName>
    <definedName name="Running">Site!$D$10:$D$15</definedName>
    <definedName name="team_dropdown">Site!$B$32:$B$59</definedName>
    <definedName name="yn_dropdown">Site!$A$1:$A$2</definedName>
    <definedName name="_xlnm._FilterDatabase" localSheetId="1" hidden="1">Resource_Planning!$B$49:$BB$356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tc={007F00FE-0020-4316-A949-00EA00D800C4}</author>
  </authors>
  <commentList>
    <comment ref="O10" authorId="0" xr:uid="{007F00FE-0020-4316-A949-00EA00D800C4}">
      <text>
        <r>
          <rPr>
            <b/>
            <sz val="9"/>
            <rFont val="Tahoma"/>
          </rPr>
          <t xml:space="preserve">Otte Birgit:</t>
        </r>
        <r>
          <rPr>
            <sz val="9"/>
            <rFont val="Tahoma"/>
          </rPr>
          <t xml:space="preserve">
contract approved until 31-03-23 so far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tc={00B50087-00D6-47FA-AE13-00BC00E9002E}</author>
    <author>tc={00770092-0003-4166-BAC3-00D4003A0028}</author>
    <author>tc={00C00042-002B-42FC-AAFB-009C008F00A0}</author>
  </authors>
  <commentList>
    <comment ref="B362" authorId="0" xr:uid="{00B50087-00D6-47FA-AE13-00BC00E9002E}">
      <text>
        <r>
          <rPr>
            <b/>
            <sz val="9"/>
            <rFont val="Tahoma"/>
          </rPr>
          <t xml:space="preserve">Birgit Otte:</t>
        </r>
        <r>
          <rPr>
            <sz val="9"/>
            <rFont val="Tahoma"/>
          </rPr>
          <t xml:space="preserve">
"allocation game"
</t>
        </r>
      </text>
    </comment>
    <comment ref="B373" authorId="1" xr:uid="{00770092-0003-4166-BAC3-00D4003A0028}">
      <text>
        <r>
          <rPr>
            <b/>
            <sz val="9"/>
            <rFont val="Tahoma"/>
          </rPr>
          <t>boeniscr:</t>
        </r>
        <r>
          <rPr>
            <sz val="9"/>
            <rFont val="Tahoma"/>
          </rPr>
          <t xml:space="preserve">
Do not change; name is a reference and used for automatic calculation.
</t>
        </r>
      </text>
    </comment>
    <comment ref="P10" authorId="2" xr:uid="{00C00042-002B-42FC-AAFB-009C008F00A0}">
      <text>
        <r>
          <rPr>
            <b/>
            <sz val="9"/>
            <rFont val="Tahoma"/>
          </rPr>
          <t xml:space="preserve">Otte Birgit:</t>
        </r>
        <r>
          <rPr>
            <sz val="9"/>
            <rFont val="Tahoma"/>
          </rPr>
          <t xml:space="preserve">
auxiliary line, containing HighProdFac * working hours
</t>
        </r>
      </text>
    </comment>
  </commentList>
</comments>
</file>

<file path=xl/sharedStrings.xml><?xml version="1.0" encoding="utf-8"?>
<sst xmlns="http://schemas.openxmlformats.org/spreadsheetml/2006/main" count="262" uniqueCount="242">
  <si>
    <t>y</t>
  </si>
  <si>
    <t>n</t>
  </si>
  <si>
    <t xml:space="preserve">Roles and Definitions</t>
  </si>
  <si>
    <t xml:space="preserve">Team Members</t>
  </si>
  <si>
    <t xml:space="preserve">R&amp;D Defines</t>
  </si>
  <si>
    <t>Site:</t>
  </si>
  <si>
    <t>DCN</t>
  </si>
  <si>
    <t xml:space="preserve">IRM Group:</t>
  </si>
  <si>
    <t>DCN4</t>
  </si>
  <si>
    <t>Domains</t>
  </si>
  <si>
    <t xml:space="preserve">Order Types</t>
  </si>
  <si>
    <t>Running</t>
  </si>
  <si>
    <t xml:space="preserve">R&amp;D Roles</t>
  </si>
  <si>
    <t xml:space="preserve">Team Member</t>
  </si>
  <si>
    <t>Team</t>
  </si>
  <si>
    <t xml:space="preserve">Standard Role</t>
  </si>
  <si>
    <t xml:space="preserve">Hour/ 
Week</t>
  </si>
  <si>
    <t>FTE</t>
  </si>
  <si>
    <t xml:space="preserve">Contract
start</t>
  </si>
  <si>
    <t xml:space="preserve">Contract 
until </t>
  </si>
  <si>
    <t>Org</t>
  </si>
  <si>
    <t>STS</t>
  </si>
  <si>
    <t xml:space="preserve">Customer Project</t>
  </si>
  <si>
    <t>running</t>
  </si>
  <si>
    <t xml:space="preserve">Any Role</t>
  </si>
  <si>
    <t xml:space="preserve"> </t>
  </si>
  <si>
    <t xml:space="preserve">Lastname1, Firstname1</t>
  </si>
  <si>
    <t>AirOn360_Team18</t>
  </si>
  <si>
    <t xml:space="preserve">Development Engineer (Client/Server SW)</t>
  </si>
  <si>
    <t>DCNTCRD4</t>
  </si>
  <si>
    <t>TCD</t>
  </si>
  <si>
    <t>Maintenance</t>
  </si>
  <si>
    <t>upcoming</t>
  </si>
  <si>
    <t xml:space="preserve">Configuration Manager</t>
  </si>
  <si>
    <t xml:space="preserve">Lastname2, Firstname2</t>
  </si>
  <si>
    <t>AirOn360_Team01</t>
  </si>
  <si>
    <t>Others</t>
  </si>
  <si>
    <t>Project</t>
  </si>
  <si>
    <t xml:space="preserve">on hold</t>
  </si>
  <si>
    <t xml:space="preserve">Lastname3, Firstname3</t>
  </si>
  <si>
    <t>AirOn360_Team05</t>
  </si>
  <si>
    <t xml:space="preserve">Technical Product Owner</t>
  </si>
  <si>
    <t xml:space="preserve">Project Type Order</t>
  </si>
  <si>
    <t>stopped</t>
  </si>
  <si>
    <t xml:space="preserve">Development Engineer (Embedded SW)</t>
  </si>
  <si>
    <t xml:space="preserve">Lastname4, Firstname4</t>
  </si>
  <si>
    <t xml:space="preserve">Recurrent Project</t>
  </si>
  <si>
    <t>pre_alloc</t>
  </si>
  <si>
    <t xml:space="preserve">Development Engineer (HW)</t>
  </si>
  <si>
    <t xml:space="preserve">Lastname5, Firstname5</t>
  </si>
  <si>
    <t xml:space="preserve">Sales Support</t>
  </si>
  <si>
    <t>closed</t>
  </si>
  <si>
    <t xml:space="preserve">IP Rigths Coordinator</t>
  </si>
  <si>
    <t xml:space="preserve">Lastname6, Firstname6</t>
  </si>
  <si>
    <t xml:space="preserve">Requirements Engineer/Systems Architect</t>
  </si>
  <si>
    <t xml:space="preserve">Line Manager</t>
  </si>
  <si>
    <t xml:space="preserve">Lastname7, Firstname7</t>
  </si>
  <si>
    <t>Department</t>
  </si>
  <si>
    <t xml:space="preserve">Project Manager</t>
  </si>
  <si>
    <t xml:space="preserve">Lastname8, Firstname8</t>
  </si>
  <si>
    <t xml:space="preserve">Quality Manager</t>
  </si>
  <si>
    <t xml:space="preserve">Lastname9, Firstname9</t>
  </si>
  <si>
    <t>AirOn360_Team09</t>
  </si>
  <si>
    <t xml:space="preserve">R&amp;D Expert Cryptology</t>
  </si>
  <si>
    <t xml:space="preserve">Lastname10, Firstname10</t>
  </si>
  <si>
    <t>AirOn360_Team14</t>
  </si>
  <si>
    <t xml:space="preserve">DevOps Engineer</t>
  </si>
  <si>
    <t xml:space="preserve">R&amp;D Expert Evaluation/Certification</t>
  </si>
  <si>
    <t xml:space="preserve">Lastname11, Firstname11</t>
  </si>
  <si>
    <t xml:space="preserve">R&amp;D Expert HW Technology</t>
  </si>
  <si>
    <t xml:space="preserve">Lastname12, Firstname12</t>
  </si>
  <si>
    <t>AirOn360_Team04</t>
  </si>
  <si>
    <t>Productivity</t>
  </si>
  <si>
    <t xml:space="preserve">R&amp;D Expert Security Examination</t>
  </si>
  <si>
    <t xml:space="preserve">Lastname13, Firstname13</t>
  </si>
  <si>
    <t>AirOn360_Team07</t>
  </si>
  <si>
    <t>Factor</t>
  </si>
  <si>
    <t xml:space="preserve">Lastname14, Firstname14</t>
  </si>
  <si>
    <t xml:space="preserve">Scrum Master</t>
  </si>
  <si>
    <t xml:space="preserve">Lastname15, Firstname15</t>
  </si>
  <si>
    <t>AirOn360_Team99</t>
  </si>
  <si>
    <t>DCNTCRD</t>
  </si>
  <si>
    <t xml:space="preserve">Technical Writer</t>
  </si>
  <si>
    <t xml:space="preserve">Lastname16, Firstname16</t>
  </si>
  <si>
    <t>High</t>
  </si>
  <si>
    <t xml:space="preserve">Test Engineer (HW)</t>
  </si>
  <si>
    <t xml:space="preserve">Lastname17, Firstname17</t>
  </si>
  <si>
    <t xml:space="preserve">Test Engineer (SW)</t>
  </si>
  <si>
    <t xml:space="preserve">Team Dropdown:</t>
  </si>
  <si>
    <t>TCD_Server_DCN4</t>
  </si>
  <si>
    <t>Open_TCD_Server_DCN4</t>
  </si>
  <si>
    <t>AirOn360_Team02</t>
  </si>
  <si>
    <t>AirOn360_Team03</t>
  </si>
  <si>
    <t>AirOn360_Team06</t>
  </si>
  <si>
    <t>AirOn360_Team08</t>
  </si>
  <si>
    <t>AirOn360_Team10</t>
  </si>
  <si>
    <t>AirOn360_Team11</t>
  </si>
  <si>
    <t>AirOn360_Team12</t>
  </si>
  <si>
    <t>AirOn360_Team13</t>
  </si>
  <si>
    <t>AirOn360_Team15</t>
  </si>
  <si>
    <t>AirOn360_Team16</t>
  </si>
  <si>
    <t>AirOn360_Team17</t>
  </si>
  <si>
    <t>AirOn360_Team19</t>
  </si>
  <si>
    <t>AirOn360_Team20</t>
  </si>
  <si>
    <t>AirOn360_Team21</t>
  </si>
  <si>
    <t>AirOn360_Team22</t>
  </si>
  <si>
    <t>AirOn360_Team23</t>
  </si>
  <si>
    <t>AirOn360_Team24</t>
  </si>
  <si>
    <t>AirOn360_Team25</t>
  </si>
  <si>
    <t>Dept_DCN4_Role</t>
  </si>
  <si>
    <t>Dept_DCN4_Overload</t>
  </si>
  <si>
    <t xml:space="preserve">    </t>
  </si>
  <si>
    <t xml:space="preserve">   </t>
  </si>
  <si>
    <t xml:space="preserve">Hint : This file has restricted access due to personnel data. It must not be distributed !!</t>
  </si>
  <si>
    <t xml:space="preserve">G&amp;D  GDM,  Research &amp; Development</t>
  </si>
  <si>
    <t xml:space="preserve">Quarter 1 - 2023</t>
  </si>
  <si>
    <t xml:space="preserve">Quarter 2 - 2023</t>
  </si>
  <si>
    <t xml:space="preserve">Quarter 3 - 2023</t>
  </si>
  <si>
    <t xml:space="preserve">Quarter 4 - 2023</t>
  </si>
  <si>
    <t xml:space="preserve">Quarter 1 - 2024</t>
  </si>
  <si>
    <t xml:space="preserve">Quarter 2 - 2024</t>
  </si>
  <si>
    <t xml:space="preserve">Quarter 3 - 2024</t>
  </si>
  <si>
    <t xml:space="preserve">Quarter 4 - 2024</t>
  </si>
  <si>
    <t xml:space="preserve">Quarter 1 - 2025</t>
  </si>
  <si>
    <t xml:space="preserve">Quarter 2 - 2025</t>
  </si>
  <si>
    <t xml:space="preserve">Quarter 3 - 2025</t>
  </si>
  <si>
    <t xml:space="preserve">Quarter 4 - 2025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</si>
  <si>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</si>
  <si>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</si>
  <si>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</si>
  <si>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</si>
  <si>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</si>
  <si>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</si>
  <si>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</si>
  <si>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</si>
  <si>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</si>
  <si>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</si>
  <si>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</si>
  <si>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</si>
  <si>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mandatory</t>
  </si>
  <si>
    <t>optional</t>
  </si>
  <si>
    <t>special</t>
  </si>
  <si>
    <t>calc</t>
  </si>
  <si>
    <t xml:space="preserve">Working Days</t>
  </si>
  <si>
    <t xml:space="preserve">Working Hours (if 8h/day)</t>
  </si>
  <si>
    <t xml:space="preserve">ProdFactor * Working Hours</t>
  </si>
  <si>
    <t xml:space="preserve">Assumed productive Hours in months w/o vacation</t>
  </si>
  <si>
    <t xml:space="preserve">Name of Project</t>
  </si>
  <si>
    <t>Domain</t>
  </si>
  <si>
    <t>Type</t>
  </si>
  <si>
    <t xml:space="preserve">Running ?</t>
  </si>
  <si>
    <t xml:space="preserve">SAP Number</t>
  </si>
  <si>
    <t>WP</t>
  </si>
  <si>
    <t xml:space="preserve">Start Date</t>
  </si>
  <si>
    <t xml:space="preserve">End Date</t>
  </si>
  <si>
    <t>Demand</t>
  </si>
  <si>
    <t>Booked</t>
  </si>
  <si>
    <t>n.a.</t>
  </si>
  <si>
    <t xml:space="preserve">Demanding Person</t>
  </si>
  <si>
    <t>Comment</t>
  </si>
  <si>
    <t xml:space="preserve">… make sure that this line is line 13</t>
  </si>
  <si>
    <t xml:space="preserve">Check Project</t>
  </si>
  <si>
    <t>&gt;&gt;&gt;</t>
  </si>
  <si>
    <t xml:space="preserve">Select one of the projects where you
have a demand shown in the section above;
see the total allocation of your team</t>
  </si>
  <si>
    <t xml:space="preserve">Demand : </t>
  </si>
  <si>
    <t xml:space="preserve">Allocation : </t>
  </si>
  <si>
    <t>Allocation</t>
  </si>
  <si>
    <t xml:space="preserve">Difference : </t>
  </si>
  <si>
    <t xml:space="preserve">Check Team Member</t>
  </si>
  <si>
    <t xml:space="preserve">incl. pre_alloc (y/n):</t>
  </si>
  <si>
    <t xml:space="preserve">Check the load for one of your
team members by selecting
him / her on the yellow cell : </t>
  </si>
  <si>
    <t xml:space="preserve">Contractual h/m : </t>
  </si>
  <si>
    <t xml:space="preserve">Non productive : </t>
  </si>
  <si>
    <t xml:space="preserve">Productive : </t>
  </si>
  <si>
    <t>Rank</t>
  </si>
  <si>
    <t>UIDG</t>
  </si>
  <si>
    <t xml:space="preserve">Special 1</t>
  </si>
  <si>
    <t xml:space="preserve">Special 2</t>
  </si>
  <si>
    <t>Allocated</t>
  </si>
  <si>
    <t>RFU</t>
  </si>
  <si>
    <t>Role</t>
  </si>
  <si>
    <t xml:space="preserve">… this line is line 49</t>
  </si>
  <si>
    <t xml:space="preserve">Project ABC - v2.0</t>
  </si>
  <si>
    <t>I-24-00002125</t>
  </si>
  <si>
    <t xml:space="preserve">Lastname1, Firstname1 (ext.)</t>
  </si>
  <si>
    <t xml:space="preserve">Project XYZ 5.2</t>
  </si>
  <si>
    <t>I-24-00002294</t>
  </si>
  <si>
    <t xml:space="preserve"> Lastname3, Firstname3</t>
  </si>
  <si>
    <t xml:space="preserve">Project ABC future releases</t>
  </si>
  <si>
    <t>TCD-AIRON360-RSP</t>
  </si>
  <si>
    <t xml:space="preserve">Lastname17, Firstname17 (ext.)</t>
  </si>
  <si>
    <t xml:space="preserve">This line must be line 251 !! Please adjust by deleting lines above or ask for MPM support </t>
  </si>
  <si>
    <t xml:space="preserve">NPH :: General Administration</t>
  </si>
  <si>
    <t xml:space="preserve">G&amp;A, Trainings, vacation, others</t>
  </si>
  <si>
    <t>G&amp;A</t>
  </si>
  <si>
    <t xml:space="preserve">Pre-allocation / Overload</t>
  </si>
  <si>
    <t xml:space="preserve">Pre-allocation on productline budget</t>
  </si>
  <si>
    <t xml:space="preserve">Upcoming / Overload</t>
  </si>
  <si>
    <t>Upcoming</t>
  </si>
  <si>
    <t xml:space="preserve">Running / Overload</t>
  </si>
  <si>
    <t>Other</t>
  </si>
  <si>
    <t xml:space="preserve">PRODUCTIVE / EXCL. PRE-ALLOC</t>
  </si>
  <si>
    <t>PRE-ALLOC</t>
  </si>
  <si>
    <t xml:space="preserve">NON PRODUCTIVE</t>
  </si>
  <si>
    <t xml:space="preserve">PRODUCTIVE (team members selected via filter)</t>
  </si>
  <si>
    <t xml:space="preserve">NON PRODUCTIVE (team members selected via filter)</t>
  </si>
  <si>
    <t xml:space="preserve">TOTAL (team members selected via filter)</t>
  </si>
  <si>
    <t xml:space="preserve">CAPACITY (gross)</t>
  </si>
  <si>
    <t xml:space="preserve">Alloc percentage incl. pre_alloc (w/o overload)</t>
  </si>
  <si>
    <t xml:space="preserve">Alloc percentage excl. pre_alloc (w/o overload)</t>
  </si>
  <si>
    <t xml:space="preserve">Analysis Section</t>
  </si>
  <si>
    <t>Capacity</t>
  </si>
  <si>
    <t xml:space="preserve">TOTAL Capa : </t>
  </si>
  <si>
    <t xml:space="preserve">PRODUCTIVE Capa : </t>
  </si>
  <si>
    <t xml:space="preserve">FTE : </t>
  </si>
  <si>
    <t>TOTAL</t>
  </si>
  <si>
    <t xml:space="preserve">Domain Allocation</t>
  </si>
  <si>
    <t>SUMME</t>
  </si>
  <si>
    <t xml:space="preserve">Project Type</t>
  </si>
  <si>
    <t xml:space="preserve">You may want to create your own summaries below this line.</t>
  </si>
  <si>
    <t>Lastname10,  Firstname10</t>
  </si>
  <si>
    <t>Lastname11,  Firstname11</t>
  </si>
  <si>
    <t>Lastname12,  Firstname12</t>
  </si>
  <si>
    <t>Lastname13,  Firstname13</t>
  </si>
  <si>
    <t>Lastname14,  Firstname14</t>
  </si>
  <si>
    <t>Lastname15,  Firstname15</t>
  </si>
  <si>
    <t>Lastname16,  Firstname16</t>
  </si>
  <si>
    <t>Lastname17,  Firstname17</t>
  </si>
  <si>
    <t>Lastname1,  Firstname1</t>
  </si>
  <si>
    <t>Lastname2,  Firstname2</t>
  </si>
  <si>
    <t>Lastname3,  Firstname3</t>
  </si>
  <si>
    <t>Lastname4,  Firstname4</t>
  </si>
  <si>
    <t>Lastname5,  Firstname5</t>
  </si>
  <si>
    <t>Lastname6,  Firstname6</t>
  </si>
  <si>
    <t>Lastname7,  Firstname7</t>
  </si>
  <si>
    <t>Lastname8,  Firstname8</t>
  </si>
  <si>
    <t>Lastname9,  Firstname9</t>
  </si>
  <si>
    <t>Anka5, Arne5</t>
  </si>
  <si>
    <t>hejsan</t>
  </si>
  <si>
    <t>apan</t>
  </si>
  <si>
    <t>Anka7, Arne7</t>
  </si>
  <si>
    <t>Anka8, Arne8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</si>
</sst>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-* #,##0.00\ _D_M_-;\-* #,##0.00\ _D_M_-;_-* &quot;-&quot;??\ _D_M_-;_-@_-"/>
    <numFmt numFmtId="161" formatCode="###,000"/>
    <numFmt numFmtId="162" formatCode="[$-407]mmm/\ yy;@"/>
    <numFmt numFmtId="163" formatCode="_(&quot;€&quot;* #,##0.00_);_(&quot;€&quot;* \(#,##0.00\);_(&quot;€&quot;* &quot;-&quot;??_);_(@_)"/>
    <numFmt numFmtId="164" formatCode="0.0"/>
  </numFmts>
  <fonts count="61">
    <font>
      <sz val="10.000000"/>
      <color theme="1"/>
      <name val="Arial"/>
    </font>
    <font>
      <sz val="11.000000"/>
      <name val="Calibri"/>
    </font>
    <font>
      <sz val="11.000000"/>
      <color indexed="65"/>
      <name val="Calibri"/>
    </font>
    <font>
      <b/>
      <sz val="11.000000"/>
      <color rgb="FFD1E2EC"/>
      <name val="Calibri"/>
    </font>
    <font>
      <b/>
      <sz val="11.000000"/>
      <color indexed="17"/>
      <name val="Calibri"/>
    </font>
    <font>
      <sz val="10.000000"/>
      <name val="Arial"/>
    </font>
    <font>
      <sz val="11.000000"/>
      <color indexed="48"/>
      <name val="Calibri"/>
    </font>
    <font>
      <b/>
      <sz val="11.000000"/>
      <name val="Calibri"/>
    </font>
    <font>
      <b/>
      <sz val="15.000000"/>
      <color theme="3"/>
      <name val="Calibri"/>
      <scheme val="minor"/>
    </font>
    <font>
      <sz val="11.000000"/>
      <color indexed="17"/>
      <name val="Calibri"/>
    </font>
    <font>
      <sz val="8.000000"/>
      <name val="Arial"/>
    </font>
    <font>
      <sz val="8.000000"/>
      <color rgb="FF8BC0E0"/>
      <name val="Arial"/>
    </font>
    <font>
      <b/>
      <sz val="8.000000"/>
      <name val="Arial"/>
    </font>
    <font>
      <sz val="19.000000"/>
      <name val="Arial"/>
    </font>
    <font>
      <sz val="8.000000"/>
      <color indexed="6"/>
      <name val="Arial"/>
    </font>
    <font>
      <sz val="8.000000"/>
      <color rgb="FF1F497D"/>
      <name val="Verdana"/>
    </font>
    <font>
      <b/>
      <sz val="8.000000"/>
      <color rgb="FF1F497D"/>
      <name val="Verdana"/>
    </font>
    <font>
      <sz val="8.000000"/>
      <name val="Verdana"/>
    </font>
    <font>
      <i/>
      <sz val="8.000000"/>
      <name val="Verdana"/>
    </font>
    <font>
      <i/>
      <sz val="8.000000"/>
      <color rgb="FF1F497D"/>
      <name val="Verdana"/>
    </font>
    <font>
      <b/>
      <i/>
      <sz val="8.000000"/>
      <color rgb="FF1F497D"/>
      <name val="Verdana"/>
    </font>
    <font>
      <b/>
      <i/>
      <sz val="8.000000"/>
      <name val="Verdana"/>
    </font>
    <font>
      <b/>
      <sz val="8.000000"/>
      <color rgb="FF00CC00"/>
      <name val="Verdana"/>
    </font>
    <font>
      <b/>
      <sz val="8.000000"/>
      <color rgb="FF33CC33"/>
      <name val="Verdana"/>
    </font>
    <font>
      <b/>
      <sz val="8.000000"/>
      <color indexed="52"/>
      <name val="Verdana"/>
    </font>
    <font>
      <b/>
      <sz val="8.000000"/>
      <color indexed="2"/>
      <name val="Verdana"/>
    </font>
    <font>
      <sz val="11.000000"/>
      <color rgb="FF529ECB"/>
      <name val="Calibri"/>
    </font>
    <font>
      <b/>
      <sz val="18.000000"/>
      <color rgb="FF8BC0E0"/>
      <name val="Cambria"/>
    </font>
    <font>
      <b/>
      <sz val="15.000000"/>
      <color rgb="FF8BC0E0"/>
      <name val="Calibri"/>
    </font>
    <font>
      <b/>
      <sz val="13.000000"/>
      <color rgb="FF8BC0E0"/>
      <name val="Calibri"/>
    </font>
    <font>
      <b/>
      <sz val="11.000000"/>
      <color rgb="FF8BC0E0"/>
      <name val="Calibri"/>
    </font>
    <font>
      <sz val="11.000000"/>
      <color indexed="6"/>
      <name val="Calibri"/>
    </font>
    <font>
      <b/>
      <sz val="11.000000"/>
      <color indexed="65"/>
      <name val="Calibri"/>
    </font>
    <font>
      <sz val="10.000000"/>
      <color theme="0"/>
      <name val="Arial"/>
    </font>
    <font>
      <sz val="16.000000"/>
      <color indexed="65"/>
      <name val="Arial"/>
    </font>
    <font>
      <b/>
      <sz val="16.000000"/>
      <color indexed="65"/>
      <name val="Arial"/>
    </font>
    <font>
      <b/>
      <sz val="10.000000"/>
      <color indexed="65"/>
      <name val="Arial"/>
    </font>
    <font>
      <b/>
      <sz val="10.000000"/>
      <name val="Arial"/>
    </font>
    <font>
      <b/>
      <sz val="26.000000"/>
      <name val="Arial"/>
    </font>
    <font>
      <sz val="12.000000"/>
      <name val="Arial"/>
    </font>
    <font>
      <b/>
      <sz val="18.000000"/>
      <name val="Arial"/>
    </font>
    <font>
      <b/>
      <sz val="15.000000"/>
      <color indexed="49"/>
      <name val="Calibri"/>
    </font>
    <font>
      <b/>
      <sz val="16.000000"/>
      <name val="Arial"/>
    </font>
    <font>
      <b/>
      <sz val="12.000000"/>
      <name val="Arial"/>
    </font>
    <font>
      <b/>
      <sz val="10.000000"/>
      <color indexed="23"/>
      <name val="Arial"/>
    </font>
    <font>
      <b/>
      <sz val="9.000000"/>
      <name val="Arial"/>
    </font>
    <font>
      <b/>
      <sz val="11.000000"/>
      <name val="Arial"/>
    </font>
    <font>
      <sz val="6.000000"/>
      <name val="Arial"/>
    </font>
    <font>
      <sz val="8.000000"/>
      <color indexed="65"/>
      <name val="Arial"/>
    </font>
    <font>
      <sz val="12.000000"/>
      <color indexed="65"/>
      <name val="Arial"/>
    </font>
    <font>
      <i/>
      <sz val="10.000000"/>
      <name val="Arial"/>
    </font>
    <font>
      <sz val="12.000000"/>
      <color indexed="22"/>
      <name val="Arial"/>
    </font>
    <font>
      <sz val="12.000000"/>
      <color indexed="23"/>
      <name val="Arial"/>
    </font>
    <font>
      <b/>
      <sz val="12.000000"/>
      <color rgb="FF8BC0E0"/>
      <name val="Arial"/>
    </font>
    <font>
      <sz val="10.000000"/>
      <color rgb="FF8BC0E0"/>
      <name val="Arial"/>
    </font>
    <font>
      <sz val="9.000000"/>
      <name val="Arial"/>
    </font>
    <font>
      <sz val="12.000000"/>
      <color rgb="FF8BC0E0"/>
      <name val="Arial"/>
    </font>
    <font>
      <sz val="12.000000"/>
      <color theme="0"/>
      <name val="Arial"/>
    </font>
    <font>
      <b/>
      <sz val="12.000000"/>
      <color indexed="65"/>
      <name val="Arial"/>
    </font>
    <font>
      <b/>
      <sz val="12.000000"/>
      <color rgb="FFE1ECF3"/>
      <name val="Arial"/>
    </font>
    <font>
      <b/>
      <sz val="10.000000"/>
      <color rgb="FFE1ECF3"/>
      <name val="Arial"/>
    </font>
  </fonts>
  <fills count="67">
    <fill>
      <patternFill patternType="none"/>
    </fill>
    <fill>
      <patternFill patternType="gray125"/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rgb="FFCC3300"/>
        <bgColor rgb="FFCC3300"/>
      </patternFill>
    </fill>
    <fill>
      <patternFill patternType="solid">
        <fgColor rgb="FFD1E2EC"/>
        <bgColor rgb="FFD1E2EC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rgb="FFE1ECF3"/>
        <bgColor rgb="FFE1ECF3"/>
      </patternFill>
    </fill>
    <fill>
      <patternFill patternType="solid">
        <fgColor indexed="3"/>
        <bgColor indexed="3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27"/>
        <bgColor indexed="27"/>
      </patternFill>
    </fill>
    <fill>
      <patternFill patternType="solid">
        <fgColor indexed="54"/>
        <bgColor indexed="54"/>
      </patternFill>
    </fill>
    <fill>
      <patternFill patternType="solid">
        <fgColor rgb="FFFF5925"/>
        <bgColor rgb="FFFF5925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8"/>
        <bgColor indexed="48"/>
      </patternFill>
    </fill>
    <fill>
      <patternFill patternType="solid">
        <fgColor rgb="FF8E2200"/>
        <bgColor rgb="FF8E2200"/>
      </patternFill>
    </fill>
    <fill>
      <patternFill patternType="solid">
        <fgColor indexed="57"/>
        <bgColor indexed="57"/>
      </patternFill>
    </fill>
    <fill>
      <patternFill patternType="solid">
        <fgColor rgb="FF529ECB"/>
        <bgColor rgb="FF529ECB"/>
      </patternFill>
    </fill>
    <fill>
      <patternFill patternType="solid">
        <fgColor indexed="53"/>
        <bgColor indexed="53"/>
      </patternFill>
    </fill>
    <fill>
      <patternFill patternType="lightUp">
        <fgColor indexed="65"/>
        <bgColor indexed="24"/>
      </patternFill>
    </fill>
    <fill>
      <patternFill patternType="lightUp">
        <fgColor indexed="65"/>
        <bgColor indexed="4"/>
      </patternFill>
    </fill>
    <fill>
      <patternFill patternType="lightUp">
        <fgColor indexed="65"/>
        <bgColor indexed="57"/>
      </patternFill>
    </fill>
    <fill>
      <patternFill patternType="solid">
        <fgColor indexed="43"/>
        <bgColor indexed="43"/>
      </patternFill>
    </fill>
    <fill>
      <patternFill patternType="solid">
        <fgColor indexed="49"/>
        <bgColor indexed="49"/>
      </patternFill>
    </fill>
    <fill>
      <patternFill patternType="solid">
        <fgColor indexed="4"/>
        <bgColor indexed="4"/>
      </patternFill>
    </fill>
    <fill>
      <patternFill patternType="solid">
        <fgColor indexed="2"/>
        <bgColor indexed="2"/>
      </patternFill>
    </fill>
    <fill>
      <patternFill patternType="solid">
        <fgColor indexed="52"/>
        <bgColor indexed="52"/>
      </patternFill>
    </fill>
    <fill>
      <patternFill patternType="lightUp">
        <fgColor indexed="48"/>
        <bgColor indexed="27"/>
      </patternFill>
    </fill>
    <fill>
      <patternFill patternType="solid">
        <fgColor indexed="23"/>
        <bgColor indexed="23"/>
      </patternFill>
    </fill>
    <fill>
      <patternFill patternType="solid">
        <fgColor indexed="44"/>
        <bgColor indexed="44"/>
      </patternFill>
    </fill>
    <fill>
      <patternFill patternType="solid">
        <fgColor indexed="65"/>
        <bgColor indexed="65"/>
      </patternFill>
    </fill>
    <fill>
      <patternFill patternType="solid">
        <fgColor indexed="7"/>
        <bgColor indexed="7"/>
      </patternFill>
    </fill>
    <fill>
      <patternFill patternType="solid">
        <fgColor indexed="20"/>
        <bgColor indexed="20"/>
      </patternFill>
    </fill>
    <fill>
      <patternFill patternType="solid">
        <fgColor rgb="FFDBE5F1"/>
        <bgColor rgb="FFDBE5F1"/>
      </patternFill>
    </fill>
    <fill>
      <patternFill patternType="solid">
        <fgColor indexed="65"/>
        <bgColor indexed="65"/>
      </patternFill>
    </fill>
    <fill>
      <patternFill patternType="solid">
        <fgColor rgb="FFE9EFF7"/>
        <bgColor rgb="FFE9EFF7"/>
      </patternFill>
    </fill>
    <fill>
      <patternFill patternType="solid">
        <fgColor rgb="FFF1F5FB"/>
        <bgColor rgb="FFF1F5FB"/>
      </patternFill>
    </fill>
    <fill>
      <patternFill patternType="solid">
        <fgColor rgb="FFC6F9C1"/>
        <bgColor rgb="FFC6F9C1"/>
      </patternFill>
    </fill>
    <fill>
      <patternFill patternType="solid">
        <fgColor rgb="FFABEDA5"/>
        <bgColor rgb="FFABEDA5"/>
      </patternFill>
    </fill>
    <fill>
      <patternFill patternType="solid">
        <fgColor rgb="FF94D88F"/>
        <bgColor rgb="FF94D88F"/>
      </patternFill>
    </fill>
    <fill>
      <patternFill patternType="solid">
        <fgColor rgb="FFFFFDBF"/>
        <bgColor rgb="FFFFFDBF"/>
      </patternFill>
    </fill>
    <fill>
      <patternFill patternType="solid">
        <fgColor rgb="FFFFFB8C"/>
        <bgColor rgb="FFFFFB8C"/>
      </patternFill>
    </fill>
    <fill>
      <patternFill patternType="solid">
        <fgColor rgb="FFFFF843"/>
        <bgColor rgb="FFFFF843"/>
      </patternFill>
    </fill>
    <fill>
      <patternFill patternType="solid">
        <fgColor rgb="FFFFC7CE"/>
        <bgColor rgb="FFFFC7CE"/>
      </patternFill>
    </fill>
    <fill>
      <patternFill patternType="solid">
        <fgColor rgb="FFFF988C"/>
        <bgColor rgb="FFFF988C"/>
      </patternFill>
    </fill>
    <fill>
      <patternFill patternType="solid">
        <fgColor rgb="FFFF6758"/>
        <bgColor rgb="FFFF6758"/>
      </patternFill>
    </fill>
    <fill>
      <patternFill patternType="solid">
        <fgColor rgb="FFB7CFE8"/>
        <bgColor rgb="FFB7CFE8"/>
      </patternFill>
    </fill>
    <fill>
      <patternFill patternType="solid">
        <fgColor rgb="FFC3D6EB"/>
        <bgColor rgb="FFC3D6EB"/>
      </patternFill>
    </fill>
    <fill>
      <patternFill patternType="solid">
        <fgColor rgb="FFDBE5F2"/>
        <bgColor rgb="FFDBE5F2"/>
      </patternFill>
    </fill>
    <fill>
      <patternFill patternType="solid">
        <fgColor rgb="FFDBE5F1"/>
        <bgColor indexed="65"/>
      </patternFill>
    </fill>
    <fill>
      <patternFill patternType="solid"/>
    </fill>
    <fill>
      <patternFill patternType="solid">
        <fgColor rgb="FF0076BC"/>
        <bgColor rgb="FF0076BC"/>
      </patternFill>
    </fill>
    <fill>
      <patternFill patternType="solid">
        <fgColor rgb="FF8BC0E0"/>
        <bgColor rgb="FF8BC0E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5"/>
        <bgColor indexed="5"/>
      </patternFill>
    </fill>
    <fill>
      <patternFill patternType="solid">
        <fgColor rgb="FFEBF1DE"/>
        <bgColor rgb="FFEBF1DE"/>
      </patternFill>
    </fill>
    <fill>
      <patternFill patternType="solid">
        <fgColor indexed="42"/>
        <bgColor indexed="42"/>
      </patternFill>
    </fill>
    <fill>
      <patternFill patternType="solid">
        <fgColor theme="0" tint="-0.499984740745262"/>
        <bgColor theme="0" tint="-0.49998474074526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indexed="19"/>
        <bgColor indexed="19"/>
      </patternFill>
    </fill>
    <fill>
      <patternFill patternType="lightUp"/>
    </fill>
    <fill>
      <patternFill patternType="gray0625">
        <fgColor rgb="FFE1ECF3"/>
        <bgColor rgb="FFE1ECF3"/>
      </patternFill>
    </fill>
    <fill>
      <patternFill patternType="solid">
        <fgColor theme="2" tint="-0.24994659260841701"/>
        <bgColor theme="2" tint="-0.24994659260841701"/>
      </patternFill>
    </fill>
  </fills>
  <borders count="47">
    <border>
      <left/>
      <right/>
      <top/>
      <bottom/>
      <diagonal/>
    </border>
    <border>
      <left style="thin">
        <color rgb="FFD1E2EC"/>
      </left>
      <right style="thin">
        <color rgb="FFD1E2EC"/>
      </right>
      <top style="thin">
        <color rgb="FFD1E2EC"/>
      </top>
      <bottom style="thin">
        <color rgb="FFD1E2EC"/>
      </bottom>
      <diagonal/>
    </border>
    <border>
      <left style="thin">
        <color rgb="FF529ECB"/>
      </left>
      <right style="thin">
        <color rgb="FF529ECB"/>
      </right>
      <top style="thin">
        <color rgb="FF529ECB"/>
      </top>
      <bottom style="thin">
        <color rgb="FF529ECB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theme="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3300"/>
      </left>
      <right style="medium">
        <color rgb="FFCC3300"/>
      </right>
      <top style="medium">
        <color rgb="FFCC3300"/>
      </top>
      <bottom style="thin">
        <color rgb="FFCC3300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22"/>
      </left>
      <right style="hair">
        <color indexed="22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rgb="FFCC3300"/>
      </bottom>
      <diagonal/>
    </border>
    <border>
      <left/>
      <right/>
      <top/>
      <bottom style="medium">
        <color rgb="FFCC3300"/>
      </bottom>
      <diagonal/>
    </border>
    <border>
      <left/>
      <right/>
      <top/>
      <bottom style="double">
        <color indexed="17"/>
      </bottom>
      <diagonal/>
    </border>
    <border>
      <left style="double">
        <color rgb="FFD1E2EC"/>
      </left>
      <right style="double">
        <color rgb="FFD1E2EC"/>
      </right>
      <top style="double">
        <color rgb="FFD1E2EC"/>
      </top>
      <bottom style="double">
        <color rgb="FFD1E2EC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5">
    <xf fontId="0" fillId="0" borderId="0" numFmtId="0" applyNumberFormat="1" applyFont="1" applyFill="1" applyBorder="1" applyProtection="0"/>
    <xf fontId="1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1" fillId="5" borderId="0" numFmtId="0" applyNumberFormat="0" applyFont="1" applyFill="1" applyBorder="0" applyProtection="0"/>
    <xf fontId="1" fillId="6" borderId="0" numFmtId="0" applyNumberFormat="0" applyFont="1" applyFill="1" applyBorder="0" applyProtection="0"/>
    <xf fontId="2" fillId="7" borderId="0" numFmtId="0" applyNumberFormat="0" applyFont="1" applyFill="1" applyBorder="0" applyProtection="0"/>
    <xf fontId="1" fillId="8" borderId="0" numFmtId="0" applyNumberFormat="0" applyFont="1" applyFill="1" applyBorder="0" applyProtection="0"/>
    <xf fontId="1" fillId="9" borderId="0" numFmtId="0" applyNumberFormat="0" applyFont="1" applyFill="1" applyBorder="0" applyProtection="0"/>
    <xf fontId="2" fillId="10" borderId="0" numFmtId="0" applyNumberFormat="0" applyFont="1" applyFill="1" applyBorder="0" applyProtection="0"/>
    <xf fontId="1" fillId="5" borderId="0" numFmtId="0" applyNumberFormat="0" applyFont="1" applyFill="1" applyBorder="0" applyProtection="0"/>
    <xf fontId="1" fillId="11" borderId="0" numFmtId="0" applyNumberFormat="0" applyFont="1" applyFill="1" applyBorder="0" applyProtection="0"/>
    <xf fontId="2" fillId="6" borderId="0" numFmtId="0" applyNumberFormat="0" applyFont="1" applyFill="1" applyBorder="0" applyProtection="0"/>
    <xf fontId="1" fillId="12" borderId="0" numFmtId="0" applyNumberFormat="0" applyFont="1" applyFill="1" applyBorder="0" applyProtection="0"/>
    <xf fontId="1" fillId="13" borderId="0" numFmtId="0" applyNumberFormat="0" applyFont="1" applyFill="1" applyBorder="0" applyProtection="0"/>
    <xf fontId="2" fillId="4" borderId="0" numFmtId="0" applyNumberFormat="0" applyFont="1" applyFill="1" applyBorder="0" applyProtection="0"/>
    <xf fontId="1" fillId="14" borderId="0" numFmtId="0" applyNumberFormat="0" applyFont="1" applyFill="1" applyBorder="0" applyProtection="0"/>
    <xf fontId="1" fillId="15" borderId="0" numFmtId="0" applyNumberFormat="0" applyFont="1" applyFill="1" applyBorder="0" applyProtection="0"/>
    <xf fontId="2" fillId="16" borderId="0" numFmtId="0" applyNumberFormat="0" applyFont="1" applyFill="1" applyBorder="0" applyProtection="0"/>
    <xf fontId="2" fillId="17" borderId="0" numFmtId="0" applyNumberFormat="0" applyFont="1" applyFill="1" applyBorder="0" applyProtection="0"/>
    <xf fontId="2" fillId="18" borderId="0" numFmtId="0" applyNumberFormat="0" applyFont="1" applyFill="1" applyBorder="0" applyProtection="0"/>
    <xf fontId="2" fillId="19" borderId="0" numFmtId="0" applyNumberFormat="0" applyFont="1" applyFill="1" applyBorder="0" applyProtection="0"/>
    <xf fontId="2" fillId="20" borderId="0" numFmtId="0" applyNumberFormat="0" applyFont="1" applyFill="1" applyBorder="0" applyProtection="0"/>
    <xf fontId="2" fillId="4" borderId="0" numFmtId="0" applyNumberFormat="0" applyFont="1" applyFill="1" applyBorder="0" applyProtection="0"/>
    <xf fontId="2" fillId="21" borderId="0" numFmtId="0" applyNumberFormat="0" applyFont="1" applyFill="1" applyBorder="0" applyProtection="0"/>
    <xf fontId="3" fillId="4" borderId="1" numFmtId="0" applyNumberFormat="0" applyFont="1" applyFill="1" applyBorder="1" applyProtection="0"/>
    <xf fontId="4" fillId="4" borderId="2" numFmtId="0" applyNumberFormat="0" applyFont="1" applyFill="1" applyBorder="1" applyProtection="0"/>
    <xf fontId="5" fillId="0" borderId="0" numFmtId="160" applyNumberFormat="1" applyFont="0" applyFill="0" applyBorder="0" applyProtection="0"/>
    <xf fontId="6" fillId="15" borderId="2" numFmtId="0" applyNumberFormat="0" applyFont="1" applyFill="1" applyBorder="1" applyProtection="0"/>
    <xf fontId="7" fillId="22" borderId="0" numFmtId="0" applyNumberFormat="0" applyFont="1" applyFill="1" applyBorder="0" applyProtection="0"/>
    <xf fontId="7" fillId="23" borderId="0" numFmtId="0" applyNumberFormat="0" applyFont="1" applyFill="1" applyBorder="0" applyProtection="0"/>
    <xf fontId="7" fillId="24" borderId="0" numFmtId="0" applyNumberFormat="0" applyFont="1" applyFill="1" applyBorder="0" applyProtection="0"/>
    <xf fontId="7" fillId="0" borderId="3" numFmtId="0" applyNumberFormat="0" applyFont="1" applyFill="0" applyBorder="1" applyProtection="0"/>
    <xf fontId="1" fillId="9" borderId="0" numFmtId="0" applyNumberFormat="0" applyFont="1" applyFill="1" applyBorder="0" applyProtection="0"/>
    <xf fontId="8" fillId="0" borderId="4" numFmtId="0" applyNumberFormat="0" applyFont="1" applyFill="0" applyBorder="1" applyProtection="0"/>
    <xf fontId="9" fillId="15" borderId="0" numFmtId="0" applyNumberFormat="0" applyFont="1" applyFill="1" applyBorder="0" applyProtection="0"/>
    <xf fontId="10" fillId="14" borderId="2" numFmtId="0" applyNumberFormat="0" applyFont="0" applyFill="1" applyBorder="1" applyProtection="0"/>
    <xf fontId="5" fillId="0" borderId="0" numFmtId="9" applyNumberFormat="1" applyFont="0" applyFill="0" applyBorder="0" applyProtection="0"/>
    <xf fontId="10" fillId="25" borderId="2" numFmtId="4" applyNumberFormat="0" applyFont="1" applyFill="1" applyBorder="1" applyProtection="0">
      <alignment vertical="center"/>
    </xf>
    <xf fontId="11" fillId="25" borderId="2" numFmtId="4" applyNumberFormat="0" applyFont="1" applyFill="1" applyBorder="1" applyProtection="0">
      <alignment vertical="center"/>
    </xf>
    <xf fontId="10" fillId="25" borderId="2" numFmtId="4" applyNumberFormat="0" applyFont="1" applyFill="1" applyBorder="1" applyProtection="0">
      <alignment horizontal="left" indent="1" vertical="center"/>
    </xf>
    <xf fontId="12" fillId="25" borderId="5" numFmtId="0" applyNumberFormat="0" applyFont="1" applyFill="1" applyBorder="1" applyProtection="0">
      <alignment horizontal="left" indent="1" vertical="top"/>
    </xf>
    <xf fontId="10" fillId="26" borderId="2" numFmtId="4" applyNumberFormat="0" applyFont="1" applyFill="1" applyBorder="1" applyProtection="0">
      <alignment horizontal="left" indent="1" vertical="center"/>
    </xf>
    <xf fontId="10" fillId="7" borderId="2" numFmtId="4" applyNumberFormat="0" applyFont="1" applyFill="1" applyBorder="1" applyProtection="0">
      <alignment horizontal="right" vertical="center"/>
    </xf>
    <xf fontId="10" fillId="27" borderId="2" numFmtId="4" applyNumberFormat="0" applyFont="1" applyFill="1" applyBorder="1" applyProtection="0">
      <alignment horizontal="right" vertical="center"/>
    </xf>
    <xf fontId="10" fillId="28" borderId="6" numFmtId="4" applyNumberFormat="0" applyFont="1" applyFill="1" applyBorder="1" applyProtection="0">
      <alignment horizontal="right" vertical="center"/>
    </xf>
    <xf fontId="10" fillId="16" borderId="2" numFmtId="4" applyNumberFormat="0" applyFont="1" applyFill="1" applyBorder="1" applyProtection="0">
      <alignment horizontal="right" vertical="center"/>
    </xf>
    <xf fontId="10" fillId="29" borderId="2" numFmtId="4" applyNumberFormat="0" applyFont="1" applyFill="1" applyBorder="1" applyProtection="0">
      <alignment horizontal="right" vertical="center"/>
    </xf>
    <xf fontId="10" fillId="21" borderId="2" numFmtId="4" applyNumberFormat="0" applyFont="1" applyFill="1" applyBorder="1" applyProtection="0">
      <alignment horizontal="right" vertical="center"/>
    </xf>
    <xf fontId="10" fillId="19" borderId="2" numFmtId="4" applyNumberFormat="0" applyFont="1" applyFill="1" applyBorder="1" applyProtection="0">
      <alignment horizontal="right" vertical="center"/>
    </xf>
    <xf fontId="10" fillId="10" borderId="2" numFmtId="4" applyNumberFormat="0" applyFont="1" applyFill="1" applyBorder="1" applyProtection="0">
      <alignment horizontal="right" vertical="center"/>
    </xf>
    <xf fontId="10" fillId="9" borderId="2" numFmtId="4" applyNumberFormat="0" applyFont="1" applyFill="1" applyBorder="1" applyProtection="0">
      <alignment horizontal="right" vertical="center"/>
    </xf>
    <xf fontId="10" fillId="30" borderId="6" numFmtId="4" applyNumberFormat="0" applyFont="1" applyFill="1" applyBorder="1" applyProtection="0">
      <alignment horizontal="left" indent="1" vertical="center"/>
    </xf>
    <xf fontId="5" fillId="13" borderId="6" numFmtId="4" applyNumberFormat="0" applyFont="1" applyFill="1" applyBorder="1" applyProtection="0">
      <alignment horizontal="left" indent="1" vertical="center"/>
    </xf>
    <xf fontId="5" fillId="13" borderId="6" numFmtId="4" applyNumberFormat="0" applyFont="1" applyFill="1" applyBorder="1" applyProtection="0">
      <alignment horizontal="left" indent="1" vertical="center"/>
    </xf>
    <xf fontId="10" fillId="6" borderId="2" numFmtId="4" applyNumberFormat="0" applyFont="1" applyFill="1" applyBorder="1" applyProtection="0">
      <alignment horizontal="right" vertical="center"/>
    </xf>
    <xf fontId="10" fillId="12" borderId="6" numFmtId="4" applyNumberFormat="0" applyFont="1" applyFill="1" applyBorder="1" applyProtection="0">
      <alignment horizontal="left" indent="1" vertical="center"/>
    </xf>
    <xf fontId="10" fillId="6" borderId="6" numFmtId="4" applyNumberFormat="0" applyFont="1" applyFill="1" applyBorder="1" applyProtection="0">
      <alignment horizontal="left" indent="1" vertical="center"/>
    </xf>
    <xf fontId="10" fillId="3" borderId="2" numFmtId="0" applyNumberFormat="0" applyFont="1" applyFill="1" applyBorder="1" applyProtection="0">
      <alignment horizontal="left" indent="1" vertical="center"/>
    </xf>
    <xf fontId="10" fillId="13" borderId="5" numFmtId="0" applyNumberFormat="0" applyFont="1" applyFill="1" applyBorder="1" applyProtection="0">
      <alignment horizontal="left" indent="1" vertical="top"/>
    </xf>
    <xf fontId="10" fillId="31" borderId="2" numFmtId="0" applyNumberFormat="0" applyFont="1" applyFill="1" applyBorder="1" applyProtection="0">
      <alignment horizontal="left" indent="1" vertical="center"/>
    </xf>
    <xf fontId="10" fillId="6" borderId="5" numFmtId="0" applyNumberFormat="0" applyFont="1" applyFill="1" applyBorder="1" applyProtection="0">
      <alignment horizontal="left" indent="1" vertical="top"/>
    </xf>
    <xf fontId="10" fillId="32" borderId="2" numFmtId="0" applyNumberFormat="0" applyFont="1" applyFill="1" applyBorder="1" applyProtection="0">
      <alignment horizontal="left" indent="1" vertical="center"/>
    </xf>
    <xf fontId="10" fillId="32" borderId="5" numFmtId="0" applyNumberFormat="0" applyFont="1" applyFill="1" applyBorder="1" applyProtection="0">
      <alignment horizontal="left" indent="1" vertical="top"/>
    </xf>
    <xf fontId="10" fillId="12" borderId="2" numFmtId="0" applyNumberFormat="0" applyFont="1" applyFill="1" applyBorder="1" applyProtection="0">
      <alignment horizontal="left" indent="1" vertical="center"/>
    </xf>
    <xf fontId="10" fillId="12" borderId="5" numFmtId="0" applyNumberFormat="0" applyFont="1" applyFill="1" applyBorder="1" applyProtection="0">
      <alignment horizontal="left" indent="1" vertical="top"/>
    </xf>
    <xf fontId="10" fillId="33" borderId="7" numFmtId="0" applyNumberFormat="0" applyFont="1" applyFill="1" applyBorder="1">
      <protection locked="0"/>
    </xf>
    <xf fontId="12" fillId="13" borderId="8" numFmtId="0" applyNumberFormat="1" applyFont="1" applyFill="1" applyBorder="0"/>
    <xf fontId="10" fillId="14" borderId="5" numFmtId="4" applyNumberFormat="0" applyFont="1" applyFill="1" applyBorder="1" applyProtection="0">
      <alignment vertical="center"/>
    </xf>
    <xf fontId="11" fillId="14" borderId="6" numFmtId="4" applyNumberFormat="0" applyFont="1" applyFill="1" applyBorder="1" applyProtection="0">
      <alignment vertical="center"/>
    </xf>
    <xf fontId="10" fillId="3" borderId="5" numFmtId="4" applyNumberFormat="0" applyFont="1" applyFill="1" applyBorder="1" applyProtection="0">
      <alignment horizontal="left" indent="1" vertical="center"/>
    </xf>
    <xf fontId="10" fillId="14" borderId="5" numFmtId="0" applyNumberFormat="0" applyFont="1" applyFill="1" applyBorder="1" applyProtection="0">
      <alignment horizontal="left" indent="1" vertical="top"/>
    </xf>
    <xf fontId="10" fillId="0" borderId="2" numFmtId="4" applyNumberFormat="0" applyFont="1" applyFill="1" applyBorder="1" applyProtection="0">
      <alignment horizontal="right" vertical="center"/>
    </xf>
    <xf fontId="11" fillId="33" borderId="2" numFmtId="4" applyNumberFormat="0" applyFont="1" applyFill="1" applyBorder="1" applyProtection="0">
      <alignment horizontal="right" vertical="center"/>
    </xf>
    <xf fontId="10" fillId="26" borderId="2" numFmtId="4" applyNumberFormat="0" applyFont="1" applyFill="1" applyBorder="1" applyProtection="0">
      <alignment horizontal="left" indent="1" vertical="center"/>
    </xf>
    <xf fontId="10" fillId="6" borderId="5" numFmtId="0" applyNumberFormat="0" applyFont="1" applyFill="1" applyBorder="1" applyProtection="0">
      <alignment horizontal="left" indent="1" vertical="top"/>
    </xf>
    <xf fontId="13" fillId="34" borderId="6" numFmtId="4" applyNumberFormat="0" applyFont="1" applyFill="1" applyBorder="1" applyProtection="0">
      <alignment horizontal="left" indent="1" vertical="center"/>
    </xf>
    <xf fontId="10" fillId="35" borderId="6" numFmtId="0" applyNumberFormat="1" applyFont="1" applyFill="1" applyBorder="1"/>
    <xf fontId="14" fillId="33" borderId="2" numFmtId="4" applyNumberFormat="0" applyFont="1" applyFill="1" applyBorder="1" applyProtection="0">
      <alignment horizontal="right" vertical="center"/>
    </xf>
    <xf fontId="10" fillId="0" borderId="9" numFmtId="0" applyNumberFormat="0" applyFont="0" applyFill="0" applyBorder="1" applyProtection="0"/>
    <xf fontId="15" fillId="0" borderId="10" numFmtId="161" applyNumberFormat="0" applyFont="1" applyFill="1" applyBorder="1" applyProtection="0">
      <alignment horizontal="right" vertical="center"/>
    </xf>
    <xf fontId="16" fillId="0" borderId="11" numFmtId="161" applyNumberFormat="0" applyFont="1" applyFill="1" applyBorder="1" applyProtection="0">
      <alignment horizontal="right" vertical="center"/>
    </xf>
    <xf fontId="16" fillId="36" borderId="9" numFmtId="0" applyNumberFormat="0" applyFont="1" applyFill="1" applyBorder="1" applyProtection="0">
      <alignment horizontal="left" indent="1" vertical="center"/>
    </xf>
    <xf fontId="17" fillId="37" borderId="11" numFmtId="0" applyNumberFormat="0" applyFont="1" applyFill="1" applyBorder="1" applyProtection="0">
      <alignment horizontal="left" indent="1" vertical="center"/>
    </xf>
    <xf fontId="17" fillId="37" borderId="11" numFmtId="0" applyNumberFormat="0" applyFont="1" applyFill="1" applyBorder="1" applyProtection="0">
      <alignment horizontal="left" indent="1" vertical="center"/>
    </xf>
    <xf fontId="18" fillId="0" borderId="6" numFmtId="0" applyNumberFormat="0" applyFont="1" applyFill="0" applyBorder="0" applyProtection="0"/>
    <xf fontId="18" fillId="37" borderId="11" numFmtId="0" applyNumberFormat="0" applyFont="1" applyFill="1" applyBorder="1" applyProtection="0">
      <alignment horizontal="left" indent="1" vertical="center"/>
    </xf>
    <xf fontId="18" fillId="37" borderId="11" numFmtId="0" applyNumberFormat="0" applyFont="1" applyFill="1" applyBorder="1" applyProtection="0">
      <alignment horizontal="left" indent="1" vertical="center"/>
    </xf>
    <xf fontId="19" fillId="38" borderId="10" numFmtId="161" applyNumberFormat="0" applyFont="1" applyFill="1" applyBorder="0" applyProtection="0">
      <alignment horizontal="right" vertical="center"/>
    </xf>
    <xf fontId="20" fillId="38" borderId="11" numFmtId="161" applyNumberFormat="0" applyFont="1" applyFill="1" applyBorder="0" applyProtection="0">
      <alignment horizontal="right" vertical="center"/>
    </xf>
    <xf fontId="18" fillId="39" borderId="11" numFmtId="0" applyNumberFormat="0" applyFont="1" applyFill="1" applyBorder="1" applyProtection="0">
      <alignment horizontal="left" indent="1" vertical="center"/>
    </xf>
    <xf fontId="20" fillId="39" borderId="11" numFmtId="161" applyNumberFormat="0" applyFont="1" applyFill="1" applyBorder="1" applyProtection="0">
      <alignment horizontal="right" vertical="center"/>
    </xf>
    <xf fontId="21" fillId="0" borderId="6" numFmtId="0" applyNumberFormat="1" applyFont="1" applyFill="1" applyBorder="0" applyProtection="0"/>
    <xf fontId="22" fillId="40" borderId="12" numFmtId="161" applyNumberFormat="0" applyFont="1" applyFill="1" applyBorder="0" applyProtection="0">
      <alignment horizontal="right" indent="1" vertical="center"/>
    </xf>
    <xf fontId="23" fillId="41" borderId="12" numFmtId="161" applyNumberFormat="0" applyFont="1" applyFill="1" applyBorder="0" applyProtection="0">
      <alignment horizontal="right" indent="1" vertical="center"/>
    </xf>
    <xf fontId="23" fillId="42" borderId="12" numFmtId="161" applyNumberFormat="0" applyFont="1" applyFill="1" applyBorder="0" applyProtection="0">
      <alignment horizontal="right" indent="1" vertical="center"/>
    </xf>
    <xf fontId="24" fillId="43" borderId="12" numFmtId="161" applyNumberFormat="0" applyFont="1" applyFill="1" applyBorder="0" applyProtection="0">
      <alignment horizontal="right" indent="1" vertical="center"/>
    </xf>
    <xf fontId="24" fillId="44" borderId="12" numFmtId="161" applyNumberFormat="0" applyFont="1" applyFill="1" applyBorder="0" applyProtection="0">
      <alignment horizontal="right" indent="1" vertical="center"/>
    </xf>
    <xf fontId="24" fillId="45" borderId="12" numFmtId="161" applyNumberFormat="0" applyFont="1" applyFill="1" applyBorder="0" applyProtection="0">
      <alignment horizontal="right" indent="1" vertical="center"/>
    </xf>
    <xf fontId="25" fillId="46" borderId="12" numFmtId="161" applyNumberFormat="0" applyFont="1" applyFill="1" applyBorder="0" applyProtection="0">
      <alignment horizontal="right" indent="1" vertical="center"/>
    </xf>
    <xf fontId="25" fillId="47" borderId="12" numFmtId="161" applyNumberFormat="0" applyFont="1" applyFill="1" applyBorder="0" applyProtection="0">
      <alignment horizontal="right" indent="1" vertical="center"/>
    </xf>
    <xf fontId="25" fillId="48" borderId="12" numFmtId="161" applyNumberFormat="0" applyFont="1" applyFill="1" applyBorder="0" applyProtection="0">
      <alignment horizontal="right" indent="1" vertical="center"/>
    </xf>
    <xf fontId="17" fillId="49" borderId="9" numFmtId="0" applyNumberFormat="0" applyFont="1" applyFill="1" applyBorder="1" applyProtection="0">
      <alignment horizontal="left" indent="1" vertical="center"/>
    </xf>
    <xf fontId="17" fillId="50" borderId="9" numFmtId="0" applyNumberFormat="0" applyFont="1" applyFill="1" applyBorder="1" applyProtection="0">
      <alignment horizontal="left" indent="1" vertical="center"/>
    </xf>
    <xf fontId="17" fillId="51" borderId="9" numFmtId="0" applyNumberFormat="0" applyFont="1" applyFill="1" applyBorder="1" applyProtection="0">
      <alignment horizontal="left" indent="1" vertical="center"/>
    </xf>
    <xf fontId="17" fillId="38" borderId="9" numFmtId="0" applyNumberFormat="0" applyFont="1" applyFill="1" applyBorder="1" applyProtection="0">
      <alignment horizontal="left" indent="1" vertical="center"/>
    </xf>
    <xf fontId="17" fillId="39" borderId="11" numFmtId="0" applyNumberFormat="0" applyFont="1" applyFill="1" applyBorder="1" applyProtection="0">
      <alignment horizontal="left" indent="1" vertical="center"/>
    </xf>
    <xf fontId="15" fillId="38" borderId="10" numFmtId="161" applyNumberFormat="0" applyFont="1" applyFill="1" applyBorder="0" applyProtection="0">
      <alignment horizontal="right" vertical="center"/>
    </xf>
    <xf fontId="16" fillId="38" borderId="11" numFmtId="161" applyNumberFormat="0" applyFont="1" applyFill="1" applyBorder="0" applyProtection="0">
      <alignment horizontal="right" vertical="center"/>
    </xf>
    <xf fontId="15" fillId="52" borderId="9" numFmtId="161" applyNumberFormat="0" applyFont="1" applyFill="1" applyBorder="1" applyProtection="0">
      <alignment horizontal="left" indent="1" vertical="center"/>
    </xf>
    <xf fontId="16" fillId="36" borderId="11" numFmtId="0" applyNumberFormat="0" applyFont="1" applyFill="1" applyBorder="1" applyProtection="0">
      <alignment horizontal="left" indent="1" vertical="center"/>
    </xf>
    <xf fontId="17" fillId="39" borderId="11" numFmtId="0" applyNumberFormat="0" applyFont="1" applyFill="1" applyBorder="1" applyProtection="0">
      <alignment horizontal="left" indent="1" vertical="center"/>
    </xf>
    <xf fontId="16" fillId="39" borderId="11" numFmtId="161" applyNumberFormat="0" applyFont="1" applyFill="1" applyBorder="1" applyProtection="0">
      <alignment horizontal="right" vertical="center"/>
    </xf>
    <xf fontId="26" fillId="14" borderId="0" numFmtId="0" applyNumberFormat="0" applyFont="1" applyFill="1" applyBorder="0" applyProtection="0"/>
    <xf fontId="27" fillId="0" borderId="0" numFmtId="0" applyNumberFormat="0" applyFont="1" applyFill="0" applyBorder="0" applyProtection="0"/>
    <xf fontId="10" fillId="8" borderId="0" numFmtId="0" applyNumberFormat="1" applyFont="1" applyFill="1" applyBorder="1"/>
    <xf fontId="5" fillId="0" borderId="0" numFmtId="162" applyNumberFormat="1" applyFont="1" applyFill="1" applyBorder="1"/>
    <xf fontId="5" fillId="0" borderId="0" numFmtId="0" applyNumberFormat="1" applyFont="1" applyFill="1" applyBorder="1" applyProtection="0"/>
    <xf fontId="28" fillId="0" borderId="13" numFmtId="0" applyNumberFormat="0" applyFont="1" applyFill="0" applyBorder="1" applyProtection="0"/>
    <xf fontId="29" fillId="0" borderId="14" numFmtId="0" applyNumberFormat="0" applyFont="1" applyFill="0" applyBorder="1" applyProtection="0"/>
    <xf fontId="30" fillId="0" borderId="15" numFmtId="0" applyNumberFormat="0" applyFont="1" applyFill="0" applyBorder="1" applyProtection="0"/>
    <xf fontId="30" fillId="0" borderId="0" numFmtId="0" applyNumberFormat="0" applyFont="1" applyFill="0" applyBorder="0" applyProtection="0"/>
    <xf fontId="9" fillId="0" borderId="16" numFmtId="0" applyNumberFormat="0" applyFont="1" applyFill="0" applyBorder="1" applyProtection="0"/>
    <xf fontId="31" fillId="0" borderId="0" numFmtId="0" applyNumberFormat="0" applyFont="1" applyFill="0" applyBorder="0" applyProtection="0"/>
    <xf fontId="32" fillId="20" borderId="17" numFmtId="0" applyNumberFormat="0" applyFont="1" applyFill="1" applyBorder="1" applyProtection="0"/>
  </cellStyleXfs>
  <cellXfs count="202">
    <xf fontId="0" fillId="0" borderId="0" numFmtId="0" xfId="0"/>
    <xf fontId="33" fillId="0" borderId="0" numFmtId="0" xfId="0" applyFont="1"/>
    <xf fontId="34" fillId="53" borderId="0" numFmtId="163" xfId="0" applyNumberFormat="1" applyFont="1" applyFill="1" applyAlignment="1">
      <alignment horizontal="center" vertical="center"/>
    </xf>
    <xf fontId="34" fillId="53" borderId="0" numFmtId="0" xfId="0" applyFont="1" applyFill="1" applyAlignment="1">
      <alignment horizontal="center" vertical="center"/>
    </xf>
    <xf fontId="0" fillId="0" borderId="0" numFmtId="0" xfId="0" applyAlignment="1">
      <alignment horizontal="center" vertical="center"/>
    </xf>
    <xf fontId="35" fillId="54" borderId="0" numFmtId="0" xfId="0" applyFont="1" applyFill="1" applyAlignment="1">
      <alignment vertical="center"/>
    </xf>
    <xf fontId="34" fillId="54" borderId="0" numFmtId="0" xfId="0" applyFont="1" applyFill="1" applyAlignment="1">
      <alignment horizontal="center" vertical="center"/>
    </xf>
    <xf fontId="36" fillId="54" borderId="0" numFmtId="0" xfId="0" applyFont="1" applyFill="1" applyAlignment="1">
      <alignment horizontal="center" textRotation="90" vertical="center"/>
    </xf>
    <xf fontId="37" fillId="55" borderId="6" numFmtId="0" xfId="0" applyFont="1" applyFill="1" applyBorder="1" applyAlignment="1">
      <alignment horizontal="center" vertical="center"/>
    </xf>
    <xf fontId="38" fillId="0" borderId="0" numFmtId="0" xfId="117" applyFont="1" applyAlignment="1">
      <alignment horizontal="center" vertical="center"/>
    </xf>
    <xf fontId="37" fillId="55" borderId="6" numFmtId="0" xfId="0" applyFont="1" applyFill="1" applyBorder="1" applyAlignment="1">
      <alignment horizontal="center" vertical="center" wrapText="1"/>
    </xf>
    <xf fontId="37" fillId="55" borderId="6" numFmtId="49" xfId="0" applyNumberFormat="1" applyFont="1" applyFill="1" applyBorder="1" applyAlignment="1">
      <alignment horizontal="center" vertical="center" wrapText="1"/>
    </xf>
    <xf fontId="5" fillId="0" borderId="0" numFmtId="0" xfId="0" applyFont="1"/>
    <xf fontId="5" fillId="5" borderId="6" numFmtId="0" xfId="0" applyFont="1" applyFill="1" applyBorder="1"/>
    <xf fontId="5" fillId="5" borderId="18" numFmtId="0" xfId="0" applyFont="1" applyFill="1" applyBorder="1"/>
    <xf fontId="37" fillId="0" borderId="0" numFmtId="0" xfId="117" applyFont="1"/>
    <xf fontId="5" fillId="56" borderId="6" numFmtId="0" xfId="117" applyFont="1" applyFill="1" applyBorder="1"/>
    <xf fontId="5" fillId="56" borderId="6" numFmtId="164" xfId="117" applyNumberFormat="1" applyFont="1" applyFill="1" applyBorder="1"/>
    <xf fontId="5" fillId="56" borderId="6" numFmtId="2" xfId="117" applyNumberFormat="1" applyFont="1" applyFill="1" applyBorder="1"/>
    <xf fontId="5" fillId="56" borderId="6" numFmtId="14" xfId="117" applyNumberFormat="1" applyFont="1" applyFill="1" applyBorder="1"/>
    <xf fontId="5" fillId="56" borderId="6" numFmtId="49" xfId="117" applyNumberFormat="1" applyFont="1" applyFill="1" applyBorder="1"/>
    <xf fontId="37" fillId="55" borderId="19" numFmtId="0" xfId="0" applyFont="1" applyFill="1" applyBorder="1" applyAlignment="1">
      <alignment horizontal="center" vertical="center"/>
    </xf>
    <xf fontId="37" fillId="55" borderId="20" numFmtId="0" xfId="0" applyFont="1" applyFill="1" applyBorder="1" applyAlignment="1">
      <alignment horizontal="center" vertical="center"/>
    </xf>
    <xf fontId="5" fillId="57" borderId="6" numFmtId="2" xfId="0" applyNumberFormat="1" applyFont="1" applyFill="1" applyBorder="1" applyAlignment="1">
      <alignment horizontal="center"/>
    </xf>
    <xf fontId="37" fillId="55" borderId="21" numFmtId="0" xfId="0" applyFont="1" applyFill="1" applyBorder="1" applyAlignment="1">
      <alignment horizontal="center" vertical="center"/>
    </xf>
    <xf fontId="5" fillId="57" borderId="20" numFmtId="2" xfId="0" applyNumberFormat="1" applyFont="1" applyFill="1" applyBorder="1" applyAlignment="1">
      <alignment horizontal="center"/>
    </xf>
    <xf fontId="37" fillId="58" borderId="0" numFmtId="0" xfId="117" applyFont="1" applyFill="1"/>
    <xf fontId="5" fillId="58" borderId="0" numFmtId="0" xfId="117" applyFont="1" applyFill="1"/>
    <xf fontId="5" fillId="16" borderId="6" numFmtId="0" xfId="117" applyFont="1" applyFill="1" applyBorder="1"/>
    <xf fontId="5" fillId="16" borderId="6" numFmtId="164" xfId="117" applyNumberFormat="1" applyFont="1" applyFill="1" applyBorder="1"/>
    <xf fontId="5" fillId="16" borderId="6" numFmtId="2" xfId="117" applyNumberFormat="1" applyFont="1" applyFill="1" applyBorder="1"/>
    <xf fontId="5" fillId="16" borderId="6" numFmtId="14" xfId="117" applyNumberFormat="1" applyFont="1" applyFill="1" applyBorder="1"/>
    <xf fontId="5" fillId="16" borderId="6" numFmtId="49" xfId="117" applyNumberFormat="1" applyFont="1" applyFill="1" applyBorder="1"/>
    <xf fontId="5" fillId="0" borderId="0" numFmtId="14" xfId="0" applyNumberFormat="1" applyFont="1"/>
    <xf fontId="5" fillId="0" borderId="0" numFmtId="0" xfId="0" applyFont="1" applyAlignment="1">
      <alignment horizontal="right"/>
    </xf>
    <xf fontId="5" fillId="0" borderId="0" numFmtId="160" xfId="27" applyNumberFormat="1" applyFont="1"/>
    <xf fontId="5" fillId="0" borderId="0" numFmtId="9" xfId="0" applyNumberFormat="1" applyFont="1"/>
    <xf fontId="39" fillId="0" borderId="0" numFmtId="0" xfId="117" applyFont="1"/>
    <xf fontId="40" fillId="0" borderId="0" numFmtId="0" xfId="117" applyFont="1"/>
    <xf fontId="41" fillId="0" borderId="0" numFmtId="0" xfId="34" applyFont="1"/>
    <xf fontId="38" fillId="32" borderId="22" numFmtId="0" xfId="117" applyFont="1" applyFill="1" applyBorder="1" applyAlignment="1">
      <alignment horizontal="left"/>
    </xf>
    <xf fontId="38" fillId="32" borderId="23" numFmtId="0" xfId="117" applyFont="1" applyFill="1" applyBorder="1"/>
    <xf fontId="38" fillId="32" borderId="24" numFmtId="0" xfId="117" applyFont="1" applyFill="1" applyBorder="1"/>
    <xf fontId="38" fillId="0" borderId="0" numFmtId="0" xfId="117" applyFont="1"/>
    <xf fontId="42" fillId="59" borderId="25" numFmtId="0" xfId="117" applyFont="1" applyFill="1" applyBorder="1" applyAlignment="1">
      <alignment horizontal="center"/>
    </xf>
    <xf fontId="0" fillId="59" borderId="26" numFmtId="0" xfId="0" applyFill="1" applyBorder="1"/>
    <xf fontId="42" fillId="59" borderId="27" numFmtId="0" xfId="117" applyFont="1" applyFill="1" applyBorder="1" applyAlignment="1">
      <alignment horizontal="center"/>
    </xf>
    <xf fontId="0" fillId="59" borderId="27" numFmtId="0" xfId="0" applyFill="1" applyBorder="1"/>
    <xf fontId="0" fillId="59" borderId="28" numFmtId="0" xfId="0" applyFill="1" applyBorder="1"/>
    <xf fontId="10" fillId="0" borderId="0" numFmtId="0" xfId="117" applyFont="1"/>
    <xf fontId="43" fillId="0" borderId="6" numFmtId="0" xfId="117" applyFont="1" applyBorder="1" applyAlignment="1">
      <alignment horizontal="center"/>
    </xf>
    <xf fontId="0" fillId="0" borderId="6" numFmtId="0" xfId="0" applyBorder="1" applyAlignment="1">
      <alignment horizontal="center"/>
    </xf>
    <xf fontId="41" fillId="0" borderId="0" numFmtId="0" xfId="34" applyFont="1" applyAlignment="1">
      <alignment textRotation="90"/>
    </xf>
    <xf fontId="39" fillId="0" borderId="0" numFmtId="0" xfId="117" applyFont="1" applyAlignment="1">
      <alignment textRotation="90"/>
    </xf>
    <xf fontId="0" fillId="0" borderId="0" numFmtId="0" xfId="0" applyAlignment="1">
      <alignment textRotation="90"/>
    </xf>
    <xf fontId="37" fillId="32" borderId="18" numFmtId="0" xfId="117" applyFont="1" applyFill="1" applyBorder="1" applyAlignment="1">
      <alignment horizontal="center" textRotation="90"/>
    </xf>
    <xf fontId="37" fillId="59" borderId="18" numFmtId="0" xfId="117" applyFont="1" applyFill="1" applyBorder="1" applyAlignment="1">
      <alignment horizontal="center" textRotation="90"/>
    </xf>
    <xf fontId="0" fillId="0" borderId="29" numFmtId="14" xfId="0" applyNumberFormat="1" applyBorder="1" applyAlignment="1">
      <alignment horizontal="center" textRotation="90"/>
    </xf>
    <xf fontId="44" fillId="57" borderId="6" numFmtId="0" xfId="117" applyFont="1" applyFill="1" applyBorder="1" applyAlignment="1">
      <alignment horizontal="center"/>
    </xf>
    <xf fontId="44" fillId="25" borderId="6" numFmtId="0" xfId="117" applyFont="1" applyFill="1" applyBorder="1" applyAlignment="1">
      <alignment horizontal="center" vertical="center"/>
    </xf>
    <xf fontId="44" fillId="60" borderId="6" numFmtId="0" xfId="117" applyFont="1" applyFill="1" applyBorder="1" applyAlignment="1">
      <alignment horizontal="center" vertical="center"/>
    </xf>
    <xf fontId="44" fillId="29" borderId="6" numFmtId="0" xfId="117" applyFont="1" applyFill="1" applyBorder="1" applyAlignment="1">
      <alignment horizontal="center" vertical="center"/>
    </xf>
    <xf fontId="44" fillId="5" borderId="6" numFmtId="0" xfId="117" applyFont="1" applyFill="1" applyBorder="1" applyAlignment="1">
      <alignment horizontal="center"/>
    </xf>
    <xf fontId="37" fillId="0" borderId="30" numFmtId="0" xfId="117" applyFont="1" applyBorder="1" applyAlignment="1">
      <alignment horizontal="center"/>
    </xf>
    <xf fontId="39" fillId="0" borderId="0" numFmtId="0" xfId="117" applyFont="1" applyAlignment="1">
      <alignment horizontal="right"/>
    </xf>
    <xf fontId="45" fillId="61" borderId="31" numFmtId="0" xfId="117" applyFont="1" applyFill="1" applyBorder="1" applyAlignment="1">
      <alignment horizontal="center"/>
    </xf>
    <xf fontId="45" fillId="61" borderId="30" numFmtId="0" xfId="117" applyFont="1" applyFill="1" applyBorder="1" applyAlignment="1">
      <alignment horizontal="center"/>
    </xf>
    <xf fontId="45" fillId="62" borderId="30" numFmtId="0" xfId="117" applyFont="1" applyFill="1" applyBorder="1" applyAlignment="1">
      <alignment horizontal="center"/>
    </xf>
    <xf fontId="46" fillId="10" borderId="6" numFmtId="0" xfId="0" applyFont="1" applyFill="1" applyBorder="1" applyAlignment="1">
      <alignment horizontal="center"/>
    </xf>
    <xf fontId="46" fillId="60" borderId="6" numFmtId="0" xfId="0" applyFont="1" applyFill="1" applyBorder="1" applyAlignment="1">
      <alignment horizontal="center"/>
    </xf>
    <xf fontId="47" fillId="10" borderId="6" numFmtId="1" xfId="117" applyNumberFormat="1" applyFont="1" applyFill="1" applyBorder="1" applyAlignment="1">
      <alignment horizontal="center" shrinkToFit="1" vertical="center"/>
    </xf>
    <xf fontId="48" fillId="63" borderId="6" numFmtId="0" xfId="117" applyFont="1" applyFill="1" applyBorder="1"/>
    <xf fontId="39" fillId="63" borderId="6" numFmtId="0" xfId="117" applyFont="1" applyFill="1" applyBorder="1"/>
    <xf fontId="39" fillId="60" borderId="6" numFmtId="0" xfId="117" applyFont="1" applyFill="1" applyBorder="1"/>
    <xf fontId="39" fillId="0" borderId="6" numFmtId="0" xfId="117" applyFont="1" applyBorder="1"/>
    <xf fontId="39" fillId="0" borderId="6" numFmtId="0" xfId="0" applyFont="1" applyBorder="1"/>
    <xf fontId="39" fillId="5" borderId="6" numFmtId="1" xfId="117" applyNumberFormat="1" applyFont="1" applyFill="1" applyBorder="1"/>
    <xf fontId="39" fillId="64" borderId="6" numFmtId="0" xfId="0" applyFont="1" applyFill="1" applyBorder="1"/>
    <xf fontId="39" fillId="64" borderId="6" numFmtId="0" xfId="117" applyFont="1" applyFill="1" applyBorder="1"/>
    <xf fontId="5" fillId="0" borderId="6" numFmtId="1" xfId="117" applyNumberFormat="1" applyFont="1" applyBorder="1"/>
    <xf fontId="39" fillId="0" borderId="6" numFmtId="14" xfId="117" applyNumberFormat="1" applyFont="1" applyBorder="1"/>
    <xf fontId="0" fillId="0" borderId="6" numFmtId="0" xfId="0" applyBorder="1"/>
    <xf fontId="0" fillId="64" borderId="6" numFmtId="0" xfId="0" applyFill="1" applyBorder="1"/>
    <xf fontId="43" fillId="0" borderId="6" numFmtId="0" xfId="117" applyFont="1" applyBorder="1"/>
    <xf fontId="38" fillId="0" borderId="32" numFmtId="0" xfId="117" applyFont="1" applyBorder="1"/>
    <xf fontId="49" fillId="63" borderId="33" numFmtId="0" xfId="117" applyFont="1" applyFill="1" applyBorder="1" applyAlignment="1">
      <alignment vertical="center"/>
    </xf>
    <xf fontId="49" fillId="63" borderId="34" numFmtId="0" xfId="117" applyFont="1" applyFill="1" applyBorder="1" applyAlignment="1">
      <alignment vertical="center"/>
    </xf>
    <xf fontId="50" fillId="8" borderId="35" numFmtId="0" xfId="0" applyFont="1" applyFill="1" applyBorder="1" applyAlignment="1">
      <alignment horizontal="center" vertical="center" wrapText="1"/>
    </xf>
    <xf fontId="50" fillId="8" borderId="29" numFmtId="0" xfId="0" applyFont="1" applyFill="1" applyBorder="1" applyAlignment="1">
      <alignment horizontal="center" vertical="center"/>
    </xf>
    <xf fontId="50" fillId="8" borderId="36" numFmtId="0" xfId="0" applyFont="1" applyFill="1" applyBorder="1" applyAlignment="1">
      <alignment horizontal="center" vertical="center"/>
    </xf>
    <xf fontId="39" fillId="25" borderId="20" numFmtId="0" xfId="117" applyFont="1" applyFill="1" applyBorder="1" applyAlignment="1">
      <alignment horizontal="left"/>
    </xf>
    <xf fontId="43" fillId="0" borderId="20" numFmtId="0" xfId="117" applyFont="1" applyBorder="1" applyAlignment="1">
      <alignment horizontal="right" indent="2"/>
    </xf>
    <xf fontId="49" fillId="0" borderId="0" numFmtId="0" xfId="117" applyFont="1"/>
    <xf fontId="5" fillId="3" borderId="6" numFmtId="0" xfId="117" applyFont="1" applyFill="1" applyBorder="1" applyAlignment="1">
      <alignment horizontal="center"/>
    </xf>
    <xf fontId="50" fillId="8" borderId="37" numFmtId="0" xfId="0" applyFont="1" applyFill="1" applyBorder="1" applyAlignment="1">
      <alignment horizontal="center" vertical="center"/>
    </xf>
    <xf fontId="50" fillId="8" borderId="0" numFmtId="0" xfId="0" applyFont="1" applyFill="1" applyAlignment="1">
      <alignment horizontal="center" vertical="center"/>
    </xf>
    <xf fontId="50" fillId="8" borderId="38" numFmtId="0" xfId="0" applyFont="1" applyFill="1" applyBorder="1" applyAlignment="1">
      <alignment horizontal="center" vertical="center"/>
    </xf>
    <xf fontId="51" fillId="0" borderId="0" numFmtId="0" xfId="117" applyFont="1" applyAlignment="1">
      <alignment horizontal="left"/>
    </xf>
    <xf fontId="43" fillId="0" borderId="6" numFmtId="0" xfId="117" applyFont="1" applyBorder="1" applyAlignment="1">
      <alignment horizontal="right" indent="2"/>
    </xf>
    <xf fontId="5" fillId="59" borderId="6" numFmtId="0" xfId="117" applyFont="1" applyFill="1" applyBorder="1" applyAlignment="1">
      <alignment horizontal="center"/>
    </xf>
    <xf fontId="50" fillId="8" borderId="39" numFmtId="0" xfId="0" applyFont="1" applyFill="1" applyBorder="1" applyAlignment="1">
      <alignment horizontal="center" vertical="center"/>
    </xf>
    <xf fontId="50" fillId="8" borderId="40" numFmtId="0" xfId="0" applyFont="1" applyFill="1" applyBorder="1" applyAlignment="1">
      <alignment horizontal="center" vertical="center"/>
    </xf>
    <xf fontId="50" fillId="8" borderId="41" numFmtId="0" xfId="0" applyFont="1" applyFill="1" applyBorder="1" applyAlignment="1">
      <alignment horizontal="center" vertical="center"/>
    </xf>
    <xf fontId="37" fillId="0" borderId="6" numFmtId="9" xfId="37" applyNumberFormat="1" applyFont="1" applyBorder="1" applyAlignment="1">
      <alignment horizontal="right" indent="2"/>
    </xf>
    <xf fontId="49" fillId="0" borderId="0" numFmtId="0" xfId="117" applyFont="1" applyAlignment="1">
      <alignment textRotation="90"/>
    </xf>
    <xf fontId="5" fillId="0" borderId="6" numFmtId="9" xfId="37" applyNumberFormat="1" applyFont="1" applyBorder="1" applyAlignment="1">
      <alignment horizontal="center"/>
    </xf>
    <xf fontId="37" fillId="0" borderId="0" numFmtId="0" xfId="117" applyFont="1" applyAlignment="1">
      <alignment horizontal="center" vertical="center"/>
    </xf>
    <xf fontId="39" fillId="0" borderId="42" numFmtId="0" xfId="117" applyFont="1" applyBorder="1"/>
    <xf fontId="5" fillId="0" borderId="0" numFmtId="0" xfId="117" applyFont="1"/>
    <xf fontId="50" fillId="8" borderId="35" numFmtId="0" xfId="117" applyFont="1" applyFill="1" applyBorder="1" applyAlignment="1">
      <alignment horizontal="center" vertical="center" wrapText="1"/>
    </xf>
    <xf fontId="50" fillId="8" borderId="29" numFmtId="0" xfId="117" applyFont="1" applyFill="1" applyBorder="1" applyAlignment="1">
      <alignment horizontal="center" vertical="center"/>
    </xf>
    <xf fontId="50" fillId="8" borderId="36" numFmtId="0" xfId="117" applyFont="1" applyFill="1" applyBorder="1" applyAlignment="1">
      <alignment horizontal="center" vertical="center"/>
    </xf>
    <xf fontId="39" fillId="25" borderId="6" numFmtId="0" xfId="117" applyFont="1" applyFill="1" applyBorder="1"/>
    <xf fontId="5" fillId="3" borderId="6" numFmtId="0" xfId="117" applyFont="1" applyFill="1" applyBorder="1" applyAlignment="1">
      <alignment horizontal="center" vertical="center"/>
    </xf>
    <xf fontId="50" fillId="8" borderId="37" numFmtId="0" xfId="117" applyFont="1" applyFill="1" applyBorder="1" applyAlignment="1">
      <alignment horizontal="center" vertical="center"/>
    </xf>
    <xf fontId="50" fillId="8" borderId="0" numFmtId="0" xfId="117" applyFont="1" applyFill="1" applyAlignment="1">
      <alignment horizontal="center" vertical="center"/>
    </xf>
    <xf fontId="50" fillId="8" borderId="38" numFmtId="0" xfId="117" applyFont="1" applyFill="1" applyBorder="1" applyAlignment="1">
      <alignment horizontal="center" vertical="center"/>
    </xf>
    <xf fontId="52" fillId="0" borderId="0" numFmtId="0" xfId="117" applyFont="1"/>
    <xf fontId="5" fillId="16" borderId="6" numFmtId="164" xfId="117" applyNumberFormat="1" applyFont="1" applyFill="1" applyBorder="1" applyAlignment="1">
      <alignment horizontal="center" vertical="center"/>
    </xf>
    <xf fontId="5" fillId="59" borderId="6" numFmtId="164" xfId="117" applyNumberFormat="1" applyFont="1" applyFill="1" applyBorder="1" applyAlignment="1">
      <alignment horizontal="center" vertical="center"/>
    </xf>
    <xf fontId="50" fillId="8" borderId="39" numFmtId="0" xfId="117" applyFont="1" applyFill="1" applyBorder="1" applyAlignment="1">
      <alignment horizontal="center" vertical="center"/>
    </xf>
    <xf fontId="50" fillId="8" borderId="40" numFmtId="0" xfId="117" applyFont="1" applyFill="1" applyBorder="1" applyAlignment="1">
      <alignment horizontal="center" vertical="center"/>
    </xf>
    <xf fontId="50" fillId="8" borderId="41" numFmtId="0" xfId="117" applyFont="1" applyFill="1" applyBorder="1" applyAlignment="1">
      <alignment horizontal="center" vertical="center"/>
    </xf>
    <xf fontId="37" fillId="0" borderId="6" numFmtId="164" xfId="117" applyNumberFormat="1" applyFont="1" applyBorder="1" applyAlignment="1">
      <alignment horizontal="center" vertical="center"/>
    </xf>
    <xf fontId="5" fillId="0" borderId="0" numFmtId="0" xfId="117" applyFont="1" applyAlignment="1">
      <alignment horizontal="center" vertical="center"/>
    </xf>
    <xf fontId="5" fillId="0" borderId="18" numFmtId="0" xfId="117" applyFont="1" applyBorder="1" applyAlignment="1">
      <alignment horizontal="center" vertical="center"/>
    </xf>
    <xf fontId="46" fillId="32" borderId="6" numFmtId="0" xfId="0" applyFont="1" applyFill="1" applyBorder="1" applyAlignment="1">
      <alignment horizontal="center"/>
    </xf>
    <xf fontId="46" fillId="32" borderId="36" numFmtId="0" xfId="0" applyFont="1" applyFill="1" applyBorder="1" applyAlignment="1">
      <alignment horizontal="center"/>
    </xf>
    <xf fontId="46" fillId="60" borderId="36" numFmtId="0" xfId="0" applyFont="1" applyFill="1" applyBorder="1" applyAlignment="1">
      <alignment horizontal="center"/>
    </xf>
    <xf fontId="46" fillId="54" borderId="36" numFmtId="0" xfId="0" applyFont="1" applyFill="1" applyBorder="1" applyAlignment="1">
      <alignment horizontal="center"/>
    </xf>
    <xf fontId="47" fillId="32" borderId="6" numFmtId="1" xfId="117" applyNumberFormat="1" applyFont="1" applyFill="1" applyBorder="1" applyAlignment="1">
      <alignment horizontal="center" shrinkToFit="1" vertical="center"/>
    </xf>
    <xf fontId="10" fillId="55" borderId="19" numFmtId="14" xfId="117" applyNumberFormat="1" applyFont="1" applyFill="1" applyBorder="1"/>
    <xf fontId="53" fillId="55" borderId="36" numFmtId="0" xfId="117" applyFont="1" applyFill="1" applyBorder="1"/>
    <xf fontId="53" fillId="60" borderId="36" numFmtId="0" xfId="117" applyFont="1" applyFill="1" applyBorder="1"/>
    <xf fontId="53" fillId="54" borderId="36" numFmtId="0" xfId="117" applyFont="1" applyFill="1" applyBorder="1"/>
    <xf fontId="54" fillId="55" borderId="6" numFmtId="1" xfId="117" applyNumberFormat="1" applyFont="1" applyFill="1" applyBorder="1" applyAlignment="1">
      <alignment shrinkToFit="1"/>
    </xf>
    <xf fontId="39" fillId="60" borderId="6" numFmtId="14" xfId="117" applyNumberFormat="1" applyFont="1" applyFill="1" applyBorder="1"/>
    <xf fontId="39" fillId="5" borderId="6" numFmtId="0" xfId="117" applyFont="1" applyFill="1" applyBorder="1"/>
    <xf fontId="39" fillId="54" borderId="38" numFmtId="0" xfId="117" applyFont="1" applyFill="1" applyBorder="1"/>
    <xf fontId="5" fillId="0" borderId="6" numFmtId="164" xfId="117" applyNumberFormat="1" applyFont="1" applyBorder="1"/>
    <xf fontId="5" fillId="0" borderId="19" numFmtId="164" xfId="117" applyNumberFormat="1" applyFont="1" applyBorder="1"/>
    <xf fontId="39" fillId="57" borderId="6" numFmtId="0" xfId="117" applyFont="1" applyFill="1" applyBorder="1"/>
    <xf fontId="55" fillId="55" borderId="6" numFmtId="14" xfId="117" applyNumberFormat="1" applyFont="1" applyFill="1" applyBorder="1"/>
    <xf fontId="56" fillId="55" borderId="6" numFmtId="14" xfId="117" applyNumberFormat="1" applyFont="1" applyFill="1" applyBorder="1"/>
    <xf fontId="56" fillId="55" borderId="6" numFmtId="0" xfId="117" applyFont="1" applyFill="1" applyBorder="1"/>
    <xf fontId="56" fillId="55" borderId="6" numFmtId="1" xfId="117" applyNumberFormat="1" applyFont="1" applyFill="1" applyBorder="1"/>
    <xf fontId="39" fillId="55" borderId="6" numFmtId="1" xfId="117" applyNumberFormat="1" applyFont="1" applyFill="1" applyBorder="1"/>
    <xf fontId="56" fillId="54" borderId="38" numFmtId="14" xfId="117" applyNumberFormat="1" applyFont="1" applyFill="1" applyBorder="1"/>
    <xf fontId="5" fillId="55" borderId="6" numFmtId="2" xfId="117" applyNumberFormat="1" applyFont="1" applyFill="1" applyBorder="1"/>
    <xf fontId="39" fillId="0" borderId="0" numFmtId="14" xfId="117" applyNumberFormat="1" applyFont="1"/>
    <xf fontId="39" fillId="0" borderId="0" numFmtId="1" xfId="117" applyNumberFormat="1" applyFont="1"/>
    <xf fontId="5" fillId="0" borderId="0" numFmtId="2" xfId="117" applyNumberFormat="1" applyFont="1"/>
    <xf fontId="36" fillId="63" borderId="6" numFmtId="14" xfId="117" applyNumberFormat="1" applyFont="1" applyFill="1" applyBorder="1"/>
    <xf fontId="39" fillId="63" borderId="6" numFmtId="14" xfId="117" applyNumberFormat="1" applyFont="1" applyFill="1" applyBorder="1"/>
    <xf fontId="5" fillId="63" borderId="6" numFmtId="2" xfId="117" applyNumberFormat="1" applyFont="1" applyFill="1" applyBorder="1"/>
    <xf fontId="39" fillId="54" borderId="36" numFmtId="0" xfId="117" applyFont="1" applyFill="1" applyBorder="1"/>
    <xf fontId="5" fillId="0" borderId="34" numFmtId="164" xfId="117" applyNumberFormat="1" applyFont="1" applyBorder="1"/>
    <xf fontId="39" fillId="29" borderId="6" numFmtId="0" xfId="117" applyFont="1" applyFill="1" applyBorder="1"/>
    <xf fontId="5" fillId="65" borderId="36" numFmtId="2" xfId="117" applyNumberFormat="1" applyFont="1" applyFill="1" applyBorder="1"/>
    <xf fontId="39" fillId="5" borderId="33" numFmtId="0" xfId="117" applyFont="1" applyFill="1" applyBorder="1"/>
    <xf fontId="39" fillId="5" borderId="18" numFmtId="0" xfId="117" applyFont="1" applyFill="1" applyBorder="1"/>
    <xf fontId="39" fillId="5" borderId="0" numFmtId="0" xfId="117" applyFont="1" applyFill="1"/>
    <xf fontId="57" fillId="0" borderId="0" numFmtId="14" xfId="117" applyNumberFormat="1" applyFont="1"/>
    <xf fontId="33" fillId="0" borderId="0" numFmtId="1" xfId="117" applyNumberFormat="1" applyFont="1"/>
    <xf fontId="57" fillId="0" borderId="0" numFmtId="0" xfId="117" applyFont="1"/>
    <xf fontId="43" fillId="0" borderId="0" numFmtId="14" xfId="117" applyNumberFormat="1" applyFont="1"/>
    <xf fontId="37" fillId="10" borderId="6" numFmtId="1" xfId="117" applyNumberFormat="1" applyFont="1" applyFill="1" applyBorder="1"/>
    <xf fontId="43" fillId="5" borderId="0" numFmtId="0" xfId="117" applyFont="1" applyFill="1"/>
    <xf fontId="43" fillId="0" borderId="0" numFmtId="0" xfId="117" applyFont="1"/>
    <xf fontId="37" fillId="10" borderId="43" numFmtId="1" xfId="117" applyNumberFormat="1" applyFont="1" applyFill="1" applyBorder="1"/>
    <xf fontId="37" fillId="10" borderId="20" numFmtId="1" xfId="117" applyNumberFormat="1" applyFont="1" applyFill="1" applyBorder="1"/>
    <xf fontId="39" fillId="66" borderId="6" numFmtId="3" xfId="117" applyNumberFormat="1" applyFont="1" applyFill="1" applyBorder="1"/>
    <xf fontId="5" fillId="0" borderId="6" numFmtId="9" xfId="37" applyNumberFormat="1" applyFont="1" applyBorder="1"/>
    <xf fontId="43" fillId="55" borderId="25" numFmtId="0" xfId="117" applyFont="1" applyFill="1" applyBorder="1"/>
    <xf fontId="43" fillId="55" borderId="26" numFmtId="0" xfId="117" applyFont="1" applyFill="1" applyBorder="1"/>
    <xf fontId="43" fillId="55" borderId="44" numFmtId="0" xfId="117" applyFont="1" applyFill="1" applyBorder="1"/>
    <xf fontId="43" fillId="55" borderId="45" numFmtId="0" xfId="117" applyFont="1" applyFill="1" applyBorder="1"/>
    <xf fontId="43" fillId="55" borderId="42" numFmtId="0" xfId="117" applyFont="1" applyFill="1" applyBorder="1"/>
    <xf fontId="43" fillId="55" borderId="46" numFmtId="0" xfId="117" applyFont="1" applyFill="1" applyBorder="1"/>
    <xf fontId="0" fillId="0" borderId="0" numFmtId="0" xfId="0"/>
    <xf fontId="58" fillId="54" borderId="6" numFmtId="0" xfId="117" applyFont="1" applyFill="1" applyBorder="1" applyAlignment="1">
      <alignment horizontal="center"/>
    </xf>
    <xf fontId="58" fillId="54" borderId="33" numFmtId="0" xfId="117" applyFont="1" applyFill="1" applyBorder="1" applyAlignment="1">
      <alignment horizontal="center"/>
    </xf>
    <xf fontId="10" fillId="5" borderId="6" numFmtId="1" xfId="117" applyNumberFormat="1" applyFont="1" applyFill="1" applyBorder="1" applyAlignment="1">
      <alignment horizontal="center"/>
    </xf>
    <xf fontId="5" fillId="5" borderId="6" numFmtId="0" xfId="117" applyFont="1" applyFill="1" applyBorder="1" applyAlignment="1">
      <alignment horizontal="right" indent="1"/>
    </xf>
    <xf fontId="5" fillId="54" borderId="33" numFmtId="0" xfId="117" applyFont="1" applyFill="1" applyBorder="1" applyAlignment="1">
      <alignment horizontal="right" indent="1"/>
    </xf>
    <xf fontId="43" fillId="55" borderId="6" numFmtId="0" xfId="117" applyFont="1" applyFill="1" applyBorder="1" applyAlignment="1">
      <alignment horizontal="right"/>
    </xf>
    <xf fontId="43" fillId="54" borderId="33" numFmtId="0" xfId="117" applyFont="1" applyFill="1" applyBorder="1"/>
    <xf fontId="37" fillId="55" borderId="6" numFmtId="0" xfId="117" applyFont="1" applyFill="1" applyBorder="1"/>
    <xf fontId="43" fillId="54" borderId="6" numFmtId="0" xfId="117" applyFont="1" applyFill="1" applyBorder="1"/>
    <xf fontId="5" fillId="3" borderId="6" numFmtId="0" xfId="117" applyFont="1" applyFill="1" applyBorder="1" applyAlignment="1">
      <alignment horizontal="right"/>
    </xf>
    <xf fontId="5" fillId="3" borderId="6" numFmtId="2" xfId="117" applyNumberFormat="1" applyFont="1" applyFill="1" applyBorder="1"/>
    <xf fontId="59" fillId="54" borderId="6" numFmtId="0" xfId="117" applyFont="1" applyFill="1" applyBorder="1" applyAlignment="1">
      <alignment horizontal="right"/>
    </xf>
    <xf fontId="60" fillId="54" borderId="6" numFmtId="164" xfId="117" applyNumberFormat="1" applyFont="1" applyFill="1" applyBorder="1"/>
    <xf fontId="39" fillId="0" borderId="0" numFmtId="9" xfId="37" applyNumberFormat="1" applyFont="1"/>
    <xf fontId="43" fillId="55" borderId="6" numFmtId="0" xfId="117" applyFont="1" applyFill="1" applyBorder="1"/>
    <xf fontId="37" fillId="55" borderId="6" numFmtId="9" xfId="37" applyNumberFormat="1" applyFont="1" applyFill="1" applyBorder="1"/>
    <xf fontId="0" fillId="5" borderId="6" numFmtId="0" xfId="0" applyFill="1" applyBorder="1" applyAlignment="1">
      <alignment horizontal="right" indent="1"/>
    </xf>
    <xf fontId="0" fillId="54" borderId="6" numFmtId="0" xfId="0" applyFill="1" applyBorder="1"/>
    <xf fontId="0" fillId="0" borderId="6" numFmtId="1" xfId="0" applyNumberFormat="1" applyBorder="1"/>
    <xf fontId="43" fillId="55" borderId="33" numFmtId="0" xfId="117" applyFont="1" applyFill="1" applyBorder="1"/>
    <xf fontId="43" fillId="55" borderId="6" numFmtId="1" xfId="117" applyNumberFormat="1" applyFont="1" applyFill="1" applyBorder="1"/>
    <xf fontId="5" fillId="55" borderId="6" numFmtId="14" xfId="117" applyNumberFormat="1" applyFont="1" applyFill="1" applyBorder="1"/>
  </cellXfs>
  <cellStyles count="125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Akzent1 2" xfId="19"/>
    <cellStyle name="Akzent2 2" xfId="20"/>
    <cellStyle name="Akzent3 2" xfId="21"/>
    <cellStyle name="Akzent4 2" xfId="22"/>
    <cellStyle name="Akzent5 2" xfId="23"/>
    <cellStyle name="Akzent6 2" xfId="24"/>
    <cellStyle name="Ausgabe 2" xfId="25"/>
    <cellStyle name="Berechnung 2" xfId="26"/>
    <cellStyle name="Comma" xfId="27" builtinId="3"/>
    <cellStyle name="Eingabe 2" xfId="28"/>
    <cellStyle name="Emphasis 1" xfId="29"/>
    <cellStyle name="Emphasis 2" xfId="30"/>
    <cellStyle name="Emphasis 3" xfId="31"/>
    <cellStyle name="Ergebnis 2" xfId="32"/>
    <cellStyle name="Gut 2" xfId="33"/>
    <cellStyle name="Heading 1" xfId="34" builtinId="16"/>
    <cellStyle name="Neutral 2" xfId="35"/>
    <cellStyle name="Normal" xfId="0" builtinId="0"/>
    <cellStyle name="Notiz 2" xfId="36"/>
    <cellStyle name="Percent" xfId="37" builtinId="5"/>
    <cellStyle name="SAPBEXaggData" xfId="38"/>
    <cellStyle name="SAPBEXaggDataEmph" xfId="39"/>
    <cellStyle name="SAPBEXaggItem" xfId="40"/>
    <cellStyle name="SAPBEXaggItemX" xfId="41"/>
    <cellStyle name="SAPBEXchaText" xfId="42"/>
    <cellStyle name="SAPBEXexcBad7" xfId="43"/>
    <cellStyle name="SAPBEXexcBad8" xfId="44"/>
    <cellStyle name="SAPBEXexcBad9" xfId="45"/>
    <cellStyle name="SAPBEXexcCritical4" xfId="46"/>
    <cellStyle name="SAPBEXexcCritical5" xfId="47"/>
    <cellStyle name="SAPBEXexcCritical6" xfId="48"/>
    <cellStyle name="SAPBEXexcGood1" xfId="49"/>
    <cellStyle name="SAPBEXexcGood2" xfId="50"/>
    <cellStyle name="SAPBEXexcGood3" xfId="51"/>
    <cellStyle name="SAPBEXfilterDrill" xfId="52"/>
    <cellStyle name="SAPBEXfilterItem" xfId="53"/>
    <cellStyle name="SAPBEXfilterText" xfId="54"/>
    <cellStyle name="SAPBEXformats" xfId="55"/>
    <cellStyle name="SAPBEXheaderItem" xfId="56"/>
    <cellStyle name="SAPBEXheaderText" xfId="57"/>
    <cellStyle name="SAPBEXHLevel0" xfId="58"/>
    <cellStyle name="SAPBEXHLevel0X" xfId="59"/>
    <cellStyle name="SAPBEXHLevel1" xfId="60"/>
    <cellStyle name="SAPBEXHLevel1X" xfId="61"/>
    <cellStyle name="SAPBEXHLevel2" xfId="62"/>
    <cellStyle name="SAPBEXHLevel2X" xfId="63"/>
    <cellStyle name="SAPBEXHLevel3" xfId="64"/>
    <cellStyle name="SAPBEXHLevel3X" xfId="65"/>
    <cellStyle name="SAPBEXinputData" xfId="66"/>
    <cellStyle name="SAPBEXItemHeader" xfId="67"/>
    <cellStyle name="SAPBEXresData" xfId="68"/>
    <cellStyle name="SAPBEXresDataEmph" xfId="69"/>
    <cellStyle name="SAPBEXresItem" xfId="70"/>
    <cellStyle name="SAPBEXresItemX" xfId="71"/>
    <cellStyle name="SAPBEXstdData" xfId="72"/>
    <cellStyle name="SAPBEXstdDataEmph" xfId="73"/>
    <cellStyle name="SAPBEXstdItem" xfId="74"/>
    <cellStyle name="SAPBEXstdItemX" xfId="75"/>
    <cellStyle name="SAPBEXtitle" xfId="76"/>
    <cellStyle name="SAPBEXunassignedItem" xfId="77"/>
    <cellStyle name="SAPBEXundefined" xfId="78"/>
    <cellStyle name="SAPBorder" xfId="79"/>
    <cellStyle name="SAPDataCell" xfId="80"/>
    <cellStyle name="SAPDataTotalCell" xfId="81"/>
    <cellStyle name="SAPDimensionCell" xfId="82"/>
    <cellStyle name="SAPEditableDataCell" xfId="83"/>
    <cellStyle name="SAPEditableDataTotalCell" xfId="84"/>
    <cellStyle name="SAPEmphasized" xfId="85"/>
    <cellStyle name="SAPEmphasizedEditableDataCell" xfId="86"/>
    <cellStyle name="SAPEmphasizedEditableDataTotalCell" xfId="87"/>
    <cellStyle name="SAPEmphasizedLockedDataCell" xfId="88"/>
    <cellStyle name="SAPEmphasizedLockedDataTotalCell" xfId="89"/>
    <cellStyle name="SAPEmphasizedReadonlyDataCell" xfId="90"/>
    <cellStyle name="SAPEmphasizedReadonlyDataTotalCell" xfId="91"/>
    <cellStyle name="SAPEmphasizedTotal" xfId="92"/>
    <cellStyle name="SAPExceptionLevel1" xfId="93"/>
    <cellStyle name="SAPExceptionLevel2" xfId="94"/>
    <cellStyle name="SAPExceptionLevel3" xfId="95"/>
    <cellStyle name="SAPExceptionLevel4" xfId="96"/>
    <cellStyle name="SAPExceptionLevel5" xfId="97"/>
    <cellStyle name="SAPExceptionLevel6" xfId="98"/>
    <cellStyle name="SAPExceptionLevel7" xfId="99"/>
    <cellStyle name="SAPExceptionLevel8" xfId="100"/>
    <cellStyle name="SAPExceptionLevel9" xfId="101"/>
    <cellStyle name="SAPHierarchyCell0" xfId="102"/>
    <cellStyle name="SAPHierarchyCell1" xfId="103"/>
    <cellStyle name="SAPHierarchyCell2" xfId="104"/>
    <cellStyle name="SAPHierarchyCell3" xfId="105"/>
    <cellStyle name="SAPHierarchyCell4" xfId="106"/>
    <cellStyle name="SAPLockedDataCell" xfId="107"/>
    <cellStyle name="SAPLockedDataTotalCell" xfId="108"/>
    <cellStyle name="SAPMemberCell" xfId="109"/>
    <cellStyle name="SAPMemberTotalCell" xfId="110"/>
    <cellStyle name="SAPReadonlyDataCell" xfId="111"/>
    <cellStyle name="SAPReadonlyDataTotalCell" xfId="112"/>
    <cellStyle name="Schlecht 2" xfId="113"/>
    <cellStyle name="Sheet Title" xfId="114"/>
    <cellStyle name="Standard 2" xfId="115"/>
    <cellStyle name="Standard 3" xfId="116"/>
    <cellStyle name="Standard_NEU_Quartalsplanung_3FE31_2003" xfId="117"/>
    <cellStyle name="Überschrift 1 2" xfId="118"/>
    <cellStyle name="Überschrift 2 2" xfId="119"/>
    <cellStyle name="Überschrift 3 2" xfId="120"/>
    <cellStyle name="Überschrift 4 2" xfId="121"/>
    <cellStyle name="Verknüpfte Zelle 2" xfId="122"/>
    <cellStyle name="Warnender Text 2" xfId="123"/>
    <cellStyle name="Zelle überprüfen 2" xfId="124"/>
  </cellStyles>
  <dxfs count="0"/>
  <tableStyles count="0" defaultTableStyle="TableStyleMedium2" defaultPivotStyle="PivotStyleLight16"/>
  <extLst>
    <ext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persons/person.xml" Type="http://schemas.microsoft.com/office/2017/10/relationships/person"/><Relationship Id="rId2" Target="../customXml/item1.xml" Type="http://schemas.openxmlformats.org/officeDocument/2006/relationships/customXml"/><Relationship Id="rId3" Target="../customXml/item2.xml" Type="http://schemas.openxmlformats.org/officeDocument/2006/relationships/customXml"/><Relationship Id="rId4" Target="../customXml/item3.xml" Type="http://schemas.openxmlformats.org/officeDocument/2006/relationships/customXml"/><Relationship Id="rId5" Target="worksheets/sheet1.xml" Type="http://schemas.openxmlformats.org/officeDocument/2006/relationships/worksheet"/><Relationship Id="rId6" Target="worksheets/sheet2.xml" Type="http://schemas.openxmlformats.org/officeDocument/2006/relationships/worksheet"/><Relationship Id="rId7" Target="theme/theme1.xml" Type="http://schemas.openxmlformats.org/officeDocument/2006/relationships/theme"/><Relationship Id="rId8" Target="sharedStrings.xml" Type="http://schemas.openxmlformats.org/officeDocument/2006/relationships/sharedStrings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17" name="Line 1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18" name="Line 2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19" name="Line 3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20" name="Line 4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diamond" w="med" len="med"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21" name="Line 5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22" name="Line 6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23" name="Line 7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24" name="Line 8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25" name="Line 9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diamond" w="med" len="med"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26" name="Line 10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27" name="Line 11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28" name="Line 12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29" name="Line 13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30" name="Line 14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diamond" w="med" len="med"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31" name="Line 15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32" name="Line 16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33" name="Line 17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34" name="Line 18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35" name="Line 19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diamond" w="med" len="med"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36" name="Line 20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37" name="Line 21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38" name="Line 22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39" name="Line 23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40" name="Line 24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diamond" w="med" len="med"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41" name="Line 25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42" name="Line 26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43" name="Line 27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44" name="Line 28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45" name="Line 29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diamond" w="med" len="med"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46" name="Line 30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47" name="Line 31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41</xdr:row>
      <xdr:rowOff>285750</xdr:rowOff>
    </xdr:from>
    <xdr:to>
      <xdr:col>0</xdr:col>
      <xdr:colOff>0</xdr:colOff>
      <xdr:row>41</xdr:row>
      <xdr:rowOff>285750</xdr:rowOff>
    </xdr:to>
    <xdr:sp>
      <xdr:nvSpPr>
        <xdr:cNvPr id="115748" name="Line 32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0</xdr:colOff>
      <xdr:row>42</xdr:row>
      <xdr:rowOff>0</xdr:rowOff>
    </xdr:to>
    <xdr:sp>
      <xdr:nvSpPr>
        <xdr:cNvPr id="115749" name="Line 33"/>
        <xdr:cNvSpPr>
          <a:spLocks noChangeShapeType="1"/>
        </xdr:cNvSpPr>
      </xdr:nvSpPr>
      <xdr:spPr bwMode="auto">
        <a:xfrm>
          <a:off x="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7</xdr:col>
      <xdr:colOff>0</xdr:colOff>
      <xdr:row>41</xdr:row>
      <xdr:rowOff>285750</xdr:rowOff>
    </xdr:from>
    <xdr:to>
      <xdr:col>7</xdr:col>
      <xdr:colOff>0</xdr:colOff>
      <xdr:row>41</xdr:row>
      <xdr:rowOff>285750</xdr:rowOff>
    </xdr:to>
    <xdr:sp>
      <xdr:nvSpPr>
        <xdr:cNvPr id="115750" name="Line 34"/>
        <xdr:cNvSpPr>
          <a:spLocks noChangeShapeType="1"/>
        </xdr:cNvSpPr>
      </xdr:nvSpPr>
      <xdr:spPr bwMode="auto">
        <a:xfrm>
          <a:off x="575310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7</xdr:col>
      <xdr:colOff>0</xdr:colOff>
      <xdr:row>42</xdr:row>
      <xdr:rowOff>0</xdr:rowOff>
    </xdr:from>
    <xdr:to>
      <xdr:col>7</xdr:col>
      <xdr:colOff>0</xdr:colOff>
      <xdr:row>42</xdr:row>
      <xdr:rowOff>0</xdr:rowOff>
    </xdr:to>
    <xdr:sp>
      <xdr:nvSpPr>
        <xdr:cNvPr id="115751" name="Line 35"/>
        <xdr:cNvSpPr>
          <a:spLocks noChangeShapeType="1"/>
        </xdr:cNvSpPr>
      </xdr:nvSpPr>
      <xdr:spPr bwMode="auto">
        <a:xfrm>
          <a:off x="575310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7</xdr:col>
      <xdr:colOff>0</xdr:colOff>
      <xdr:row>42</xdr:row>
      <xdr:rowOff>0</xdr:rowOff>
    </xdr:from>
    <xdr:to>
      <xdr:col>7</xdr:col>
      <xdr:colOff>0</xdr:colOff>
      <xdr:row>42</xdr:row>
      <xdr:rowOff>0</xdr:rowOff>
    </xdr:to>
    <xdr:sp>
      <xdr:nvSpPr>
        <xdr:cNvPr id="115752" name="Line 37"/>
        <xdr:cNvSpPr>
          <a:spLocks noChangeShapeType="1"/>
        </xdr:cNvSpPr>
      </xdr:nvSpPr>
      <xdr:spPr bwMode="auto">
        <a:xfrm>
          <a:off x="575310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diamond" w="med" len="med"/>
        </a:ln>
      </xdr:spPr>
    </xdr:sp>
    <xdr:clientData/>
  </xdr:twoCellAnchor>
  <xdr:twoCellAnchor editAs="twoCell">
    <xdr:from>
      <xdr:col>7</xdr:col>
      <xdr:colOff>0</xdr:colOff>
      <xdr:row>42</xdr:row>
      <xdr:rowOff>0</xdr:rowOff>
    </xdr:from>
    <xdr:to>
      <xdr:col>7</xdr:col>
      <xdr:colOff>0</xdr:colOff>
      <xdr:row>42</xdr:row>
      <xdr:rowOff>0</xdr:rowOff>
    </xdr:to>
    <xdr:sp>
      <xdr:nvSpPr>
        <xdr:cNvPr id="115753" name="Line 38"/>
        <xdr:cNvSpPr>
          <a:spLocks noChangeShapeType="1"/>
        </xdr:cNvSpPr>
      </xdr:nvSpPr>
      <xdr:spPr bwMode="auto">
        <a:xfrm>
          <a:off x="575310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7</xdr:col>
      <xdr:colOff>0</xdr:colOff>
      <xdr:row>41</xdr:row>
      <xdr:rowOff>285750</xdr:rowOff>
    </xdr:from>
    <xdr:to>
      <xdr:col>7</xdr:col>
      <xdr:colOff>0</xdr:colOff>
      <xdr:row>41</xdr:row>
      <xdr:rowOff>285750</xdr:rowOff>
    </xdr:to>
    <xdr:sp>
      <xdr:nvSpPr>
        <xdr:cNvPr id="115754" name="Line 39"/>
        <xdr:cNvSpPr>
          <a:spLocks noChangeShapeType="1"/>
        </xdr:cNvSpPr>
      </xdr:nvSpPr>
      <xdr:spPr bwMode="auto">
        <a:xfrm>
          <a:off x="575310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7</xdr:col>
      <xdr:colOff>0</xdr:colOff>
      <xdr:row>42</xdr:row>
      <xdr:rowOff>0</xdr:rowOff>
    </xdr:from>
    <xdr:to>
      <xdr:col>7</xdr:col>
      <xdr:colOff>0</xdr:colOff>
      <xdr:row>42</xdr:row>
      <xdr:rowOff>0</xdr:rowOff>
    </xdr:to>
    <xdr:sp>
      <xdr:nvSpPr>
        <xdr:cNvPr id="115755" name="Line 41"/>
        <xdr:cNvSpPr>
          <a:spLocks noChangeShapeType="1"/>
        </xdr:cNvSpPr>
      </xdr:nvSpPr>
      <xdr:spPr bwMode="auto">
        <a:xfrm>
          <a:off x="575310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/>
        </a:ln>
      </xdr:spPr>
    </xdr:sp>
    <xdr:clientData/>
  </xdr:twoCellAnchor>
  <xdr:twoCellAnchor editAs="twoCell">
    <xdr:from>
      <xdr:col>7</xdr:col>
      <xdr:colOff>0</xdr:colOff>
      <xdr:row>42</xdr:row>
      <xdr:rowOff>0</xdr:rowOff>
    </xdr:from>
    <xdr:to>
      <xdr:col>7</xdr:col>
      <xdr:colOff>0</xdr:colOff>
      <xdr:row>42</xdr:row>
      <xdr:rowOff>0</xdr:rowOff>
    </xdr:to>
    <xdr:sp>
      <xdr:nvSpPr>
        <xdr:cNvPr id="115756" name="Line 42"/>
        <xdr:cNvSpPr>
          <a:spLocks noChangeShapeType="1"/>
        </xdr:cNvSpPr>
      </xdr:nvSpPr>
      <xdr:spPr bwMode="auto">
        <a:xfrm>
          <a:off x="575310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diamond" w="med" len="med"/>
        </a:ln>
      </xdr:spPr>
    </xdr:sp>
    <xdr:clientData/>
  </xdr:twoCellAnchor>
  <xdr:twoCellAnchor editAs="twoCell">
    <xdr:from>
      <xdr:col>8</xdr:col>
      <xdr:colOff>0</xdr:colOff>
      <xdr:row>41</xdr:row>
      <xdr:rowOff>285750</xdr:rowOff>
    </xdr:from>
    <xdr:to>
      <xdr:col>8</xdr:col>
      <xdr:colOff>0</xdr:colOff>
      <xdr:row>41</xdr:row>
      <xdr:rowOff>285750</xdr:rowOff>
    </xdr:to>
    <xdr:sp>
      <xdr:nvSpPr>
        <xdr:cNvPr id="115757" name="Line 44"/>
        <xdr:cNvSpPr>
          <a:spLocks noChangeShapeType="1"/>
        </xdr:cNvSpPr>
      </xdr:nvSpPr>
      <xdr:spPr bwMode="auto">
        <a:xfrm>
          <a:off x="575310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8</xdr:col>
      <xdr:colOff>0</xdr:colOff>
      <xdr:row>41</xdr:row>
      <xdr:rowOff>285750</xdr:rowOff>
    </xdr:from>
    <xdr:to>
      <xdr:col>8</xdr:col>
      <xdr:colOff>0</xdr:colOff>
      <xdr:row>41</xdr:row>
      <xdr:rowOff>285750</xdr:rowOff>
    </xdr:to>
    <xdr:sp>
      <xdr:nvSpPr>
        <xdr:cNvPr id="115758" name="Line 48"/>
        <xdr:cNvSpPr>
          <a:spLocks noChangeShapeType="1"/>
        </xdr:cNvSpPr>
      </xdr:nvSpPr>
      <xdr:spPr bwMode="auto">
        <a:xfrm>
          <a:off x="575310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8</xdr:col>
      <xdr:colOff>0</xdr:colOff>
      <xdr:row>42</xdr:row>
      <xdr:rowOff>0</xdr:rowOff>
    </xdr:from>
    <xdr:to>
      <xdr:col>8</xdr:col>
      <xdr:colOff>0</xdr:colOff>
      <xdr:row>42</xdr:row>
      <xdr:rowOff>0</xdr:rowOff>
    </xdr:to>
    <xdr:sp>
      <xdr:nvSpPr>
        <xdr:cNvPr id="115759" name="Line 49"/>
        <xdr:cNvSpPr>
          <a:spLocks noChangeShapeType="1"/>
        </xdr:cNvSpPr>
      </xdr:nvSpPr>
      <xdr:spPr bwMode="auto">
        <a:xfrm flipV="1">
          <a:off x="575310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diamond" w="med" len="med"/>
        </a:ln>
      </xdr:spPr>
    </xdr:sp>
    <xdr:clientData/>
  </xdr:twoCellAnchor>
  <xdr:twoCellAnchor editAs="twoCell">
    <xdr:from>
      <xdr:col>8</xdr:col>
      <xdr:colOff>0</xdr:colOff>
      <xdr:row>42</xdr:row>
      <xdr:rowOff>0</xdr:rowOff>
    </xdr:from>
    <xdr:to>
      <xdr:col>8</xdr:col>
      <xdr:colOff>0</xdr:colOff>
      <xdr:row>42</xdr:row>
      <xdr:rowOff>0</xdr:rowOff>
    </xdr:to>
    <xdr:sp>
      <xdr:nvSpPr>
        <xdr:cNvPr id="115760" name="Line 50"/>
        <xdr:cNvSpPr>
          <a:spLocks noChangeShapeType="1"/>
        </xdr:cNvSpPr>
      </xdr:nvSpPr>
      <xdr:spPr bwMode="auto">
        <a:xfrm flipV="1">
          <a:off x="5753100" y="841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15762" name="Line 71"/>
        <xdr:cNvSpPr>
          <a:spLocks noChangeShapeType="1"/>
        </xdr:cNvSpPr>
      </xdr:nvSpPr>
      <xdr:spPr bwMode="auto">
        <a:xfrm>
          <a:off x="8362950" y="1543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15763" name="Line 132"/>
        <xdr:cNvSpPr>
          <a:spLocks noChangeShapeType="1"/>
        </xdr:cNvSpPr>
      </xdr:nvSpPr>
      <xdr:spPr bwMode="auto">
        <a:xfrm>
          <a:off x="30699075" y="1543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43</xdr:col>
      <xdr:colOff>0</xdr:colOff>
      <xdr:row>6</xdr:row>
      <xdr:rowOff>285750</xdr:rowOff>
    </xdr:from>
    <xdr:to>
      <xdr:col>43</xdr:col>
      <xdr:colOff>0</xdr:colOff>
      <xdr:row>6</xdr:row>
      <xdr:rowOff>285750</xdr:rowOff>
    </xdr:to>
    <xdr:sp>
      <xdr:nvSpPr>
        <xdr:cNvPr id="115764" name="Line 133"/>
        <xdr:cNvSpPr>
          <a:spLocks noChangeShapeType="1"/>
        </xdr:cNvSpPr>
      </xdr:nvSpPr>
      <xdr:spPr bwMode="auto">
        <a:xfrm>
          <a:off x="30699075" y="1543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7</xdr:col>
      <xdr:colOff>0</xdr:colOff>
      <xdr:row>10</xdr:row>
      <xdr:rowOff>285750</xdr:rowOff>
    </xdr:from>
    <xdr:to>
      <xdr:col>7</xdr:col>
      <xdr:colOff>0</xdr:colOff>
      <xdr:row>10</xdr:row>
      <xdr:rowOff>285750</xdr:rowOff>
    </xdr:to>
    <xdr:sp>
      <xdr:nvSpPr>
        <xdr:cNvPr id="115974" name="Line 34"/>
        <xdr:cNvSpPr>
          <a:spLocks noChangeShapeType="1"/>
        </xdr:cNvSpPr>
      </xdr:nvSpPr>
      <xdr:spPr bwMode="auto">
        <a:xfrm>
          <a:off x="5753100" y="1924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7</xdr:col>
      <xdr:colOff>0</xdr:colOff>
      <xdr:row>10</xdr:row>
      <xdr:rowOff>285750</xdr:rowOff>
    </xdr:from>
    <xdr:to>
      <xdr:col>7</xdr:col>
      <xdr:colOff>0</xdr:colOff>
      <xdr:row>10</xdr:row>
      <xdr:rowOff>285750</xdr:rowOff>
    </xdr:to>
    <xdr:sp>
      <xdr:nvSpPr>
        <xdr:cNvPr id="115975" name="Line 39"/>
        <xdr:cNvSpPr>
          <a:spLocks noChangeShapeType="1"/>
        </xdr:cNvSpPr>
      </xdr:nvSpPr>
      <xdr:spPr bwMode="auto">
        <a:xfrm>
          <a:off x="5753100" y="1924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8</xdr:col>
      <xdr:colOff>0</xdr:colOff>
      <xdr:row>10</xdr:row>
      <xdr:rowOff>285750</xdr:rowOff>
    </xdr:from>
    <xdr:to>
      <xdr:col>8</xdr:col>
      <xdr:colOff>0</xdr:colOff>
      <xdr:row>10</xdr:row>
      <xdr:rowOff>285750</xdr:rowOff>
    </xdr:to>
    <xdr:sp>
      <xdr:nvSpPr>
        <xdr:cNvPr id="115976" name="Line 44"/>
        <xdr:cNvSpPr>
          <a:spLocks noChangeShapeType="1"/>
        </xdr:cNvSpPr>
      </xdr:nvSpPr>
      <xdr:spPr bwMode="auto">
        <a:xfrm>
          <a:off x="5753100" y="1924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8</xdr:col>
      <xdr:colOff>0</xdr:colOff>
      <xdr:row>10</xdr:row>
      <xdr:rowOff>285750</xdr:rowOff>
    </xdr:from>
    <xdr:to>
      <xdr:col>8</xdr:col>
      <xdr:colOff>0</xdr:colOff>
      <xdr:row>10</xdr:row>
      <xdr:rowOff>285750</xdr:rowOff>
    </xdr:to>
    <xdr:sp>
      <xdr:nvSpPr>
        <xdr:cNvPr id="115977" name="Line 48"/>
        <xdr:cNvSpPr>
          <a:spLocks noChangeShapeType="1"/>
        </xdr:cNvSpPr>
      </xdr:nvSpPr>
      <xdr:spPr bwMode="auto">
        <a:xfrm>
          <a:off x="5753100" y="1924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18</xdr:col>
      <xdr:colOff>57149</xdr:colOff>
      <xdr:row>353</xdr:row>
      <xdr:rowOff>0</xdr:rowOff>
    </xdr:from>
    <xdr:to>
      <xdr:col>53</xdr:col>
      <xdr:colOff>536465</xdr:colOff>
      <xdr:row>355</xdr:row>
      <xdr:rowOff>65690</xdr:rowOff>
    </xdr:to>
    <xdr:sp>
      <xdr:nvSpPr>
        <xdr:cNvPr id="116017" name="Rectangle 305"/>
        <xdr:cNvSpPr>
          <a:spLocks noChangeArrowheads="1"/>
        </xdr:cNvSpPr>
      </xdr:nvSpPr>
      <xdr:spPr bwMode="auto">
        <a:xfrm>
          <a:off x="9494563" y="60587759"/>
          <a:ext cx="19638799" cy="437931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>
            <a:lnSpc>
              <a:spcPts val="900"/>
            </a:lnSpc>
            <a:defRPr sz="1000"/>
          </a:pPr>
          <a:r>
            <a:rPr lang="de-DE" sz="1000" b="0" i="0" u="none" strike="noStrike">
              <a:solidFill>
                <a:srgbClr val="000000"/>
              </a:solidFill>
              <a:latin typeface="Arial"/>
              <a:cs typeface="Arial"/>
            </a:rPr>
            <a:t>PLEASE DO NOT PLAN NON-PRODUCTIVE EFFORT FOR ROLES OR OVERLOAD   !!!    </a:t>
          </a:r>
          <a:r>
            <a:rPr lang="de-DE" sz="1000" b="0" i="0" u="none" strike="noStrike" cap="none" spc="0">
              <a:ln>
                <a:noFill/>
              </a:ln>
              <a:solidFill>
                <a:srgbClr val="000000"/>
              </a:solidFill>
              <a:latin typeface="Arial"/>
              <a:ea typeface="+mn-ea"/>
              <a:cs typeface="Arial"/>
            </a:rPr>
            <a:t>PLEASE DO NOT PLAN NON-PRODUCTIVE EFFORT FOR ROLES OR OVERLOAD   !!!   PLEASE DO NOT PLAN NON-PRODUCTIVE EFFORT FOR ROLES OR OVERLOAD   !!!  PLEASE DO NOT PLAN NON-PRODUCTIVE EFFORT FOR ROLES OR OVERLOAD   !!!   PLEASE DO NOT PLAN NON-PRODUCTIVE EFFORT FOR ROLES OR OVERLOAD   !!!  PLEASE DO NOT PLAN NON-PRODUCTIVE EFFORT FOR ROLES OR OVERLOAD   !!!   PLEASE DO NOT PLAN NON-PRODUCTIVE EFFORT FOR ROLES OR OVERLOAD   !!!  PLEASE DO NOT PLAN NON-PRODUCTIVE EFFORT FOR ROLES OR OVERLOAD   !!!   PLEASE DO NOT PLAN NON-PRODUCTIVE EFFORT FOR ROLES OR OVERLOAD   !!!  PLEASE DO NOT PLAN NON-PRODUCTIVE EFFORT FOR ROLES OR OVERLOAD   !!!   PLEASE DO NOT PLAN NON-PRODUCTIVE EFFORT FOR ROLES OR OVERLOAD   !!!  </a:t>
          </a:r>
          <a:endParaRPr lang="de-DE" sz="1000" b="0" i="0" u="none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16063" name="Line 71"/>
        <xdr:cNvSpPr>
          <a:spLocks noChangeShapeType="1"/>
        </xdr:cNvSpPr>
      </xdr:nvSpPr>
      <xdr:spPr bwMode="auto">
        <a:xfrm>
          <a:off x="8362950" y="1543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16064" name="Line 132"/>
        <xdr:cNvSpPr>
          <a:spLocks noChangeShapeType="1"/>
        </xdr:cNvSpPr>
      </xdr:nvSpPr>
      <xdr:spPr bwMode="auto">
        <a:xfrm>
          <a:off x="30699075" y="1543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43</xdr:col>
      <xdr:colOff>0</xdr:colOff>
      <xdr:row>6</xdr:row>
      <xdr:rowOff>285750</xdr:rowOff>
    </xdr:from>
    <xdr:to>
      <xdr:col>43</xdr:col>
      <xdr:colOff>0</xdr:colOff>
      <xdr:row>6</xdr:row>
      <xdr:rowOff>285750</xdr:rowOff>
    </xdr:to>
    <xdr:sp>
      <xdr:nvSpPr>
        <xdr:cNvPr id="116065" name="Line 133"/>
        <xdr:cNvSpPr>
          <a:spLocks noChangeShapeType="1"/>
        </xdr:cNvSpPr>
      </xdr:nvSpPr>
      <xdr:spPr bwMode="auto">
        <a:xfrm>
          <a:off x="30699075" y="1543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16066" name="Line 71"/>
        <xdr:cNvSpPr>
          <a:spLocks noChangeShapeType="1"/>
        </xdr:cNvSpPr>
      </xdr:nvSpPr>
      <xdr:spPr bwMode="auto">
        <a:xfrm>
          <a:off x="8362950" y="1543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16067" name="Line 132"/>
        <xdr:cNvSpPr>
          <a:spLocks noChangeShapeType="1"/>
        </xdr:cNvSpPr>
      </xdr:nvSpPr>
      <xdr:spPr bwMode="auto">
        <a:xfrm>
          <a:off x="30699075" y="1543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43</xdr:col>
      <xdr:colOff>0</xdr:colOff>
      <xdr:row>6</xdr:row>
      <xdr:rowOff>285750</xdr:rowOff>
    </xdr:from>
    <xdr:to>
      <xdr:col>43</xdr:col>
      <xdr:colOff>0</xdr:colOff>
      <xdr:row>6</xdr:row>
      <xdr:rowOff>285750</xdr:rowOff>
    </xdr:to>
    <xdr:sp>
      <xdr:nvSpPr>
        <xdr:cNvPr id="116068" name="Line 133"/>
        <xdr:cNvSpPr>
          <a:spLocks noChangeShapeType="1"/>
        </xdr:cNvSpPr>
      </xdr:nvSpPr>
      <xdr:spPr bwMode="auto">
        <a:xfrm>
          <a:off x="30699075" y="1543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269</xdr:row>
      <xdr:rowOff>126546</xdr:rowOff>
    </xdr:from>
    <xdr:to>
      <xdr:col>23</xdr:col>
      <xdr:colOff>0</xdr:colOff>
      <xdr:row>290</xdr:row>
      <xdr:rowOff>40822</xdr:rowOff>
    </xdr:to>
    <xdr:sp>
      <xdr:nvSpPr>
        <xdr:cNvPr id="116113" name="AutoShape 401"/>
        <xdr:cNvSpPr>
          <a:spLocks noChangeArrowheads="1"/>
        </xdr:cNvSpPr>
      </xdr:nvSpPr>
      <xdr:spPr bwMode="auto">
        <a:xfrm>
          <a:off x="11008179" y="47207260"/>
          <a:ext cx="2231571" cy="3914776"/>
        </a:xfrm>
        <a:prstGeom prst="foldedCorner">
          <a:avLst>
            <a:gd name="adj" fmla="val 10176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>
            <a:defRPr sz="1000"/>
          </a:pPr>
          <a:r>
            <a:rPr lang="de-DE" sz="1200" b="1" i="0" u="none" strike="noStrike">
              <a:solidFill>
                <a:srgbClr val="000000"/>
              </a:solidFill>
              <a:latin typeface="Arial"/>
              <a:cs typeface="Arial"/>
            </a:rPr>
            <a:t>Caution</a:t>
          </a:r>
          <a:r>
            <a:rPr lang="de-DE" sz="1200" b="0" i="0" u="none" strike="noStrike">
              <a:solidFill>
                <a:srgbClr val="000000"/>
              </a:solidFill>
              <a:latin typeface="Arial"/>
              <a:cs typeface="Arial"/>
            </a:rPr>
            <a:t> :  Those numbers are average G&amp;D efforts and are calculated automatically by </a:t>
          </a:r>
          <a:endParaRPr/>
        </a:p>
        <a:p>
          <a:pPr algn="l">
            <a:defRPr sz="1000"/>
          </a:pPr>
          <a:r>
            <a:rPr lang="de-DE" sz="1200" b="0" i="0" u="none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  <a:endParaRPr/>
        </a:p>
        <a:p>
          <a:pPr algn="l">
            <a:defRPr sz="1000"/>
          </a:pPr>
          <a:r>
            <a:rPr lang="de-DE" sz="1200" b="0" i="0" u="none" strike="noStrike">
              <a:solidFill>
                <a:srgbClr val="000000"/>
              </a:solidFill>
              <a:latin typeface="Arial"/>
              <a:cs typeface="Arial"/>
            </a:rPr>
            <a:t>                = (1 - Productivity Factor) * (Contractual work-hours/week)</a:t>
          </a:r>
          <a:endParaRPr/>
        </a:p>
        <a:p>
          <a:pPr algn="l">
            <a:defRPr sz="1000"/>
          </a:pPr>
          <a:endParaRPr lang="de-DE" sz="1200" b="0" i="0" u="none" strike="noStrike">
            <a:solidFill>
              <a:srgbClr val="000000"/>
            </a:solidFill>
            <a:latin typeface="Arial"/>
            <a:cs typeface="Arial"/>
          </a:endParaRPr>
        </a:p>
        <a:p>
          <a:pPr algn="l">
            <a:defRPr sz="1000"/>
          </a:pPr>
          <a:r>
            <a:rPr lang="de-DE" sz="1200" b="0" i="0" u="none" strike="noStrike">
              <a:solidFill>
                <a:srgbClr val="000000"/>
              </a:solidFill>
              <a:latin typeface="Arial"/>
              <a:cs typeface="Arial"/>
            </a:rPr>
            <a:t>Regarding Productivity Factor pls. refer to the basic data sheet. It is set to 75%. The 25% include vacation, national holidays, trainings, etc. </a:t>
          </a:r>
          <a:endParaRPr/>
        </a:p>
        <a:p>
          <a:pPr algn="l">
            <a:defRPr sz="1000"/>
          </a:pPr>
          <a:endParaRPr lang="de-DE" sz="1200" b="0" i="0" u="none" strike="noStrike">
            <a:solidFill>
              <a:srgbClr val="000000"/>
            </a:solidFill>
            <a:latin typeface="Arial"/>
            <a:cs typeface="Arial"/>
          </a:endParaRPr>
        </a:p>
        <a:p>
          <a:pPr algn="l">
            <a:defRPr sz="1000"/>
          </a:pPr>
          <a:r>
            <a:rPr lang="de-DE" sz="1200" b="0" i="0" u="none" strike="noStrike">
              <a:solidFill>
                <a:srgbClr val="000000"/>
              </a:solidFill>
              <a:latin typeface="Arial"/>
              <a:cs typeface="Arial"/>
            </a:rPr>
            <a:t>Please delete the numbers in case you have different opinions, leave it blank or replace it by your planning values. </a:t>
          </a:r>
          <a:endParaRPr/>
        </a:p>
      </xdr:txBody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65" name="Line 132"/>
        <xdr:cNvSpPr>
          <a:spLocks noChangeShapeType="1"/>
        </xdr:cNvSpPr>
      </xdr:nvSpPr>
      <xdr:spPr bwMode="auto">
        <a:xfrm>
          <a:off x="29405036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66" name="Line 132"/>
        <xdr:cNvSpPr>
          <a:spLocks noChangeShapeType="1"/>
        </xdr:cNvSpPr>
      </xdr:nvSpPr>
      <xdr:spPr bwMode="auto">
        <a:xfrm>
          <a:off x="29405036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67" name="Line 132"/>
        <xdr:cNvSpPr>
          <a:spLocks noChangeShapeType="1"/>
        </xdr:cNvSpPr>
      </xdr:nvSpPr>
      <xdr:spPr bwMode="auto">
        <a:xfrm>
          <a:off x="29405036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69" name="Line 133"/>
        <xdr:cNvSpPr>
          <a:spLocks noChangeShapeType="1"/>
        </xdr:cNvSpPr>
      </xdr:nvSpPr>
      <xdr:spPr bwMode="auto">
        <a:xfrm>
          <a:off x="36099750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70" name="Line 133"/>
        <xdr:cNvSpPr>
          <a:spLocks noChangeShapeType="1"/>
        </xdr:cNvSpPr>
      </xdr:nvSpPr>
      <xdr:spPr bwMode="auto">
        <a:xfrm>
          <a:off x="36099750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71" name="Line 133"/>
        <xdr:cNvSpPr>
          <a:spLocks noChangeShapeType="1"/>
        </xdr:cNvSpPr>
      </xdr:nvSpPr>
      <xdr:spPr bwMode="auto">
        <a:xfrm>
          <a:off x="36099750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73" name="Line 132"/>
        <xdr:cNvSpPr>
          <a:spLocks noChangeShapeType="1"/>
        </xdr:cNvSpPr>
      </xdr:nvSpPr>
      <xdr:spPr bwMode="auto">
        <a:xfrm>
          <a:off x="29405036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74" name="Line 132"/>
        <xdr:cNvSpPr>
          <a:spLocks noChangeShapeType="1"/>
        </xdr:cNvSpPr>
      </xdr:nvSpPr>
      <xdr:spPr bwMode="auto">
        <a:xfrm>
          <a:off x="29405036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75" name="Line 132"/>
        <xdr:cNvSpPr>
          <a:spLocks noChangeShapeType="1"/>
        </xdr:cNvSpPr>
      </xdr:nvSpPr>
      <xdr:spPr bwMode="auto">
        <a:xfrm>
          <a:off x="29405036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76" name="Line 133"/>
        <xdr:cNvSpPr>
          <a:spLocks noChangeShapeType="1"/>
        </xdr:cNvSpPr>
      </xdr:nvSpPr>
      <xdr:spPr bwMode="auto">
        <a:xfrm>
          <a:off x="29405036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77" name="Line 133"/>
        <xdr:cNvSpPr>
          <a:spLocks noChangeShapeType="1"/>
        </xdr:cNvSpPr>
      </xdr:nvSpPr>
      <xdr:spPr bwMode="auto">
        <a:xfrm>
          <a:off x="29405036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78" name="Line 133"/>
        <xdr:cNvSpPr>
          <a:spLocks noChangeShapeType="1"/>
        </xdr:cNvSpPr>
      </xdr:nvSpPr>
      <xdr:spPr bwMode="auto">
        <a:xfrm>
          <a:off x="29405036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80" name="Line 133"/>
        <xdr:cNvSpPr>
          <a:spLocks noChangeShapeType="1"/>
        </xdr:cNvSpPr>
      </xdr:nvSpPr>
      <xdr:spPr bwMode="auto">
        <a:xfrm>
          <a:off x="36099750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81" name="Line 133"/>
        <xdr:cNvSpPr>
          <a:spLocks noChangeShapeType="1"/>
        </xdr:cNvSpPr>
      </xdr:nvSpPr>
      <xdr:spPr bwMode="auto">
        <a:xfrm>
          <a:off x="36099750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82" name="Line 133"/>
        <xdr:cNvSpPr>
          <a:spLocks noChangeShapeType="1"/>
        </xdr:cNvSpPr>
      </xdr:nvSpPr>
      <xdr:spPr bwMode="auto">
        <a:xfrm>
          <a:off x="36099750" y="288471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84" name="Line 132"/>
        <xdr:cNvSpPr>
          <a:spLocks noChangeShapeType="1"/>
        </xdr:cNvSpPr>
      </xdr:nvSpPr>
      <xdr:spPr bwMode="auto">
        <a:xfrm>
          <a:off x="2925365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85" name="Line 132"/>
        <xdr:cNvSpPr>
          <a:spLocks noChangeShapeType="1"/>
        </xdr:cNvSpPr>
      </xdr:nvSpPr>
      <xdr:spPr bwMode="auto">
        <a:xfrm>
          <a:off x="2925365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86" name="Line 132"/>
        <xdr:cNvSpPr>
          <a:spLocks noChangeShapeType="1"/>
        </xdr:cNvSpPr>
      </xdr:nvSpPr>
      <xdr:spPr bwMode="auto">
        <a:xfrm>
          <a:off x="2925365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87" name="Line 133"/>
        <xdr:cNvSpPr>
          <a:spLocks noChangeShapeType="1"/>
        </xdr:cNvSpPr>
      </xdr:nvSpPr>
      <xdr:spPr bwMode="auto">
        <a:xfrm>
          <a:off x="2925365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88" name="Line 133"/>
        <xdr:cNvSpPr>
          <a:spLocks noChangeShapeType="1"/>
        </xdr:cNvSpPr>
      </xdr:nvSpPr>
      <xdr:spPr bwMode="auto">
        <a:xfrm>
          <a:off x="2925365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89" name="Line 133"/>
        <xdr:cNvSpPr>
          <a:spLocks noChangeShapeType="1"/>
        </xdr:cNvSpPr>
      </xdr:nvSpPr>
      <xdr:spPr bwMode="auto">
        <a:xfrm>
          <a:off x="2925365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90" name="Line 133"/>
        <xdr:cNvSpPr>
          <a:spLocks noChangeShapeType="1"/>
        </xdr:cNvSpPr>
      </xdr:nvSpPr>
      <xdr:spPr bwMode="auto">
        <a:xfrm>
          <a:off x="2925365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91" name="Line 133"/>
        <xdr:cNvSpPr>
          <a:spLocks noChangeShapeType="1"/>
        </xdr:cNvSpPr>
      </xdr:nvSpPr>
      <xdr:spPr bwMode="auto">
        <a:xfrm>
          <a:off x="2925365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92" name="Line 133"/>
        <xdr:cNvSpPr>
          <a:spLocks noChangeShapeType="1"/>
        </xdr:cNvSpPr>
      </xdr:nvSpPr>
      <xdr:spPr bwMode="auto">
        <a:xfrm>
          <a:off x="2925365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93" name="Line 133"/>
        <xdr:cNvSpPr>
          <a:spLocks noChangeShapeType="1"/>
        </xdr:cNvSpPr>
      </xdr:nvSpPr>
      <xdr:spPr bwMode="auto">
        <a:xfrm>
          <a:off x="3582590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94" name="Line 133"/>
        <xdr:cNvSpPr>
          <a:spLocks noChangeShapeType="1"/>
        </xdr:cNvSpPr>
      </xdr:nvSpPr>
      <xdr:spPr bwMode="auto">
        <a:xfrm>
          <a:off x="3582590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95" name="Line 133"/>
        <xdr:cNvSpPr>
          <a:spLocks noChangeShapeType="1"/>
        </xdr:cNvSpPr>
      </xdr:nvSpPr>
      <xdr:spPr bwMode="auto">
        <a:xfrm>
          <a:off x="35825906" y="289321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96" name="Line 132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98" name="Line 132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99" name="Line 132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00" name="Line 133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01" name="Line 133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02" name="Line 133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03" name="Line 133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04" name="Line 133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05" name="Line 133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06" name="Line 133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07" name="Line 133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08" name="Line 133"/>
        <xdr:cNvSpPr>
          <a:spLocks noChangeShapeType="1"/>
        </xdr:cNvSpPr>
      </xdr:nvSpPr>
      <xdr:spPr bwMode="auto">
        <a:xfrm>
          <a:off x="2925365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09" name="Line 133"/>
        <xdr:cNvSpPr>
          <a:spLocks noChangeShapeType="1"/>
        </xdr:cNvSpPr>
      </xdr:nvSpPr>
      <xdr:spPr bwMode="auto">
        <a:xfrm>
          <a:off x="3582590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10" name="Line 133"/>
        <xdr:cNvSpPr>
          <a:spLocks noChangeShapeType="1"/>
        </xdr:cNvSpPr>
      </xdr:nvSpPr>
      <xdr:spPr bwMode="auto">
        <a:xfrm>
          <a:off x="3582590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11" name="Line 133"/>
        <xdr:cNvSpPr>
          <a:spLocks noChangeShapeType="1"/>
        </xdr:cNvSpPr>
      </xdr:nvSpPr>
      <xdr:spPr bwMode="auto">
        <a:xfrm>
          <a:off x="35825906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20</xdr:col>
      <xdr:colOff>21731</xdr:colOff>
      <xdr:row>48</xdr:row>
      <xdr:rowOff>121181</xdr:rowOff>
    </xdr:from>
    <xdr:to>
      <xdr:col>20</xdr:col>
      <xdr:colOff>50038</xdr:colOff>
      <xdr:row>719</xdr:row>
      <xdr:rowOff>177695</xdr:rowOff>
    </xdr:to>
    <xdr:sp>
      <xdr:nvSpPr>
        <xdr:cNvPr id="113" name="Line 58"/>
        <xdr:cNvSpPr>
          <a:spLocks noChangeShapeType="1"/>
        </xdr:cNvSpPr>
      </xdr:nvSpPr>
      <xdr:spPr bwMode="auto">
        <a:xfrm>
          <a:off x="11239528" y="3564649"/>
          <a:ext cx="28307" cy="52981754"/>
        </a:xfrm>
        <a:prstGeom prst="line">
          <a:avLst/>
        </a:prstGeom>
        <a:noFill/>
        <a:ln w="57150">
          <a:solidFill>
            <a:srgbClr val="FF0000"/>
          </a:solidFill>
          <a:round/>
          <a:headEnd/>
          <a:tailEnd/>
        </a:ln>
      </xdr:spPr>
      <xdr:txBody>
        <a:bodyPr/>
        <a:lstStyle/>
        <a:p>
          <a:pPr>
            <a:defRPr/>
          </a:pPr>
          <a:endParaRPr lang="de-DE"/>
        </a:p>
        <a:p>
          <a:pPr>
            <a:defRPr/>
          </a:pPr>
          <a:endParaRPr lang="de-DE"/>
        </a:p>
      </xdr:txBody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12" name="Line 132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14" name="Line 132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15" name="Line 132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16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17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18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19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20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21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22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23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24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25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26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27" name="Line 133"/>
        <xdr:cNvSpPr>
          <a:spLocks noChangeShapeType="1"/>
        </xdr:cNvSpPr>
      </xdr:nvSpPr>
      <xdr:spPr bwMode="auto">
        <a:xfrm>
          <a:off x="2850905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28" name="Line 133"/>
        <xdr:cNvSpPr>
          <a:spLocks noChangeShapeType="1"/>
        </xdr:cNvSpPr>
      </xdr:nvSpPr>
      <xdr:spPr bwMode="auto">
        <a:xfrm>
          <a:off x="3510328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29" name="Line 133"/>
        <xdr:cNvSpPr>
          <a:spLocks noChangeShapeType="1"/>
        </xdr:cNvSpPr>
      </xdr:nvSpPr>
      <xdr:spPr bwMode="auto">
        <a:xfrm>
          <a:off x="3510328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30" name="Line 133"/>
        <xdr:cNvSpPr>
          <a:spLocks noChangeShapeType="1"/>
        </xdr:cNvSpPr>
      </xdr:nvSpPr>
      <xdr:spPr bwMode="auto">
        <a:xfrm>
          <a:off x="35103288" y="294542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31" name="Line 132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32" name="Line 132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33" name="Line 132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34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35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36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37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38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39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40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41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42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43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44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45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46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47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48" name="Line 133"/>
        <xdr:cNvSpPr>
          <a:spLocks noChangeShapeType="1"/>
        </xdr:cNvSpPr>
      </xdr:nvSpPr>
      <xdr:spPr bwMode="auto">
        <a:xfrm>
          <a:off x="28629741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49" name="Line 133"/>
        <xdr:cNvSpPr>
          <a:spLocks noChangeShapeType="1"/>
        </xdr:cNvSpPr>
      </xdr:nvSpPr>
      <xdr:spPr bwMode="auto">
        <a:xfrm>
          <a:off x="35198707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50" name="Line 133"/>
        <xdr:cNvSpPr>
          <a:spLocks noChangeShapeType="1"/>
        </xdr:cNvSpPr>
      </xdr:nvSpPr>
      <xdr:spPr bwMode="auto">
        <a:xfrm>
          <a:off x="35198707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51" name="Line 133"/>
        <xdr:cNvSpPr>
          <a:spLocks noChangeShapeType="1"/>
        </xdr:cNvSpPr>
      </xdr:nvSpPr>
      <xdr:spPr bwMode="auto">
        <a:xfrm>
          <a:off x="35198707" y="293851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7</xdr:col>
      <xdr:colOff>0</xdr:colOff>
      <xdr:row>11</xdr:row>
      <xdr:rowOff>285750</xdr:rowOff>
    </xdr:from>
    <xdr:to>
      <xdr:col>7</xdr:col>
      <xdr:colOff>0</xdr:colOff>
      <xdr:row>11</xdr:row>
      <xdr:rowOff>285750</xdr:rowOff>
    </xdr:to>
    <xdr:sp>
      <xdr:nvSpPr>
        <xdr:cNvPr id="152" name="Line 34"/>
        <xdr:cNvSpPr>
          <a:spLocks noChangeShapeType="1"/>
        </xdr:cNvSpPr>
      </xdr:nvSpPr>
      <xdr:spPr bwMode="auto">
        <a:xfrm>
          <a:off x="7609052" y="292756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7</xdr:col>
      <xdr:colOff>0</xdr:colOff>
      <xdr:row>11</xdr:row>
      <xdr:rowOff>285750</xdr:rowOff>
    </xdr:from>
    <xdr:to>
      <xdr:col>7</xdr:col>
      <xdr:colOff>0</xdr:colOff>
      <xdr:row>11</xdr:row>
      <xdr:rowOff>285750</xdr:rowOff>
    </xdr:to>
    <xdr:sp>
      <xdr:nvSpPr>
        <xdr:cNvPr id="153" name="Line 39"/>
        <xdr:cNvSpPr>
          <a:spLocks noChangeShapeType="1"/>
        </xdr:cNvSpPr>
      </xdr:nvSpPr>
      <xdr:spPr bwMode="auto">
        <a:xfrm>
          <a:off x="7609052" y="292756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8</xdr:col>
      <xdr:colOff>0</xdr:colOff>
      <xdr:row>11</xdr:row>
      <xdr:rowOff>285750</xdr:rowOff>
    </xdr:from>
    <xdr:to>
      <xdr:col>8</xdr:col>
      <xdr:colOff>0</xdr:colOff>
      <xdr:row>11</xdr:row>
      <xdr:rowOff>285750</xdr:rowOff>
    </xdr:to>
    <xdr:sp>
      <xdr:nvSpPr>
        <xdr:cNvPr id="154" name="Line 44"/>
        <xdr:cNvSpPr>
          <a:spLocks noChangeShapeType="1"/>
        </xdr:cNvSpPr>
      </xdr:nvSpPr>
      <xdr:spPr bwMode="auto">
        <a:xfrm>
          <a:off x="7609052" y="292756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8</xdr:col>
      <xdr:colOff>0</xdr:colOff>
      <xdr:row>11</xdr:row>
      <xdr:rowOff>285750</xdr:rowOff>
    </xdr:from>
    <xdr:to>
      <xdr:col>8</xdr:col>
      <xdr:colOff>0</xdr:colOff>
      <xdr:row>11</xdr:row>
      <xdr:rowOff>285750</xdr:rowOff>
    </xdr:to>
    <xdr:sp>
      <xdr:nvSpPr>
        <xdr:cNvPr id="155" name="Line 48"/>
        <xdr:cNvSpPr>
          <a:spLocks noChangeShapeType="1"/>
        </xdr:cNvSpPr>
      </xdr:nvSpPr>
      <xdr:spPr bwMode="auto">
        <a:xfrm>
          <a:off x="7609052" y="292756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56" name="Line 132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57" name="Line 132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58" name="Line 132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59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60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61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62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63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64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65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66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67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68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69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70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71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72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73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74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75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76" name="Line 133"/>
        <xdr:cNvSpPr>
          <a:spLocks noChangeShapeType="1"/>
        </xdr:cNvSpPr>
      </xdr:nvSpPr>
      <xdr:spPr bwMode="auto">
        <a:xfrm>
          <a:off x="29845000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77" name="Line 133"/>
        <xdr:cNvSpPr>
          <a:spLocks noChangeShapeType="1"/>
        </xdr:cNvSpPr>
      </xdr:nvSpPr>
      <xdr:spPr bwMode="auto">
        <a:xfrm>
          <a:off x="36676724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78" name="Line 133"/>
        <xdr:cNvSpPr>
          <a:spLocks noChangeShapeType="1"/>
        </xdr:cNvSpPr>
      </xdr:nvSpPr>
      <xdr:spPr bwMode="auto">
        <a:xfrm>
          <a:off x="36676724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179" name="Line 133"/>
        <xdr:cNvSpPr>
          <a:spLocks noChangeShapeType="1"/>
        </xdr:cNvSpPr>
      </xdr:nvSpPr>
      <xdr:spPr bwMode="auto">
        <a:xfrm>
          <a:off x="36676724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80" name="Line 132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81" name="Line 132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82" name="Line 132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83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84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85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86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87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88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89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90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91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92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93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94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95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96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97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98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199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00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01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02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03" name="Line 133"/>
        <xdr:cNvSpPr>
          <a:spLocks noChangeShapeType="1"/>
        </xdr:cNvSpPr>
      </xdr:nvSpPr>
      <xdr:spPr bwMode="auto">
        <a:xfrm>
          <a:off x="30020172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204" name="Line 133"/>
        <xdr:cNvSpPr>
          <a:spLocks noChangeShapeType="1"/>
        </xdr:cNvSpPr>
      </xdr:nvSpPr>
      <xdr:spPr bwMode="auto">
        <a:xfrm>
          <a:off x="36851897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205" name="Line 133"/>
        <xdr:cNvSpPr>
          <a:spLocks noChangeShapeType="1"/>
        </xdr:cNvSpPr>
      </xdr:nvSpPr>
      <xdr:spPr bwMode="auto">
        <a:xfrm>
          <a:off x="36851897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206" name="Line 133"/>
        <xdr:cNvSpPr>
          <a:spLocks noChangeShapeType="1"/>
        </xdr:cNvSpPr>
      </xdr:nvSpPr>
      <xdr:spPr bwMode="auto">
        <a:xfrm>
          <a:off x="36851897" y="291662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07" name="Line 132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08" name="Line 132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09" name="Line 132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10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11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12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13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14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15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16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17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18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19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20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21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22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23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24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25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26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27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28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29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30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31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32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19</xdr:col>
      <xdr:colOff>0</xdr:colOff>
      <xdr:row>6</xdr:row>
      <xdr:rowOff>285750</xdr:rowOff>
    </xdr:from>
    <xdr:to>
      <xdr:col>19</xdr:col>
      <xdr:colOff>0</xdr:colOff>
      <xdr:row>6</xdr:row>
      <xdr:rowOff>285750</xdr:rowOff>
    </xdr:to>
    <xdr:sp>
      <xdr:nvSpPr>
        <xdr:cNvPr id="233" name="Line 133"/>
        <xdr:cNvSpPr>
          <a:spLocks noChangeShapeType="1"/>
        </xdr:cNvSpPr>
      </xdr:nvSpPr>
      <xdr:spPr bwMode="auto">
        <a:xfrm>
          <a:off x="30084532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234" name="Line 133"/>
        <xdr:cNvSpPr>
          <a:spLocks noChangeShapeType="1"/>
        </xdr:cNvSpPr>
      </xdr:nvSpPr>
      <xdr:spPr bwMode="auto">
        <a:xfrm>
          <a:off x="36913595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235" name="Line 133"/>
        <xdr:cNvSpPr>
          <a:spLocks noChangeShapeType="1"/>
        </xdr:cNvSpPr>
      </xdr:nvSpPr>
      <xdr:spPr bwMode="auto">
        <a:xfrm>
          <a:off x="36913595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twoCell">
    <xdr:from>
      <xdr:col>31</xdr:col>
      <xdr:colOff>0</xdr:colOff>
      <xdr:row>6</xdr:row>
      <xdr:rowOff>285750</xdr:rowOff>
    </xdr:from>
    <xdr:to>
      <xdr:col>31</xdr:col>
      <xdr:colOff>0</xdr:colOff>
      <xdr:row>6</xdr:row>
      <xdr:rowOff>285750</xdr:rowOff>
    </xdr:to>
    <xdr:sp>
      <xdr:nvSpPr>
        <xdr:cNvPr id="236" name="Line 133"/>
        <xdr:cNvSpPr>
          <a:spLocks noChangeShapeType="1"/>
        </xdr:cNvSpPr>
      </xdr:nvSpPr>
      <xdr:spPr bwMode="auto">
        <a:xfrm>
          <a:off x="36913595" y="29201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tte Birgit" id="{991E8ED4-4DCE-13FE-23DF-72C693848FC4}"/>
  <person displayName="Birgit Otte" id="{7C0521AD-9C0B-63EE-BBD7-510ED5094EF7}"/>
  <person displayName="boeniscr" id="{18504BD6-54AF-F0FF-A401-4595E1171CE3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personId="{991E8ED4-4DCE-13FE-23DF-72C693848FC4}" id="{007F00FE-0020-4316-A949-00EA00D800C4}" done="0">
    <text xml:space="preserve">contract approved until 31-03-23 so far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62" personId="{7C0521AD-9C0B-63EE-BBD7-510ED5094EF7}" id="{00B50087-00D6-47FA-AE13-00BC00E9002E}" done="0">
    <text xml:space="preserve">"allocation game"
</text>
  </threadedComment>
  <threadedComment ref="B373" personId="{18504BD6-54AF-F0FF-A401-4595E1171CE3}" id="{00770092-0003-4166-BAC3-00D4003A0028}" done="0">
    <text xml:space="preserve">Do not change; name is a reference and used for automatic calculation.
</text>
  </threadedComment>
  <threadedComment ref="P10" personId="{991E8ED4-4DCE-13FE-23DF-72C693848FC4}" id="{00C00042-002B-42FC-AAFB-009C008F00A0}" done="0">
    <text xml:space="preserve">auxiliary line, containing HighProdFac * working hours
</text>
  </threadedComment>
</ThreadedComments>
</file>

<file path=xl/worksheets/_rels/sheet1.xml.rels><?xml version="1.0" encoding="UTF-8" standalone="no"?><Relationships xmlns="http://schemas.openxmlformats.org/package/2006/relationships"><Relationship Id="rId1" Target="../threadedComments/threadedComment1.xml" Type="http://schemas.microsoft.com/office/2017/10/relationships/threadedComment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threadedComments/threadedComment2.xml" Type="http://schemas.microsoft.com/office/2017/10/relationships/threadedComment"/><Relationship Id="rId2" Target="../comments2.xml" Type="http://schemas.openxmlformats.org/officeDocument/2006/relationships/comments"/><Relationship Id="rId3" Target="../drawings/drawing1.xml" Type="http://schemas.openxmlformats.org/officeDocument/2006/relationships/drawing"/><Relationship Id="rId4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0" summaryRight="0" showOutlineSymbols="1"/>
    <pageSetUpPr autoPageBreaks="1" fitToPage="0"/>
  </sheetPr>
  <dimension ref="A1:Q218"/>
  <sheetViews>
    <sheetView topLeftCell="G15" zoomScale="100" workbookViewId="0">
      <selection activeCell="I27" activeCellId="0" sqref="I27"/>
    </sheetView>
  </sheetViews>
  <sheetFormatPr defaultColWidth="9.140625" defaultRowHeight="12.75" outlineLevelCol="1"/>
  <cols>
    <col min="1" max="1" customWidth="true" width="3.0" collapsed="false"/>
    <col min="2" max="2" bestFit="true" customWidth="true" width="15.5703125" collapsed="false"/>
    <col min="3" max="3" bestFit="true" customWidth="true" width="19.140625" collapsed="false"/>
    <col min="4" max="4" customWidth="true" width="19.140625" collapsed="false"/>
    <col min="5" max="5" customWidth="true" width="38.85546875" collapsed="true"/>
    <col min="6" max="6" customWidth="true" hidden="true" width="175.85546875" outlineLevel="1" collapsed="false"/>
    <col min="7" max="7" customWidth="true" width="3.85546875" collapsed="false"/>
    <col min="8" max="8" customWidth="true" width="2.85546875" collapsed="false"/>
    <col min="9" max="9" bestFit="true" customWidth="true" width="52.85546875" outlineLevel="1" collapsed="false"/>
    <col min="10" max="10" customWidth="true" width="40.5703125" outlineLevel="1" collapsed="false"/>
    <col min="11" max="11" bestFit="true" customWidth="true" width="35.85546875" outlineLevel="1" collapsed="false"/>
    <col min="12" max="12" customWidth="true" width="8.0" outlineLevel="1" collapsed="false"/>
    <col min="13" max="13" customWidth="true" width="6.42578125" outlineLevel="1" collapsed="false"/>
    <col min="14" max="16" customWidth="true" width="12.85546875" outlineLevel="1" collapsed="false"/>
    <col min="17" max="17" customWidth="true" width="3.85546875" collapsed="false"/>
  </cols>
  <sheetData>
    <row r="1">
      <c r="A1" s="1" t="s">
        <v>0</v>
      </c>
    </row>
    <row r="2" ht="12.75" customHeight="1">
      <c r="A2" s="1" t="s">
        <v>1</v>
      </c>
      <c r="B2" s="2" t="s">
        <v>2</v>
      </c>
      <c r="C2" s="2"/>
      <c r="D2" s="2"/>
      <c r="E2" s="2"/>
      <c r="F2" s="2"/>
      <c r="H2" s="3" t="s">
        <v>3</v>
      </c>
      <c r="I2" s="3"/>
      <c r="J2" s="3"/>
      <c r="K2" s="3"/>
      <c r="L2" s="3"/>
      <c r="M2" s="3"/>
      <c r="N2" s="3"/>
      <c r="O2" s="3"/>
      <c r="P2" s="3"/>
    </row>
    <row r="3" ht="12.75" customHeight="1">
      <c r="B3" s="2"/>
      <c r="C3" s="2"/>
      <c r="D3" s="2"/>
      <c r="E3" s="2"/>
      <c r="F3" s="2"/>
      <c r="H3" s="3"/>
      <c r="I3" s="3"/>
      <c r="J3" s="3"/>
      <c r="K3" s="3"/>
      <c r="L3" s="3"/>
      <c r="M3" s="3"/>
      <c r="N3" s="3"/>
      <c r="O3" s="3"/>
      <c r="P3" s="3"/>
    </row>
    <row r="4" ht="12.75" customHeight="1">
      <c r="B4" s="2"/>
      <c r="C4" s="2"/>
      <c r="D4" s="2"/>
      <c r="E4" s="2"/>
      <c r="F4" s="2"/>
      <c r="H4" s="3"/>
      <c r="I4" s="3"/>
      <c r="J4" s="3"/>
      <c r="K4" s="3"/>
      <c r="L4" s="3"/>
      <c r="M4" s="3"/>
      <c r="N4" s="3"/>
      <c r="O4" s="3"/>
      <c r="P4" s="3"/>
    </row>
    <row r="6" s="4" customFormat="1" ht="20.25" customHeight="1">
      <c r="B6" s="5" t="s">
        <v>4</v>
      </c>
      <c r="C6" s="5"/>
      <c r="D6" s="5"/>
      <c r="E6" s="5"/>
      <c r="F6" s="6"/>
      <c r="H6" s="7"/>
      <c r="I6" s="5" t="s">
        <v>5</v>
      </c>
      <c r="J6" s="5" t="s">
        <v>6</v>
      </c>
      <c r="K6" s="5"/>
      <c r="L6" s="5"/>
      <c r="M6" s="5"/>
      <c r="N6" s="5"/>
      <c r="O6" s="5"/>
      <c r="P6" s="5"/>
    </row>
    <row r="7" s="4" customFormat="1" ht="19.5">
      <c r="B7" s="5"/>
      <c r="C7" s="5"/>
      <c r="D7" s="5"/>
      <c r="E7" s="5"/>
      <c r="F7" s="6"/>
      <c r="H7" s="7"/>
      <c r="I7" s="5" t="s">
        <v>7</v>
      </c>
      <c r="J7" s="5" t="s">
        <v>8</v>
      </c>
      <c r="K7" s="5"/>
      <c r="L7" s="5"/>
      <c r="M7" s="5"/>
      <c r="N7" s="5"/>
      <c r="O7" s="5"/>
      <c r="P7" s="5"/>
    </row>
    <row r="8">
      <c r="H8" s="7"/>
    </row>
    <row r="9" s="4" customFormat="1" ht="30.75">
      <c r="B9" s="8" t="s">
        <v>9</v>
      </c>
      <c r="C9" s="8" t="s">
        <v>10</v>
      </c>
      <c r="D9" s="8" t="s">
        <v>11</v>
      </c>
      <c r="E9" s="8" t="s">
        <v>12</v>
      </c>
      <c r="F9" s="8"/>
      <c r="G9" s="9"/>
      <c r="H9" s="7"/>
      <c r="I9" s="8" t="s">
        <v>13</v>
      </c>
      <c r="J9" s="8" t="s">
        <v>14</v>
      </c>
      <c r="K9" s="8" t="s">
        <v>15</v>
      </c>
      <c r="L9" s="10" t="s">
        <v>16</v>
      </c>
      <c r="M9" s="10" t="s">
        <v>17</v>
      </c>
      <c r="N9" s="10" t="s">
        <v>18</v>
      </c>
      <c r="O9" s="10" t="s">
        <v>19</v>
      </c>
      <c r="P9" s="11" t="s">
        <v>20</v>
      </c>
      <c r="Q9" s="9"/>
    </row>
    <row r="10" s="12" customFormat="1">
      <c r="B10" s="13" t="s">
        <v>21</v>
      </c>
      <c r="C10" s="13" t="s">
        <v>22</v>
      </c>
      <c r="D10" s="14" t="s">
        <v>23</v>
      </c>
      <c r="E10" s="13" t="s">
        <v>24</v>
      </c>
      <c r="F10" s="13"/>
      <c r="G10" s="15" t="s">
        <v>25</v>
      </c>
      <c r="H10" s="7"/>
      <c r="I10" s="16" t="s">
        <v>220</v>
      </c>
      <c r="J10" s="16" t="s">
        <v>65</v>
      </c>
      <c r="K10" s="16" t="s">
        <v>28</v>
      </c>
      <c r="L10" s="17">
        <v>32</v>
      </c>
      <c r="M10" s="18">
        <v>1</v>
      </c>
      <c r="N10" s="19">
        <v>44652</v>
      </c>
      <c r="O10" s="19">
        <v>45291</v>
      </c>
      <c r="P10" s="20" t="s">
        <v>29</v>
      </c>
      <c r="Q10" s="15"/>
    </row>
    <row r="11" s="12" customFormat="1">
      <c r="B11" s="13" t="s">
        <v>30</v>
      </c>
      <c r="C11" s="13" t="s">
        <v>31</v>
      </c>
      <c r="D11" s="14" t="s">
        <v>32</v>
      </c>
      <c r="E11" s="13" t="s">
        <v>33</v>
      </c>
      <c r="F11" s="13"/>
      <c r="G11" s="15" t="s">
        <v>25</v>
      </c>
      <c r="H11" s="7"/>
      <c r="I11" s="16" t="s">
        <v>221</v>
      </c>
      <c r="J11" s="16" t="s">
        <v>27</v>
      </c>
      <c r="K11" s="16" t="s">
        <v>28</v>
      </c>
      <c r="L11" s="17">
        <v>40</v>
      </c>
      <c r="M11" s="18">
        <v>1</v>
      </c>
      <c r="N11" s="19">
        <v>1</v>
      </c>
      <c r="O11" s="19">
        <v>73050</v>
      </c>
      <c r="P11" s="20" t="s">
        <v>29</v>
      </c>
      <c r="Q11" s="15"/>
    </row>
    <row r="12" s="12" customFormat="1">
      <c r="B12" s="13" t="s">
        <v>36</v>
      </c>
      <c r="C12" s="13" t="s">
        <v>37</v>
      </c>
      <c r="D12" s="14" t="s">
        <v>38</v>
      </c>
      <c r="E12" s="13" t="s">
        <v>28</v>
      </c>
      <c r="F12" s="13"/>
      <c r="G12" s="15" t="s">
        <v>25</v>
      </c>
      <c r="H12" s="7"/>
      <c r="I12" s="16" t="s">
        <v>222</v>
      </c>
      <c r="J12" s="16" t="s">
        <v>71</v>
      </c>
      <c r="K12" s="16" t="s">
        <v>41</v>
      </c>
      <c r="L12" s="17">
        <v>40</v>
      </c>
      <c r="M12" s="18">
        <v>1</v>
      </c>
      <c r="N12" s="19">
        <v>1</v>
      </c>
      <c r="O12" s="19">
        <v>73050</v>
      </c>
      <c r="P12" s="20" t="s">
        <v>29</v>
      </c>
      <c r="Q12" s="15"/>
    </row>
    <row r="13" s="12" customFormat="1">
      <c r="B13" s="13"/>
      <c r="C13" s="13" t="s">
        <v>42</v>
      </c>
      <c r="D13" s="14" t="s">
        <v>43</v>
      </c>
      <c r="E13" s="13" t="s">
        <v>44</v>
      </c>
      <c r="F13" s="13"/>
      <c r="G13" s="15" t="s">
        <v>25</v>
      </c>
      <c r="H13" s="7"/>
      <c r="I13" s="16" t="s">
        <v>223</v>
      </c>
      <c r="J13" s="16" t="s">
        <v>75</v>
      </c>
      <c r="K13" s="16" t="s">
        <v>28</v>
      </c>
      <c r="L13" s="17">
        <v>40</v>
      </c>
      <c r="M13" s="18">
        <v>1</v>
      </c>
      <c r="N13" s="19">
        <v>1</v>
      </c>
      <c r="O13" s="19">
        <v>73050</v>
      </c>
      <c r="P13" s="20" t="s">
        <v>29</v>
      </c>
      <c r="Q13" s="15"/>
    </row>
    <row r="14" s="12" customFormat="1">
      <c r="B14" s="13"/>
      <c r="C14" s="13" t="s">
        <v>46</v>
      </c>
      <c r="D14" s="14" t="s">
        <v>47</v>
      </c>
      <c r="E14" s="13" t="s">
        <v>48</v>
      </c>
      <c r="F14" s="13"/>
      <c r="G14" s="15" t="s">
        <v>25</v>
      </c>
      <c r="H14" s="7"/>
      <c r="I14" s="16" t="s">
        <v>224</v>
      </c>
      <c r="J14" s="16" t="s">
        <v>65</v>
      </c>
      <c r="K14" s="16" t="s">
        <v>28</v>
      </c>
      <c r="L14" s="17">
        <v>40</v>
      </c>
      <c r="M14" s="18">
        <v>1</v>
      </c>
      <c r="N14" s="19">
        <v>43752</v>
      </c>
      <c r="O14" s="19">
        <v>73050</v>
      </c>
      <c r="P14" s="20" t="s">
        <v>29</v>
      </c>
      <c r="Q14" s="15"/>
    </row>
    <row r="15" s="12" customFormat="1">
      <c r="B15" s="13"/>
      <c r="C15" s="13" t="s">
        <v>50</v>
      </c>
      <c r="D15" s="14" t="s">
        <v>51</v>
      </c>
      <c r="E15" s="13" t="s">
        <v>52</v>
      </c>
      <c r="F15" s="13"/>
      <c r="G15" s="15" t="s">
        <v>25</v>
      </c>
      <c r="H15" s="7"/>
      <c r="I15" s="16" t="s">
        <v>225</v>
      </c>
      <c r="J15" s="16" t="s">
        <v>80</v>
      </c>
      <c r="K15" s="16" t="s">
        <v>54</v>
      </c>
      <c r="L15" s="17">
        <v>40</v>
      </c>
      <c r="M15" s="18">
        <v>1</v>
      </c>
      <c r="N15" s="19">
        <v>1</v>
      </c>
      <c r="O15" s="19">
        <v>73050</v>
      </c>
      <c r="P15" s="20" t="s">
        <v>29</v>
      </c>
      <c r="Q15" s="15"/>
    </row>
    <row r="16" s="12" customFormat="1">
      <c r="B16" s="13"/>
      <c r="C16" s="13"/>
      <c r="E16" s="13" t="s">
        <v>55</v>
      </c>
      <c r="F16" s="13"/>
      <c r="G16" s="15" t="s">
        <v>25</v>
      </c>
      <c r="H16" s="7"/>
      <c r="I16" s="16" t="s">
        <v>226</v>
      </c>
      <c r="J16" s="16" t="s">
        <v>71</v>
      </c>
      <c r="K16" s="16" t="s">
        <v>28</v>
      </c>
      <c r="L16" s="17">
        <v>40</v>
      </c>
      <c r="M16" s="18">
        <v>1</v>
      </c>
      <c r="N16" s="19">
        <v>1</v>
      </c>
      <c r="O16" s="19">
        <v>73050</v>
      </c>
      <c r="P16" s="20" t="s">
        <v>29</v>
      </c>
      <c r="Q16" s="15"/>
    </row>
    <row r="17" s="12" customFormat="1">
      <c r="B17" s="13"/>
      <c r="C17" s="13" t="s">
        <v>57</v>
      </c>
      <c r="E17" s="13" t="s">
        <v>58</v>
      </c>
      <c r="F17" s="13"/>
      <c r="G17" s="15" t="s">
        <v>25</v>
      </c>
      <c r="H17" s="7"/>
      <c r="I17" s="16" t="s">
        <v>227</v>
      </c>
      <c r="J17" s="16" t="s">
        <v>71</v>
      </c>
      <c r="K17" s="16" t="s">
        <v>28</v>
      </c>
      <c r="L17" s="17">
        <v>20</v>
      </c>
      <c r="M17" s="18">
        <v>1</v>
      </c>
      <c r="N17" s="19">
        <v>1</v>
      </c>
      <c r="O17" s="19">
        <v>73050</v>
      </c>
      <c r="P17" s="20" t="s">
        <v>29</v>
      </c>
      <c r="Q17" s="15"/>
    </row>
    <row r="18" s="12" customFormat="1">
      <c r="B18" s="13"/>
      <c r="C18" s="13" t="s">
        <v>36</v>
      </c>
      <c r="E18" s="13" t="s">
        <v>60</v>
      </c>
      <c r="F18" s="13"/>
      <c r="G18" s="15" t="s">
        <v>25</v>
      </c>
      <c r="H18" s="7"/>
      <c r="I18" s="16" t="s">
        <v>228</v>
      </c>
      <c r="J18" s="16" t="s">
        <v>27</v>
      </c>
      <c r="K18" s="16" t="s">
        <v>41</v>
      </c>
      <c r="L18" s="17">
        <v>40</v>
      </c>
      <c r="M18" s="18">
        <v>1</v>
      </c>
      <c r="N18" s="19">
        <v>1</v>
      </c>
      <c r="O18" s="19">
        <v>73050</v>
      </c>
      <c r="P18" s="20" t="s">
        <v>29</v>
      </c>
      <c r="Q18" s="15"/>
    </row>
    <row r="19" s="12" customFormat="1">
      <c r="E19" s="13" t="s">
        <v>63</v>
      </c>
      <c r="F19" s="13"/>
      <c r="G19" s="15" t="s">
        <v>25</v>
      </c>
      <c r="H19" s="7"/>
      <c r="I19" s="16" t="s">
        <v>229</v>
      </c>
      <c r="J19" s="16" t="s">
        <v>35</v>
      </c>
      <c r="K19" s="16" t="s">
        <v>66</v>
      </c>
      <c r="L19" s="17">
        <v>40</v>
      </c>
      <c r="M19" s="18">
        <v>1</v>
      </c>
      <c r="N19" s="19">
        <v>43384</v>
      </c>
      <c r="O19" s="19">
        <v>73050</v>
      </c>
      <c r="P19" s="20" t="s">
        <v>29</v>
      </c>
      <c r="Q19" s="15"/>
    </row>
    <row r="20" s="12" customFormat="1">
      <c r="E20" s="13" t="s">
        <v>67</v>
      </c>
      <c r="F20" s="13"/>
      <c r="G20" s="15" t="s">
        <v>25</v>
      </c>
      <c r="H20" s="7"/>
      <c r="I20" s="16" t="s">
        <v>230</v>
      </c>
      <c r="J20" s="16" t="s">
        <v>40</v>
      </c>
      <c r="K20" s="16" t="s">
        <v>28</v>
      </c>
      <c r="L20" s="17">
        <v>40</v>
      </c>
      <c r="M20" s="18">
        <v>1</v>
      </c>
      <c r="N20" s="19">
        <v>1</v>
      </c>
      <c r="O20" s="19">
        <v>73050</v>
      </c>
      <c r="P20" s="20" t="s">
        <v>29</v>
      </c>
      <c r="Q20" s="15"/>
    </row>
    <row r="21" s="12" customFormat="1">
      <c r="E21" s="13" t="s">
        <v>69</v>
      </c>
      <c r="F21" s="13"/>
      <c r="G21" s="15" t="s">
        <v>25</v>
      </c>
      <c r="H21" s="7"/>
      <c r="I21" s="16" t="s">
        <v>231</v>
      </c>
      <c r="J21" s="16" t="s">
        <v>35</v>
      </c>
      <c r="K21" s="16" t="s">
        <v>28</v>
      </c>
      <c r="L21" s="17">
        <v>40</v>
      </c>
      <c r="M21" s="18">
        <v>1</v>
      </c>
      <c r="N21" s="19">
        <v>44711</v>
      </c>
      <c r="O21" s="19">
        <v>73050</v>
      </c>
      <c r="P21" s="20" t="s">
        <v>29</v>
      </c>
      <c r="Q21" s="15"/>
    </row>
    <row r="22" s="12" customFormat="1">
      <c r="B22" s="21" t="s">
        <v>72</v>
      </c>
      <c r="E22" s="13" t="s">
        <v>73</v>
      </c>
      <c r="F22" s="13"/>
      <c r="G22" s="15" t="s">
        <v>25</v>
      </c>
      <c r="H22" s="7"/>
      <c r="I22" s="16" t="s">
        <v>232</v>
      </c>
      <c r="J22" s="16" t="s">
        <v>27</v>
      </c>
      <c r="K22" s="16" t="s">
        <v>28</v>
      </c>
      <c r="L22" s="17">
        <v>40</v>
      </c>
      <c r="M22" s="18">
        <v>1</v>
      </c>
      <c r="N22" s="19">
        <v>44501</v>
      </c>
      <c r="O22" s="19">
        <v>73050</v>
      </c>
      <c r="P22" s="20" t="s">
        <v>29</v>
      </c>
      <c r="Q22" s="15"/>
    </row>
    <row r="23" s="12" customFormat="1">
      <c r="B23" s="22" t="s">
        <v>76</v>
      </c>
      <c r="E23" s="13" t="s">
        <v>54</v>
      </c>
      <c r="F23" s="13"/>
      <c r="G23" s="15" t="s">
        <v>25</v>
      </c>
      <c r="H23" s="7"/>
      <c r="I23" s="16" t="s">
        <v>233</v>
      </c>
      <c r="J23" s="16" t="s">
        <v>35</v>
      </c>
      <c r="K23" s="16" t="s">
        <v>66</v>
      </c>
      <c r="L23" s="17">
        <v>40</v>
      </c>
      <c r="M23" s="18">
        <v>1</v>
      </c>
      <c r="N23" s="19">
        <v>44531</v>
      </c>
      <c r="O23" s="19">
        <v>73050</v>
      </c>
      <c r="P23" s="20" t="s">
        <v>29</v>
      </c>
      <c r="Q23" s="15"/>
    </row>
    <row r="24" s="12" customFormat="1">
      <c r="B24" s="23">
        <v>0.80000000000000004</v>
      </c>
      <c r="E24" s="13" t="s">
        <v>78</v>
      </c>
      <c r="F24" s="13"/>
      <c r="G24" s="15" t="s">
        <v>25</v>
      </c>
      <c r="H24" s="7"/>
      <c r="I24" s="16" t="s">
        <v>234</v>
      </c>
      <c r="J24" s="16" t="s">
        <v>35</v>
      </c>
      <c r="K24" s="16" t="s">
        <v>54</v>
      </c>
      <c r="L24" s="17">
        <v>40</v>
      </c>
      <c r="M24" s="18">
        <v>1</v>
      </c>
      <c r="N24" s="19">
        <v>1</v>
      </c>
      <c r="O24" s="19">
        <v>73050</v>
      </c>
      <c r="P24" s="20" t="s">
        <v>81</v>
      </c>
      <c r="Q24" s="15"/>
    </row>
    <row r="25" s="12" customFormat="1">
      <c r="E25" s="13" t="s">
        <v>82</v>
      </c>
      <c r="F25" s="13"/>
      <c r="G25" s="15" t="s">
        <v>25</v>
      </c>
      <c r="H25" s="7"/>
      <c r="I25" s="16" t="s">
        <v>235</v>
      </c>
      <c r="J25" s="16" t="s">
        <v>35</v>
      </c>
      <c r="K25" s="16" t="s">
        <v>55</v>
      </c>
      <c r="L25" s="17">
        <v>20</v>
      </c>
      <c r="M25" s="18">
        <v>1</v>
      </c>
      <c r="N25" s="19">
        <v>1</v>
      </c>
      <c r="O25" s="19">
        <v>73050</v>
      </c>
      <c r="P25" s="20" t="s">
        <v>29</v>
      </c>
      <c r="Q25" s="15"/>
    </row>
    <row r="26" s="12" customFormat="1">
      <c r="B26" s="21" t="s">
        <v>84</v>
      </c>
      <c r="E26" s="13" t="s">
        <v>85</v>
      </c>
      <c r="F26" s="13"/>
      <c r="G26" s="15" t="s">
        <v>25</v>
      </c>
      <c r="H26" s="7"/>
      <c r="I26" s="16" t="s">
        <v>236</v>
      </c>
      <c r="J26" s="16" t="s">
        <v>62</v>
      </c>
      <c r="K26" s="16" t="s">
        <v>78</v>
      </c>
      <c r="L26" s="17">
        <v>40</v>
      </c>
      <c r="M26" s="18">
        <v>1</v>
      </c>
      <c r="N26" s="19">
        <v>44866</v>
      </c>
      <c r="O26" s="19">
        <v>73050</v>
      </c>
      <c r="P26" s="20" t="s">
        <v>29</v>
      </c>
      <c r="Q26" s="15"/>
    </row>
    <row r="27" s="12" customFormat="1">
      <c r="B27" s="24" t="s">
        <v>72</v>
      </c>
      <c r="E27" s="13" t="s">
        <v>87</v>
      </c>
      <c r="F27" s="13"/>
      <c r="G27" s="15" t="s">
        <v>25</v>
      </c>
      <c r="H27" s="7"/>
      <c r="I27" s="16" t="s">
        <v>237</v>
      </c>
      <c r="J27" s="16" t="s">
        <v>238</v>
      </c>
      <c r="K27" s="16"/>
      <c r="L27" s="17"/>
      <c r="M27" s="18"/>
      <c r="N27" s="19"/>
      <c r="O27" s="19"/>
      <c r="P27" s="20"/>
      <c r="Q27" s="15"/>
    </row>
    <row r="28" s="12" customFormat="1">
      <c r="B28" s="22" t="s">
        <v>76</v>
      </c>
      <c r="E28" s="13" t="s">
        <v>66</v>
      </c>
      <c r="F28" s="13"/>
      <c r="G28" s="15" t="s">
        <v>25</v>
      </c>
      <c r="H28" s="7"/>
      <c r="I28" s="16" t="s">
        <v>237</v>
      </c>
      <c r="J28" s="16" t="s">
        <v>239</v>
      </c>
      <c r="K28" s="16"/>
      <c r="L28" s="17"/>
      <c r="M28" s="18"/>
      <c r="N28" s="19"/>
      <c r="O28" s="19"/>
      <c r="P28" s="20"/>
      <c r="Q28" s="15"/>
    </row>
    <row r="29" s="12" customFormat="1">
      <c r="B29" s="25">
        <v>0.94999999999999996</v>
      </c>
      <c r="E29" s="13" t="s">
        <v>41</v>
      </c>
      <c r="F29" s="13"/>
      <c r="G29" s="15" t="s">
        <v>25</v>
      </c>
      <c r="H29" s="7"/>
      <c r="I29" s="16" t="s">
        <v>240</v>
      </c>
      <c r="J29" s="16" t="s">
        <v>238</v>
      </c>
      <c r="K29" s="16"/>
      <c r="L29" s="17"/>
      <c r="M29" s="18"/>
      <c r="N29" s="19"/>
      <c r="O29" s="19"/>
      <c r="P29" s="20"/>
      <c r="Q29" s="15"/>
    </row>
    <row r="30" s="12" customFormat="1">
      <c r="B30" s="12"/>
      <c r="C30" s="12"/>
      <c r="D30" s="12"/>
      <c r="E30" s="13"/>
      <c r="F30" s="13"/>
      <c r="G30" s="15" t="s">
        <v>25</v>
      </c>
      <c r="H30" s="7"/>
      <c r="I30" s="16" t="s">
        <v>241</v>
      </c>
      <c r="J30" s="16" t="s">
        <v>239</v>
      </c>
      <c r="K30" s="16"/>
      <c r="L30" s="17"/>
      <c r="M30" s="18"/>
      <c r="N30" s="19"/>
      <c r="O30" s="19"/>
      <c r="P30" s="20"/>
      <c r="Q30" s="15"/>
    </row>
    <row r="31" s="12" customFormat="1">
      <c r="B31" s="26" t="s">
        <v>88</v>
      </c>
      <c r="C31" s="12"/>
      <c r="D31" s="12"/>
      <c r="E31" s="13"/>
      <c r="F31" s="13"/>
      <c r="G31" s="15" t="s">
        <v>25</v>
      </c>
      <c r="H31" s="7"/>
      <c r="I31" s="16"/>
      <c r="J31" s="16"/>
      <c r="K31" s="16"/>
      <c r="L31" s="17"/>
      <c r="M31" s="18"/>
      <c r="N31" s="19"/>
      <c r="O31" s="19"/>
      <c r="P31" s="20"/>
      <c r="Q31" s="15"/>
    </row>
    <row r="32" s="12" customFormat="1">
      <c r="B32" s="27" t="s">
        <v>89</v>
      </c>
      <c r="C32" s="27"/>
      <c r="D32" s="12"/>
      <c r="E32" s="13"/>
      <c r="F32" s="13"/>
      <c r="G32" s="15" t="s">
        <v>25</v>
      </c>
      <c r="H32" s="7"/>
      <c r="I32" s="16"/>
      <c r="J32" s="16"/>
      <c r="K32" s="16"/>
      <c r="L32" s="17"/>
      <c r="M32" s="18"/>
      <c r="N32" s="19"/>
      <c r="O32" s="19"/>
      <c r="P32" s="20"/>
      <c r="Q32" s="15"/>
    </row>
    <row r="33" s="12" customFormat="1">
      <c r="B33" s="27" t="s">
        <v>90</v>
      </c>
      <c r="C33" s="27"/>
      <c r="D33" s="12"/>
      <c r="E33" s="13"/>
      <c r="F33" s="13"/>
      <c r="G33" s="15"/>
      <c r="H33" s="7"/>
      <c r="I33" s="16"/>
      <c r="J33" s="16"/>
      <c r="K33" s="16"/>
      <c r="L33" s="17"/>
      <c r="M33" s="18"/>
      <c r="N33" s="19"/>
      <c r="O33" s="19"/>
      <c r="P33" s="20"/>
      <c r="Q33" s="15"/>
    </row>
    <row r="34" s="12" customFormat="1">
      <c r="B34" s="27" t="s">
        <v>35</v>
      </c>
      <c r="C34" s="27"/>
      <c r="D34" s="12"/>
      <c r="E34" s="13"/>
      <c r="F34" s="13"/>
      <c r="G34" s="15"/>
      <c r="H34" s="7"/>
      <c r="I34" s="16"/>
      <c r="J34" s="16"/>
      <c r="K34" s="16"/>
      <c r="L34" s="17"/>
      <c r="M34" s="18"/>
      <c r="N34" s="19"/>
      <c r="O34" s="19"/>
      <c r="P34" s="20"/>
      <c r="Q34" s="15"/>
    </row>
    <row r="35" s="12" customFormat="1">
      <c r="B35" s="27" t="s">
        <v>91</v>
      </c>
      <c r="C35" s="27"/>
      <c r="D35" s="12"/>
      <c r="E35" s="13"/>
      <c r="F35" s="13"/>
      <c r="G35" s="15"/>
      <c r="H35" s="7"/>
      <c r="I35" s="16"/>
      <c r="J35" s="16"/>
      <c r="K35" s="16"/>
      <c r="L35" s="17"/>
      <c r="M35" s="18"/>
      <c r="N35" s="19"/>
      <c r="O35" s="19"/>
      <c r="P35" s="20"/>
      <c r="Q35" s="15"/>
    </row>
    <row r="36" s="12" customFormat="1">
      <c r="B36" s="27" t="s">
        <v>92</v>
      </c>
      <c r="C36" s="27"/>
      <c r="D36" s="12"/>
      <c r="E36" s="13"/>
      <c r="F36" s="13"/>
      <c r="G36" s="15"/>
      <c r="H36" s="7"/>
      <c r="I36" s="16"/>
      <c r="J36" s="16"/>
      <c r="K36" s="16"/>
      <c r="L36" s="17"/>
      <c r="M36" s="18"/>
      <c r="N36" s="19"/>
      <c r="O36" s="19"/>
      <c r="P36" s="20"/>
      <c r="Q36" s="15"/>
    </row>
    <row r="37" s="12" customFormat="1">
      <c r="B37" s="27" t="s">
        <v>71</v>
      </c>
      <c r="C37" s="27"/>
      <c r="D37" s="12"/>
      <c r="E37" s="13"/>
      <c r="F37" s="13"/>
      <c r="G37" s="15"/>
      <c r="H37" s="7"/>
      <c r="I37" s="16"/>
      <c r="J37" s="16"/>
      <c r="K37" s="16"/>
      <c r="L37" s="17"/>
      <c r="M37" s="18"/>
      <c r="N37" s="19"/>
      <c r="O37" s="19"/>
      <c r="P37" s="20"/>
      <c r="Q37" s="15"/>
    </row>
    <row r="38" s="12" customFormat="1">
      <c r="B38" s="27" t="s">
        <v>40</v>
      </c>
      <c r="C38" s="27"/>
      <c r="D38" s="12"/>
      <c r="E38" s="13"/>
      <c r="F38" s="13"/>
      <c r="G38" s="15"/>
      <c r="H38" s="7"/>
      <c r="I38" s="16"/>
      <c r="J38" s="16"/>
      <c r="K38" s="16"/>
      <c r="L38" s="17"/>
      <c r="M38" s="18"/>
      <c r="N38" s="19"/>
      <c r="O38" s="19"/>
      <c r="P38" s="20"/>
      <c r="Q38" s="15"/>
    </row>
    <row r="39" s="12" customFormat="1">
      <c r="B39" s="27" t="s">
        <v>93</v>
      </c>
      <c r="C39" s="27"/>
      <c r="D39" s="12"/>
      <c r="E39" s="13"/>
      <c r="F39" s="13"/>
      <c r="G39" s="15"/>
      <c r="H39" s="7"/>
      <c r="I39" s="16"/>
      <c r="J39" s="16"/>
      <c r="K39" s="16"/>
      <c r="L39" s="17"/>
      <c r="M39" s="18"/>
      <c r="N39" s="19"/>
      <c r="O39" s="19"/>
      <c r="P39" s="20"/>
      <c r="Q39" s="15"/>
    </row>
    <row r="40" s="12" customFormat="1">
      <c r="B40" s="27" t="s">
        <v>75</v>
      </c>
      <c r="C40" s="27"/>
      <c r="D40" s="12"/>
      <c r="E40" s="13"/>
      <c r="F40" s="13"/>
      <c r="G40" s="15"/>
      <c r="H40" s="7"/>
      <c r="I40" s="16"/>
      <c r="J40" s="16"/>
      <c r="K40" s="16"/>
      <c r="L40" s="17"/>
      <c r="M40" s="18"/>
      <c r="N40" s="19"/>
      <c r="O40" s="19"/>
      <c r="P40" s="20"/>
      <c r="Q40" s="15"/>
    </row>
    <row r="41" s="12" customFormat="1">
      <c r="B41" s="27" t="s">
        <v>94</v>
      </c>
      <c r="C41" s="27"/>
      <c r="D41" s="12"/>
      <c r="E41" s="13"/>
      <c r="F41" s="13"/>
      <c r="G41" s="15"/>
      <c r="H41" s="7"/>
      <c r="I41" s="16"/>
      <c r="J41" s="16"/>
      <c r="K41" s="16"/>
      <c r="L41" s="17"/>
      <c r="M41" s="18"/>
      <c r="N41" s="19"/>
      <c r="O41" s="19"/>
      <c r="P41" s="20"/>
      <c r="Q41" s="15"/>
    </row>
    <row r="42" s="12" customFormat="1">
      <c r="B42" s="27" t="s">
        <v>62</v>
      </c>
      <c r="C42" s="27"/>
      <c r="D42" s="12"/>
      <c r="E42" s="13"/>
      <c r="F42" s="13"/>
      <c r="G42" s="15"/>
      <c r="H42" s="7"/>
      <c r="I42" s="16"/>
      <c r="J42" s="16"/>
      <c r="K42" s="16"/>
      <c r="L42" s="17"/>
      <c r="M42" s="18"/>
      <c r="N42" s="19"/>
      <c r="O42" s="19"/>
      <c r="P42" s="20"/>
      <c r="Q42" s="15"/>
    </row>
    <row r="43" s="12" customFormat="1">
      <c r="B43" s="27" t="s">
        <v>95</v>
      </c>
      <c r="C43" s="27"/>
      <c r="D43" s="12"/>
      <c r="E43" s="13"/>
      <c r="F43" s="13"/>
      <c r="G43" s="15"/>
      <c r="H43" s="7"/>
      <c r="I43" s="16"/>
      <c r="J43" s="16"/>
      <c r="K43" s="16"/>
      <c r="L43" s="17"/>
      <c r="M43" s="18"/>
      <c r="N43" s="19"/>
      <c r="O43" s="19"/>
      <c r="P43" s="20"/>
      <c r="Q43" s="15"/>
    </row>
    <row r="44" s="12" customFormat="1">
      <c r="B44" s="27" t="s">
        <v>96</v>
      </c>
      <c r="C44" s="27"/>
      <c r="D44" s="12"/>
      <c r="E44" s="13"/>
      <c r="F44" s="13"/>
      <c r="G44" s="15"/>
      <c r="H44" s="7"/>
      <c r="I44" s="16"/>
      <c r="J44" s="16"/>
      <c r="K44" s="16"/>
      <c r="L44" s="17"/>
      <c r="M44" s="18"/>
      <c r="N44" s="19"/>
      <c r="O44" s="19"/>
      <c r="P44" s="20"/>
      <c r="Q44" s="15"/>
    </row>
    <row r="45" s="12" customFormat="1">
      <c r="B45" s="27" t="s">
        <v>97</v>
      </c>
      <c r="C45" s="27"/>
      <c r="D45" s="12"/>
      <c r="E45" s="13"/>
      <c r="F45" s="13"/>
      <c r="G45" s="15"/>
      <c r="H45" s="7"/>
      <c r="I45" s="16"/>
      <c r="J45" s="16"/>
      <c r="K45" s="16"/>
      <c r="L45" s="17"/>
      <c r="M45" s="18"/>
      <c r="N45" s="19"/>
      <c r="O45" s="19"/>
      <c r="P45" s="20"/>
      <c r="Q45" s="15"/>
    </row>
    <row r="46" s="12" customFormat="1">
      <c r="B46" s="27" t="s">
        <v>98</v>
      </c>
      <c r="C46" s="27"/>
      <c r="D46" s="12"/>
      <c r="E46" s="13"/>
      <c r="F46" s="13"/>
      <c r="G46" s="15"/>
      <c r="H46" s="7"/>
      <c r="I46" s="16"/>
      <c r="J46" s="16"/>
      <c r="K46" s="16"/>
      <c r="L46" s="17"/>
      <c r="M46" s="18"/>
      <c r="N46" s="19"/>
      <c r="O46" s="19"/>
      <c r="P46" s="20"/>
      <c r="Q46" s="15"/>
    </row>
    <row r="47" s="12" customFormat="1">
      <c r="B47" s="27" t="s">
        <v>65</v>
      </c>
      <c r="C47" s="27"/>
      <c r="D47" s="12"/>
      <c r="E47" s="13"/>
      <c r="F47" s="13"/>
      <c r="G47" s="15"/>
      <c r="H47" s="7"/>
      <c r="I47" s="16"/>
      <c r="J47" s="16"/>
      <c r="K47" s="16"/>
      <c r="L47" s="17"/>
      <c r="M47" s="18"/>
      <c r="N47" s="19"/>
      <c r="O47" s="19"/>
      <c r="P47" s="20"/>
      <c r="Q47" s="15"/>
    </row>
    <row r="48" s="12" customFormat="1">
      <c r="B48" s="27" t="s">
        <v>99</v>
      </c>
      <c r="C48" s="27"/>
      <c r="D48" s="12"/>
      <c r="E48" s="13"/>
      <c r="F48" s="13"/>
      <c r="G48" s="15"/>
      <c r="H48" s="7"/>
      <c r="I48" s="16"/>
      <c r="J48" s="16"/>
      <c r="K48" s="16"/>
      <c r="L48" s="17"/>
      <c r="M48" s="18"/>
      <c r="N48" s="19"/>
      <c r="O48" s="19"/>
      <c r="P48" s="20"/>
      <c r="Q48" s="15"/>
    </row>
    <row r="49" s="12" customFormat="1">
      <c r="B49" s="27" t="s">
        <v>100</v>
      </c>
      <c r="C49" s="27"/>
      <c r="D49" s="12"/>
      <c r="E49" s="13"/>
      <c r="F49" s="13"/>
      <c r="G49" s="15"/>
      <c r="H49" s="7"/>
      <c r="I49" s="16"/>
      <c r="J49" s="16"/>
      <c r="K49" s="16"/>
      <c r="L49" s="17"/>
      <c r="M49" s="18"/>
      <c r="N49" s="19"/>
      <c r="O49" s="19"/>
      <c r="P49" s="20"/>
      <c r="Q49" s="15"/>
    </row>
    <row r="50" s="12" customFormat="1">
      <c r="B50" s="27" t="s">
        <v>101</v>
      </c>
      <c r="C50" s="27"/>
      <c r="D50" s="12"/>
      <c r="E50" s="13"/>
      <c r="F50" s="13"/>
      <c r="G50" s="15"/>
      <c r="H50" s="7"/>
      <c r="I50" s="16"/>
      <c r="J50" s="16"/>
      <c r="K50" s="16"/>
      <c r="L50" s="17"/>
      <c r="M50" s="18"/>
      <c r="N50" s="19"/>
      <c r="O50" s="19"/>
      <c r="P50" s="20"/>
      <c r="Q50" s="15"/>
    </row>
    <row r="51" s="12" customFormat="1">
      <c r="B51" s="27" t="s">
        <v>27</v>
      </c>
      <c r="C51" s="27"/>
      <c r="D51" s="12"/>
      <c r="E51" s="13"/>
      <c r="F51" s="13"/>
      <c r="G51" s="15"/>
      <c r="H51" s="7"/>
      <c r="I51" s="16"/>
      <c r="J51" s="16"/>
      <c r="K51" s="16"/>
      <c r="L51" s="17"/>
      <c r="M51" s="18"/>
      <c r="N51" s="19"/>
      <c r="O51" s="19"/>
      <c r="P51" s="20"/>
      <c r="Q51" s="15"/>
    </row>
    <row r="52" s="12" customFormat="1">
      <c r="B52" s="27" t="s">
        <v>102</v>
      </c>
      <c r="C52" s="27"/>
      <c r="D52" s="12"/>
      <c r="E52" s="13"/>
      <c r="F52" s="13"/>
      <c r="G52" s="15"/>
      <c r="H52" s="7"/>
      <c r="I52" s="16"/>
      <c r="J52" s="16"/>
      <c r="K52" s="16"/>
      <c r="L52" s="17"/>
      <c r="M52" s="18"/>
      <c r="N52" s="19"/>
      <c r="O52" s="19"/>
      <c r="P52" s="20"/>
      <c r="Q52" s="15"/>
    </row>
    <row r="53" s="12" customFormat="1">
      <c r="B53" s="27" t="s">
        <v>103</v>
      </c>
      <c r="C53" s="27"/>
      <c r="D53" s="12"/>
      <c r="E53" s="13"/>
      <c r="F53" s="13"/>
      <c r="G53" s="15"/>
      <c r="H53" s="7"/>
      <c r="I53" s="16"/>
      <c r="J53" s="16"/>
      <c r="K53" s="16"/>
      <c r="L53" s="17"/>
      <c r="M53" s="18"/>
      <c r="N53" s="19"/>
      <c r="O53" s="19"/>
      <c r="P53" s="20"/>
      <c r="Q53" s="15"/>
    </row>
    <row r="54" s="12" customFormat="1">
      <c r="B54" s="27" t="s">
        <v>104</v>
      </c>
      <c r="C54" s="27"/>
      <c r="D54" s="12"/>
      <c r="E54" s="13"/>
      <c r="F54" s="13"/>
      <c r="G54" s="15"/>
      <c r="H54" s="7"/>
      <c r="I54" s="16"/>
      <c r="J54" s="16"/>
      <c r="K54" s="16"/>
      <c r="L54" s="17"/>
      <c r="M54" s="18"/>
      <c r="N54" s="19"/>
      <c r="O54" s="19"/>
      <c r="P54" s="20"/>
      <c r="Q54" s="15"/>
    </row>
    <row r="55" s="12" customFormat="1">
      <c r="B55" s="27" t="s">
        <v>105</v>
      </c>
      <c r="C55" s="27"/>
      <c r="D55" s="12"/>
      <c r="E55" s="13"/>
      <c r="F55" s="13"/>
      <c r="G55" s="15"/>
      <c r="H55" s="7"/>
      <c r="I55" s="16"/>
      <c r="J55" s="16"/>
      <c r="K55" s="16"/>
      <c r="L55" s="17"/>
      <c r="M55" s="18"/>
      <c r="N55" s="19"/>
      <c r="O55" s="19"/>
      <c r="P55" s="20"/>
      <c r="Q55" s="15"/>
    </row>
    <row r="56" s="12" customFormat="1">
      <c r="B56" s="27" t="s">
        <v>106</v>
      </c>
      <c r="C56" s="27"/>
      <c r="D56" s="12"/>
      <c r="E56" s="13"/>
      <c r="F56" s="13"/>
      <c r="G56" s="15"/>
      <c r="H56" s="7"/>
      <c r="I56" s="16"/>
      <c r="J56" s="16"/>
      <c r="K56" s="16"/>
      <c r="L56" s="17"/>
      <c r="M56" s="18"/>
      <c r="N56" s="19"/>
      <c r="O56" s="19"/>
      <c r="P56" s="20"/>
      <c r="Q56" s="15"/>
    </row>
    <row r="57" s="12" customFormat="1">
      <c r="B57" s="27" t="s">
        <v>107</v>
      </c>
      <c r="C57" s="27"/>
      <c r="D57" s="12"/>
      <c r="E57" s="13"/>
      <c r="F57" s="13"/>
      <c r="G57" s="15"/>
      <c r="H57" s="7"/>
      <c r="I57" s="16"/>
      <c r="J57" s="16"/>
      <c r="K57" s="16"/>
      <c r="L57" s="17"/>
      <c r="M57" s="18"/>
      <c r="N57" s="19"/>
      <c r="O57" s="19"/>
      <c r="P57" s="20"/>
      <c r="Q57" s="15"/>
    </row>
    <row r="58" s="12" customFormat="1">
      <c r="B58" s="27" t="s">
        <v>108</v>
      </c>
      <c r="C58" s="27"/>
      <c r="D58" s="12"/>
      <c r="E58" s="13"/>
      <c r="F58" s="13"/>
      <c r="G58" s="15"/>
      <c r="H58" s="7"/>
      <c r="I58" s="16"/>
      <c r="J58" s="16"/>
      <c r="K58" s="16"/>
      <c r="L58" s="17"/>
      <c r="M58" s="18"/>
      <c r="N58" s="19"/>
      <c r="O58" s="19"/>
      <c r="P58" s="20"/>
      <c r="Q58" s="15"/>
    </row>
    <row r="59" s="12" customFormat="1">
      <c r="B59" s="27"/>
      <c r="C59" s="27"/>
      <c r="D59" s="12"/>
      <c r="E59" s="13"/>
      <c r="F59" s="13"/>
      <c r="G59" s="15"/>
      <c r="H59" s="7"/>
      <c r="I59" s="16"/>
      <c r="J59" s="16"/>
      <c r="K59" s="16"/>
      <c r="L59" s="17"/>
      <c r="M59" s="18"/>
      <c r="N59" s="19"/>
      <c r="O59" s="19"/>
      <c r="P59" s="20"/>
      <c r="Q59" s="15"/>
    </row>
    <row r="60" s="12" customFormat="1">
      <c r="B60" s="12"/>
      <c r="C60" s="12"/>
      <c r="D60" s="12"/>
      <c r="E60" s="13"/>
      <c r="F60" s="13"/>
      <c r="G60" s="15"/>
      <c r="H60" s="7"/>
      <c r="I60" s="16"/>
      <c r="J60" s="16"/>
      <c r="K60" s="16"/>
      <c r="L60" s="17"/>
      <c r="M60" s="18"/>
      <c r="N60" s="19"/>
      <c r="O60" s="19"/>
      <c r="P60" s="20"/>
      <c r="Q60" s="15"/>
    </row>
    <row r="61" s="12" customFormat="1">
      <c r="B61" s="12"/>
      <c r="C61" s="12"/>
      <c r="D61" s="12"/>
      <c r="E61" s="13"/>
      <c r="F61" s="13"/>
      <c r="G61" s="15"/>
      <c r="H61" s="7"/>
      <c r="I61" s="16"/>
      <c r="J61" s="16"/>
      <c r="K61" s="16"/>
      <c r="L61" s="17"/>
      <c r="M61" s="18"/>
      <c r="N61" s="19"/>
      <c r="O61" s="19"/>
      <c r="P61" s="20"/>
      <c r="Q61" s="15"/>
    </row>
    <row r="62" s="12" customFormat="1">
      <c r="B62" s="12"/>
      <c r="C62" s="12"/>
      <c r="D62" s="12"/>
      <c r="E62" s="13"/>
      <c r="F62" s="13"/>
      <c r="G62" s="15"/>
      <c r="H62" s="7"/>
      <c r="I62" s="16"/>
      <c r="J62" s="16"/>
      <c r="K62" s="16"/>
      <c r="L62" s="17"/>
      <c r="M62" s="18"/>
      <c r="N62" s="19"/>
      <c r="O62" s="19"/>
      <c r="P62" s="20"/>
      <c r="Q62" s="15"/>
    </row>
    <row r="63" s="12" customFormat="1">
      <c r="B63" s="12"/>
      <c r="C63" s="12"/>
      <c r="D63" s="12"/>
      <c r="E63" s="13"/>
      <c r="F63" s="13"/>
      <c r="G63" s="15"/>
      <c r="H63" s="7"/>
      <c r="I63" s="16"/>
      <c r="J63" s="16"/>
      <c r="K63" s="16"/>
      <c r="L63" s="17"/>
      <c r="M63" s="18"/>
      <c r="N63" s="19"/>
      <c r="O63" s="19"/>
      <c r="P63" s="20"/>
      <c r="Q63" s="15"/>
    </row>
    <row r="64" s="12" customFormat="1">
      <c r="B64" s="12"/>
      <c r="C64" s="12"/>
      <c r="D64" s="12"/>
      <c r="E64" s="13"/>
      <c r="F64" s="13"/>
      <c r="G64" s="15"/>
      <c r="H64" s="7"/>
      <c r="I64" s="16"/>
      <c r="J64" s="16"/>
      <c r="K64" s="16"/>
      <c r="L64" s="17"/>
      <c r="M64" s="18"/>
      <c r="N64" s="19"/>
      <c r="O64" s="19"/>
      <c r="P64" s="20"/>
      <c r="Q64" s="15"/>
    </row>
    <row r="65" s="12" customFormat="1">
      <c r="B65" s="12"/>
      <c r="C65" s="12"/>
      <c r="D65" s="12"/>
      <c r="E65" s="13"/>
      <c r="F65" s="13"/>
      <c r="G65" s="15"/>
      <c r="H65" s="7"/>
      <c r="I65" s="16"/>
      <c r="J65" s="16"/>
      <c r="K65" s="16"/>
      <c r="L65" s="17"/>
      <c r="M65" s="18"/>
      <c r="N65" s="19"/>
      <c r="O65" s="19"/>
      <c r="P65" s="20"/>
      <c r="Q65" s="15"/>
    </row>
    <row r="66" s="12" customFormat="1">
      <c r="B66" s="12"/>
      <c r="C66" s="12"/>
      <c r="D66" s="12"/>
      <c r="E66" s="13"/>
      <c r="F66" s="13"/>
      <c r="G66" s="15"/>
      <c r="H66" s="7"/>
      <c r="I66" s="16"/>
      <c r="J66" s="16"/>
      <c r="K66" s="16"/>
      <c r="L66" s="17"/>
      <c r="M66" s="18"/>
      <c r="N66" s="19"/>
      <c r="O66" s="19"/>
      <c r="P66" s="20"/>
      <c r="Q66" s="15"/>
    </row>
    <row r="67" s="12" customFormat="1">
      <c r="B67" s="12"/>
      <c r="C67" s="12"/>
      <c r="D67" s="12"/>
      <c r="E67" s="13"/>
      <c r="F67" s="13"/>
      <c r="G67" s="15"/>
      <c r="H67" s="7"/>
      <c r="I67" s="16"/>
      <c r="J67" s="16"/>
      <c r="K67" s="16"/>
      <c r="L67" s="17"/>
      <c r="M67" s="18"/>
      <c r="N67" s="19"/>
      <c r="O67" s="19"/>
      <c r="P67" s="20"/>
      <c r="Q67" s="15"/>
    </row>
    <row r="68" s="12" customFormat="1">
      <c r="B68" s="12"/>
      <c r="C68" s="12"/>
      <c r="D68" s="12"/>
      <c r="E68" s="13"/>
      <c r="F68" s="13"/>
      <c r="G68" s="15"/>
      <c r="H68" s="7"/>
      <c r="I68" s="16"/>
      <c r="J68" s="16"/>
      <c r="K68" s="16"/>
      <c r="L68" s="17"/>
      <c r="M68" s="18"/>
      <c r="N68" s="19"/>
      <c r="O68" s="19"/>
      <c r="P68" s="20"/>
      <c r="Q68" s="15"/>
    </row>
    <row r="69" s="12" customFormat="1">
      <c r="B69" s="12"/>
      <c r="C69" s="12"/>
      <c r="D69" s="12"/>
      <c r="E69" s="13"/>
      <c r="F69" s="13"/>
      <c r="G69" s="15"/>
      <c r="H69" s="7"/>
      <c r="I69" s="16"/>
      <c r="J69" s="16"/>
      <c r="K69" s="16"/>
      <c r="L69" s="17"/>
      <c r="M69" s="18"/>
      <c r="N69" s="19"/>
      <c r="O69" s="19"/>
      <c r="P69" s="20"/>
      <c r="Q69" s="15"/>
    </row>
    <row r="70" s="12" customFormat="1">
      <c r="B70" s="12"/>
      <c r="C70" s="12"/>
      <c r="D70" s="12"/>
      <c r="E70" s="13"/>
      <c r="F70" s="13"/>
      <c r="G70" s="15"/>
      <c r="H70" s="7"/>
      <c r="I70" s="16"/>
      <c r="J70" s="16"/>
      <c r="K70" s="16"/>
      <c r="L70" s="17"/>
      <c r="M70" s="18"/>
      <c r="N70" s="19"/>
      <c r="O70" s="19"/>
      <c r="P70" s="20"/>
      <c r="Q70" s="15"/>
    </row>
    <row r="71" s="12" customFormat="1">
      <c r="B71" s="12"/>
      <c r="C71" s="12"/>
      <c r="D71" s="12"/>
      <c r="E71" s="13"/>
      <c r="F71" s="13"/>
      <c r="G71" s="15"/>
      <c r="H71" s="7"/>
      <c r="I71" s="16"/>
      <c r="J71" s="16"/>
      <c r="K71" s="16"/>
      <c r="L71" s="17"/>
      <c r="M71" s="18"/>
      <c r="N71" s="19"/>
      <c r="O71" s="19"/>
      <c r="P71" s="20"/>
      <c r="Q71" s="15"/>
    </row>
    <row r="72" s="12" customFormat="1">
      <c r="B72" s="12"/>
      <c r="C72" s="12"/>
      <c r="D72" s="12"/>
      <c r="E72" s="13"/>
      <c r="F72" s="13"/>
      <c r="G72" s="15"/>
      <c r="H72" s="7"/>
      <c r="I72" s="16"/>
      <c r="J72" s="16"/>
      <c r="K72" s="16"/>
      <c r="L72" s="17"/>
      <c r="M72" s="18"/>
      <c r="N72" s="19"/>
      <c r="O72" s="19"/>
      <c r="P72" s="20"/>
      <c r="Q72" s="15"/>
    </row>
    <row r="73" s="12" customFormat="1">
      <c r="B73" s="12"/>
      <c r="C73" s="12"/>
      <c r="D73" s="12"/>
      <c r="E73" s="13"/>
      <c r="F73" s="13"/>
      <c r="G73" s="15"/>
      <c r="H73" s="7"/>
      <c r="I73" s="16"/>
      <c r="J73" s="16"/>
      <c r="K73" s="16"/>
      <c r="L73" s="17"/>
      <c r="M73" s="18"/>
      <c r="N73" s="19"/>
      <c r="O73" s="19"/>
      <c r="P73" s="20"/>
      <c r="Q73" s="15"/>
    </row>
    <row r="74" s="12" customFormat="1">
      <c r="B74" s="12"/>
      <c r="C74" s="12"/>
      <c r="D74" s="12"/>
      <c r="E74" s="13"/>
      <c r="F74" s="13"/>
      <c r="G74" s="15"/>
      <c r="H74" s="7"/>
      <c r="I74" s="16"/>
      <c r="J74" s="16"/>
      <c r="K74" s="16"/>
      <c r="L74" s="17"/>
      <c r="M74" s="18"/>
      <c r="N74" s="19"/>
      <c r="O74" s="19"/>
      <c r="P74" s="20"/>
      <c r="Q74" s="15"/>
    </row>
    <row r="75" s="12" customFormat="1">
      <c r="B75" s="12"/>
      <c r="C75" s="12"/>
      <c r="D75" s="12"/>
      <c r="E75" s="13"/>
      <c r="F75" s="13"/>
      <c r="G75" s="15"/>
      <c r="H75" s="7"/>
      <c r="I75" s="16"/>
      <c r="J75" s="16"/>
      <c r="K75" s="16"/>
      <c r="L75" s="17"/>
      <c r="M75" s="18"/>
      <c r="N75" s="19"/>
      <c r="O75" s="19"/>
      <c r="P75" s="20"/>
      <c r="Q75" s="15"/>
    </row>
    <row r="76" s="12" customFormat="1">
      <c r="B76" s="12"/>
      <c r="C76" s="12"/>
      <c r="D76" s="12"/>
      <c r="E76" s="13"/>
      <c r="F76" s="13"/>
      <c r="G76" s="15"/>
      <c r="H76" s="7"/>
      <c r="I76" s="16"/>
      <c r="J76" s="16"/>
      <c r="K76" s="16"/>
      <c r="L76" s="17"/>
      <c r="M76" s="18"/>
      <c r="N76" s="19"/>
      <c r="O76" s="19"/>
      <c r="P76" s="20"/>
      <c r="Q76" s="15"/>
    </row>
    <row r="77" s="12" customFormat="1">
      <c r="B77" s="12"/>
      <c r="C77" s="12"/>
      <c r="D77" s="12"/>
      <c r="E77" s="13"/>
      <c r="F77" s="13"/>
      <c r="G77" s="15"/>
      <c r="H77" s="7"/>
      <c r="I77" s="16"/>
      <c r="J77" s="16"/>
      <c r="K77" s="16"/>
      <c r="L77" s="17"/>
      <c r="M77" s="18"/>
      <c r="N77" s="19"/>
      <c r="O77" s="19"/>
      <c r="P77" s="20"/>
      <c r="Q77" s="15"/>
    </row>
    <row r="78" s="12" customFormat="1">
      <c r="B78" s="12"/>
      <c r="C78" s="12"/>
      <c r="D78" s="12"/>
      <c r="E78" s="13"/>
      <c r="F78" s="13"/>
      <c r="G78" s="15"/>
      <c r="H78" s="7"/>
      <c r="I78" s="16"/>
      <c r="J78" s="16"/>
      <c r="K78" s="16"/>
      <c r="L78" s="17"/>
      <c r="M78" s="18"/>
      <c r="N78" s="19"/>
      <c r="O78" s="19"/>
      <c r="P78" s="20"/>
      <c r="Q78" s="15"/>
    </row>
    <row r="79" s="12" customFormat="1">
      <c r="B79" s="12"/>
      <c r="C79" s="12"/>
      <c r="D79" s="12"/>
      <c r="E79" s="13"/>
      <c r="F79" s="13"/>
      <c r="G79" s="15"/>
      <c r="H79" s="7"/>
      <c r="I79" s="16"/>
      <c r="J79" s="16"/>
      <c r="K79" s="16"/>
      <c r="L79" s="17"/>
      <c r="M79" s="18"/>
      <c r="N79" s="19"/>
      <c r="O79" s="19"/>
      <c r="P79" s="20"/>
      <c r="Q79" s="15"/>
    </row>
    <row r="80" s="12" customFormat="1">
      <c r="B80" s="12"/>
      <c r="C80" s="12"/>
      <c r="D80" s="12"/>
      <c r="E80" s="13"/>
      <c r="F80" s="13"/>
      <c r="G80" s="15"/>
      <c r="H80" s="7"/>
      <c r="I80" s="16"/>
      <c r="J80" s="16"/>
      <c r="K80" s="16"/>
      <c r="L80" s="17"/>
      <c r="M80" s="18"/>
      <c r="N80" s="19"/>
      <c r="O80" s="19"/>
      <c r="P80" s="20"/>
      <c r="Q80" s="15"/>
    </row>
    <row r="81" s="12" customFormat="1">
      <c r="B81" s="12"/>
      <c r="C81" s="12"/>
      <c r="D81" s="12"/>
      <c r="E81" s="13"/>
      <c r="F81" s="13"/>
      <c r="G81" s="15"/>
      <c r="H81" s="7"/>
      <c r="I81" s="16"/>
      <c r="J81" s="16"/>
      <c r="K81" s="16"/>
      <c r="L81" s="17"/>
      <c r="M81" s="18"/>
      <c r="N81" s="19"/>
      <c r="O81" s="19"/>
      <c r="P81" s="20"/>
      <c r="Q81" s="15"/>
    </row>
    <row r="82" s="12" customFormat="1">
      <c r="B82" s="12"/>
      <c r="C82" s="12"/>
      <c r="D82" s="12"/>
      <c r="E82" s="13"/>
      <c r="F82" s="13"/>
      <c r="G82" s="15"/>
      <c r="H82" s="7"/>
      <c r="I82" s="16"/>
      <c r="J82" s="16"/>
      <c r="K82" s="16"/>
      <c r="L82" s="17"/>
      <c r="M82" s="18"/>
      <c r="N82" s="19"/>
      <c r="O82" s="19"/>
      <c r="P82" s="20"/>
      <c r="Q82" s="15"/>
    </row>
    <row r="83" s="12" customFormat="1">
      <c r="B83" s="12"/>
      <c r="C83" s="12"/>
      <c r="D83" s="12"/>
      <c r="E83" s="13"/>
      <c r="F83" s="13"/>
      <c r="G83" s="15"/>
      <c r="H83" s="7"/>
      <c r="I83" s="16"/>
      <c r="J83" s="16"/>
      <c r="K83" s="16"/>
      <c r="L83" s="17"/>
      <c r="M83" s="18"/>
      <c r="N83" s="19"/>
      <c r="O83" s="19"/>
      <c r="P83" s="20"/>
      <c r="Q83" s="15"/>
    </row>
    <row r="84" s="12" customFormat="1">
      <c r="B84" s="12"/>
      <c r="C84" s="12"/>
      <c r="D84" s="12"/>
      <c r="E84" s="13"/>
      <c r="F84" s="13"/>
      <c r="G84" s="15"/>
      <c r="H84" s="7"/>
      <c r="I84" s="16"/>
      <c r="J84" s="16"/>
      <c r="K84" s="16"/>
      <c r="L84" s="17"/>
      <c r="M84" s="18"/>
      <c r="N84" s="19"/>
      <c r="O84" s="19"/>
      <c r="P84" s="20"/>
      <c r="Q84" s="15"/>
    </row>
    <row r="85" s="12" customFormat="1">
      <c r="B85" s="12"/>
      <c r="C85" s="12"/>
      <c r="D85" s="12"/>
      <c r="E85" s="13"/>
      <c r="F85" s="13"/>
      <c r="G85" s="15"/>
      <c r="H85" s="7"/>
      <c r="I85" s="16"/>
      <c r="J85" s="16"/>
      <c r="K85" s="16"/>
      <c r="L85" s="17"/>
      <c r="M85" s="18"/>
      <c r="N85" s="19"/>
      <c r="O85" s="19"/>
      <c r="P85" s="20"/>
      <c r="Q85" s="15"/>
    </row>
    <row r="86" s="12" customFormat="1">
      <c r="B86" s="12"/>
      <c r="C86" s="12"/>
      <c r="D86" s="12"/>
      <c r="E86" s="13"/>
      <c r="F86" s="13"/>
      <c r="G86" s="15"/>
      <c r="H86" s="7"/>
      <c r="I86" s="16"/>
      <c r="J86" s="16"/>
      <c r="K86" s="16"/>
      <c r="L86" s="17"/>
      <c r="M86" s="18"/>
      <c r="N86" s="19"/>
      <c r="O86" s="19"/>
      <c r="P86" s="20"/>
      <c r="Q86" s="15"/>
    </row>
    <row r="87" s="12" customFormat="1">
      <c r="B87" s="12"/>
      <c r="C87" s="12"/>
      <c r="D87" s="12"/>
      <c r="E87" s="13"/>
      <c r="F87" s="13"/>
      <c r="G87" s="15"/>
      <c r="H87" s="7"/>
      <c r="I87" s="16"/>
      <c r="J87" s="16"/>
      <c r="K87" s="16"/>
      <c r="L87" s="17"/>
      <c r="M87" s="18"/>
      <c r="N87" s="19"/>
      <c r="O87" s="19"/>
      <c r="P87" s="20"/>
      <c r="Q87" s="15"/>
    </row>
    <row r="88" s="12" customFormat="1">
      <c r="B88" s="12"/>
      <c r="C88" s="12"/>
      <c r="D88" s="12"/>
      <c r="E88" s="13"/>
      <c r="F88" s="13"/>
      <c r="G88" s="15"/>
      <c r="H88" s="7"/>
      <c r="I88" s="16"/>
      <c r="J88" s="16"/>
      <c r="K88" s="16"/>
      <c r="L88" s="17"/>
      <c r="M88" s="18"/>
      <c r="N88" s="19"/>
      <c r="O88" s="19"/>
      <c r="P88" s="20"/>
      <c r="Q88" s="15"/>
    </row>
    <row r="89" s="12" customFormat="1">
      <c r="B89" s="12"/>
      <c r="C89" s="12"/>
      <c r="D89" s="12"/>
      <c r="E89" s="13"/>
      <c r="F89" s="13"/>
      <c r="G89" s="15"/>
      <c r="H89" s="7"/>
      <c r="I89" s="16"/>
      <c r="J89" s="16"/>
      <c r="K89" s="16"/>
      <c r="L89" s="17"/>
      <c r="M89" s="18"/>
      <c r="N89" s="19"/>
      <c r="O89" s="19"/>
      <c r="P89" s="20"/>
      <c r="Q89" s="15"/>
    </row>
    <row r="90" s="12" customFormat="1">
      <c r="B90" s="12"/>
      <c r="C90" s="12"/>
      <c r="D90" s="12"/>
      <c r="E90" s="13"/>
      <c r="F90" s="13"/>
      <c r="G90" s="15"/>
      <c r="H90" s="7"/>
      <c r="I90" s="16"/>
      <c r="J90" s="16"/>
      <c r="K90" s="16"/>
      <c r="L90" s="17"/>
      <c r="M90" s="18"/>
      <c r="N90" s="19"/>
      <c r="O90" s="19"/>
      <c r="P90" s="20"/>
      <c r="Q90" s="15"/>
    </row>
    <row r="91" s="12" customFormat="1">
      <c r="B91" s="12"/>
      <c r="C91" s="12"/>
      <c r="D91" s="12"/>
      <c r="E91" s="13"/>
      <c r="F91" s="13"/>
      <c r="G91" s="15"/>
      <c r="H91" s="7"/>
      <c r="I91" s="16"/>
      <c r="J91" s="16"/>
      <c r="K91" s="16"/>
      <c r="L91" s="17"/>
      <c r="M91" s="18"/>
      <c r="N91" s="19"/>
      <c r="O91" s="19"/>
      <c r="P91" s="20"/>
      <c r="Q91" s="15"/>
    </row>
    <row r="92" s="12" customFormat="1">
      <c r="B92" s="12"/>
      <c r="C92" s="12"/>
      <c r="D92" s="12"/>
      <c r="E92" s="13"/>
      <c r="F92" s="13"/>
      <c r="G92" s="15"/>
      <c r="H92" s="7"/>
      <c r="I92" s="16"/>
      <c r="J92" s="16"/>
      <c r="K92" s="16"/>
      <c r="L92" s="17"/>
      <c r="M92" s="18"/>
      <c r="N92" s="19"/>
      <c r="O92" s="19"/>
      <c r="P92" s="20"/>
      <c r="Q92" s="15"/>
    </row>
    <row r="93" s="12" customFormat="1">
      <c r="B93" s="12"/>
      <c r="C93" s="12"/>
      <c r="D93" s="12"/>
      <c r="E93" s="13"/>
      <c r="F93" s="13"/>
      <c r="G93" s="15"/>
      <c r="H93" s="7"/>
      <c r="I93" s="16"/>
      <c r="J93" s="16"/>
      <c r="K93" s="16"/>
      <c r="L93" s="17"/>
      <c r="M93" s="18"/>
      <c r="N93" s="19"/>
      <c r="O93" s="19"/>
      <c r="P93" s="20"/>
      <c r="Q93" s="15"/>
    </row>
    <row r="94" s="12" customFormat="1">
      <c r="B94" s="12"/>
      <c r="C94" s="12"/>
      <c r="D94" s="12"/>
      <c r="E94" s="13"/>
      <c r="F94" s="13"/>
      <c r="G94" s="15"/>
      <c r="H94" s="7"/>
      <c r="I94" s="16"/>
      <c r="J94" s="16"/>
      <c r="K94" s="16"/>
      <c r="L94" s="17"/>
      <c r="M94" s="18"/>
      <c r="N94" s="19"/>
      <c r="O94" s="19"/>
      <c r="P94" s="20"/>
      <c r="Q94" s="15"/>
    </row>
    <row r="95" s="12" customFormat="1">
      <c r="B95" s="12"/>
      <c r="C95" s="12"/>
      <c r="D95" s="12"/>
      <c r="E95" s="13"/>
      <c r="F95" s="13"/>
      <c r="G95" s="15"/>
      <c r="H95" s="7"/>
      <c r="I95" s="16"/>
      <c r="J95" s="16"/>
      <c r="K95" s="16"/>
      <c r="L95" s="17"/>
      <c r="M95" s="18"/>
      <c r="N95" s="19"/>
      <c r="O95" s="19"/>
      <c r="P95" s="20"/>
      <c r="Q95" s="15"/>
    </row>
    <row r="96" s="12" customFormat="1">
      <c r="B96" s="12"/>
      <c r="C96" s="12"/>
      <c r="D96" s="12"/>
      <c r="E96" s="13"/>
      <c r="F96" s="13"/>
      <c r="G96" s="15"/>
      <c r="H96" s="7"/>
      <c r="I96" s="16"/>
      <c r="J96" s="16"/>
      <c r="K96" s="16"/>
      <c r="L96" s="17"/>
      <c r="M96" s="18"/>
      <c r="N96" s="19"/>
      <c r="O96" s="19"/>
      <c r="P96" s="20"/>
      <c r="Q96" s="15"/>
    </row>
    <row r="97" s="12" customFormat="1">
      <c r="B97" s="12"/>
      <c r="C97" s="12"/>
      <c r="D97" s="12"/>
      <c r="E97" s="13"/>
      <c r="F97" s="13"/>
      <c r="G97" s="15"/>
      <c r="H97" s="7"/>
      <c r="I97" s="16"/>
      <c r="J97" s="16"/>
      <c r="K97" s="16"/>
      <c r="L97" s="17"/>
      <c r="M97" s="18"/>
      <c r="N97" s="19"/>
      <c r="O97" s="19"/>
      <c r="P97" s="20"/>
      <c r="Q97" s="15"/>
    </row>
    <row r="98" s="12" customFormat="1">
      <c r="B98" s="12"/>
      <c r="C98" s="12"/>
      <c r="D98" s="12"/>
      <c r="E98" s="13"/>
      <c r="F98" s="13"/>
      <c r="G98" s="15"/>
      <c r="H98" s="7"/>
      <c r="I98" s="16"/>
      <c r="J98" s="16"/>
      <c r="K98" s="16"/>
      <c r="L98" s="17"/>
      <c r="M98" s="18"/>
      <c r="N98" s="19"/>
      <c r="O98" s="19"/>
      <c r="P98" s="20"/>
      <c r="Q98" s="15"/>
    </row>
    <row r="99" s="12" customFormat="1">
      <c r="B99" s="12"/>
      <c r="C99" s="12"/>
      <c r="D99" s="12"/>
      <c r="E99" s="13"/>
      <c r="F99" s="13"/>
      <c r="G99" s="15"/>
      <c r="H99" s="7"/>
      <c r="I99" s="16"/>
      <c r="J99" s="16"/>
      <c r="K99" s="16"/>
      <c r="L99" s="17"/>
      <c r="M99" s="18"/>
      <c r="N99" s="19"/>
      <c r="O99" s="19"/>
      <c r="P99" s="20"/>
      <c r="Q99" s="15"/>
    </row>
    <row r="100" s="12" customFormat="1">
      <c r="B100" s="12"/>
      <c r="C100" s="12"/>
      <c r="D100" s="12"/>
      <c r="E100" s="13"/>
      <c r="F100" s="13"/>
      <c r="G100" s="15"/>
      <c r="H100" s="7"/>
      <c r="I100" s="16"/>
      <c r="J100" s="16"/>
      <c r="K100" s="16"/>
      <c r="L100" s="17"/>
      <c r="M100" s="18"/>
      <c r="N100" s="19"/>
      <c r="O100" s="19"/>
      <c r="P100" s="20"/>
      <c r="Q100" s="15"/>
    </row>
    <row r="101" s="12" customFormat="1">
      <c r="B101" s="12"/>
      <c r="C101" s="12"/>
      <c r="D101" s="12"/>
      <c r="E101" s="13"/>
      <c r="F101" s="13"/>
      <c r="G101" s="15"/>
      <c r="H101" s="7"/>
      <c r="I101" s="16"/>
      <c r="J101" s="16"/>
      <c r="K101" s="16"/>
      <c r="L101" s="17"/>
      <c r="M101" s="18"/>
      <c r="N101" s="19"/>
      <c r="O101" s="19"/>
      <c r="P101" s="20"/>
      <c r="Q101" s="15"/>
    </row>
    <row r="102" s="12" customFormat="1">
      <c r="B102" s="12"/>
      <c r="C102" s="12"/>
      <c r="D102" s="12"/>
      <c r="E102" s="13"/>
      <c r="F102" s="13"/>
      <c r="G102" s="15"/>
      <c r="H102" s="7"/>
      <c r="I102" s="16"/>
      <c r="J102" s="16"/>
      <c r="K102" s="16"/>
      <c r="L102" s="17"/>
      <c r="M102" s="18"/>
      <c r="N102" s="19"/>
      <c r="O102" s="19"/>
      <c r="P102" s="20"/>
      <c r="Q102" s="15"/>
    </row>
    <row r="103" s="12" customFormat="1">
      <c r="B103" s="12"/>
      <c r="C103" s="12"/>
      <c r="D103" s="12"/>
      <c r="E103" s="13"/>
      <c r="F103" s="13"/>
      <c r="G103" s="15"/>
      <c r="H103" s="7"/>
      <c r="I103" s="16"/>
      <c r="J103" s="16"/>
      <c r="K103" s="16"/>
      <c r="L103" s="17"/>
      <c r="M103" s="18"/>
      <c r="N103" s="19"/>
      <c r="O103" s="19"/>
      <c r="P103" s="20"/>
      <c r="Q103" s="15"/>
    </row>
    <row r="104" s="12" customFormat="1">
      <c r="B104" s="12"/>
      <c r="C104" s="12"/>
      <c r="D104" s="12"/>
      <c r="E104" s="13"/>
      <c r="F104" s="13"/>
      <c r="G104" s="15"/>
      <c r="H104" s="7"/>
      <c r="I104" s="16"/>
      <c r="J104" s="16"/>
      <c r="K104" s="16"/>
      <c r="L104" s="17"/>
      <c r="M104" s="18"/>
      <c r="N104" s="19"/>
      <c r="O104" s="19"/>
      <c r="P104" s="20"/>
      <c r="Q104" s="15"/>
    </row>
    <row r="105" s="12" customFormat="1">
      <c r="B105" s="12"/>
      <c r="C105" s="12"/>
      <c r="D105" s="12"/>
      <c r="E105" s="13"/>
      <c r="F105" s="13"/>
      <c r="G105" s="15"/>
      <c r="H105" s="7"/>
      <c r="I105" s="16"/>
      <c r="J105" s="16"/>
      <c r="K105" s="16"/>
      <c r="L105" s="17"/>
      <c r="M105" s="18"/>
      <c r="N105" s="19"/>
      <c r="O105" s="19"/>
      <c r="P105" s="20"/>
      <c r="Q105" s="15"/>
    </row>
    <row r="106" s="12" customFormat="1">
      <c r="B106" s="12"/>
      <c r="C106" s="12"/>
      <c r="D106" s="12"/>
      <c r="E106" s="13"/>
      <c r="F106" s="13"/>
      <c r="G106" s="15"/>
      <c r="H106" s="7"/>
      <c r="I106" s="16"/>
      <c r="J106" s="16"/>
      <c r="K106" s="16"/>
      <c r="L106" s="17"/>
      <c r="M106" s="18"/>
      <c r="N106" s="19"/>
      <c r="O106" s="19"/>
      <c r="P106" s="20"/>
      <c r="Q106" s="15"/>
    </row>
    <row r="107" s="12" customFormat="1">
      <c r="B107" s="12"/>
      <c r="C107" s="12"/>
      <c r="D107" s="12"/>
      <c r="E107" s="13"/>
      <c r="F107" s="13"/>
      <c r="G107" s="15"/>
      <c r="H107" s="7"/>
      <c r="I107" s="16"/>
      <c r="J107" s="16"/>
      <c r="K107" s="16"/>
      <c r="L107" s="17"/>
      <c r="M107" s="18"/>
      <c r="N107" s="19"/>
      <c r="O107" s="19"/>
      <c r="P107" s="20"/>
      <c r="Q107" s="15"/>
    </row>
    <row r="108" s="12" customFormat="1">
      <c r="B108" s="12"/>
      <c r="C108" s="12"/>
      <c r="D108" s="12"/>
      <c r="E108" s="13"/>
      <c r="F108" s="13"/>
      <c r="G108" s="15"/>
      <c r="H108" s="7"/>
      <c r="I108" s="16"/>
      <c r="J108" s="16"/>
      <c r="K108" s="16"/>
      <c r="L108" s="17"/>
      <c r="M108" s="18"/>
      <c r="N108" s="19"/>
      <c r="O108" s="19"/>
      <c r="P108" s="20"/>
      <c r="Q108" s="15"/>
    </row>
    <row r="109" s="12" customFormat="1">
      <c r="B109" s="12"/>
      <c r="C109" s="12"/>
      <c r="D109" s="12"/>
      <c r="E109" s="13"/>
      <c r="F109" s="13"/>
      <c r="G109" s="15"/>
      <c r="H109" s="7"/>
      <c r="I109" s="16"/>
      <c r="J109" s="16"/>
      <c r="K109" s="16"/>
      <c r="L109" s="17"/>
      <c r="M109" s="18"/>
      <c r="N109" s="19"/>
      <c r="O109" s="19"/>
      <c r="P109" s="20"/>
      <c r="Q109" s="15"/>
    </row>
    <row r="110" s="12" customFormat="1">
      <c r="B110" s="12"/>
      <c r="C110" s="12"/>
      <c r="D110" s="12"/>
      <c r="E110" s="13"/>
      <c r="F110" s="13"/>
      <c r="G110" s="15"/>
      <c r="H110" s="7"/>
      <c r="I110" s="28" t="s">
        <v>109</v>
      </c>
      <c r="J110" s="28" t="s">
        <v>89</v>
      </c>
      <c r="K110" s="28" t="s">
        <v>24</v>
      </c>
      <c r="L110" s="29">
        <v>0</v>
      </c>
      <c r="M110" s="30">
        <v>0</v>
      </c>
      <c r="N110" s="31">
        <v>1</v>
      </c>
      <c r="O110" s="31">
        <v>73050</v>
      </c>
      <c r="P110" s="32" t="s">
        <v>29</v>
      </c>
      <c r="Q110" s="15"/>
    </row>
    <row r="111" s="12" customFormat="1">
      <c r="B111" s="12"/>
      <c r="C111" s="12"/>
      <c r="D111" s="12"/>
      <c r="E111" s="13"/>
      <c r="F111" s="13"/>
      <c r="G111" s="15"/>
      <c r="H111" s="7"/>
      <c r="I111" s="28" t="s">
        <v>110</v>
      </c>
      <c r="J111" s="28" t="s">
        <v>89</v>
      </c>
      <c r="K111" s="28" t="s">
        <v>24</v>
      </c>
      <c r="L111" s="29">
        <v>0</v>
      </c>
      <c r="M111" s="30">
        <v>0</v>
      </c>
      <c r="N111" s="31">
        <v>1</v>
      </c>
      <c r="O111" s="31">
        <v>73050</v>
      </c>
      <c r="P111" s="32" t="s">
        <v>29</v>
      </c>
      <c r="Q111" s="15"/>
    </row>
    <row r="112" s="12" customFormat="1">
      <c r="B112" s="12"/>
      <c r="C112" s="12"/>
      <c r="D112" s="12"/>
    </row>
    <row r="113" s="12" customFormat="1">
      <c r="B113" s="12"/>
      <c r="C113" s="12"/>
      <c r="D113" s="12"/>
    </row>
    <row r="114" s="12" customFormat="1">
      <c r="B114" s="12"/>
      <c r="C114" s="12"/>
      <c r="D114" s="12"/>
    </row>
    <row r="115" s="12" customFormat="1">
      <c r="B115" s="12"/>
      <c r="C115" s="12"/>
      <c r="D115" s="12"/>
      <c r="I115" s="33"/>
      <c r="M115" s="34"/>
      <c r="N115" s="34"/>
      <c r="O115" s="35"/>
      <c r="P115" s="35"/>
    </row>
    <row r="116" s="12" customFormat="1">
      <c r="B116" s="12"/>
      <c r="C116" s="12"/>
      <c r="D116" s="12"/>
      <c r="M116" s="34"/>
      <c r="N116" s="34"/>
      <c r="O116" s="35"/>
      <c r="P116" s="35"/>
    </row>
    <row r="117" s="12" customFormat="1">
      <c r="B117" s="12"/>
      <c r="C117" s="12"/>
      <c r="D117" s="12"/>
      <c r="M117" s="34"/>
      <c r="N117" s="34"/>
    </row>
    <row r="118" s="12" customFormat="1">
      <c r="B118" s="12"/>
      <c r="C118" s="12"/>
      <c r="D118" s="12"/>
      <c r="M118" s="34"/>
      <c r="N118" s="34"/>
      <c r="O118" s="35"/>
      <c r="P118" s="35"/>
    </row>
    <row r="119" s="12" customFormat="1">
      <c r="B119" s="12"/>
      <c r="C119" s="12"/>
      <c r="D119" s="12"/>
      <c r="J119" s="36"/>
      <c r="M119" s="34"/>
      <c r="N119" s="34"/>
      <c r="O119" s="35"/>
      <c r="P119" s="35"/>
    </row>
    <row r="120" s="12" customFormat="1">
      <c r="B120" s="12"/>
      <c r="C120" s="12"/>
      <c r="D120" s="12"/>
    </row>
    <row r="121" s="12" customFormat="1">
      <c r="B121" s="12"/>
      <c r="C121" s="12"/>
      <c r="D121" s="12"/>
    </row>
    <row r="122" s="12" customFormat="1">
      <c r="B122" s="12"/>
      <c r="C122" s="12"/>
      <c r="D122" s="12"/>
      <c r="M122" s="34"/>
      <c r="N122" s="34"/>
    </row>
    <row r="123" s="12" customFormat="1">
      <c r="B123" s="12"/>
      <c r="C123" s="12"/>
      <c r="D123" s="12"/>
      <c r="M123" s="34"/>
      <c r="N123" s="34"/>
    </row>
    <row r="124" s="12" customFormat="1">
      <c r="B124" s="12"/>
      <c r="C124" s="12"/>
      <c r="D124" s="12"/>
      <c r="M124" s="34"/>
      <c r="N124" s="34"/>
    </row>
    <row r="125" s="12" customFormat="1">
      <c r="B125" s="12"/>
      <c r="C125" s="12"/>
      <c r="D125" s="12"/>
      <c r="M125" s="34"/>
      <c r="N125" s="34"/>
    </row>
    <row r="126" s="12" customFormat="1">
      <c r="B126" s="12"/>
      <c r="C126" s="12"/>
      <c r="D126" s="12"/>
      <c r="M126" s="34"/>
      <c r="N126" s="34"/>
    </row>
    <row r="127" s="12" customFormat="1">
      <c r="B127" s="12"/>
      <c r="C127" s="12"/>
      <c r="D127" s="12"/>
      <c r="M127" s="34"/>
      <c r="N127" s="34"/>
    </row>
    <row r="128" s="12" customFormat="1">
      <c r="B128" s="12"/>
      <c r="C128" s="12"/>
      <c r="M128" s="34"/>
      <c r="N128" s="34"/>
    </row>
    <row r="129" s="12" customFormat="1">
      <c r="B129" s="12"/>
      <c r="C129" s="12"/>
      <c r="M129" s="34"/>
      <c r="N129" s="34"/>
    </row>
    <row r="130" s="12" customFormat="1">
      <c r="B130" s="12"/>
      <c r="C130" s="12"/>
      <c r="M130" s="34"/>
      <c r="N130" s="34"/>
    </row>
    <row r="131" s="12" customFormat="1">
      <c r="B131" s="12"/>
      <c r="C131" s="12"/>
    </row>
    <row r="132" s="12" customFormat="1">
      <c r="B132" s="12"/>
      <c r="C132" s="12"/>
    </row>
    <row r="133" s="12" customFormat="1">
      <c r="B133" s="12"/>
      <c r="C133" s="12"/>
    </row>
    <row r="134" s="12" customFormat="1">
      <c r="E134" s="12" t="s">
        <v>25</v>
      </c>
    </row>
    <row r="135" s="12" customFormat="1">
      <c r="E135" s="12" t="s">
        <v>111</v>
      </c>
    </row>
    <row r="136" s="12" customFormat="1">
      <c r="E136" s="12" t="s">
        <v>25</v>
      </c>
    </row>
    <row r="137" s="12" customFormat="1"/>
    <row r="138" s="12" customFormat="1"/>
    <row r="139" s="12" customFormat="1"/>
    <row r="140" s="12" customFormat="1"/>
    <row r="141" s="12" customFormat="1"/>
    <row r="142" s="12" customFormat="1"/>
    <row r="143" s="12" customFormat="1"/>
    <row r="144" s="12" customFormat="1"/>
    <row r="145" s="12" customFormat="1"/>
    <row r="146" s="12" customFormat="1"/>
    <row r="147" s="12" customFormat="1"/>
    <row r="148" s="12" customFormat="1"/>
    <row r="149" s="12" customFormat="1"/>
    <row r="150" s="12" customFormat="1"/>
    <row r="151" s="12" customFormat="1"/>
    <row r="152" s="12" customFormat="1"/>
    <row r="153" s="12" customFormat="1"/>
    <row r="154" s="12" customFormat="1"/>
    <row r="155" s="12" customFormat="1"/>
    <row r="156" s="12" customFormat="1"/>
    <row r="157" s="12" customFormat="1">
      <c r="E157" s="12" t="s">
        <v>111</v>
      </c>
    </row>
    <row r="158" s="12" customFormat="1">
      <c r="E158" s="12" t="s">
        <v>25</v>
      </c>
    </row>
    <row r="159" s="12" customFormat="1">
      <c r="E159" s="12" t="s">
        <v>112</v>
      </c>
    </row>
    <row r="160" s="12" customFormat="1">
      <c r="E160" s="12" t="s">
        <v>25</v>
      </c>
    </row>
    <row r="161" s="12" customFormat="1">
      <c r="E161" s="12" t="s">
        <v>111</v>
      </c>
    </row>
    <row r="162" s="12" customFormat="1">
      <c r="E162" s="12" t="s">
        <v>25</v>
      </c>
    </row>
    <row r="163" s="12" customFormat="1"/>
    <row r="164" s="12" customFormat="1">
      <c r="E164" s="12" t="s">
        <v>25</v>
      </c>
    </row>
    <row r="165" s="12" customFormat="1"/>
    <row r="166" s="12" customFormat="1">
      <c r="E166" s="12" t="s">
        <v>25</v>
      </c>
    </row>
    <row r="167" s="12" customFormat="1"/>
    <row r="168" s="12" customFormat="1">
      <c r="E168" s="12" t="s">
        <v>25</v>
      </c>
    </row>
    <row r="169" s="12" customFormat="1"/>
    <row r="170" s="12" customFormat="1">
      <c r="E170" s="12" t="s">
        <v>25</v>
      </c>
    </row>
    <row r="171" s="12" customFormat="1"/>
    <row r="172" s="12" customFormat="1">
      <c r="E172" s="12" t="s">
        <v>25</v>
      </c>
    </row>
    <row r="173" s="12" customFormat="1"/>
    <row r="174" s="12" customFormat="1">
      <c r="E174" s="12" t="s">
        <v>25</v>
      </c>
    </row>
    <row r="175" s="12" customFormat="1">
      <c r="E175" s="12" t="s">
        <v>111</v>
      </c>
    </row>
    <row r="176" s="12" customFormat="1">
      <c r="E176" s="12" t="s">
        <v>25</v>
      </c>
    </row>
    <row r="177" s="12" customFormat="1">
      <c r="E177" s="12" t="s">
        <v>111</v>
      </c>
    </row>
    <row r="178" s="12" customFormat="1">
      <c r="E178" s="12" t="s">
        <v>25</v>
      </c>
    </row>
    <row r="179" s="12" customFormat="1"/>
    <row r="180" s="12" customFormat="1">
      <c r="E180" s="12" t="s">
        <v>25</v>
      </c>
    </row>
    <row r="181" s="12" customFormat="1">
      <c r="E181" s="12" t="s">
        <v>112</v>
      </c>
    </row>
    <row r="182" s="12" customFormat="1">
      <c r="E182" s="12" t="s">
        <v>25</v>
      </c>
    </row>
    <row r="183" s="12" customFormat="1">
      <c r="E183" s="12" t="s">
        <v>111</v>
      </c>
    </row>
    <row r="184" s="12" customFormat="1">
      <c r="E184" s="12" t="s">
        <v>25</v>
      </c>
    </row>
    <row r="185" s="12" customFormat="1">
      <c r="E185" s="12" t="s">
        <v>112</v>
      </c>
    </row>
    <row r="186" s="12" customFormat="1">
      <c r="E186" s="12" t="s">
        <v>25</v>
      </c>
    </row>
    <row r="187" s="12" customFormat="1">
      <c r="E187" t="s">
        <v>111</v>
      </c>
    </row>
    <row r="188" s="12" customFormat="1">
      <c r="E188" t="s">
        <v>25</v>
      </c>
    </row>
    <row r="189" s="12" customFormat="1">
      <c r="E189" t="s">
        <v>111</v>
      </c>
    </row>
    <row r="190" s="12" customFormat="1">
      <c r="E190" s="12" t="s">
        <v>25</v>
      </c>
    </row>
    <row r="191" s="12" customFormat="1"/>
    <row r="192" s="12" customFormat="1">
      <c r="E192" s="12" t="s">
        <v>25</v>
      </c>
    </row>
    <row r="193" s="12" customFormat="1"/>
    <row r="194" s="12" customFormat="1">
      <c r="E194" s="12" t="s">
        <v>25</v>
      </c>
    </row>
    <row r="195" s="12" customFormat="1"/>
    <row r="196" s="12" customFormat="1">
      <c r="E196" s="12" t="s">
        <v>25</v>
      </c>
    </row>
    <row r="197" s="12" customFormat="1"/>
    <row r="198" s="12" customFormat="1">
      <c r="E198" s="12" t="s">
        <v>25</v>
      </c>
    </row>
    <row r="199" s="12" customFormat="1"/>
    <row r="200" s="12" customFormat="1">
      <c r="E200" s="12" t="s">
        <v>25</v>
      </c>
    </row>
    <row r="201" s="12" customFormat="1"/>
    <row r="202" s="12" customFormat="1"/>
    <row r="203" s="12" customFormat="1"/>
    <row r="204" s="12" customFormat="1"/>
    <row r="205" s="12" customFormat="1"/>
    <row r="206" s="12" customFormat="1"/>
    <row r="207" s="12" customFormat="1"/>
    <row r="208" s="12" customFormat="1"/>
    <row r="209" s="12" customFormat="1"/>
    <row r="210" s="12" customFormat="1"/>
    <row r="211" s="12" customFormat="1"/>
    <row r="212" s="12" customFormat="1"/>
    <row r="213">
      <c r="B213" s="12"/>
      <c r="C213" s="12"/>
    </row>
    <row r="214">
      <c r="B214" s="12"/>
      <c r="C214" s="12"/>
    </row>
    <row r="215">
      <c r="B215" s="12"/>
      <c r="C215" s="12"/>
    </row>
    <row r="216">
      <c r="B216" s="12"/>
      <c r="C216" s="12"/>
    </row>
    <row r="217">
      <c r="B217" s="12"/>
      <c r="C217" s="12"/>
      <c r="E217" t="s">
        <v>25</v>
      </c>
    </row>
    <row r="218">
      <c r="B218" s="12"/>
      <c r="C218" s="12"/>
      <c r="E218" t="s">
        <v>25</v>
      </c>
    </row>
  </sheetData>
  <sortState ref="I10:O19">
    <sortCondition ref="I10:I19"/>
  </sortState>
  <mergeCells count="3">
    <mergeCell ref="B2:F4"/>
    <mergeCell ref="H2:O4"/>
    <mergeCell ref="H6:H111"/>
  </mergeCells>
  <printOptions headings="0" gridLines="0"/>
  <pageMargins left="0.78740157500000008" right="0.78740157500000008" top="0.98425196899999989" bottom="0.98425196899999989" header="0.49212598449999995" footer="0.4921259844999999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 alignWithMargins="0"/>
  <legacyDrawing r:id="rId3"/>
  <extLst>
    <ext uri="{CCE6A557-97BC-4b89-ADB6-D9C93CAAB3DF}">
      <x14:dataValidations xmlns:xm="http://schemas.microsoft.com/office/excel/2006/main" count="2" disablePrompts="0">
        <x14:dataValidation xr:uid="{00A300E3-00D6-414D-8A3F-00DE002900B4}" type="list" allowBlank="1" errorStyle="stop" imeMode="noControl" operator="between" showDropDown="0" showErrorMessage="1" showInputMessage="1">
          <x14:formula1>
            <xm:f>Roles</xm:f>
          </x14:formula1>
          <xm:sqref>K10:K111</xm:sqref>
        </x14:dataValidation>
        <x14:dataValidation xr:uid="{001600B5-00E6-46AA-BE5F-00F900300000}" type="list" allowBlank="1" errorStyle="stop" imeMode="noControl" operator="between" showDropDown="0" showErrorMessage="1" showInputMessage="1">
          <x14:formula1>
            <xm:f>team_dropdown</xm:f>
          </x14:formula1>
          <xm:sqref>J10:J109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14">
    <outlinePr applyStyles="0" summaryBelow="0" summaryRight="0" showOutlineSymbols="1"/>
    <pageSetUpPr autoPageBreaks="1" fitToPage="1"/>
  </sheetPr>
  <dimension ref="A1:BC727"/>
  <sheetViews>
    <sheetView showGridLines="0" showZeros="0" zoomScale="79" workbookViewId="0">
      <pane ySplit="10" topLeftCell="A11" activePane="bottomLeft" state="frozen"/>
      <selection activeCell="O46" activeCellId="0" sqref="O46"/>
    </sheetView>
  </sheetViews>
  <sheetFormatPr defaultColWidth="11.42578125" defaultRowHeight="12.75" outlineLevelRow="1" outlineLevelCol="2"/>
  <cols>
    <col min="1" max="1" customWidth="true" style="37" width="3.140625" collapsed="false"/>
    <col min="2" max="2" customWidth="true" style="37" width="53.140625" collapsed="false"/>
    <col min="3" max="3" customWidth="true" style="37" width="14.85546875" collapsed="true"/>
    <col min="4" max="4" customWidth="true" hidden="true" style="37" width="21.140625" outlineLevel="1" collapsed="false"/>
    <col min="5" max="5" customWidth="true" style="37" width="16.5703125" collapsed="false"/>
    <col min="6" max="6" customWidth="true" style="37" width="23.7109375" collapsed="true"/>
    <col min="7" max="7" customWidth="true" hidden="true" style="37" width="2.140625" collapsed="true" outlineLevel="1"/>
    <col min="8" max="11" customWidth="true" hidden="true" style="37" width="14.140625" outlineLevel="2" collapsed="false"/>
    <col min="12" max="12" customWidth="true" hidden="true" style="37" width="14.140625" collapsed="true" outlineLevel="1"/>
    <col min="13" max="13" customWidth="true" hidden="true" style="37" width="14.140625" outlineLevel="2" collapsed="false"/>
    <col min="14" max="14" customWidth="true" hidden="true" style="37" width="28.42578125" outlineLevel="1" collapsed="false"/>
    <col min="15" max="15" customWidth="true" hidden="true" style="37" width="5.7109375" outlineLevel="1" collapsed="false"/>
    <col min="16" max="16" bestFit="true" customWidth="true" style="37" width="30.5703125" collapsed="true"/>
    <col min="17" max="17" customWidth="true" hidden="true" style="37" width="37.5703125" outlineLevel="1" collapsed="false"/>
    <col min="18" max="18" customWidth="true" style="37" width="2.140625" collapsed="false"/>
    <col min="19" max="54" customWidth="true" style="37" width="8.140625" collapsed="false"/>
    <col min="55" max="16384" style="37" width="11.42578125" collapsed="false"/>
  </cols>
  <sheetData>
    <row r="1" ht="21.75">
      <c r="B1" s="38" t="s">
        <v>113</v>
      </c>
    </row>
    <row r="2" s="39" customFormat="1" ht="30.75">
      <c r="A2" s="37"/>
      <c r="B2" s="40" t="s">
        <v>114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  <c r="Q2" s="42"/>
      <c r="R2" s="43"/>
      <c r="S2" s="44">
        <v>2023</v>
      </c>
      <c r="T2" s="45"/>
      <c r="U2" s="45"/>
      <c r="V2" s="45"/>
      <c r="W2" s="45"/>
      <c r="X2" s="45"/>
      <c r="Y2" s="46">
        <v>2023</v>
      </c>
      <c r="Z2" s="47"/>
      <c r="AA2" s="47"/>
      <c r="AB2" s="47"/>
      <c r="AC2" s="47"/>
      <c r="AD2" s="48"/>
      <c r="AE2" s="44">
        <v>2024</v>
      </c>
      <c r="AF2" s="45"/>
      <c r="AG2" s="45"/>
      <c r="AH2" s="45"/>
      <c r="AI2" s="45"/>
      <c r="AJ2" s="45"/>
      <c r="AK2" s="46">
        <v>2024</v>
      </c>
      <c r="AL2" s="47"/>
      <c r="AM2" s="47"/>
      <c r="AN2" s="47"/>
      <c r="AO2" s="47"/>
      <c r="AP2" s="48"/>
      <c r="AQ2" s="44">
        <v>2025</v>
      </c>
      <c r="AR2" s="45"/>
      <c r="AS2" s="45"/>
      <c r="AT2" s="45"/>
      <c r="AU2" s="45"/>
      <c r="AV2" s="45"/>
      <c r="AW2" s="46">
        <v>2025</v>
      </c>
      <c r="AX2" s="47"/>
      <c r="AY2" s="47"/>
      <c r="AZ2" s="47"/>
      <c r="BA2" s="47"/>
      <c r="BB2" s="48"/>
    </row>
    <row r="3" s="39" customFormat="1" ht="21" customHeight="1">
      <c r="A3" s="37"/>
      <c r="B3" s="37"/>
      <c r="C3" s="43"/>
      <c r="D3" s="43"/>
      <c r="E3" s="43"/>
      <c r="F3" s="37"/>
      <c r="G3" s="49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50" t="s">
        <v>115</v>
      </c>
      <c r="T3" s="51"/>
      <c r="U3" s="51"/>
      <c r="V3" s="50" t="s">
        <v>116</v>
      </c>
      <c r="W3" s="51"/>
      <c r="X3" s="51"/>
      <c r="Y3" s="50" t="s">
        <v>117</v>
      </c>
      <c r="Z3" s="50"/>
      <c r="AA3" s="50"/>
      <c r="AB3" s="50" t="s">
        <v>118</v>
      </c>
      <c r="AC3" s="51"/>
      <c r="AD3" s="51"/>
      <c r="AE3" s="50" t="s">
        <v>119</v>
      </c>
      <c r="AF3" s="51"/>
      <c r="AG3" s="51"/>
      <c r="AH3" s="50" t="s">
        <v>120</v>
      </c>
      <c r="AI3" s="51"/>
      <c r="AJ3" s="51"/>
      <c r="AK3" s="50" t="s">
        <v>121</v>
      </c>
      <c r="AL3" s="50"/>
      <c r="AM3" s="50"/>
      <c r="AN3" s="50" t="s">
        <v>122</v>
      </c>
      <c r="AO3" s="51"/>
      <c r="AP3" s="51"/>
      <c r="AQ3" s="50" t="s">
        <v>123</v>
      </c>
      <c r="AR3" s="51"/>
      <c r="AS3" s="51"/>
      <c r="AT3" s="50" t="s">
        <v>124</v>
      </c>
      <c r="AU3" s="51"/>
      <c r="AV3" s="51"/>
      <c r="AW3" s="50" t="s">
        <v>125</v>
      </c>
      <c r="AX3" s="50"/>
      <c r="AY3" s="50"/>
      <c r="AZ3" s="50" t="s">
        <v>126</v>
      </c>
      <c r="BA3" s="51"/>
      <c r="BB3" s="51"/>
    </row>
    <row r="4" s="52" customFormat="1" ht="65.099999999999994" customHeight="1" collapsed="1">
      <c r="A4" s="53"/>
      <c r="B4" s="53"/>
      <c r="C4" s="53"/>
      <c r="D4" s="53"/>
      <c r="E4" s="53"/>
      <c r="F4" s="53"/>
      <c r="G4" s="53"/>
      <c r="H4" s="53"/>
      <c r="I4" s="53"/>
      <c r="J4" s="53"/>
      <c r="K4" s="54"/>
      <c r="L4" s="54"/>
      <c r="M4" s="54"/>
      <c r="N4" s="54"/>
      <c r="O4" s="53"/>
      <c r="P4" s="53"/>
      <c r="Q4" s="54"/>
      <c r="R4" s="53"/>
      <c r="S4" s="55" t="s">
        <v>127</v>
      </c>
      <c r="T4" s="56" t="s">
        <v>128</v>
      </c>
      <c r="U4" s="55" t="s">
        <v>129</v>
      </c>
      <c r="V4" s="56" t="s">
        <v>130</v>
      </c>
      <c r="W4" s="55" t="s">
        <v>131</v>
      </c>
      <c r="X4" s="56" t="s">
        <v>132</v>
      </c>
      <c r="Y4" s="55" t="s">
        <v>133</v>
      </c>
      <c r="Z4" s="56" t="s">
        <v>134</v>
      </c>
      <c r="AA4" s="55" t="s">
        <v>135</v>
      </c>
      <c r="AB4" s="56" t="s">
        <v>136</v>
      </c>
      <c r="AC4" s="55" t="s">
        <v>137</v>
      </c>
      <c r="AD4" s="56" t="s">
        <v>138</v>
      </c>
      <c r="AE4" s="55" t="s">
        <v>127</v>
      </c>
      <c r="AF4" s="56" t="s">
        <v>128</v>
      </c>
      <c r="AG4" s="55" t="s">
        <v>129</v>
      </c>
      <c r="AH4" s="56" t="s">
        <v>130</v>
      </c>
      <c r="AI4" s="55" t="s">
        <v>131</v>
      </c>
      <c r="AJ4" s="56" t="s">
        <v>132</v>
      </c>
      <c r="AK4" s="55" t="s">
        <v>133</v>
      </c>
      <c r="AL4" s="56" t="s">
        <v>134</v>
      </c>
      <c r="AM4" s="55" t="s">
        <v>135</v>
      </c>
      <c r="AN4" s="56" t="s">
        <v>136</v>
      </c>
      <c r="AO4" s="55" t="s">
        <v>137</v>
      </c>
      <c r="AP4" s="56" t="s">
        <v>138</v>
      </c>
      <c r="AQ4" s="55" t="s">
        <v>127</v>
      </c>
      <c r="AR4" s="56" t="s">
        <v>128</v>
      </c>
      <c r="AS4" s="55" t="s">
        <v>129</v>
      </c>
      <c r="AT4" s="56" t="s">
        <v>130</v>
      </c>
      <c r="AU4" s="55" t="s">
        <v>131</v>
      </c>
      <c r="AV4" s="56" t="s">
        <v>132</v>
      </c>
      <c r="AW4" s="55" t="s">
        <v>133</v>
      </c>
      <c r="AX4" s="56" t="s">
        <v>134</v>
      </c>
      <c r="AY4" s="55" t="s">
        <v>135</v>
      </c>
      <c r="AZ4" s="56" t="s">
        <v>136</v>
      </c>
      <c r="BA4" s="55" t="s">
        <v>137</v>
      </c>
      <c r="BB4" s="56" t="s">
        <v>138</v>
      </c>
    </row>
    <row r="5" s="39" customFormat="1" ht="57.75" hidden="1" customHeight="1" outlineLevel="1">
      <c r="A5" s="37"/>
      <c r="B5" s="37"/>
      <c r="C5" s="37"/>
      <c r="D5" s="37"/>
      <c r="E5" s="37"/>
      <c r="F5" s="37"/>
      <c r="G5" s="37"/>
      <c r="H5" s="37"/>
      <c r="I5" s="37"/>
      <c r="J5" s="37"/>
      <c r="O5" s="37"/>
      <c r="P5" s="37"/>
      <c r="R5" s="37"/>
      <c r="S5" s="57">
        <f>DATE(2023,1,1)</f>
        <v>44927</v>
      </c>
      <c r="T5" s="57">
        <f>DATE(2023,2,1)</f>
        <v>44958</v>
      </c>
      <c r="U5" s="57">
        <f>DATE(2023,3,1)</f>
        <v>44986</v>
      </c>
      <c r="V5" s="57">
        <f>DATE(2023,4,1)</f>
        <v>45017</v>
      </c>
      <c r="W5" s="57">
        <f>DATE(2023,5,1)</f>
        <v>45047</v>
      </c>
      <c r="X5" s="57">
        <f>DATE(2023,6,1)</f>
        <v>45078</v>
      </c>
      <c r="Y5" s="57">
        <f>DATE(2023,7,1)</f>
        <v>45108</v>
      </c>
      <c r="Z5" s="57">
        <f>DATE(2023,8,1)</f>
        <v>45139</v>
      </c>
      <c r="AA5" s="57">
        <f>DATE(2023,9,1)</f>
        <v>45170</v>
      </c>
      <c r="AB5" s="57">
        <f>DATE(2023,10,1)</f>
        <v>45200</v>
      </c>
      <c r="AC5" s="57">
        <f>DATE(2023,11,1)</f>
        <v>45231</v>
      </c>
      <c r="AD5" s="57">
        <f>DATE(2023,12,1)</f>
        <v>45261</v>
      </c>
      <c r="AE5" s="57">
        <f>DATE(2024,1,1)</f>
        <v>45292</v>
      </c>
      <c r="AF5" s="57">
        <f>DATE(2024,2,1)</f>
        <v>45323</v>
      </c>
      <c r="AG5" s="57">
        <f>DATE(2024,3,1)</f>
        <v>45352</v>
      </c>
      <c r="AH5" s="57">
        <f>DATE(2024,4,1)</f>
        <v>45383</v>
      </c>
      <c r="AI5" s="57">
        <f>DATE(2024,5,1)</f>
        <v>45413</v>
      </c>
      <c r="AJ5" s="57">
        <f>DATE(2024,6,1)</f>
        <v>45444</v>
      </c>
      <c r="AK5" s="57">
        <f>DATE(2024,7,1)</f>
        <v>45474</v>
      </c>
      <c r="AL5" s="57">
        <f>DATE(2024,8,1)</f>
        <v>45505</v>
      </c>
      <c r="AM5" s="57">
        <f>DATE(2024,9,1)</f>
        <v>45536</v>
      </c>
      <c r="AN5" s="57">
        <f>DATE(2024,10,1)</f>
        <v>45566</v>
      </c>
      <c r="AO5" s="57">
        <f>DATE(2024,11,1)</f>
        <v>45597</v>
      </c>
      <c r="AP5" s="57">
        <f>DATE(2024,12,1)</f>
        <v>45627</v>
      </c>
      <c r="AQ5" s="57">
        <f>DATE(2025,1,1)</f>
        <v>45658</v>
      </c>
      <c r="AR5" s="57">
        <f>DATE(2025,2,1)</f>
        <v>45689</v>
      </c>
      <c r="AS5" s="57">
        <f>DATE(2025,3,1)</f>
        <v>45717</v>
      </c>
      <c r="AT5" s="57">
        <f>DATE(2025,4,1)</f>
        <v>45748</v>
      </c>
      <c r="AU5" s="57">
        <f>DATE(2025,5,1)</f>
        <v>45778</v>
      </c>
      <c r="AV5" s="57">
        <f>DATE(2025,6,1)</f>
        <v>45809</v>
      </c>
      <c r="AW5" s="57">
        <f>DATE(2025,7,1)</f>
        <v>45839</v>
      </c>
      <c r="AX5" s="57">
        <f>DATE(2025,8,1)</f>
        <v>45870</v>
      </c>
      <c r="AY5" s="57">
        <f>DATE(2025,9,1)</f>
        <v>45901</v>
      </c>
      <c r="AZ5" s="57">
        <f>DATE(2025,10,1)</f>
        <v>45931</v>
      </c>
      <c r="BA5" s="57">
        <f>DATE(2025,11,1)</f>
        <v>45962</v>
      </c>
      <c r="BB5" s="57">
        <f>DATE(2025,12,1)</f>
        <v>45992</v>
      </c>
    </row>
    <row r="6" s="39" customFormat="1" ht="15" customHeight="1" collapsed="1">
      <c r="A6" s="37"/>
      <c r="B6" s="58" t="s">
        <v>139</v>
      </c>
      <c r="C6" s="58" t="s">
        <v>139</v>
      </c>
      <c r="D6" s="59" t="s">
        <v>140</v>
      </c>
      <c r="E6" s="58" t="s">
        <v>139</v>
      </c>
      <c r="F6" s="58" t="s">
        <v>139</v>
      </c>
      <c r="G6" s="60" t="s">
        <v>141</v>
      </c>
      <c r="H6" s="61" t="s">
        <v>141</v>
      </c>
      <c r="I6" s="61" t="s">
        <v>141</v>
      </c>
      <c r="J6" s="61" t="s">
        <v>141</v>
      </c>
      <c r="K6" s="61" t="s">
        <v>141</v>
      </c>
      <c r="L6" s="62" t="s">
        <v>142</v>
      </c>
      <c r="M6" s="61" t="s">
        <v>141</v>
      </c>
      <c r="N6" s="62" t="s">
        <v>142</v>
      </c>
      <c r="O6" s="62" t="s">
        <v>142</v>
      </c>
      <c r="P6" s="58" t="s">
        <v>139</v>
      </c>
      <c r="Q6" s="59" t="s">
        <v>140</v>
      </c>
      <c r="R6" s="37"/>
      <c r="S6" s="63">
        <v>1</v>
      </c>
      <c r="T6" s="63">
        <v>2</v>
      </c>
      <c r="U6" s="63">
        <v>3</v>
      </c>
      <c r="V6" s="63">
        <v>4</v>
      </c>
      <c r="W6" s="63">
        <v>5</v>
      </c>
      <c r="X6" s="63">
        <v>6</v>
      </c>
      <c r="Y6" s="63">
        <v>7</v>
      </c>
      <c r="Z6" s="63">
        <v>8</v>
      </c>
      <c r="AA6" s="63">
        <v>9</v>
      </c>
      <c r="AB6" s="63">
        <v>10</v>
      </c>
      <c r="AC6" s="63">
        <v>11</v>
      </c>
      <c r="AD6" s="63">
        <v>12</v>
      </c>
      <c r="AE6" s="63">
        <v>1</v>
      </c>
      <c r="AF6" s="63">
        <v>2</v>
      </c>
      <c r="AG6" s="63">
        <v>3</v>
      </c>
      <c r="AH6" s="63">
        <v>4</v>
      </c>
      <c r="AI6" s="63">
        <v>5</v>
      </c>
      <c r="AJ6" s="63">
        <v>6</v>
      </c>
      <c r="AK6" s="63">
        <v>7</v>
      </c>
      <c r="AL6" s="63">
        <v>8</v>
      </c>
      <c r="AM6" s="63">
        <v>9</v>
      </c>
      <c r="AN6" s="63">
        <v>10</v>
      </c>
      <c r="AO6" s="63">
        <v>11</v>
      </c>
      <c r="AP6" s="63">
        <v>12</v>
      </c>
      <c r="AQ6" s="63">
        <v>1</v>
      </c>
      <c r="AR6" s="63">
        <v>2</v>
      </c>
      <c r="AS6" s="63">
        <v>3</v>
      </c>
      <c r="AT6" s="63">
        <v>4</v>
      </c>
      <c r="AU6" s="63">
        <v>5</v>
      </c>
      <c r="AV6" s="63">
        <v>6</v>
      </c>
      <c r="AW6" s="63">
        <v>7</v>
      </c>
      <c r="AX6" s="63">
        <v>8</v>
      </c>
      <c r="AY6" s="63">
        <v>9</v>
      </c>
      <c r="AZ6" s="63">
        <v>10</v>
      </c>
      <c r="BA6" s="63">
        <v>11</v>
      </c>
      <c r="BB6" s="63">
        <v>12</v>
      </c>
    </row>
    <row r="7" s="39" customFormat="1" ht="15" hidden="1" customHeight="1" outlineLevel="1">
      <c r="A7" s="37"/>
      <c r="B7" s="37"/>
      <c r="C7" s="37"/>
      <c r="D7" s="37"/>
      <c r="E7" s="37"/>
      <c r="F7" s="37"/>
      <c r="G7" s="37"/>
      <c r="H7" s="37"/>
      <c r="I7" s="37"/>
      <c r="J7" s="37"/>
      <c r="O7" s="37"/>
      <c r="P7" s="64" t="s">
        <v>143</v>
      </c>
      <c r="R7" s="37"/>
      <c r="S7" s="65">
        <v>21</v>
      </c>
      <c r="T7" s="65">
        <v>20</v>
      </c>
      <c r="U7" s="65">
        <v>23</v>
      </c>
      <c r="V7" s="65">
        <v>18</v>
      </c>
      <c r="W7" s="65">
        <v>21</v>
      </c>
      <c r="X7" s="65">
        <v>20</v>
      </c>
      <c r="Y7" s="65">
        <v>21</v>
      </c>
      <c r="Z7" s="65">
        <v>23</v>
      </c>
      <c r="AA7" s="65">
        <v>21</v>
      </c>
      <c r="AB7" s="65">
        <v>22</v>
      </c>
      <c r="AC7" s="65">
        <v>22</v>
      </c>
      <c r="AD7" s="65">
        <v>19</v>
      </c>
      <c r="AE7" s="65">
        <v>22</v>
      </c>
      <c r="AF7" s="65">
        <v>21</v>
      </c>
      <c r="AG7" s="65">
        <v>20</v>
      </c>
      <c r="AH7" s="65">
        <v>21</v>
      </c>
      <c r="AI7" s="65">
        <v>19</v>
      </c>
      <c r="AJ7" s="65">
        <v>20</v>
      </c>
      <c r="AK7" s="65">
        <v>23</v>
      </c>
      <c r="AL7" s="65">
        <v>21</v>
      </c>
      <c r="AM7" s="65">
        <v>21</v>
      </c>
      <c r="AN7" s="65">
        <v>22</v>
      </c>
      <c r="AO7" s="65">
        <v>20</v>
      </c>
      <c r="AP7" s="65">
        <v>19</v>
      </c>
      <c r="AQ7" s="65">
        <v>21</v>
      </c>
      <c r="AR7" s="65">
        <v>20</v>
      </c>
      <c r="AS7" s="65">
        <v>21</v>
      </c>
      <c r="AT7" s="65">
        <v>20</v>
      </c>
      <c r="AU7" s="65">
        <v>20</v>
      </c>
      <c r="AV7" s="65">
        <v>19</v>
      </c>
      <c r="AW7" s="65">
        <v>23</v>
      </c>
      <c r="AX7" s="65">
        <v>20</v>
      </c>
      <c r="AY7" s="65">
        <v>22</v>
      </c>
      <c r="AZ7" s="65">
        <v>22</v>
      </c>
      <c r="BA7" s="65">
        <v>20</v>
      </c>
      <c r="BB7" s="65">
        <v>20</v>
      </c>
    </row>
    <row r="8" s="39" customFormat="1" ht="15" hidden="1" customHeight="1" outlineLevel="1">
      <c r="A8" s="37"/>
      <c r="B8" s="37"/>
      <c r="C8" s="37"/>
      <c r="D8" s="37"/>
      <c r="E8" s="37"/>
      <c r="F8" s="37"/>
      <c r="G8" s="37"/>
      <c r="H8" s="37"/>
      <c r="I8" s="37"/>
      <c r="J8" s="37"/>
      <c r="O8" s="37"/>
      <c r="P8" s="64" t="s">
        <v>144</v>
      </c>
      <c r="R8" s="37"/>
      <c r="S8" s="66">
        <f t="shared" ref="S8:BB8" si="0">S$7*8</f>
        <v>168</v>
      </c>
      <c r="T8" s="66">
        <f t="shared" si="0"/>
        <v>160</v>
      </c>
      <c r="U8" s="66">
        <f t="shared" si="0"/>
        <v>184</v>
      </c>
      <c r="V8" s="66">
        <f t="shared" si="0"/>
        <v>144</v>
      </c>
      <c r="W8" s="66">
        <f t="shared" si="0"/>
        <v>168</v>
      </c>
      <c r="X8" s="66">
        <f t="shared" si="0"/>
        <v>160</v>
      </c>
      <c r="Y8" s="66">
        <f t="shared" si="0"/>
        <v>168</v>
      </c>
      <c r="Z8" s="66">
        <f t="shared" si="0"/>
        <v>184</v>
      </c>
      <c r="AA8" s="66">
        <f t="shared" si="0"/>
        <v>168</v>
      </c>
      <c r="AB8" s="66">
        <f t="shared" si="0"/>
        <v>176</v>
      </c>
      <c r="AC8" s="66">
        <f t="shared" si="0"/>
        <v>176</v>
      </c>
      <c r="AD8" s="66">
        <f t="shared" si="0"/>
        <v>152</v>
      </c>
      <c r="AE8" s="66">
        <f t="shared" si="0"/>
        <v>176</v>
      </c>
      <c r="AF8" s="66">
        <f t="shared" si="0"/>
        <v>168</v>
      </c>
      <c r="AG8" s="66">
        <f t="shared" si="0"/>
        <v>160</v>
      </c>
      <c r="AH8" s="66">
        <f t="shared" si="0"/>
        <v>168</v>
      </c>
      <c r="AI8" s="66">
        <f t="shared" si="0"/>
        <v>152</v>
      </c>
      <c r="AJ8" s="66">
        <f t="shared" si="0"/>
        <v>160</v>
      </c>
      <c r="AK8" s="66">
        <f t="shared" si="0"/>
        <v>184</v>
      </c>
      <c r="AL8" s="66">
        <f t="shared" si="0"/>
        <v>168</v>
      </c>
      <c r="AM8" s="66">
        <f t="shared" si="0"/>
        <v>168</v>
      </c>
      <c r="AN8" s="66">
        <f t="shared" si="0"/>
        <v>176</v>
      </c>
      <c r="AO8" s="66">
        <f t="shared" si="0"/>
        <v>160</v>
      </c>
      <c r="AP8" s="66">
        <f t="shared" si="0"/>
        <v>152</v>
      </c>
      <c r="AQ8" s="66">
        <f t="shared" si="0"/>
        <v>168</v>
      </c>
      <c r="AR8" s="66">
        <f t="shared" si="0"/>
        <v>160</v>
      </c>
      <c r="AS8" s="66">
        <f t="shared" si="0"/>
        <v>168</v>
      </c>
      <c r="AT8" s="66">
        <f t="shared" si="0"/>
        <v>160</v>
      </c>
      <c r="AU8" s="66">
        <f t="shared" si="0"/>
        <v>160</v>
      </c>
      <c r="AV8" s="66">
        <f t="shared" si="0"/>
        <v>152</v>
      </c>
      <c r="AW8" s="66">
        <f t="shared" si="0"/>
        <v>184</v>
      </c>
      <c r="AX8" s="66">
        <f t="shared" si="0"/>
        <v>160</v>
      </c>
      <c r="AY8" s="66">
        <f t="shared" si="0"/>
        <v>176</v>
      </c>
      <c r="AZ8" s="66">
        <f t="shared" si="0"/>
        <v>176</v>
      </c>
      <c r="BA8" s="66">
        <f t="shared" si="0"/>
        <v>160</v>
      </c>
      <c r="BB8" s="66">
        <f t="shared" si="0"/>
        <v>160</v>
      </c>
    </row>
    <row r="9" s="39" customFormat="1" ht="15" hidden="1" customHeight="1" outlineLevel="1">
      <c r="A9" s="37"/>
      <c r="B9" s="37"/>
      <c r="C9" s="37"/>
      <c r="D9" s="37"/>
      <c r="E9" s="37"/>
      <c r="F9" s="37"/>
      <c r="G9" s="37"/>
      <c r="H9" s="37"/>
      <c r="I9" s="37"/>
      <c r="J9" s="37"/>
      <c r="O9" s="37"/>
      <c r="P9" s="64" t="s">
        <v>145</v>
      </c>
      <c r="R9" s="37"/>
      <c r="S9" s="66">
        <f t="shared" ref="S9:BB9" si="1">S$8*ProdFac</f>
        <v>134.40000000000001</v>
      </c>
      <c r="T9" s="66">
        <f t="shared" si="1"/>
        <v>128</v>
      </c>
      <c r="U9" s="66">
        <f t="shared" si="1"/>
        <v>147.20000000000002</v>
      </c>
      <c r="V9" s="66">
        <f t="shared" si="1"/>
        <v>115.2</v>
      </c>
      <c r="W9" s="66">
        <f t="shared" si="1"/>
        <v>134.40000000000001</v>
      </c>
      <c r="X9" s="66">
        <f t="shared" si="1"/>
        <v>128</v>
      </c>
      <c r="Y9" s="66">
        <f t="shared" si="1"/>
        <v>134.40000000000001</v>
      </c>
      <c r="Z9" s="66">
        <f t="shared" si="1"/>
        <v>147.20000000000002</v>
      </c>
      <c r="AA9" s="66">
        <f t="shared" si="1"/>
        <v>134.40000000000001</v>
      </c>
      <c r="AB9" s="66">
        <f t="shared" si="1"/>
        <v>140.80000000000001</v>
      </c>
      <c r="AC9" s="66">
        <f t="shared" si="1"/>
        <v>140.80000000000001</v>
      </c>
      <c r="AD9" s="66">
        <f t="shared" si="1"/>
        <v>121.60000000000001</v>
      </c>
      <c r="AE9" s="66">
        <f t="shared" si="1"/>
        <v>140.80000000000001</v>
      </c>
      <c r="AF9" s="66">
        <f t="shared" si="1"/>
        <v>134.40000000000001</v>
      </c>
      <c r="AG9" s="66">
        <f t="shared" si="1"/>
        <v>128</v>
      </c>
      <c r="AH9" s="66">
        <f t="shared" si="1"/>
        <v>134.40000000000001</v>
      </c>
      <c r="AI9" s="66">
        <f t="shared" si="1"/>
        <v>121.60000000000001</v>
      </c>
      <c r="AJ9" s="66">
        <f t="shared" si="1"/>
        <v>128</v>
      </c>
      <c r="AK9" s="66">
        <f t="shared" si="1"/>
        <v>147.20000000000002</v>
      </c>
      <c r="AL9" s="66">
        <f t="shared" si="1"/>
        <v>134.40000000000001</v>
      </c>
      <c r="AM9" s="66">
        <f t="shared" si="1"/>
        <v>134.40000000000001</v>
      </c>
      <c r="AN9" s="66">
        <f t="shared" si="1"/>
        <v>140.80000000000001</v>
      </c>
      <c r="AO9" s="66">
        <f t="shared" si="1"/>
        <v>128</v>
      </c>
      <c r="AP9" s="66">
        <f t="shared" si="1"/>
        <v>121.60000000000001</v>
      </c>
      <c r="AQ9" s="66">
        <f t="shared" si="1"/>
        <v>134.40000000000001</v>
      </c>
      <c r="AR9" s="66">
        <f t="shared" si="1"/>
        <v>128</v>
      </c>
      <c r="AS9" s="66">
        <f t="shared" si="1"/>
        <v>134.40000000000001</v>
      </c>
      <c r="AT9" s="66">
        <f t="shared" si="1"/>
        <v>128</v>
      </c>
      <c r="AU9" s="66">
        <f t="shared" si="1"/>
        <v>128</v>
      </c>
      <c r="AV9" s="66">
        <f t="shared" si="1"/>
        <v>121.60000000000001</v>
      </c>
      <c r="AW9" s="66">
        <f t="shared" si="1"/>
        <v>147.20000000000002</v>
      </c>
      <c r="AX9" s="66">
        <f t="shared" si="1"/>
        <v>128</v>
      </c>
      <c r="AY9" s="66">
        <f t="shared" si="1"/>
        <v>140.80000000000001</v>
      </c>
      <c r="AZ9" s="66">
        <f t="shared" si="1"/>
        <v>140.80000000000001</v>
      </c>
      <c r="BA9" s="66">
        <f t="shared" si="1"/>
        <v>128</v>
      </c>
      <c r="BB9" s="66">
        <f t="shared" si="1"/>
        <v>128</v>
      </c>
    </row>
    <row r="10" s="39" customFormat="1" ht="15" hidden="1" customHeight="1" outlineLevel="1">
      <c r="A10" s="37"/>
      <c r="B10" s="37"/>
      <c r="C10" s="37"/>
      <c r="D10" s="37"/>
      <c r="E10" s="37"/>
      <c r="F10" s="37"/>
      <c r="G10" s="37"/>
      <c r="H10" s="37"/>
      <c r="I10" s="37"/>
      <c r="J10" s="37"/>
      <c r="O10" s="37"/>
      <c r="P10" s="64" t="s">
        <v>146</v>
      </c>
      <c r="R10" s="37"/>
      <c r="S10" s="67">
        <f t="shared" ref="S10:BB10" si="2">S$8*HighProdFac</f>
        <v>159.59999999999999</v>
      </c>
      <c r="T10" s="67">
        <f t="shared" si="2"/>
        <v>152</v>
      </c>
      <c r="U10" s="67">
        <f t="shared" si="2"/>
        <v>174.79999999999998</v>
      </c>
      <c r="V10" s="67">
        <f t="shared" si="2"/>
        <v>136.79999999999998</v>
      </c>
      <c r="W10" s="67">
        <f t="shared" si="2"/>
        <v>159.59999999999999</v>
      </c>
      <c r="X10" s="67">
        <f t="shared" si="2"/>
        <v>152</v>
      </c>
      <c r="Y10" s="67">
        <f t="shared" si="2"/>
        <v>159.59999999999999</v>
      </c>
      <c r="Z10" s="67">
        <f t="shared" si="2"/>
        <v>174.79999999999998</v>
      </c>
      <c r="AA10" s="67">
        <f t="shared" si="2"/>
        <v>159.59999999999999</v>
      </c>
      <c r="AB10" s="67">
        <f t="shared" si="2"/>
        <v>167.19999999999999</v>
      </c>
      <c r="AC10" s="67">
        <f t="shared" si="2"/>
        <v>167.19999999999999</v>
      </c>
      <c r="AD10" s="67">
        <f t="shared" si="2"/>
        <v>144.40000000000001</v>
      </c>
      <c r="AE10" s="67">
        <f t="shared" si="2"/>
        <v>167.19999999999999</v>
      </c>
      <c r="AF10" s="67">
        <f t="shared" si="2"/>
        <v>159.59999999999999</v>
      </c>
      <c r="AG10" s="67">
        <f t="shared" si="2"/>
        <v>152</v>
      </c>
      <c r="AH10" s="67">
        <f t="shared" si="2"/>
        <v>159.59999999999999</v>
      </c>
      <c r="AI10" s="67">
        <f t="shared" si="2"/>
        <v>144.40000000000001</v>
      </c>
      <c r="AJ10" s="67">
        <f t="shared" si="2"/>
        <v>152</v>
      </c>
      <c r="AK10" s="67">
        <f t="shared" si="2"/>
        <v>174.79999999999998</v>
      </c>
      <c r="AL10" s="67">
        <f t="shared" si="2"/>
        <v>159.59999999999999</v>
      </c>
      <c r="AM10" s="67">
        <f t="shared" si="2"/>
        <v>159.59999999999999</v>
      </c>
      <c r="AN10" s="67">
        <f t="shared" si="2"/>
        <v>167.19999999999999</v>
      </c>
      <c r="AO10" s="67">
        <f t="shared" si="2"/>
        <v>152</v>
      </c>
      <c r="AP10" s="67">
        <f t="shared" si="2"/>
        <v>144.40000000000001</v>
      </c>
      <c r="AQ10" s="67">
        <f t="shared" si="2"/>
        <v>159.59999999999999</v>
      </c>
      <c r="AR10" s="67">
        <f t="shared" si="2"/>
        <v>152</v>
      </c>
      <c r="AS10" s="67">
        <f t="shared" si="2"/>
        <v>159.59999999999999</v>
      </c>
      <c r="AT10" s="67">
        <f t="shared" si="2"/>
        <v>152</v>
      </c>
      <c r="AU10" s="67">
        <f t="shared" si="2"/>
        <v>152</v>
      </c>
      <c r="AV10" s="67">
        <f t="shared" si="2"/>
        <v>144.40000000000001</v>
      </c>
      <c r="AW10" s="67">
        <f t="shared" si="2"/>
        <v>174.79999999999998</v>
      </c>
      <c r="AX10" s="67">
        <f t="shared" si="2"/>
        <v>152</v>
      </c>
      <c r="AY10" s="67">
        <f t="shared" si="2"/>
        <v>167.19999999999999</v>
      </c>
      <c r="AZ10" s="67">
        <f t="shared" si="2"/>
        <v>167.19999999999999</v>
      </c>
      <c r="BA10" s="67">
        <f t="shared" si="2"/>
        <v>152</v>
      </c>
      <c r="BB10" s="67">
        <f t="shared" si="2"/>
        <v>152</v>
      </c>
    </row>
    <row r="11" s="39" customFormat="1" ht="15" customHeight="1" collapsed="1">
      <c r="A11" s="37"/>
      <c r="B11" s="37"/>
      <c r="C11" s="37"/>
      <c r="D11" s="37"/>
      <c r="E11" s="37"/>
      <c r="F11" s="37"/>
      <c r="G11" s="37"/>
      <c r="H11" s="37"/>
      <c r="I11" s="37"/>
      <c r="J11" s="37"/>
      <c r="O11" s="37"/>
      <c r="P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</row>
    <row r="12" s="39" customFormat="1" ht="15" hidden="1" customHeight="1" outlineLevel="1">
      <c r="A12" s="37"/>
      <c r="B12" s="68" t="s">
        <v>147</v>
      </c>
      <c r="C12" s="68" t="s">
        <v>148</v>
      </c>
      <c r="D12" s="68" t="s">
        <v>149</v>
      </c>
      <c r="E12" s="68" t="s">
        <v>150</v>
      </c>
      <c r="F12" s="68" t="s">
        <v>151</v>
      </c>
      <c r="G12" s="69"/>
      <c r="H12" s="68" t="s">
        <v>152</v>
      </c>
      <c r="I12" s="68" t="s">
        <v>153</v>
      </c>
      <c r="J12" s="68" t="s">
        <v>154</v>
      </c>
      <c r="K12" s="68" t="s">
        <v>155</v>
      </c>
      <c r="L12" s="68" t="s">
        <v>155</v>
      </c>
      <c r="M12" s="68" t="s">
        <v>156</v>
      </c>
      <c r="N12" s="68" t="s">
        <v>157</v>
      </c>
      <c r="O12" s="68" t="s">
        <v>157</v>
      </c>
      <c r="P12" s="68" t="s">
        <v>158</v>
      </c>
      <c r="Q12" s="68" t="s">
        <v>159</v>
      </c>
      <c r="R12" s="37"/>
      <c r="S12" s="70" t="str">
        <f t="shared" ref="S12:AP12" si="3">CONCATENATE(S7," / ",YEAR(S6)-2000)</f>
        <v xml:space="preserve">21 / -100</v>
      </c>
      <c r="T12" s="70" t="str">
        <f t="shared" si="3"/>
        <v xml:space="preserve">20 / -100</v>
      </c>
      <c r="U12" s="70" t="str">
        <f t="shared" si="3"/>
        <v xml:space="preserve">23 / -100</v>
      </c>
      <c r="V12" s="70" t="str">
        <f t="shared" si="3"/>
        <v xml:space="preserve">18 / -100</v>
      </c>
      <c r="W12" s="70" t="str">
        <f t="shared" si="3"/>
        <v xml:space="preserve">21 / -100</v>
      </c>
      <c r="X12" s="70" t="str">
        <f t="shared" si="3"/>
        <v xml:space="preserve">20 / -100</v>
      </c>
      <c r="Y12" s="70" t="str">
        <f t="shared" si="3"/>
        <v xml:space="preserve">21 / -100</v>
      </c>
      <c r="Z12" s="70" t="str">
        <f t="shared" si="3"/>
        <v xml:space="preserve">23 / -100</v>
      </c>
      <c r="AA12" s="70" t="str">
        <f t="shared" si="3"/>
        <v xml:space="preserve">21 / -100</v>
      </c>
      <c r="AB12" s="70" t="str">
        <f t="shared" si="3"/>
        <v xml:space="preserve">22 / -100</v>
      </c>
      <c r="AC12" s="70" t="str">
        <f t="shared" si="3"/>
        <v xml:space="preserve">22 / -100</v>
      </c>
      <c r="AD12" s="70" t="str">
        <f t="shared" si="3"/>
        <v xml:space="preserve">19 / -100</v>
      </c>
      <c r="AE12" s="70" t="str">
        <f t="shared" si="3"/>
        <v xml:space="preserve">22 / -100</v>
      </c>
      <c r="AF12" s="70" t="str">
        <f t="shared" si="3"/>
        <v xml:space="preserve">21 / -100</v>
      </c>
      <c r="AG12" s="70" t="str">
        <f t="shared" si="3"/>
        <v xml:space="preserve">20 / -100</v>
      </c>
      <c r="AH12" s="70" t="str">
        <f t="shared" si="3"/>
        <v xml:space="preserve">21 / -100</v>
      </c>
      <c r="AI12" s="70" t="str">
        <f t="shared" si="3"/>
        <v xml:space="preserve">19 / -100</v>
      </c>
      <c r="AJ12" s="70" t="str">
        <f t="shared" si="3"/>
        <v xml:space="preserve">20 / -100</v>
      </c>
      <c r="AK12" s="70" t="str">
        <f t="shared" si="3"/>
        <v xml:space="preserve">23 / -100</v>
      </c>
      <c r="AL12" s="70" t="str">
        <f t="shared" si="3"/>
        <v xml:space="preserve">21 / -100</v>
      </c>
      <c r="AM12" s="70" t="str">
        <f t="shared" si="3"/>
        <v xml:space="preserve">21 / -100</v>
      </c>
      <c r="AN12" s="70" t="str">
        <f t="shared" si="3"/>
        <v xml:space="preserve">22 / -100</v>
      </c>
      <c r="AO12" s="70" t="str">
        <f t="shared" si="3"/>
        <v xml:space="preserve">20 / -100</v>
      </c>
      <c r="AP12" s="70" t="str">
        <f t="shared" si="3"/>
        <v xml:space="preserve">19 / -100</v>
      </c>
      <c r="AQ12" s="70" t="str">
        <f t="shared" ref="AQ12:BB12" si="4">CONCATENATE(AQ7," / ",YEAR(AQ6)-2000)</f>
        <v xml:space="preserve">21 / -100</v>
      </c>
      <c r="AR12" s="70" t="str">
        <f t="shared" si="4"/>
        <v xml:space="preserve">20 / -100</v>
      </c>
      <c r="AS12" s="70" t="str">
        <f t="shared" si="4"/>
        <v xml:space="preserve">21 / -100</v>
      </c>
      <c r="AT12" s="70" t="str">
        <f t="shared" si="4"/>
        <v xml:space="preserve">20 / -100</v>
      </c>
      <c r="AU12" s="70" t="str">
        <f t="shared" si="4"/>
        <v xml:space="preserve">20 / -100</v>
      </c>
      <c r="AV12" s="70" t="str">
        <f t="shared" si="4"/>
        <v xml:space="preserve">19 / -100</v>
      </c>
      <c r="AW12" s="70" t="str">
        <f t="shared" si="4"/>
        <v xml:space="preserve">23 / -100</v>
      </c>
      <c r="AX12" s="70" t="str">
        <f t="shared" si="4"/>
        <v xml:space="preserve">20 / -100</v>
      </c>
      <c r="AY12" s="70" t="str">
        <f t="shared" si="4"/>
        <v xml:space="preserve">22 / -100</v>
      </c>
      <c r="AZ12" s="70" t="str">
        <f t="shared" si="4"/>
        <v xml:space="preserve">22 / -100</v>
      </c>
      <c r="BA12" s="70" t="str">
        <f t="shared" si="4"/>
        <v xml:space="preserve">20 / -100</v>
      </c>
      <c r="BB12" s="70" t="str">
        <f t="shared" si="4"/>
        <v xml:space="preserve">20 / -100</v>
      </c>
    </row>
    <row r="13" s="39" customFormat="1" ht="15" hidden="1" customHeight="1" outlineLevel="1">
      <c r="A13" s="37"/>
      <c r="B13" s="71" t="s">
        <v>160</v>
      </c>
      <c r="C13" s="72"/>
      <c r="D13" s="72"/>
      <c r="E13" s="72"/>
      <c r="F13" s="72"/>
      <c r="G13" s="73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37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</row>
    <row r="14" s="39" customFormat="1" ht="17.25" hidden="1" customHeight="1" outlineLevel="1">
      <c r="A14" s="37"/>
      <c r="B14" s="74"/>
      <c r="C14" s="74"/>
      <c r="D14" s="74"/>
      <c r="E14" s="74"/>
      <c r="F14" s="74"/>
      <c r="G14" s="73"/>
      <c r="H14" s="74"/>
      <c r="I14" s="74"/>
      <c r="J14" s="74"/>
      <c r="K14" s="75"/>
      <c r="L14" s="76">
        <f t="shared" ref="L14:L37" si="5">SUM(S14:BB14)</f>
        <v>0</v>
      </c>
      <c r="M14" s="75"/>
      <c r="N14" s="77"/>
      <c r="O14" s="78"/>
      <c r="P14" s="74"/>
      <c r="Q14" s="74">
        <v>4.7999999999999998</v>
      </c>
      <c r="R14" s="37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</row>
    <row r="15" s="39" customFormat="1" ht="17.25" hidden="1" customHeight="1" outlineLevel="1">
      <c r="A15" s="37"/>
      <c r="B15" s="74"/>
      <c r="C15" s="74"/>
      <c r="D15" s="74"/>
      <c r="E15" s="74"/>
      <c r="F15" s="74"/>
      <c r="G15" s="73"/>
      <c r="H15" s="74"/>
      <c r="I15" s="74"/>
      <c r="J15" s="74"/>
      <c r="K15" s="75"/>
      <c r="L15" s="76">
        <f t="shared" si="5"/>
        <v>0</v>
      </c>
      <c r="M15" s="75"/>
      <c r="N15" s="77"/>
      <c r="O15" s="78"/>
      <c r="P15" s="74"/>
      <c r="Q15" s="74">
        <v>23</v>
      </c>
      <c r="R15" s="37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</row>
    <row r="16" s="39" customFormat="1" ht="17.25" hidden="1" customHeight="1" outlineLevel="1">
      <c r="A16" s="37"/>
      <c r="B16" s="80"/>
      <c r="C16" s="74"/>
      <c r="D16" s="74"/>
      <c r="E16" s="74"/>
      <c r="F16" s="74"/>
      <c r="G16" s="73"/>
      <c r="H16" s="74"/>
      <c r="I16" s="74"/>
      <c r="J16" s="74"/>
      <c r="K16" s="75"/>
      <c r="L16" s="76">
        <f t="shared" si="5"/>
        <v>0</v>
      </c>
      <c r="M16" s="75"/>
      <c r="N16" s="77"/>
      <c r="O16" s="78"/>
      <c r="P16" s="74"/>
      <c r="Q16" s="75">
        <v>25</v>
      </c>
      <c r="R16" s="37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</row>
    <row r="17" s="39" customFormat="1" ht="17.25" hidden="1" customHeight="1" outlineLevel="1">
      <c r="A17" s="37"/>
      <c r="B17" s="80"/>
      <c r="C17" s="74"/>
      <c r="D17" s="74"/>
      <c r="E17" s="74"/>
      <c r="F17" s="74"/>
      <c r="G17" s="73"/>
      <c r="H17" s="74"/>
      <c r="I17" s="74"/>
      <c r="J17" s="74"/>
      <c r="K17" s="75"/>
      <c r="L17" s="76">
        <f t="shared" si="5"/>
        <v>0</v>
      </c>
      <c r="M17" s="75"/>
      <c r="N17" s="77"/>
      <c r="O17" s="78"/>
      <c r="P17" s="74"/>
      <c r="Q17" s="75">
        <v>10.5</v>
      </c>
      <c r="R17" s="37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</row>
    <row r="18" s="39" customFormat="1" ht="17.25" hidden="1" customHeight="1" outlineLevel="1">
      <c r="A18" s="37"/>
      <c r="B18" s="80"/>
      <c r="C18" s="74"/>
      <c r="D18" s="74"/>
      <c r="E18" s="74"/>
      <c r="F18" s="74"/>
      <c r="G18" s="73"/>
      <c r="H18" s="74"/>
      <c r="I18" s="74"/>
      <c r="J18" s="74"/>
      <c r="K18" s="75"/>
      <c r="L18" s="76">
        <f t="shared" si="5"/>
        <v>0</v>
      </c>
      <c r="M18" s="75"/>
      <c r="N18" s="77"/>
      <c r="O18" s="78"/>
      <c r="P18" s="74"/>
      <c r="Q18" s="75">
        <v>14.199999999999999</v>
      </c>
      <c r="R18" s="37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</row>
    <row r="19" s="39" customFormat="1" ht="17.25" hidden="1" customHeight="1" outlineLevel="1">
      <c r="A19" s="37"/>
      <c r="B19" s="74"/>
      <c r="C19" s="74"/>
      <c r="D19" s="74"/>
      <c r="E19" s="74"/>
      <c r="F19" s="74"/>
      <c r="G19" s="73"/>
      <c r="H19" s="74"/>
      <c r="I19" s="74"/>
      <c r="J19" s="74"/>
      <c r="K19" s="75"/>
      <c r="L19" s="76">
        <f t="shared" si="5"/>
        <v>0</v>
      </c>
      <c r="M19" s="75"/>
      <c r="N19" s="77"/>
      <c r="O19" s="78"/>
      <c r="P19" s="74"/>
      <c r="Q19" s="75">
        <f>SUM(Q13:Q18)</f>
        <v>77.5</v>
      </c>
      <c r="R19" s="37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</row>
    <row r="20" s="39" customFormat="1" ht="15" hidden="1" customHeight="1" outlineLevel="1">
      <c r="A20" s="37"/>
      <c r="B20" s="74"/>
      <c r="C20" s="74"/>
      <c r="D20" s="74"/>
      <c r="E20" s="74"/>
      <c r="F20" s="74"/>
      <c r="G20" s="73"/>
      <c r="H20" s="74"/>
      <c r="I20" s="74"/>
      <c r="J20" s="74"/>
      <c r="K20" s="75"/>
      <c r="L20" s="76">
        <f t="shared" si="5"/>
        <v>0</v>
      </c>
      <c r="M20" s="75"/>
      <c r="N20" s="77"/>
      <c r="O20" s="78"/>
      <c r="P20" s="74"/>
      <c r="Q20" s="74">
        <v>129.53999999999999</v>
      </c>
      <c r="R20" s="37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</row>
    <row r="21" s="39" customFormat="1" ht="15" hidden="1" customHeight="1" outlineLevel="1">
      <c r="A21" s="37"/>
      <c r="B21" s="80"/>
      <c r="C21" s="74"/>
      <c r="D21" s="74"/>
      <c r="E21" s="74"/>
      <c r="F21" s="74"/>
      <c r="G21" s="73"/>
      <c r="H21" s="74"/>
      <c r="I21" s="74"/>
      <c r="J21" s="74"/>
      <c r="K21" s="81"/>
      <c r="L21" s="76">
        <f t="shared" si="5"/>
        <v>0</v>
      </c>
      <c r="M21" s="81"/>
      <c r="N21" s="82"/>
      <c r="O21" s="78"/>
      <c r="P21" s="74"/>
      <c r="Q21" s="81"/>
      <c r="R21" s="37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</row>
    <row r="22" s="39" customFormat="1" ht="15" hidden="1" customHeight="1" outlineLevel="1">
      <c r="A22" s="37"/>
      <c r="B22" s="80"/>
      <c r="C22" s="74"/>
      <c r="D22" s="74"/>
      <c r="E22" s="74"/>
      <c r="F22" s="74"/>
      <c r="G22" s="73"/>
      <c r="H22" s="74"/>
      <c r="I22" s="74"/>
      <c r="J22" s="74"/>
      <c r="K22" s="81"/>
      <c r="L22" s="76">
        <f t="shared" si="5"/>
        <v>0</v>
      </c>
      <c r="M22" s="81"/>
      <c r="N22" s="82"/>
      <c r="O22" s="78"/>
      <c r="P22" s="74"/>
      <c r="Q22" s="81"/>
      <c r="R22" s="37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</row>
    <row r="23" s="39" customFormat="1" ht="15" hidden="1" customHeight="1" outlineLevel="1">
      <c r="A23" s="37"/>
      <c r="B23" s="80"/>
      <c r="C23" s="74"/>
      <c r="D23" s="74"/>
      <c r="E23" s="74"/>
      <c r="F23" s="74"/>
      <c r="G23" s="73"/>
      <c r="H23" s="74"/>
      <c r="I23" s="74"/>
      <c r="J23" s="74"/>
      <c r="K23" s="81"/>
      <c r="L23" s="76">
        <f t="shared" si="5"/>
        <v>0</v>
      </c>
      <c r="M23" s="81"/>
      <c r="N23" s="82"/>
      <c r="O23" s="78"/>
      <c r="P23" s="74"/>
      <c r="Q23" s="81"/>
      <c r="R23" s="37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</row>
    <row r="24" s="39" customFormat="1" ht="17.25" hidden="1" customHeight="1" outlineLevel="1">
      <c r="A24" s="37"/>
      <c r="B24" s="74"/>
      <c r="C24" s="74"/>
      <c r="D24" s="74"/>
      <c r="E24" s="74"/>
      <c r="F24" s="74"/>
      <c r="G24" s="73"/>
      <c r="H24" s="74"/>
      <c r="I24" s="74"/>
      <c r="J24" s="74"/>
      <c r="K24" s="75"/>
      <c r="L24" s="76">
        <f t="shared" si="5"/>
        <v>0</v>
      </c>
      <c r="M24" s="75"/>
      <c r="N24" s="77"/>
      <c r="O24" s="78"/>
      <c r="P24" s="74"/>
      <c r="Q24" s="74"/>
      <c r="R24" s="37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</row>
    <row r="25" s="39" customFormat="1" ht="17.25" hidden="1" customHeight="1" outlineLevel="1">
      <c r="A25" s="37"/>
      <c r="B25" s="83"/>
      <c r="C25" s="74"/>
      <c r="D25" s="74"/>
      <c r="E25" s="74"/>
      <c r="F25" s="74"/>
      <c r="G25" s="73"/>
      <c r="H25" s="74"/>
      <c r="I25" s="74"/>
      <c r="J25" s="74"/>
      <c r="K25" s="75"/>
      <c r="L25" s="76">
        <f t="shared" si="5"/>
        <v>0</v>
      </c>
      <c r="M25" s="75"/>
      <c r="N25" s="77"/>
      <c r="O25" s="78"/>
      <c r="P25" s="74"/>
      <c r="Q25" s="74"/>
      <c r="R25" s="37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</row>
    <row r="26" s="39" customFormat="1" ht="17.25" hidden="1" customHeight="1" outlineLevel="1">
      <c r="A26" s="37"/>
      <c r="B26" s="74"/>
      <c r="C26" s="74"/>
      <c r="D26" s="74"/>
      <c r="E26" s="74"/>
      <c r="F26" s="74"/>
      <c r="G26" s="73"/>
      <c r="H26" s="74"/>
      <c r="I26" s="74"/>
      <c r="J26" s="74"/>
      <c r="K26" s="75"/>
      <c r="L26" s="76">
        <f t="shared" si="5"/>
        <v>0</v>
      </c>
      <c r="M26" s="75"/>
      <c r="N26" s="77"/>
      <c r="O26" s="78"/>
      <c r="P26" s="74"/>
      <c r="Q26" s="74"/>
      <c r="R26" s="37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</row>
    <row r="27" s="39" customFormat="1" ht="17.25" hidden="1" customHeight="1" outlineLevel="1">
      <c r="A27" s="37"/>
      <c r="B27" s="74"/>
      <c r="C27" s="74"/>
      <c r="D27" s="74"/>
      <c r="E27" s="74"/>
      <c r="F27" s="74"/>
      <c r="G27" s="73"/>
      <c r="H27" s="74"/>
      <c r="I27" s="74"/>
      <c r="J27" s="74"/>
      <c r="K27" s="75"/>
      <c r="L27" s="76">
        <f t="shared" si="5"/>
        <v>0</v>
      </c>
      <c r="M27" s="75"/>
      <c r="N27" s="77"/>
      <c r="O27" s="78"/>
      <c r="P27" s="74"/>
      <c r="Q27" s="74"/>
      <c r="R27" s="37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</row>
    <row r="28" s="39" customFormat="1" ht="17.25" hidden="1" customHeight="1" outlineLevel="1">
      <c r="A28" s="37"/>
      <c r="B28" s="74"/>
      <c r="C28" s="74"/>
      <c r="D28" s="74"/>
      <c r="E28" s="74"/>
      <c r="F28" s="74"/>
      <c r="G28" s="73"/>
      <c r="H28" s="74"/>
      <c r="I28" s="74"/>
      <c r="J28" s="74"/>
      <c r="K28" s="75"/>
      <c r="L28" s="76"/>
      <c r="M28" s="75"/>
      <c r="N28" s="77"/>
      <c r="O28" s="78"/>
      <c r="P28" s="74"/>
      <c r="Q28" s="74"/>
      <c r="R28" s="37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</row>
    <row r="29" s="39" customFormat="1" ht="17.25" hidden="1" customHeight="1" outlineLevel="1">
      <c r="A29" s="37"/>
      <c r="B29" s="74"/>
      <c r="C29" s="74"/>
      <c r="D29" s="74"/>
      <c r="E29" s="74"/>
      <c r="F29" s="74"/>
      <c r="G29" s="73"/>
      <c r="H29" s="74"/>
      <c r="I29" s="74"/>
      <c r="J29" s="74"/>
      <c r="K29" s="75"/>
      <c r="L29" s="76">
        <f t="shared" si="5"/>
        <v>0</v>
      </c>
      <c r="M29" s="75"/>
      <c r="N29" s="77"/>
      <c r="O29" s="78"/>
      <c r="P29" s="74"/>
      <c r="Q29" s="74"/>
      <c r="R29" s="37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</row>
    <row r="30" s="39" customFormat="1" ht="17.25" hidden="1" customHeight="1" outlineLevel="1">
      <c r="A30" s="37"/>
      <c r="B30" s="74"/>
      <c r="C30" s="74"/>
      <c r="D30" s="74"/>
      <c r="E30" s="74"/>
      <c r="F30" s="74"/>
      <c r="G30" s="73"/>
      <c r="H30" s="74"/>
      <c r="I30" s="74"/>
      <c r="J30" s="74"/>
      <c r="K30" s="75"/>
      <c r="L30" s="76">
        <f t="shared" si="5"/>
        <v>0</v>
      </c>
      <c r="M30" s="75"/>
      <c r="N30" s="77"/>
      <c r="O30" s="78"/>
      <c r="P30" s="74"/>
      <c r="Q30" s="74"/>
      <c r="R30" s="37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</row>
    <row r="31" s="39" customFormat="1" ht="17.25" hidden="1" customHeight="1" outlineLevel="1">
      <c r="A31" s="37"/>
      <c r="B31" s="74"/>
      <c r="C31" s="74"/>
      <c r="D31" s="74"/>
      <c r="E31" s="75"/>
      <c r="F31" s="74"/>
      <c r="G31" s="73"/>
      <c r="H31" s="74"/>
      <c r="I31" s="74"/>
      <c r="J31" s="74"/>
      <c r="K31" s="75"/>
      <c r="L31" s="76">
        <f t="shared" si="5"/>
        <v>0</v>
      </c>
      <c r="M31" s="75"/>
      <c r="N31" s="77"/>
      <c r="O31" s="78"/>
      <c r="P31" s="74"/>
      <c r="Q31" s="74"/>
      <c r="R31" s="37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</row>
    <row r="32" s="39" customFormat="1" ht="17.25" hidden="1" customHeight="1" outlineLevel="1">
      <c r="A32" s="37"/>
      <c r="B32" s="74"/>
      <c r="C32" s="74"/>
      <c r="D32" s="74"/>
      <c r="E32" s="75"/>
      <c r="F32" s="74"/>
      <c r="G32" s="73"/>
      <c r="H32" s="74"/>
      <c r="I32" s="74"/>
      <c r="J32" s="74"/>
      <c r="K32" s="75"/>
      <c r="L32" s="76">
        <f t="shared" si="5"/>
        <v>0</v>
      </c>
      <c r="M32" s="75"/>
      <c r="N32" s="77"/>
      <c r="O32" s="78"/>
      <c r="P32" s="74"/>
      <c r="Q32" s="75"/>
      <c r="R32" s="37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</row>
    <row r="33" s="39" customFormat="1" ht="17.25" hidden="1" customHeight="1" outlineLevel="1">
      <c r="A33" s="37"/>
      <c r="B33" s="74"/>
      <c r="C33" s="74"/>
      <c r="D33" s="74"/>
      <c r="E33" s="75"/>
      <c r="F33" s="74"/>
      <c r="G33" s="73"/>
      <c r="H33" s="74"/>
      <c r="I33" s="74"/>
      <c r="J33" s="75"/>
      <c r="K33" s="75"/>
      <c r="L33" s="76">
        <f t="shared" si="5"/>
        <v>0</v>
      </c>
      <c r="M33" s="75"/>
      <c r="N33" s="77"/>
      <c r="O33" s="78"/>
      <c r="P33" s="74"/>
      <c r="Q33" s="75"/>
      <c r="R33" s="37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</row>
    <row r="34" s="39" customFormat="1" ht="17.25" hidden="1" customHeight="1" outlineLevel="1">
      <c r="A34" s="37"/>
      <c r="B34" s="74"/>
      <c r="C34" s="74"/>
      <c r="D34" s="74"/>
      <c r="E34" s="75"/>
      <c r="F34" s="74"/>
      <c r="G34" s="73"/>
      <c r="H34" s="74"/>
      <c r="I34" s="74"/>
      <c r="J34" s="75"/>
      <c r="K34" s="75"/>
      <c r="L34" s="76">
        <f t="shared" si="5"/>
        <v>0</v>
      </c>
      <c r="M34" s="75"/>
      <c r="N34" s="77"/>
      <c r="O34" s="78"/>
      <c r="P34" s="74"/>
      <c r="Q34" s="75"/>
      <c r="R34" s="37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</row>
    <row r="35" s="39" customFormat="1" ht="17.25" hidden="1" customHeight="1" outlineLevel="1">
      <c r="A35" s="37"/>
      <c r="B35" s="74"/>
      <c r="C35" s="74"/>
      <c r="D35" s="74"/>
      <c r="E35" s="75"/>
      <c r="F35" s="74"/>
      <c r="G35" s="73"/>
      <c r="H35" s="74"/>
      <c r="I35" s="74"/>
      <c r="J35" s="75"/>
      <c r="K35" s="75"/>
      <c r="L35" s="76">
        <f t="shared" si="5"/>
        <v>0</v>
      </c>
      <c r="M35" s="75"/>
      <c r="N35" s="77"/>
      <c r="O35" s="78"/>
      <c r="P35" s="74"/>
      <c r="Q35" s="75"/>
      <c r="R35" s="43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</row>
    <row r="36" s="37" customFormat="1" ht="17.25" hidden="1" customHeight="1" outlineLevel="1">
      <c r="A36" s="37"/>
      <c r="B36" s="83"/>
      <c r="C36" s="74"/>
      <c r="D36" s="74"/>
      <c r="E36" s="75"/>
      <c r="F36" s="74"/>
      <c r="G36" s="73"/>
      <c r="H36" s="74"/>
      <c r="I36" s="74"/>
      <c r="J36" s="75"/>
      <c r="K36" s="75"/>
      <c r="L36" s="76">
        <f t="shared" si="5"/>
        <v>0</v>
      </c>
      <c r="M36" s="75"/>
      <c r="N36" s="77"/>
      <c r="O36" s="78"/>
      <c r="P36" s="74"/>
      <c r="Q36" s="75"/>
      <c r="R36" s="43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</row>
    <row r="37" s="37" customFormat="1" ht="17.25" hidden="1" customHeight="1" outlineLevel="1">
      <c r="A37" s="37"/>
      <c r="B37" s="74"/>
      <c r="C37" s="74"/>
      <c r="D37" s="74"/>
      <c r="E37" s="75"/>
      <c r="F37" s="74"/>
      <c r="G37" s="73"/>
      <c r="H37" s="74"/>
      <c r="I37" s="74"/>
      <c r="J37" s="75"/>
      <c r="K37" s="75"/>
      <c r="L37" s="76">
        <f t="shared" si="5"/>
        <v>0</v>
      </c>
      <c r="M37" s="75"/>
      <c r="N37" s="77"/>
      <c r="O37" s="78"/>
      <c r="P37" s="74"/>
      <c r="Q37" s="75"/>
      <c r="R37" s="43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</row>
    <row r="38" ht="4.5" hidden="1" customHeight="1" outlineLevel="1">
      <c r="B38" s="37"/>
      <c r="C38" s="43"/>
      <c r="D38" s="43"/>
      <c r="F38" s="37"/>
      <c r="G38" s="37"/>
      <c r="H38" s="37"/>
      <c r="I38" s="37"/>
      <c r="K38" s="43"/>
      <c r="L38" s="43"/>
      <c r="M38" s="43"/>
      <c r="N38" s="43"/>
      <c r="O38" s="84"/>
      <c r="P38" s="84"/>
      <c r="Q38" s="84"/>
      <c r="R38" s="43"/>
    </row>
    <row r="39" s="53" customFormat="1" ht="15" hidden="1" customHeight="1" outlineLevel="1">
      <c r="A39" s="53"/>
      <c r="B39" s="85" t="s">
        <v>161</v>
      </c>
      <c r="C39" s="86" t="s">
        <v>162</v>
      </c>
      <c r="D39" s="37"/>
      <c r="F39" s="37"/>
      <c r="G39" s="37"/>
      <c r="H39" s="37"/>
      <c r="I39" s="37"/>
      <c r="L39" s="87" t="s">
        <v>163</v>
      </c>
      <c r="M39" s="88"/>
      <c r="N39" s="89"/>
      <c r="O39" s="64" t="s">
        <v>164</v>
      </c>
      <c r="P39" s="90"/>
      <c r="Q39" s="91">
        <f t="shared" ref="Q39:Q40" si="6">SUM(S39:BB39)</f>
        <v>0</v>
      </c>
      <c r="R39" s="92" t="s">
        <v>155</v>
      </c>
      <c r="S39" s="93">
        <f t="shared" ref="S39:BB39" si="7">SUMIF($B$13:$B$37,$P39,S$13:S$37)</f>
        <v>0</v>
      </c>
      <c r="T39" s="93">
        <f t="shared" si="7"/>
        <v>0</v>
      </c>
      <c r="U39" s="93">
        <f t="shared" si="7"/>
        <v>0</v>
      </c>
      <c r="V39" s="93">
        <f t="shared" si="7"/>
        <v>0</v>
      </c>
      <c r="W39" s="93">
        <f t="shared" si="7"/>
        <v>0</v>
      </c>
      <c r="X39" s="93">
        <f t="shared" si="7"/>
        <v>0</v>
      </c>
      <c r="Y39" s="93">
        <f t="shared" si="7"/>
        <v>0</v>
      </c>
      <c r="Z39" s="93">
        <f t="shared" si="7"/>
        <v>0</v>
      </c>
      <c r="AA39" s="93">
        <f t="shared" si="7"/>
        <v>0</v>
      </c>
      <c r="AB39" s="93">
        <f t="shared" si="7"/>
        <v>0</v>
      </c>
      <c r="AC39" s="93">
        <f t="shared" si="7"/>
        <v>0</v>
      </c>
      <c r="AD39" s="93">
        <f t="shared" si="7"/>
        <v>0</v>
      </c>
      <c r="AE39" s="93">
        <f t="shared" si="7"/>
        <v>0</v>
      </c>
      <c r="AF39" s="93">
        <f t="shared" si="7"/>
        <v>0</v>
      </c>
      <c r="AG39" s="93">
        <f t="shared" si="7"/>
        <v>0</v>
      </c>
      <c r="AH39" s="93">
        <f t="shared" si="7"/>
        <v>0</v>
      </c>
      <c r="AI39" s="93">
        <f t="shared" si="7"/>
        <v>0</v>
      </c>
      <c r="AJ39" s="93">
        <f t="shared" si="7"/>
        <v>0</v>
      </c>
      <c r="AK39" s="93">
        <f t="shared" si="7"/>
        <v>0</v>
      </c>
      <c r="AL39" s="93">
        <f t="shared" si="7"/>
        <v>0</v>
      </c>
      <c r="AM39" s="93">
        <f t="shared" si="7"/>
        <v>0</v>
      </c>
      <c r="AN39" s="93">
        <f t="shared" si="7"/>
        <v>0</v>
      </c>
      <c r="AO39" s="93">
        <f t="shared" si="7"/>
        <v>0</v>
      </c>
      <c r="AP39" s="93">
        <f t="shared" si="7"/>
        <v>0</v>
      </c>
      <c r="AQ39" s="93">
        <f t="shared" si="7"/>
        <v>0</v>
      </c>
      <c r="AR39" s="93">
        <f t="shared" si="7"/>
        <v>0</v>
      </c>
      <c r="AS39" s="93">
        <f t="shared" si="7"/>
        <v>0</v>
      </c>
      <c r="AT39" s="93">
        <f t="shared" si="7"/>
        <v>0</v>
      </c>
      <c r="AU39" s="93">
        <f t="shared" si="7"/>
        <v>0</v>
      </c>
      <c r="AV39" s="93">
        <f t="shared" si="7"/>
        <v>0</v>
      </c>
      <c r="AW39" s="93">
        <f t="shared" si="7"/>
        <v>0</v>
      </c>
      <c r="AX39" s="93">
        <f t="shared" si="7"/>
        <v>0</v>
      </c>
      <c r="AY39" s="93">
        <f t="shared" si="7"/>
        <v>0</v>
      </c>
      <c r="AZ39" s="93">
        <f t="shared" si="7"/>
        <v>0</v>
      </c>
      <c r="BA39" s="93">
        <f t="shared" si="7"/>
        <v>0</v>
      </c>
      <c r="BB39" s="93">
        <f t="shared" si="7"/>
        <v>0</v>
      </c>
    </row>
    <row r="40" ht="15" hidden="1" customHeight="1" outlineLevel="1">
      <c r="L40" s="94"/>
      <c r="M40" s="95"/>
      <c r="N40" s="96"/>
      <c r="O40" s="64" t="s">
        <v>165</v>
      </c>
      <c r="P40" s="97">
        <f>P39</f>
        <v>0</v>
      </c>
      <c r="Q40" s="98">
        <f t="shared" si="6"/>
        <v>0</v>
      </c>
      <c r="R40" s="92" t="s">
        <v>166</v>
      </c>
      <c r="S40" s="99">
        <f t="shared" ref="S40:BB40" ca="1" si="8">SUMIF(Projects,$P40,S$50:S$50)</f>
        <v>0</v>
      </c>
      <c r="T40" s="99">
        <f t="shared" ca="1" si="8"/>
        <v>0</v>
      </c>
      <c r="U40" s="99">
        <f t="shared" ca="1" si="8"/>
        <v>0</v>
      </c>
      <c r="V40" s="99">
        <f t="shared" ca="1" si="8"/>
        <v>0</v>
      </c>
      <c r="W40" s="99">
        <f t="shared" ca="1" si="8"/>
        <v>0</v>
      </c>
      <c r="X40" s="99">
        <f t="shared" ca="1" si="8"/>
        <v>0</v>
      </c>
      <c r="Y40" s="99">
        <f t="shared" ca="1" si="8"/>
        <v>0</v>
      </c>
      <c r="Z40" s="99">
        <f t="shared" ca="1" si="8"/>
        <v>0</v>
      </c>
      <c r="AA40" s="99">
        <f t="shared" ca="1" si="8"/>
        <v>0</v>
      </c>
      <c r="AB40" s="99">
        <f t="shared" ca="1" si="8"/>
        <v>0</v>
      </c>
      <c r="AC40" s="99">
        <f t="shared" ca="1" si="8"/>
        <v>0</v>
      </c>
      <c r="AD40" s="99">
        <f t="shared" ca="1" si="8"/>
        <v>0</v>
      </c>
      <c r="AE40" s="99">
        <f t="shared" ca="1" si="8"/>
        <v>0</v>
      </c>
      <c r="AF40" s="99">
        <f t="shared" ca="1" si="8"/>
        <v>0</v>
      </c>
      <c r="AG40" s="99">
        <f t="shared" ca="1" si="8"/>
        <v>0</v>
      </c>
      <c r="AH40" s="99">
        <f t="shared" ca="1" si="8"/>
        <v>0</v>
      </c>
      <c r="AI40" s="99">
        <f t="shared" ca="1" si="8"/>
        <v>0</v>
      </c>
      <c r="AJ40" s="99">
        <f t="shared" ca="1" si="8"/>
        <v>0</v>
      </c>
      <c r="AK40" s="99">
        <f t="shared" ca="1" si="8"/>
        <v>0</v>
      </c>
      <c r="AL40" s="99">
        <f t="shared" ca="1" si="8"/>
        <v>0</v>
      </c>
      <c r="AM40" s="99">
        <f t="shared" ca="1" si="8"/>
        <v>0</v>
      </c>
      <c r="AN40" s="99">
        <f t="shared" ca="1" si="8"/>
        <v>0</v>
      </c>
      <c r="AO40" s="99">
        <f t="shared" ca="1" si="8"/>
        <v>0</v>
      </c>
      <c r="AP40" s="99">
        <f t="shared" ca="1" si="8"/>
        <v>0</v>
      </c>
      <c r="AQ40" s="99">
        <f t="shared" ca="1" si="8"/>
        <v>0</v>
      </c>
      <c r="AR40" s="99">
        <f t="shared" ca="1" si="8"/>
        <v>0</v>
      </c>
      <c r="AS40" s="99">
        <f t="shared" ca="1" si="8"/>
        <v>0</v>
      </c>
      <c r="AT40" s="99">
        <f t="shared" ca="1" si="8"/>
        <v>0</v>
      </c>
      <c r="AU40" s="99">
        <f t="shared" ca="1" si="8"/>
        <v>0</v>
      </c>
      <c r="AV40" s="99">
        <f t="shared" ca="1" si="8"/>
        <v>0</v>
      </c>
      <c r="AW40" s="99">
        <f t="shared" ca="1" si="8"/>
        <v>0</v>
      </c>
      <c r="AX40" s="99">
        <f t="shared" ca="1" si="8"/>
        <v>0</v>
      </c>
      <c r="AY40" s="99">
        <f t="shared" ca="1" si="8"/>
        <v>0</v>
      </c>
      <c r="AZ40" s="99">
        <f t="shared" ca="1" si="8"/>
        <v>0</v>
      </c>
      <c r="BA40" s="99">
        <f t="shared" ca="1" si="8"/>
        <v>0</v>
      </c>
      <c r="BB40" s="99">
        <f t="shared" ca="1" si="8"/>
        <v>0</v>
      </c>
    </row>
    <row r="41" ht="15" hidden="1" customHeight="1" outlineLevel="1">
      <c r="L41" s="100"/>
      <c r="M41" s="101"/>
      <c r="N41" s="102"/>
      <c r="O41" s="64" t="s">
        <v>167</v>
      </c>
      <c r="P41" s="97">
        <f>P39</f>
        <v>0</v>
      </c>
      <c r="Q41" s="103" t="str">
        <f ca="1">IF(Q40=0,"",1-(Q39/Q40))</f>
        <v/>
      </c>
      <c r="R41" s="104"/>
      <c r="S41" s="105" t="str">
        <f t="shared" ref="S41:AP41" ca="1" si="9">IF(S40=0,"",1-(S39/S40))</f>
        <v/>
      </c>
      <c r="T41" s="105" t="str">
        <f t="shared" ca="1" si="9"/>
        <v/>
      </c>
      <c r="U41" s="105" t="str">
        <f t="shared" ca="1" si="9"/>
        <v/>
      </c>
      <c r="V41" s="105" t="str">
        <f t="shared" ca="1" si="9"/>
        <v/>
      </c>
      <c r="W41" s="105" t="str">
        <f t="shared" ca="1" si="9"/>
        <v/>
      </c>
      <c r="X41" s="105" t="str">
        <f t="shared" ca="1" si="9"/>
        <v/>
      </c>
      <c r="Y41" s="105" t="str">
        <f t="shared" ca="1" si="9"/>
        <v/>
      </c>
      <c r="Z41" s="105" t="str">
        <f t="shared" ca="1" si="9"/>
        <v/>
      </c>
      <c r="AA41" s="105" t="str">
        <f t="shared" ca="1" si="9"/>
        <v/>
      </c>
      <c r="AB41" s="105" t="str">
        <f t="shared" ca="1" si="9"/>
        <v/>
      </c>
      <c r="AC41" s="105" t="str">
        <f t="shared" ca="1" si="9"/>
        <v/>
      </c>
      <c r="AD41" s="105" t="str">
        <f t="shared" ca="1" si="9"/>
        <v/>
      </c>
      <c r="AE41" s="105" t="str">
        <f t="shared" ca="1" si="9"/>
        <v/>
      </c>
      <c r="AF41" s="105" t="str">
        <f t="shared" ca="1" si="9"/>
        <v/>
      </c>
      <c r="AG41" s="105" t="str">
        <f t="shared" ca="1" si="9"/>
        <v/>
      </c>
      <c r="AH41" s="105" t="str">
        <f t="shared" ca="1" si="9"/>
        <v/>
      </c>
      <c r="AI41" s="105" t="str">
        <f t="shared" ca="1" si="9"/>
        <v/>
      </c>
      <c r="AJ41" s="105" t="str">
        <f t="shared" ca="1" si="9"/>
        <v/>
      </c>
      <c r="AK41" s="105" t="str">
        <f t="shared" ca="1" si="9"/>
        <v/>
      </c>
      <c r="AL41" s="105" t="str">
        <f t="shared" ca="1" si="9"/>
        <v/>
      </c>
      <c r="AM41" s="105" t="str">
        <f t="shared" ca="1" si="9"/>
        <v/>
      </c>
      <c r="AN41" s="105" t="str">
        <f t="shared" ca="1" si="9"/>
        <v/>
      </c>
      <c r="AO41" s="105" t="str">
        <f t="shared" ca="1" si="9"/>
        <v/>
      </c>
      <c r="AP41" s="105" t="str">
        <f t="shared" ca="1" si="9"/>
        <v/>
      </c>
      <c r="AQ41" s="105" t="str">
        <f t="shared" ref="AQ41:AV41" ca="1" si="10">IF(AQ40=0,"",1-(AQ39/AQ40))</f>
        <v/>
      </c>
      <c r="AR41" s="105" t="str">
        <f t="shared" ca="1" si="10"/>
        <v/>
      </c>
      <c r="AS41" s="105" t="str">
        <f t="shared" ca="1" si="10"/>
        <v/>
      </c>
      <c r="AT41" s="105" t="str">
        <f t="shared" ca="1" si="10"/>
        <v/>
      </c>
      <c r="AU41" s="105" t="str">
        <f t="shared" ca="1" si="10"/>
        <v/>
      </c>
      <c r="AV41" s="105" t="str">
        <f t="shared" ca="1" si="10"/>
        <v/>
      </c>
      <c r="AW41" s="105" t="str">
        <f t="shared" ref="AW41:BB41" ca="1" si="11">IF(AW40=0,"",1-(AW39/AW40))</f>
        <v/>
      </c>
      <c r="AX41" s="105" t="str">
        <f t="shared" ca="1" si="11"/>
        <v/>
      </c>
      <c r="AY41" s="105" t="str">
        <f t="shared" ca="1" si="11"/>
        <v/>
      </c>
      <c r="AZ41" s="105" t="str">
        <f t="shared" ca="1" si="11"/>
        <v/>
      </c>
      <c r="BA41" s="105" t="str">
        <f t="shared" ca="1" si="11"/>
        <v/>
      </c>
      <c r="BB41" s="105" t="str">
        <f t="shared" ca="1" si="11"/>
        <v/>
      </c>
    </row>
    <row r="42" ht="6.75" hidden="1" customHeight="1" outlineLevel="1">
      <c r="B42" s="53"/>
      <c r="C42" s="53"/>
      <c r="D42" s="37"/>
      <c r="E42" s="37"/>
      <c r="F42" s="106"/>
      <c r="G42" s="106"/>
      <c r="H42" s="37"/>
      <c r="I42" s="37"/>
      <c r="J42" s="37"/>
      <c r="K42" s="37"/>
      <c r="L42" s="37"/>
      <c r="M42" s="37"/>
      <c r="N42" s="37"/>
      <c r="O42" s="107"/>
      <c r="P42" s="64"/>
      <c r="Q42" s="107"/>
      <c r="R42" s="64"/>
    </row>
    <row r="43" ht="15">
      <c r="B43" s="85" t="s">
        <v>168</v>
      </c>
      <c r="C43" s="86" t="s">
        <v>162</v>
      </c>
      <c r="D43" s="37"/>
      <c r="E43" s="108" t="s">
        <v>169</v>
      </c>
      <c r="F43" s="106" t="s">
        <v>0</v>
      </c>
      <c r="G43" s="106"/>
      <c r="H43" s="37"/>
      <c r="I43" s="37"/>
      <c r="J43" s="37"/>
      <c r="K43" s="37"/>
      <c r="L43" s="109" t="s">
        <v>170</v>
      </c>
      <c r="M43" s="110"/>
      <c r="N43" s="111"/>
      <c r="O43" s="64" t="s">
        <v>171</v>
      </c>
      <c r="P43" s="112"/>
      <c r="Q43" s="64"/>
      <c r="R43" s="64"/>
      <c r="S43" s="113">
        <f>SUMIF(Resource_Planning!$P$391:$P$490,$P43,Resource_Planning!S$391:S$490)</f>
        <v>0</v>
      </c>
      <c r="T43" s="113">
        <f>SUMIF(Resource_Planning!$P$391:$P$490,$P43,Resource_Planning!T$391:T$490)</f>
        <v>0</v>
      </c>
      <c r="U43" s="113">
        <f>SUMIF(Resource_Planning!$P$391:$P$490,$P43,Resource_Planning!U$391:U$490)</f>
        <v>0</v>
      </c>
      <c r="V43" s="113">
        <f>SUMIF(Resource_Planning!$P$391:$P$490,$P43,Resource_Planning!V$391:V$490)</f>
        <v>0</v>
      </c>
      <c r="W43" s="113">
        <f>SUMIF(Resource_Planning!$P$391:$P$490,$P43,Resource_Planning!W$391:W$490)</f>
        <v>0</v>
      </c>
      <c r="X43" s="113">
        <f>SUMIF(Resource_Planning!$P$391:$P$490,$P43,Resource_Planning!X$391:X$490)</f>
        <v>0</v>
      </c>
      <c r="Y43" s="113">
        <f>SUMIF(Resource_Planning!$P$391:$P$490,$P43,Resource_Planning!Y$391:Y$490)</f>
        <v>0</v>
      </c>
      <c r="Z43" s="113">
        <f>SUMIF(Resource_Planning!$P$391:$P$490,$P43,Resource_Planning!Z$391:Z$490)</f>
        <v>0</v>
      </c>
      <c r="AA43" s="113">
        <f>SUMIF(Resource_Planning!$P$391:$P$490,$P43,Resource_Planning!AA$391:AA$490)</f>
        <v>0</v>
      </c>
      <c r="AB43" s="113">
        <f>SUMIF(Resource_Planning!$P$391:$P$490,$P43,Resource_Planning!AB$391:AB$490)</f>
        <v>0</v>
      </c>
      <c r="AC43" s="113">
        <f>SUMIF(Resource_Planning!$P$391:$P$490,$P43,Resource_Planning!AC$391:AC$490)</f>
        <v>0</v>
      </c>
      <c r="AD43" s="113">
        <f>SUMIF(Resource_Planning!$P$391:$P$490,$P43,Resource_Planning!AD$391:AD$490)</f>
        <v>0</v>
      </c>
      <c r="AE43" s="113">
        <f>SUMIF(Resource_Planning!$P$391:$P$490,$P43,Resource_Planning!AE$391:AE$490)</f>
        <v>0</v>
      </c>
      <c r="AF43" s="113">
        <f>SUMIF(Resource_Planning!$P$391:$P$490,$P43,Resource_Planning!AF$391:AF$490)</f>
        <v>0</v>
      </c>
      <c r="AG43" s="113">
        <f>SUMIF(Resource_Planning!$P$391:$P$490,$P43,Resource_Planning!AG$391:AG$490)</f>
        <v>0</v>
      </c>
      <c r="AH43" s="113">
        <f>SUMIF(Resource_Planning!$P$391:$P$490,$P43,Resource_Planning!AH$391:AH$490)</f>
        <v>0</v>
      </c>
      <c r="AI43" s="113">
        <f>SUMIF(Resource_Planning!$P$391:$P$490,$P43,Resource_Planning!AI$391:AI$490)</f>
        <v>0</v>
      </c>
      <c r="AJ43" s="113">
        <f>SUMIF(Resource_Planning!$P$391:$P$490,$P43,Resource_Planning!AJ$391:AJ$490)</f>
        <v>0</v>
      </c>
      <c r="AK43" s="113">
        <f>SUMIF(Resource_Planning!$P$391:$P$490,$P43,Resource_Planning!AK$391:AK$490)</f>
        <v>0</v>
      </c>
      <c r="AL43" s="113">
        <f>SUMIF(Resource_Planning!$P$391:$P$490,$P43,Resource_Planning!AL$391:AL$490)</f>
        <v>0</v>
      </c>
      <c r="AM43" s="113">
        <f>SUMIF(Resource_Planning!$P$391:$P$490,$P43,Resource_Planning!AM$391:AM$490)</f>
        <v>0</v>
      </c>
      <c r="AN43" s="113">
        <f>SUMIF(Resource_Planning!$P$391:$P$490,$P43,Resource_Planning!AN$391:AN$490)</f>
        <v>0</v>
      </c>
      <c r="AO43" s="113">
        <f>SUMIF(Resource_Planning!$P$391:$P$490,$P43,Resource_Planning!AO$391:AO$490)</f>
        <v>0</v>
      </c>
      <c r="AP43" s="113">
        <f>SUMIF(Resource_Planning!$P$391:$P$490,$P43,Resource_Planning!AP$391:AP$490)</f>
        <v>0</v>
      </c>
      <c r="AQ43" s="113">
        <f>SUMIF(Resource_Planning!$P$391:$P$490,$P43,Resource_Planning!AQ$391:AQ$490)</f>
        <v>0</v>
      </c>
      <c r="AR43" s="113">
        <f>SUMIF(Resource_Planning!$P$391:$P$490,$P43,Resource_Planning!AR$391:AR$490)</f>
        <v>0</v>
      </c>
      <c r="AS43" s="113">
        <f>SUMIF(Resource_Planning!$P$391:$P$490,$P43,Resource_Planning!AS$391:AS$490)</f>
        <v>0</v>
      </c>
      <c r="AT43" s="113">
        <f>SUMIF(Resource_Planning!$P$391:$P$490,$P43,Resource_Planning!AT$391:AT$490)</f>
        <v>0</v>
      </c>
      <c r="AU43" s="113">
        <f>SUMIF(Resource_Planning!$P$391:$P$490,$P43,Resource_Planning!AU$391:AU$490)</f>
        <v>0</v>
      </c>
      <c r="AV43" s="113">
        <f>SUMIF(Resource_Planning!$P$391:$P$490,$P43,Resource_Planning!AV$391:AV$490)</f>
        <v>0</v>
      </c>
      <c r="AW43" s="113">
        <f>SUMIF(Resource_Planning!$P$391:$P$490,$P43,Resource_Planning!AW$391:AW$490)</f>
        <v>0</v>
      </c>
      <c r="AX43" s="113">
        <f>SUMIF(Resource_Planning!$P$391:$P$490,$P43,Resource_Planning!AX$391:AX$490)</f>
        <v>0</v>
      </c>
      <c r="AY43" s="113">
        <f>SUMIF(Resource_Planning!$P$391:$P$490,$P43,Resource_Planning!AY$391:AY$490)</f>
        <v>0</v>
      </c>
      <c r="AZ43" s="113">
        <f>SUMIF(Resource_Planning!$P$391:$P$490,$P43,Resource_Planning!AZ$391:AZ$490)</f>
        <v>0</v>
      </c>
      <c r="BA43" s="113">
        <f>SUMIF(Resource_Planning!$P$391:$P$490,$P43,Resource_Planning!BA$391:BA$490)</f>
        <v>0</v>
      </c>
      <c r="BB43" s="113">
        <f>SUMIF(Resource_Planning!$P$391:$P$490,$P43,Resource_Planning!BB$391:BB$490)</f>
        <v>0</v>
      </c>
    </row>
    <row r="44" ht="15" customHeight="1">
      <c r="D44" s="37"/>
      <c r="E44" s="37"/>
      <c r="F44" s="106"/>
      <c r="G44" s="106"/>
      <c r="H44" s="37"/>
      <c r="I44" s="37"/>
      <c r="J44" s="37"/>
      <c r="K44" s="37"/>
      <c r="L44" s="114"/>
      <c r="M44" s="115"/>
      <c r="N44" s="116"/>
      <c r="O44" s="64" t="s">
        <v>172</v>
      </c>
      <c r="P44" s="117">
        <f t="shared" ref="P44:P46" si="12">P43</f>
        <v>0</v>
      </c>
      <c r="Q44" s="64"/>
      <c r="R44" s="117"/>
      <c r="S44" s="118">
        <f t="shared" ref="S44:BB44" si="13">SUMIF($P$254:$P$355,$P44,S$254:S$355)</f>
        <v>0</v>
      </c>
      <c r="T44" s="118">
        <f t="shared" si="13"/>
        <v>0</v>
      </c>
      <c r="U44" s="118">
        <f t="shared" si="13"/>
        <v>0</v>
      </c>
      <c r="V44" s="118">
        <f t="shared" si="13"/>
        <v>0</v>
      </c>
      <c r="W44" s="118">
        <f t="shared" si="13"/>
        <v>0</v>
      </c>
      <c r="X44" s="118">
        <f t="shared" si="13"/>
        <v>0</v>
      </c>
      <c r="Y44" s="118">
        <f t="shared" si="13"/>
        <v>0</v>
      </c>
      <c r="Z44" s="118">
        <f t="shared" si="13"/>
        <v>0</v>
      </c>
      <c r="AA44" s="118">
        <f t="shared" si="13"/>
        <v>0</v>
      </c>
      <c r="AB44" s="118">
        <f t="shared" si="13"/>
        <v>0</v>
      </c>
      <c r="AC44" s="118">
        <f t="shared" si="13"/>
        <v>0</v>
      </c>
      <c r="AD44" s="118">
        <f t="shared" si="13"/>
        <v>0</v>
      </c>
      <c r="AE44" s="118">
        <f t="shared" si="13"/>
        <v>0</v>
      </c>
      <c r="AF44" s="118">
        <f t="shared" si="13"/>
        <v>0</v>
      </c>
      <c r="AG44" s="118">
        <f t="shared" si="13"/>
        <v>0</v>
      </c>
      <c r="AH44" s="118">
        <f t="shared" si="13"/>
        <v>0</v>
      </c>
      <c r="AI44" s="118">
        <f t="shared" si="13"/>
        <v>0</v>
      </c>
      <c r="AJ44" s="118">
        <f t="shared" si="13"/>
        <v>0</v>
      </c>
      <c r="AK44" s="118">
        <f t="shared" si="13"/>
        <v>0</v>
      </c>
      <c r="AL44" s="118">
        <f t="shared" si="13"/>
        <v>0</v>
      </c>
      <c r="AM44" s="118">
        <f t="shared" si="13"/>
        <v>0</v>
      </c>
      <c r="AN44" s="118">
        <f t="shared" si="13"/>
        <v>0</v>
      </c>
      <c r="AO44" s="118">
        <f t="shared" si="13"/>
        <v>0</v>
      </c>
      <c r="AP44" s="118">
        <f t="shared" si="13"/>
        <v>0</v>
      </c>
      <c r="AQ44" s="118">
        <f t="shared" si="13"/>
        <v>0</v>
      </c>
      <c r="AR44" s="118">
        <f t="shared" si="13"/>
        <v>0</v>
      </c>
      <c r="AS44" s="118">
        <f t="shared" si="13"/>
        <v>0</v>
      </c>
      <c r="AT44" s="118">
        <f t="shared" si="13"/>
        <v>0</v>
      </c>
      <c r="AU44" s="118">
        <f t="shared" si="13"/>
        <v>0</v>
      </c>
      <c r="AV44" s="118">
        <f t="shared" si="13"/>
        <v>0</v>
      </c>
      <c r="AW44" s="118">
        <f t="shared" si="13"/>
        <v>0</v>
      </c>
      <c r="AX44" s="118">
        <f t="shared" si="13"/>
        <v>0</v>
      </c>
      <c r="AY44" s="118">
        <f t="shared" si="13"/>
        <v>0</v>
      </c>
      <c r="AZ44" s="118">
        <f t="shared" si="13"/>
        <v>0</v>
      </c>
      <c r="BA44" s="118">
        <f t="shared" si="13"/>
        <v>0</v>
      </c>
      <c r="BB44" s="118">
        <f t="shared" si="13"/>
        <v>0</v>
      </c>
    </row>
    <row r="45" ht="15" customHeight="1">
      <c r="C45" s="37"/>
      <c r="D45" s="37"/>
      <c r="E45" s="37"/>
      <c r="F45" s="106"/>
      <c r="G45" s="106"/>
      <c r="H45" s="37"/>
      <c r="I45" s="37"/>
      <c r="J45" s="37"/>
      <c r="K45" s="37"/>
      <c r="L45" s="114"/>
      <c r="M45" s="115"/>
      <c r="N45" s="116"/>
      <c r="O45" s="64" t="s">
        <v>173</v>
      </c>
      <c r="P45" s="117">
        <f t="shared" si="12"/>
        <v>0</v>
      </c>
      <c r="Q45" s="64"/>
      <c r="R45" s="117"/>
      <c r="S45" s="119">
        <f t="shared" ref="S45:BB45" si="14">SUMIF($P$50:$P$250,$P45,S$50:S$250) - IF($F$43 ="n",SUMIFS(S$50:S$250,$P$50:$P$250,$P45,$E$50:$E$250,"pre_alloc"),0)</f>
        <v>0</v>
      </c>
      <c r="T45" s="119">
        <f t="shared" si="14"/>
        <v>0</v>
      </c>
      <c r="U45" s="119">
        <f t="shared" si="14"/>
        <v>0</v>
      </c>
      <c r="V45" s="119">
        <f t="shared" si="14"/>
        <v>0</v>
      </c>
      <c r="W45" s="119">
        <f t="shared" si="14"/>
        <v>0</v>
      </c>
      <c r="X45" s="119">
        <f t="shared" si="14"/>
        <v>0</v>
      </c>
      <c r="Y45" s="119">
        <f t="shared" si="14"/>
        <v>0</v>
      </c>
      <c r="Z45" s="119">
        <f t="shared" si="14"/>
        <v>0</v>
      </c>
      <c r="AA45" s="119">
        <f t="shared" si="14"/>
        <v>0</v>
      </c>
      <c r="AB45" s="119">
        <f t="shared" si="14"/>
        <v>0</v>
      </c>
      <c r="AC45" s="119">
        <f t="shared" si="14"/>
        <v>0</v>
      </c>
      <c r="AD45" s="119">
        <f t="shared" si="14"/>
        <v>0</v>
      </c>
      <c r="AE45" s="119">
        <f t="shared" si="14"/>
        <v>0</v>
      </c>
      <c r="AF45" s="119">
        <f t="shared" si="14"/>
        <v>0</v>
      </c>
      <c r="AG45" s="119">
        <f t="shared" si="14"/>
        <v>0</v>
      </c>
      <c r="AH45" s="119">
        <f t="shared" si="14"/>
        <v>0</v>
      </c>
      <c r="AI45" s="119">
        <f t="shared" si="14"/>
        <v>0</v>
      </c>
      <c r="AJ45" s="119">
        <f t="shared" si="14"/>
        <v>0</v>
      </c>
      <c r="AK45" s="119">
        <f t="shared" si="14"/>
        <v>0</v>
      </c>
      <c r="AL45" s="119">
        <f t="shared" si="14"/>
        <v>0</v>
      </c>
      <c r="AM45" s="119">
        <f t="shared" si="14"/>
        <v>0</v>
      </c>
      <c r="AN45" s="119">
        <f t="shared" si="14"/>
        <v>0</v>
      </c>
      <c r="AO45" s="119">
        <f t="shared" si="14"/>
        <v>0</v>
      </c>
      <c r="AP45" s="119">
        <f t="shared" si="14"/>
        <v>0</v>
      </c>
      <c r="AQ45" s="119">
        <f t="shared" si="14"/>
        <v>0</v>
      </c>
      <c r="AR45" s="119">
        <f t="shared" si="14"/>
        <v>0</v>
      </c>
      <c r="AS45" s="119">
        <f t="shared" si="14"/>
        <v>0</v>
      </c>
      <c r="AT45" s="119">
        <f t="shared" si="14"/>
        <v>0</v>
      </c>
      <c r="AU45" s="119">
        <f t="shared" si="14"/>
        <v>0</v>
      </c>
      <c r="AV45" s="119">
        <f t="shared" si="14"/>
        <v>0</v>
      </c>
      <c r="AW45" s="119">
        <f t="shared" si="14"/>
        <v>0</v>
      </c>
      <c r="AX45" s="119">
        <f t="shared" si="14"/>
        <v>0</v>
      </c>
      <c r="AY45" s="119">
        <f t="shared" si="14"/>
        <v>0</v>
      </c>
      <c r="AZ45" s="119">
        <f t="shared" si="14"/>
        <v>0</v>
      </c>
      <c r="BA45" s="119">
        <f t="shared" si="14"/>
        <v>0</v>
      </c>
      <c r="BB45" s="119">
        <f t="shared" si="14"/>
        <v>0</v>
      </c>
    </row>
    <row r="46" ht="15" customHeight="1">
      <c r="C46" s="37"/>
      <c r="D46" s="37"/>
      <c r="E46" s="37"/>
      <c r="F46" s="106"/>
      <c r="G46" s="106"/>
      <c r="H46" s="37"/>
      <c r="I46" s="37"/>
      <c r="J46" s="37"/>
      <c r="K46" s="37"/>
      <c r="L46" s="120"/>
      <c r="M46" s="121"/>
      <c r="N46" s="122"/>
      <c r="O46" s="64" t="s">
        <v>167</v>
      </c>
      <c r="P46" s="117">
        <f t="shared" si="12"/>
        <v>0</v>
      </c>
      <c r="Q46" s="64"/>
      <c r="R46" s="117"/>
      <c r="S46" s="123">
        <f t="shared" ref="S46:AP46" si="15">S43-(S44+S45)</f>
        <v>0</v>
      </c>
      <c r="T46" s="123">
        <f t="shared" si="15"/>
        <v>0</v>
      </c>
      <c r="U46" s="123">
        <f t="shared" si="15"/>
        <v>0</v>
      </c>
      <c r="V46" s="123">
        <f t="shared" si="15"/>
        <v>0</v>
      </c>
      <c r="W46" s="123">
        <f t="shared" si="15"/>
        <v>0</v>
      </c>
      <c r="X46" s="123">
        <f t="shared" si="15"/>
        <v>0</v>
      </c>
      <c r="Y46" s="123">
        <f t="shared" si="15"/>
        <v>0</v>
      </c>
      <c r="Z46" s="123">
        <f t="shared" si="15"/>
        <v>0</v>
      </c>
      <c r="AA46" s="123">
        <f t="shared" si="15"/>
        <v>0</v>
      </c>
      <c r="AB46" s="123">
        <f t="shared" si="15"/>
        <v>0</v>
      </c>
      <c r="AC46" s="123">
        <f t="shared" si="15"/>
        <v>0</v>
      </c>
      <c r="AD46" s="123">
        <f t="shared" si="15"/>
        <v>0</v>
      </c>
      <c r="AE46" s="123">
        <f t="shared" si="15"/>
        <v>0</v>
      </c>
      <c r="AF46" s="123">
        <f t="shared" si="15"/>
        <v>0</v>
      </c>
      <c r="AG46" s="123">
        <f t="shared" si="15"/>
        <v>0</v>
      </c>
      <c r="AH46" s="123">
        <f t="shared" si="15"/>
        <v>0</v>
      </c>
      <c r="AI46" s="123">
        <f t="shared" si="15"/>
        <v>0</v>
      </c>
      <c r="AJ46" s="123">
        <f t="shared" si="15"/>
        <v>0</v>
      </c>
      <c r="AK46" s="123">
        <f t="shared" si="15"/>
        <v>0</v>
      </c>
      <c r="AL46" s="123">
        <f t="shared" si="15"/>
        <v>0</v>
      </c>
      <c r="AM46" s="123">
        <f t="shared" si="15"/>
        <v>0</v>
      </c>
      <c r="AN46" s="123">
        <f t="shared" si="15"/>
        <v>0</v>
      </c>
      <c r="AO46" s="123">
        <f t="shared" si="15"/>
        <v>0</v>
      </c>
      <c r="AP46" s="123">
        <f t="shared" si="15"/>
        <v>0</v>
      </c>
      <c r="AQ46" s="123">
        <f t="shared" ref="AQ46:AV46" si="16">AQ43-(AQ44+AQ45)</f>
        <v>0</v>
      </c>
      <c r="AR46" s="123">
        <f t="shared" si="16"/>
        <v>0</v>
      </c>
      <c r="AS46" s="123">
        <f t="shared" si="16"/>
        <v>0</v>
      </c>
      <c r="AT46" s="123">
        <f t="shared" si="16"/>
        <v>0</v>
      </c>
      <c r="AU46" s="123">
        <f t="shared" si="16"/>
        <v>0</v>
      </c>
      <c r="AV46" s="123">
        <f t="shared" si="16"/>
        <v>0</v>
      </c>
      <c r="AW46" s="123">
        <f t="shared" ref="AW46:BB46" si="17">AW43-(AW44+AW45)</f>
        <v>0</v>
      </c>
      <c r="AX46" s="123">
        <f t="shared" si="17"/>
        <v>0</v>
      </c>
      <c r="AY46" s="123">
        <f t="shared" si="17"/>
        <v>0</v>
      </c>
      <c r="AZ46" s="123">
        <f t="shared" si="17"/>
        <v>0</v>
      </c>
      <c r="BA46" s="123">
        <f t="shared" si="17"/>
        <v>0</v>
      </c>
      <c r="BB46" s="123">
        <f t="shared" si="17"/>
        <v>0</v>
      </c>
    </row>
    <row r="47">
      <c r="C47" s="37"/>
      <c r="D47" s="37"/>
      <c r="E47" s="37"/>
      <c r="F47" s="106"/>
      <c r="G47" s="106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124"/>
      <c r="T47" s="125"/>
      <c r="U47" s="125"/>
      <c r="V47" s="125"/>
      <c r="W47" s="125"/>
      <c r="X47" s="125"/>
      <c r="Y47" s="125"/>
      <c r="Z47" s="125"/>
      <c r="AA47" s="125"/>
      <c r="AB47" s="124"/>
      <c r="AC47" s="124"/>
      <c r="AD47" s="124"/>
      <c r="AE47" s="124"/>
      <c r="AF47" s="125"/>
      <c r="AG47" s="125"/>
      <c r="AH47" s="125"/>
      <c r="AI47" s="125"/>
      <c r="AJ47" s="125"/>
      <c r="AK47" s="125"/>
      <c r="AL47" s="125"/>
      <c r="AM47" s="125"/>
      <c r="AN47" s="124"/>
      <c r="AO47" s="124"/>
      <c r="AP47" s="124"/>
      <c r="AQ47" s="124"/>
      <c r="AR47" s="125"/>
      <c r="AS47" s="125"/>
      <c r="AT47" s="125"/>
      <c r="AU47" s="125"/>
      <c r="AV47" s="125"/>
      <c r="AW47" s="125"/>
      <c r="AX47" s="125"/>
      <c r="AY47" s="125"/>
      <c r="AZ47" s="124"/>
      <c r="BA47" s="124"/>
      <c r="BB47" s="124"/>
    </row>
    <row r="48" s="37" customFormat="1" ht="21" customHeight="1">
      <c r="A48" s="37"/>
      <c r="B48" s="126" t="s">
        <v>147</v>
      </c>
      <c r="C48" s="127" t="s">
        <v>148</v>
      </c>
      <c r="D48" s="127" t="s">
        <v>149</v>
      </c>
      <c r="E48" s="127" t="s">
        <v>150</v>
      </c>
      <c r="F48" s="127" t="s">
        <v>151</v>
      </c>
      <c r="G48" s="128"/>
      <c r="H48" s="127" t="s">
        <v>174</v>
      </c>
      <c r="I48" s="127" t="s">
        <v>175</v>
      </c>
      <c r="J48" s="127" t="s">
        <v>176</v>
      </c>
      <c r="K48" s="127" t="s">
        <v>177</v>
      </c>
      <c r="L48" s="127" t="s">
        <v>178</v>
      </c>
      <c r="M48" s="127" t="s">
        <v>179</v>
      </c>
      <c r="N48" s="127" t="s">
        <v>14</v>
      </c>
      <c r="O48" s="127" t="s">
        <v>180</v>
      </c>
      <c r="P48" s="127" t="s">
        <v>13</v>
      </c>
      <c r="Q48" s="127" t="s">
        <v>159</v>
      </c>
      <c r="R48" s="129"/>
      <c r="S48" s="130" t="str">
        <f t="shared" ref="S48:AP48" si="18">CONCATENATE(S6," / ",YEAR(S5)-2000)</f>
        <v xml:space="preserve">1 / 23</v>
      </c>
      <c r="T48" s="130" t="str">
        <f t="shared" si="18"/>
        <v xml:space="preserve">2 / 23</v>
      </c>
      <c r="U48" s="130" t="str">
        <f t="shared" si="18"/>
        <v xml:space="preserve">3 / 23</v>
      </c>
      <c r="V48" s="130" t="str">
        <f t="shared" si="18"/>
        <v xml:space="preserve">4 / 23</v>
      </c>
      <c r="W48" s="130" t="str">
        <f t="shared" si="18"/>
        <v xml:space="preserve">5 / 23</v>
      </c>
      <c r="X48" s="130" t="str">
        <f t="shared" si="18"/>
        <v xml:space="preserve">6 / 23</v>
      </c>
      <c r="Y48" s="130" t="str">
        <f t="shared" si="18"/>
        <v xml:space="preserve">7 / 23</v>
      </c>
      <c r="Z48" s="130" t="str">
        <f t="shared" si="18"/>
        <v xml:space="preserve">8 / 23</v>
      </c>
      <c r="AA48" s="130" t="str">
        <f t="shared" si="18"/>
        <v xml:space="preserve">9 / 23</v>
      </c>
      <c r="AB48" s="130" t="str">
        <f t="shared" si="18"/>
        <v xml:space="preserve">10 / 23</v>
      </c>
      <c r="AC48" s="130" t="str">
        <f t="shared" si="18"/>
        <v xml:space="preserve">11 / 23</v>
      </c>
      <c r="AD48" s="130" t="str">
        <f t="shared" si="18"/>
        <v xml:space="preserve">12 / 23</v>
      </c>
      <c r="AE48" s="130" t="str">
        <f t="shared" si="18"/>
        <v xml:space="preserve">1 / 24</v>
      </c>
      <c r="AF48" s="130" t="str">
        <f t="shared" si="18"/>
        <v xml:space="preserve">2 / 24</v>
      </c>
      <c r="AG48" s="130" t="str">
        <f t="shared" si="18"/>
        <v xml:space="preserve">3 / 24</v>
      </c>
      <c r="AH48" s="130" t="str">
        <f t="shared" si="18"/>
        <v xml:space="preserve">4 / 24</v>
      </c>
      <c r="AI48" s="130" t="str">
        <f t="shared" si="18"/>
        <v xml:space="preserve">5 / 24</v>
      </c>
      <c r="AJ48" s="130" t="str">
        <f t="shared" si="18"/>
        <v xml:space="preserve">6 / 24</v>
      </c>
      <c r="AK48" s="130" t="str">
        <f t="shared" si="18"/>
        <v xml:space="preserve">7 / 24</v>
      </c>
      <c r="AL48" s="130" t="str">
        <f t="shared" si="18"/>
        <v xml:space="preserve">8 / 24</v>
      </c>
      <c r="AM48" s="130" t="str">
        <f t="shared" si="18"/>
        <v xml:space="preserve">9 / 24</v>
      </c>
      <c r="AN48" s="130" t="str">
        <f t="shared" si="18"/>
        <v xml:space="preserve">10 / 24</v>
      </c>
      <c r="AO48" s="130" t="str">
        <f t="shared" si="18"/>
        <v xml:space="preserve">11 / 24</v>
      </c>
      <c r="AP48" s="130" t="str">
        <f t="shared" si="18"/>
        <v xml:space="preserve">12 / 24</v>
      </c>
      <c r="AQ48" s="130" t="str">
        <f t="shared" ref="AQ48:BB48" si="19">CONCATENATE(AQ6," / ",YEAR(AQ5)-2000)</f>
        <v xml:space="preserve">1 / 25</v>
      </c>
      <c r="AR48" s="130" t="str">
        <f t="shared" si="19"/>
        <v xml:space="preserve">2 / 25</v>
      </c>
      <c r="AS48" s="130" t="str">
        <f t="shared" si="19"/>
        <v xml:space="preserve">3 / 25</v>
      </c>
      <c r="AT48" s="130" t="str">
        <f t="shared" si="19"/>
        <v xml:space="preserve">4 / 25</v>
      </c>
      <c r="AU48" s="130" t="str">
        <f t="shared" si="19"/>
        <v xml:space="preserve">5 / 25</v>
      </c>
      <c r="AV48" s="130" t="str">
        <f t="shared" si="19"/>
        <v xml:space="preserve">6 / 25</v>
      </c>
      <c r="AW48" s="130" t="str">
        <f t="shared" si="19"/>
        <v xml:space="preserve">7 / 25</v>
      </c>
      <c r="AX48" s="130" t="str">
        <f t="shared" si="19"/>
        <v xml:space="preserve">8 / 25</v>
      </c>
      <c r="AY48" s="130" t="str">
        <f t="shared" si="19"/>
        <v xml:space="preserve">9 / 25</v>
      </c>
      <c r="AZ48" s="130" t="str">
        <f t="shared" si="19"/>
        <v xml:space="preserve">10 / 25</v>
      </c>
      <c r="BA48" s="130" t="str">
        <f t="shared" si="19"/>
        <v xml:space="preserve">11 / 25</v>
      </c>
      <c r="BB48" s="130" t="str">
        <f t="shared" si="19"/>
        <v xml:space="preserve">12 / 25</v>
      </c>
    </row>
    <row r="49" s="37" customFormat="1" ht="12" customHeight="1">
      <c r="A49" s="37"/>
      <c r="B49" s="131" t="s">
        <v>181</v>
      </c>
      <c r="C49" s="132">
        <v>0</v>
      </c>
      <c r="D49" s="132">
        <v>0</v>
      </c>
      <c r="E49" s="132">
        <v>0</v>
      </c>
      <c r="F49" s="132">
        <v>0</v>
      </c>
      <c r="G49" s="133">
        <v>0</v>
      </c>
      <c r="H49" s="132">
        <v>0</v>
      </c>
      <c r="I49" s="132">
        <v>0</v>
      </c>
      <c r="J49" s="132">
        <v>0</v>
      </c>
      <c r="K49" s="132">
        <v>0</v>
      </c>
      <c r="L49" s="132">
        <v>0</v>
      </c>
      <c r="M49" s="132"/>
      <c r="N49" s="132"/>
      <c r="O49" s="132">
        <v>0</v>
      </c>
      <c r="P49" s="132">
        <v>0</v>
      </c>
      <c r="Q49" s="132">
        <v>0</v>
      </c>
      <c r="R49" s="134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</row>
    <row r="50" ht="15">
      <c r="B50" s="74" t="s">
        <v>182</v>
      </c>
      <c r="C50" s="74" t="s">
        <v>30</v>
      </c>
      <c r="D50" s="74"/>
      <c r="E50" s="74" t="s">
        <v>23</v>
      </c>
      <c r="F50" s="74" t="s">
        <v>183</v>
      </c>
      <c r="G50" s="136"/>
      <c r="H50" s="74"/>
      <c r="I50" s="74"/>
      <c r="J50" s="74"/>
      <c r="K50" s="74"/>
      <c r="L50" s="76">
        <f t="shared" ref="L50:L113" si="20">SUM($S50:$BB50)</f>
        <v>1075.2</v>
      </c>
      <c r="M50" s="74"/>
      <c r="N50" s="137" t="str">
        <f t="shared" ref="N50:N113" si="21">IF(ISERROR(VLOOKUP(P50,Member_Tab,2,FALSE)),"",VLOOKUP(P50,Member_Tab,2,FALSE))</f>
        <v/>
      </c>
      <c r="O50" s="137" t="str">
        <f t="shared" ref="O50:O113" si="22">IF(ISERROR(VLOOKUP(P50,Member_Tab,3,FALSE)),"",VLOOKUP(P50,Member_Tab,3,FALSE))</f>
        <v/>
      </c>
      <c r="P50" s="74" t="s">
        <v>184</v>
      </c>
      <c r="Q50" s="74"/>
      <c r="R50" s="138"/>
      <c r="S50" s="139"/>
      <c r="T50" s="139"/>
      <c r="U50" s="139">
        <f t="shared" ref="U50:AD50" si="23">0.8*U$9</f>
        <v>117.76000000000002</v>
      </c>
      <c r="V50" s="139">
        <f t="shared" si="23"/>
        <v>92.160000000000011</v>
      </c>
      <c r="W50" s="139">
        <f t="shared" si="23"/>
        <v>107.52000000000001</v>
      </c>
      <c r="X50" s="139">
        <f t="shared" si="23"/>
        <v>102.40000000000001</v>
      </c>
      <c r="Y50" s="139">
        <f t="shared" si="23"/>
        <v>107.52000000000001</v>
      </c>
      <c r="Z50" s="139">
        <f t="shared" si="23"/>
        <v>117.76000000000002</v>
      </c>
      <c r="AA50" s="139">
        <f t="shared" si="23"/>
        <v>107.52000000000001</v>
      </c>
      <c r="AB50" s="139">
        <f t="shared" si="23"/>
        <v>112.64000000000001</v>
      </c>
      <c r="AC50" s="139">
        <f t="shared" si="23"/>
        <v>112.64000000000001</v>
      </c>
      <c r="AD50" s="139">
        <f t="shared" si="23"/>
        <v>97.280000000000015</v>
      </c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</row>
    <row r="51" ht="15">
      <c r="B51" s="74" t="s">
        <v>182</v>
      </c>
      <c r="C51" s="74" t="s">
        <v>30</v>
      </c>
      <c r="D51" s="74"/>
      <c r="E51" s="74" t="s">
        <v>23</v>
      </c>
      <c r="F51" s="74" t="s">
        <v>183</v>
      </c>
      <c r="G51" s="136"/>
      <c r="H51" s="74"/>
      <c r="I51" s="74"/>
      <c r="J51" s="74"/>
      <c r="K51" s="74"/>
      <c r="L51" s="76">
        <f t="shared" si="20"/>
        <v>1344</v>
      </c>
      <c r="M51" s="74"/>
      <c r="N51" s="137" t="str">
        <f t="shared" si="21"/>
        <v>AirOn360_Team01</v>
      </c>
      <c r="O51" s="137" t="str">
        <f t="shared" si="22"/>
        <v xml:space="preserve">Development Engineer (Client/Server SW)</v>
      </c>
      <c r="P51" s="74" t="s">
        <v>34</v>
      </c>
      <c r="Q51" s="74"/>
      <c r="R51" s="138"/>
      <c r="S51" s="139"/>
      <c r="T51" s="139"/>
      <c r="U51" s="139">
        <f t="shared" ref="U51:AD51" si="24">U$9</f>
        <v>147.20000000000002</v>
      </c>
      <c r="V51" s="139">
        <f t="shared" si="24"/>
        <v>115.2</v>
      </c>
      <c r="W51" s="139">
        <f t="shared" si="24"/>
        <v>134.40000000000001</v>
      </c>
      <c r="X51" s="139">
        <f t="shared" si="24"/>
        <v>128</v>
      </c>
      <c r="Y51" s="139">
        <f t="shared" si="24"/>
        <v>134.40000000000001</v>
      </c>
      <c r="Z51" s="139">
        <f t="shared" si="24"/>
        <v>147.20000000000002</v>
      </c>
      <c r="AA51" s="139">
        <f t="shared" si="24"/>
        <v>134.40000000000001</v>
      </c>
      <c r="AB51" s="139">
        <f t="shared" si="24"/>
        <v>140.80000000000001</v>
      </c>
      <c r="AC51" s="139">
        <f t="shared" si="24"/>
        <v>140.80000000000001</v>
      </c>
      <c r="AD51" s="139">
        <f t="shared" si="24"/>
        <v>121.60000000000001</v>
      </c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</row>
    <row r="52" ht="15">
      <c r="B52" s="74" t="s">
        <v>185</v>
      </c>
      <c r="C52" s="74" t="s">
        <v>30</v>
      </c>
      <c r="D52" s="74"/>
      <c r="E52" s="74" t="s">
        <v>23</v>
      </c>
      <c r="F52" s="74" t="s">
        <v>186</v>
      </c>
      <c r="G52" s="136"/>
      <c r="H52" s="74"/>
      <c r="I52" s="74"/>
      <c r="J52" s="74"/>
      <c r="K52" s="74"/>
      <c r="L52" s="76">
        <f t="shared" si="20"/>
        <v>262.40000000000003</v>
      </c>
      <c r="M52" s="74"/>
      <c r="N52" s="137" t="str">
        <f t="shared" si="21"/>
        <v/>
      </c>
      <c r="O52" s="137" t="str">
        <f t="shared" si="22"/>
        <v/>
      </c>
      <c r="P52" s="74" t="s">
        <v>187</v>
      </c>
      <c r="Q52" s="74"/>
      <c r="R52" s="138"/>
      <c r="S52" s="139"/>
      <c r="T52" s="139"/>
      <c r="U52" s="139">
        <f t="shared" ref="U52:AD59" si="25">1*U$9</f>
        <v>147.20000000000002</v>
      </c>
      <c r="V52" s="139">
        <f t="shared" si="25"/>
        <v>115.2</v>
      </c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</row>
    <row r="53" ht="15">
      <c r="B53" s="74" t="s">
        <v>188</v>
      </c>
      <c r="C53" s="74" t="s">
        <v>30</v>
      </c>
      <c r="D53" s="74"/>
      <c r="E53" s="74" t="s">
        <v>47</v>
      </c>
      <c r="F53" s="74" t="s">
        <v>189</v>
      </c>
      <c r="G53" s="136"/>
      <c r="H53" s="74"/>
      <c r="I53" s="74"/>
      <c r="J53" s="74"/>
      <c r="K53" s="74"/>
      <c r="L53" s="76">
        <f t="shared" si="20"/>
        <v>1081.5999999999999</v>
      </c>
      <c r="M53" s="74"/>
      <c r="N53" s="137" t="str">
        <f t="shared" si="21"/>
        <v/>
      </c>
      <c r="O53" s="137" t="str">
        <f t="shared" si="22"/>
        <v/>
      </c>
      <c r="P53" s="74" t="s">
        <v>187</v>
      </c>
      <c r="Q53" s="74"/>
      <c r="R53" s="138"/>
      <c r="S53" s="139"/>
      <c r="T53" s="139"/>
      <c r="U53" s="139"/>
      <c r="V53" s="139"/>
      <c r="W53" s="139">
        <f t="shared" si="25"/>
        <v>134.40000000000001</v>
      </c>
      <c r="X53" s="139">
        <f t="shared" si="25"/>
        <v>128</v>
      </c>
      <c r="Y53" s="139">
        <f t="shared" si="25"/>
        <v>134.40000000000001</v>
      </c>
      <c r="Z53" s="139">
        <f t="shared" si="25"/>
        <v>147.20000000000002</v>
      </c>
      <c r="AA53" s="139">
        <f t="shared" si="25"/>
        <v>134.40000000000001</v>
      </c>
      <c r="AB53" s="139">
        <f t="shared" si="25"/>
        <v>140.80000000000001</v>
      </c>
      <c r="AC53" s="139">
        <f t="shared" si="25"/>
        <v>140.80000000000001</v>
      </c>
      <c r="AD53" s="139">
        <f t="shared" si="25"/>
        <v>121.60000000000001</v>
      </c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</row>
    <row r="54" ht="15">
      <c r="B54" s="74" t="s">
        <v>182</v>
      </c>
      <c r="C54" s="74" t="s">
        <v>30</v>
      </c>
      <c r="D54" s="74"/>
      <c r="E54" s="74" t="s">
        <v>23</v>
      </c>
      <c r="F54" s="74" t="s">
        <v>183</v>
      </c>
      <c r="G54" s="136"/>
      <c r="H54" s="74"/>
      <c r="I54" s="74"/>
      <c r="J54" s="74"/>
      <c r="K54" s="74"/>
      <c r="L54" s="76">
        <f t="shared" si="20"/>
        <v>1344</v>
      </c>
      <c r="M54" s="74"/>
      <c r="N54" s="137" t="str">
        <f t="shared" si="21"/>
        <v>AirOn360_Team01</v>
      </c>
      <c r="O54" s="137" t="str">
        <f t="shared" si="22"/>
        <v xml:space="preserve">Development Engineer (Client/Server SW)</v>
      </c>
      <c r="P54" s="74" t="s">
        <v>45</v>
      </c>
      <c r="Q54" s="74"/>
      <c r="R54" s="138"/>
      <c r="S54" s="139"/>
      <c r="T54" s="139"/>
      <c r="U54" s="139">
        <f t="shared" si="25"/>
        <v>147.20000000000002</v>
      </c>
      <c r="V54" s="139">
        <f t="shared" si="25"/>
        <v>115.2</v>
      </c>
      <c r="W54" s="139">
        <f t="shared" si="25"/>
        <v>134.40000000000001</v>
      </c>
      <c r="X54" s="139">
        <f t="shared" si="25"/>
        <v>128</v>
      </c>
      <c r="Y54" s="139">
        <f t="shared" si="25"/>
        <v>134.40000000000001</v>
      </c>
      <c r="Z54" s="139">
        <f t="shared" si="25"/>
        <v>147.20000000000002</v>
      </c>
      <c r="AA54" s="139">
        <f t="shared" si="25"/>
        <v>134.40000000000001</v>
      </c>
      <c r="AB54" s="139">
        <f t="shared" si="25"/>
        <v>140.80000000000001</v>
      </c>
      <c r="AC54" s="139">
        <f t="shared" si="25"/>
        <v>140.80000000000001</v>
      </c>
      <c r="AD54" s="139">
        <f t="shared" si="25"/>
        <v>121.60000000000001</v>
      </c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</row>
    <row r="55" ht="15">
      <c r="B55" s="74" t="s">
        <v>182</v>
      </c>
      <c r="C55" s="74" t="s">
        <v>30</v>
      </c>
      <c r="D55" s="74"/>
      <c r="E55" s="74" t="s">
        <v>23</v>
      </c>
      <c r="F55" s="74" t="s">
        <v>183</v>
      </c>
      <c r="G55" s="136"/>
      <c r="H55" s="74"/>
      <c r="I55" s="74"/>
      <c r="J55" s="74"/>
      <c r="K55" s="74"/>
      <c r="L55" s="76">
        <f t="shared" si="20"/>
        <v>1344</v>
      </c>
      <c r="M55" s="74"/>
      <c r="N55" s="137" t="str">
        <f t="shared" si="21"/>
        <v>AirOn360_Team18</v>
      </c>
      <c r="O55" s="137" t="str">
        <f t="shared" si="22"/>
        <v xml:space="preserve">Development Engineer (Client/Server SW)</v>
      </c>
      <c r="P55" s="74" t="s">
        <v>49</v>
      </c>
      <c r="Q55" s="74"/>
      <c r="R55" s="138"/>
      <c r="S55" s="139"/>
      <c r="T55" s="139"/>
      <c r="U55" s="139">
        <f t="shared" si="25"/>
        <v>147.20000000000002</v>
      </c>
      <c r="V55" s="139">
        <f t="shared" si="25"/>
        <v>115.2</v>
      </c>
      <c r="W55" s="139">
        <f t="shared" si="25"/>
        <v>134.40000000000001</v>
      </c>
      <c r="X55" s="139">
        <f t="shared" si="25"/>
        <v>128</v>
      </c>
      <c r="Y55" s="139">
        <f t="shared" si="25"/>
        <v>134.40000000000001</v>
      </c>
      <c r="Z55" s="139">
        <f t="shared" si="25"/>
        <v>147.20000000000002</v>
      </c>
      <c r="AA55" s="139">
        <f t="shared" si="25"/>
        <v>134.40000000000001</v>
      </c>
      <c r="AB55" s="139">
        <f t="shared" si="25"/>
        <v>140.80000000000001</v>
      </c>
      <c r="AC55" s="139">
        <f t="shared" si="25"/>
        <v>140.80000000000001</v>
      </c>
      <c r="AD55" s="139">
        <f t="shared" si="25"/>
        <v>121.60000000000001</v>
      </c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</row>
    <row r="56" ht="15">
      <c r="B56" s="74" t="s">
        <v>182</v>
      </c>
      <c r="C56" s="74" t="s">
        <v>30</v>
      </c>
      <c r="D56" s="74"/>
      <c r="E56" s="74" t="s">
        <v>23</v>
      </c>
      <c r="F56" s="74" t="s">
        <v>183</v>
      </c>
      <c r="G56" s="136"/>
      <c r="H56" s="74"/>
      <c r="I56" s="74"/>
      <c r="J56" s="74"/>
      <c r="K56" s="74"/>
      <c r="L56" s="76">
        <f t="shared" si="20"/>
        <v>1344</v>
      </c>
      <c r="M56" s="74"/>
      <c r="N56" s="137" t="str">
        <f t="shared" si="21"/>
        <v>AirOn360_Team01</v>
      </c>
      <c r="O56" s="137" t="str">
        <f t="shared" si="22"/>
        <v xml:space="preserve">Requirements Engineer/Systems Architect</v>
      </c>
      <c r="P56" s="74" t="s">
        <v>53</v>
      </c>
      <c r="Q56" s="74"/>
      <c r="R56" s="138"/>
      <c r="S56" s="139"/>
      <c r="T56" s="139"/>
      <c r="U56" s="139">
        <f t="shared" si="25"/>
        <v>147.20000000000002</v>
      </c>
      <c r="V56" s="139">
        <f t="shared" si="25"/>
        <v>115.2</v>
      </c>
      <c r="W56" s="139">
        <f t="shared" si="25"/>
        <v>134.40000000000001</v>
      </c>
      <c r="X56" s="139">
        <f t="shared" si="25"/>
        <v>128</v>
      </c>
      <c r="Y56" s="139">
        <f t="shared" si="25"/>
        <v>134.40000000000001</v>
      </c>
      <c r="Z56" s="139">
        <f t="shared" si="25"/>
        <v>147.20000000000002</v>
      </c>
      <c r="AA56" s="139">
        <f t="shared" si="25"/>
        <v>134.40000000000001</v>
      </c>
      <c r="AB56" s="139">
        <f t="shared" si="25"/>
        <v>140.80000000000001</v>
      </c>
      <c r="AC56" s="139">
        <f t="shared" si="25"/>
        <v>140.80000000000001</v>
      </c>
      <c r="AD56" s="139">
        <f t="shared" si="25"/>
        <v>121.60000000000001</v>
      </c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</row>
    <row r="57" ht="15">
      <c r="B57" s="74" t="s">
        <v>182</v>
      </c>
      <c r="C57" s="74" t="s">
        <v>30</v>
      </c>
      <c r="D57" s="74"/>
      <c r="E57" s="74" t="s">
        <v>23</v>
      </c>
      <c r="F57" s="74" t="s">
        <v>183</v>
      </c>
      <c r="G57" s="136"/>
      <c r="H57" s="74"/>
      <c r="I57" s="74"/>
      <c r="J57" s="74"/>
      <c r="K57" s="74"/>
      <c r="L57" s="76">
        <f t="shared" si="20"/>
        <v>1344</v>
      </c>
      <c r="M57" s="74"/>
      <c r="N57" s="137" t="str">
        <f t="shared" si="21"/>
        <v>AirOn360_Team01</v>
      </c>
      <c r="O57" s="137" t="str">
        <f t="shared" si="22"/>
        <v xml:space="preserve">Development Engineer (Client/Server SW)</v>
      </c>
      <c r="P57" s="74" t="s">
        <v>56</v>
      </c>
      <c r="Q57" s="74"/>
      <c r="R57" s="138"/>
      <c r="S57" s="139"/>
      <c r="T57" s="139"/>
      <c r="U57" s="139">
        <f t="shared" si="25"/>
        <v>147.20000000000002</v>
      </c>
      <c r="V57" s="139">
        <f t="shared" si="25"/>
        <v>115.2</v>
      </c>
      <c r="W57" s="139">
        <f t="shared" si="25"/>
        <v>134.40000000000001</v>
      </c>
      <c r="X57" s="139">
        <f t="shared" si="25"/>
        <v>128</v>
      </c>
      <c r="Y57" s="139">
        <f t="shared" si="25"/>
        <v>134.40000000000001</v>
      </c>
      <c r="Z57" s="139">
        <f t="shared" si="25"/>
        <v>147.20000000000002</v>
      </c>
      <c r="AA57" s="139">
        <f t="shared" si="25"/>
        <v>134.40000000000001</v>
      </c>
      <c r="AB57" s="139">
        <f t="shared" si="25"/>
        <v>140.80000000000001</v>
      </c>
      <c r="AC57" s="139">
        <f t="shared" si="25"/>
        <v>140.80000000000001</v>
      </c>
      <c r="AD57" s="139">
        <f t="shared" si="25"/>
        <v>121.60000000000001</v>
      </c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</row>
    <row r="58" ht="15">
      <c r="B58" s="74" t="s">
        <v>182</v>
      </c>
      <c r="C58" s="74" t="s">
        <v>30</v>
      </c>
      <c r="D58" s="74"/>
      <c r="E58" s="74" t="s">
        <v>23</v>
      </c>
      <c r="F58" s="74" t="s">
        <v>183</v>
      </c>
      <c r="G58" s="136"/>
      <c r="H58" s="74"/>
      <c r="I58" s="74"/>
      <c r="J58" s="74"/>
      <c r="K58" s="74"/>
      <c r="L58" s="76">
        <f t="shared" si="20"/>
        <v>672</v>
      </c>
      <c r="M58" s="74"/>
      <c r="N58" s="137" t="str">
        <f t="shared" si="21"/>
        <v>AirOn360_Team01</v>
      </c>
      <c r="O58" s="137" t="str">
        <f t="shared" si="22"/>
        <v xml:space="preserve">Development Engineer (Client/Server SW)</v>
      </c>
      <c r="P58" s="74" t="s">
        <v>59</v>
      </c>
      <c r="Q58" s="74"/>
      <c r="R58" s="138"/>
      <c r="S58" s="139"/>
      <c r="T58" s="139"/>
      <c r="U58" s="139">
        <f t="shared" ref="U58:AD58" si="26">0.5*U$9</f>
        <v>73.600000000000009</v>
      </c>
      <c r="V58" s="139">
        <f t="shared" si="26"/>
        <v>57.600000000000001</v>
      </c>
      <c r="W58" s="139">
        <f t="shared" si="26"/>
        <v>67.200000000000003</v>
      </c>
      <c r="X58" s="139">
        <f t="shared" si="26"/>
        <v>64</v>
      </c>
      <c r="Y58" s="139">
        <f t="shared" si="26"/>
        <v>67.200000000000003</v>
      </c>
      <c r="Z58" s="139">
        <f t="shared" si="26"/>
        <v>73.600000000000009</v>
      </c>
      <c r="AA58" s="139">
        <f t="shared" si="26"/>
        <v>67.200000000000003</v>
      </c>
      <c r="AB58" s="139">
        <f t="shared" si="26"/>
        <v>70.400000000000006</v>
      </c>
      <c r="AC58" s="139">
        <f t="shared" si="26"/>
        <v>70.400000000000006</v>
      </c>
      <c r="AD58" s="139">
        <f t="shared" si="26"/>
        <v>60.800000000000004</v>
      </c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</row>
    <row r="59" ht="15">
      <c r="B59" s="74" t="s">
        <v>185</v>
      </c>
      <c r="C59" s="74" t="s">
        <v>30</v>
      </c>
      <c r="D59" s="74"/>
      <c r="E59" s="74" t="s">
        <v>23</v>
      </c>
      <c r="F59" s="74" t="s">
        <v>186</v>
      </c>
      <c r="G59" s="136"/>
      <c r="H59" s="74"/>
      <c r="I59" s="74"/>
      <c r="J59" s="74"/>
      <c r="K59" s="74"/>
      <c r="L59" s="76">
        <f t="shared" si="20"/>
        <v>262.40000000000003</v>
      </c>
      <c r="M59" s="74"/>
      <c r="N59" s="137" t="str">
        <f t="shared" si="21"/>
        <v>AirOn360_Team09</v>
      </c>
      <c r="O59" s="137" t="str">
        <f t="shared" si="22"/>
        <v xml:space="preserve">Technical Product Owner</v>
      </c>
      <c r="P59" s="74" t="s">
        <v>61</v>
      </c>
      <c r="Q59" s="74"/>
      <c r="R59" s="138"/>
      <c r="S59" s="139"/>
      <c r="T59" s="139"/>
      <c r="U59" s="139">
        <f t="shared" si="25"/>
        <v>147.20000000000002</v>
      </c>
      <c r="V59" s="139">
        <f t="shared" si="25"/>
        <v>115.2</v>
      </c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</row>
    <row r="60" ht="15">
      <c r="B60" s="74" t="s">
        <v>188</v>
      </c>
      <c r="C60" s="74" t="s">
        <v>30</v>
      </c>
      <c r="D60" s="74"/>
      <c r="E60" s="74" t="s">
        <v>47</v>
      </c>
      <c r="F60" s="74" t="s">
        <v>189</v>
      </c>
      <c r="G60" s="136"/>
      <c r="H60" s="74"/>
      <c r="I60" s="74"/>
      <c r="J60" s="74"/>
      <c r="K60" s="74"/>
      <c r="L60" s="76">
        <f t="shared" si="20"/>
        <v>1081.5999999999999</v>
      </c>
      <c r="M60" s="74"/>
      <c r="N60" s="137" t="str">
        <f t="shared" si="21"/>
        <v>AirOn360_Team09</v>
      </c>
      <c r="O60" s="137" t="str">
        <f t="shared" si="22"/>
        <v xml:space="preserve">Technical Product Owner</v>
      </c>
      <c r="P60" s="74" t="s">
        <v>61</v>
      </c>
      <c r="Q60" s="74"/>
      <c r="R60" s="138"/>
      <c r="S60" s="139"/>
      <c r="T60" s="139"/>
      <c r="U60" s="139"/>
      <c r="V60" s="139"/>
      <c r="W60" s="139">
        <f t="shared" ref="W60:AD60" si="27">1*W$9</f>
        <v>134.40000000000001</v>
      </c>
      <c r="X60" s="139">
        <f t="shared" si="27"/>
        <v>128</v>
      </c>
      <c r="Y60" s="139">
        <f t="shared" si="27"/>
        <v>134.40000000000001</v>
      </c>
      <c r="Z60" s="139">
        <f t="shared" si="27"/>
        <v>147.20000000000002</v>
      </c>
      <c r="AA60" s="139">
        <f t="shared" si="27"/>
        <v>134.40000000000001</v>
      </c>
      <c r="AB60" s="139">
        <f t="shared" si="27"/>
        <v>140.80000000000001</v>
      </c>
      <c r="AC60" s="139">
        <f t="shared" si="27"/>
        <v>140.80000000000001</v>
      </c>
      <c r="AD60" s="139">
        <f t="shared" si="27"/>
        <v>121.60000000000001</v>
      </c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</row>
    <row r="61" ht="15">
      <c r="B61" s="74" t="s">
        <v>182</v>
      </c>
      <c r="C61" s="74" t="s">
        <v>30</v>
      </c>
      <c r="D61" s="74"/>
      <c r="E61" s="74" t="s">
        <v>23</v>
      </c>
      <c r="F61" s="74" t="s">
        <v>183</v>
      </c>
      <c r="G61" s="136"/>
      <c r="H61" s="74"/>
      <c r="I61" s="74"/>
      <c r="J61" s="74"/>
      <c r="K61" s="74"/>
      <c r="L61" s="76">
        <f t="shared" si="20"/>
        <v>672</v>
      </c>
      <c r="M61" s="74"/>
      <c r="N61" s="137" t="str">
        <f t="shared" si="21"/>
        <v>AirOn360_Team14</v>
      </c>
      <c r="O61" s="137" t="str">
        <f t="shared" si="22"/>
        <v xml:space="preserve">DevOps Engineer</v>
      </c>
      <c r="P61" s="74" t="s">
        <v>64</v>
      </c>
      <c r="Q61" s="74"/>
      <c r="R61" s="138"/>
      <c r="S61" s="139"/>
      <c r="T61" s="139"/>
      <c r="U61" s="139">
        <f t="shared" ref="U61:AD63" si="28">0.5*U$9</f>
        <v>73.600000000000009</v>
      </c>
      <c r="V61" s="139">
        <f t="shared" si="28"/>
        <v>57.600000000000001</v>
      </c>
      <c r="W61" s="139">
        <f t="shared" si="28"/>
        <v>67.200000000000003</v>
      </c>
      <c r="X61" s="139">
        <f t="shared" si="28"/>
        <v>64</v>
      </c>
      <c r="Y61" s="139">
        <f t="shared" si="28"/>
        <v>67.200000000000003</v>
      </c>
      <c r="Z61" s="139">
        <f t="shared" si="28"/>
        <v>73.600000000000009</v>
      </c>
      <c r="AA61" s="139">
        <f t="shared" si="28"/>
        <v>67.200000000000003</v>
      </c>
      <c r="AB61" s="139">
        <f t="shared" si="28"/>
        <v>70.400000000000006</v>
      </c>
      <c r="AC61" s="139">
        <f t="shared" si="28"/>
        <v>70.400000000000006</v>
      </c>
      <c r="AD61" s="139">
        <f t="shared" si="28"/>
        <v>60.800000000000004</v>
      </c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</row>
    <row r="62" ht="15">
      <c r="B62" s="74" t="s">
        <v>185</v>
      </c>
      <c r="C62" s="74" t="s">
        <v>30</v>
      </c>
      <c r="D62" s="74"/>
      <c r="E62" s="74" t="s">
        <v>23</v>
      </c>
      <c r="F62" s="74" t="s">
        <v>186</v>
      </c>
      <c r="G62" s="136"/>
      <c r="H62" s="74"/>
      <c r="I62" s="74"/>
      <c r="J62" s="74"/>
      <c r="K62" s="74"/>
      <c r="L62" s="76">
        <f t="shared" si="20"/>
        <v>131.20000000000002</v>
      </c>
      <c r="M62" s="74"/>
      <c r="N62" s="137" t="str">
        <f t="shared" si="21"/>
        <v>AirOn360_Team14</v>
      </c>
      <c r="O62" s="137" t="str">
        <f t="shared" si="22"/>
        <v xml:space="preserve">DevOps Engineer</v>
      </c>
      <c r="P62" s="74" t="s">
        <v>64</v>
      </c>
      <c r="Q62" s="74"/>
      <c r="R62" s="138"/>
      <c r="S62" s="139"/>
      <c r="T62" s="139"/>
      <c r="U62" s="139">
        <f t="shared" si="28"/>
        <v>73.600000000000009</v>
      </c>
      <c r="V62" s="139">
        <f t="shared" si="28"/>
        <v>57.600000000000001</v>
      </c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</row>
    <row r="63" ht="15">
      <c r="B63" s="74" t="s">
        <v>188</v>
      </c>
      <c r="C63" s="74" t="s">
        <v>30</v>
      </c>
      <c r="D63" s="74"/>
      <c r="E63" s="74" t="s">
        <v>47</v>
      </c>
      <c r="F63" s="74" t="s">
        <v>189</v>
      </c>
      <c r="G63" s="136"/>
      <c r="H63" s="74"/>
      <c r="I63" s="74"/>
      <c r="J63" s="74"/>
      <c r="K63" s="74"/>
      <c r="L63" s="76">
        <f t="shared" si="20"/>
        <v>540.79999999999995</v>
      </c>
      <c r="M63" s="74"/>
      <c r="N63" s="137" t="str">
        <f t="shared" si="21"/>
        <v>AirOn360_Team14</v>
      </c>
      <c r="O63" s="137" t="str">
        <f t="shared" si="22"/>
        <v xml:space="preserve">DevOps Engineer</v>
      </c>
      <c r="P63" s="74" t="s">
        <v>64</v>
      </c>
      <c r="Q63" s="74"/>
      <c r="R63" s="138"/>
      <c r="S63" s="139"/>
      <c r="T63" s="139"/>
      <c r="U63" s="139"/>
      <c r="V63" s="139"/>
      <c r="W63" s="139">
        <f t="shared" si="28"/>
        <v>67.200000000000003</v>
      </c>
      <c r="X63" s="139">
        <f t="shared" si="28"/>
        <v>64</v>
      </c>
      <c r="Y63" s="139">
        <f t="shared" si="28"/>
        <v>67.200000000000003</v>
      </c>
      <c r="Z63" s="139">
        <f t="shared" si="28"/>
        <v>73.600000000000009</v>
      </c>
      <c r="AA63" s="139">
        <f t="shared" si="28"/>
        <v>67.200000000000003</v>
      </c>
      <c r="AB63" s="139">
        <f t="shared" si="28"/>
        <v>70.400000000000006</v>
      </c>
      <c r="AC63" s="139">
        <f t="shared" si="28"/>
        <v>70.400000000000006</v>
      </c>
      <c r="AD63" s="139">
        <f t="shared" si="28"/>
        <v>60.800000000000004</v>
      </c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</row>
    <row r="64" ht="15">
      <c r="B64" s="74" t="s">
        <v>182</v>
      </c>
      <c r="C64" s="74" t="s">
        <v>30</v>
      </c>
      <c r="D64" s="74"/>
      <c r="E64" s="74" t="s">
        <v>23</v>
      </c>
      <c r="F64" s="74" t="s">
        <v>183</v>
      </c>
      <c r="G64" s="136"/>
      <c r="H64" s="74"/>
      <c r="I64" s="74"/>
      <c r="J64" s="74"/>
      <c r="K64" s="74"/>
      <c r="L64" s="76">
        <f t="shared" si="20"/>
        <v>1344</v>
      </c>
      <c r="M64" s="74"/>
      <c r="N64" s="137" t="str">
        <f t="shared" si="21"/>
        <v>AirOn360_Team18</v>
      </c>
      <c r="O64" s="137" t="str">
        <f t="shared" si="22"/>
        <v xml:space="preserve">Development Engineer (Client/Server SW)</v>
      </c>
      <c r="P64" s="74" t="s">
        <v>68</v>
      </c>
      <c r="Q64" s="74"/>
      <c r="R64" s="138"/>
      <c r="S64" s="139"/>
      <c r="T64" s="139"/>
      <c r="U64" s="139">
        <f t="shared" ref="U64:AD68" si="29">1*U$9</f>
        <v>147.20000000000002</v>
      </c>
      <c r="V64" s="139">
        <f t="shared" si="29"/>
        <v>115.2</v>
      </c>
      <c r="W64" s="139">
        <f t="shared" si="29"/>
        <v>134.40000000000001</v>
      </c>
      <c r="X64" s="139">
        <f t="shared" si="29"/>
        <v>128</v>
      </c>
      <c r="Y64" s="139">
        <f t="shared" si="29"/>
        <v>134.40000000000001</v>
      </c>
      <c r="Z64" s="139">
        <f t="shared" si="29"/>
        <v>147.20000000000002</v>
      </c>
      <c r="AA64" s="139">
        <f t="shared" si="29"/>
        <v>134.40000000000001</v>
      </c>
      <c r="AB64" s="139">
        <f t="shared" si="29"/>
        <v>140.80000000000001</v>
      </c>
      <c r="AC64" s="139">
        <f t="shared" si="29"/>
        <v>140.80000000000001</v>
      </c>
      <c r="AD64" s="139">
        <f t="shared" si="29"/>
        <v>121.60000000000001</v>
      </c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</row>
    <row r="65">
      <c r="B65" s="74" t="s">
        <v>185</v>
      </c>
      <c r="C65" s="74" t="s">
        <v>30</v>
      </c>
      <c r="D65" s="74"/>
      <c r="E65" s="74" t="s">
        <v>23</v>
      </c>
      <c r="F65" s="74" t="s">
        <v>186</v>
      </c>
      <c r="G65" s="136"/>
      <c r="H65" s="74"/>
      <c r="I65" s="74"/>
      <c r="J65" s="74"/>
      <c r="K65" s="74"/>
      <c r="L65" s="76">
        <f t="shared" si="20"/>
        <v>262.40000000000003</v>
      </c>
      <c r="M65" s="74"/>
      <c r="N65" s="137" t="str">
        <f t="shared" si="21"/>
        <v>AirOn360_Team04</v>
      </c>
      <c r="O65" s="137" t="str">
        <f t="shared" si="22"/>
        <v xml:space="preserve">Development Engineer (Client/Server SW)</v>
      </c>
      <c r="P65" s="74" t="s">
        <v>70</v>
      </c>
      <c r="Q65" s="74"/>
      <c r="R65" s="138"/>
      <c r="S65" s="139"/>
      <c r="T65" s="139"/>
      <c r="U65" s="139">
        <f t="shared" si="29"/>
        <v>147.20000000000002</v>
      </c>
      <c r="V65" s="139">
        <f t="shared" si="29"/>
        <v>115.2</v>
      </c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</row>
    <row r="66">
      <c r="B66" s="74" t="s">
        <v>188</v>
      </c>
      <c r="C66" s="74" t="s">
        <v>30</v>
      </c>
      <c r="D66" s="74"/>
      <c r="E66" s="74" t="s">
        <v>47</v>
      </c>
      <c r="F66" s="74" t="s">
        <v>189</v>
      </c>
      <c r="G66" s="136"/>
      <c r="H66" s="74"/>
      <c r="I66" s="74"/>
      <c r="J66" s="74"/>
      <c r="K66" s="74"/>
      <c r="L66" s="76">
        <f t="shared" si="20"/>
        <v>1081.5999999999999</v>
      </c>
      <c r="M66" s="74"/>
      <c r="N66" s="137" t="str">
        <f t="shared" si="21"/>
        <v>AirOn360_Team04</v>
      </c>
      <c r="O66" s="137" t="str">
        <f t="shared" si="22"/>
        <v xml:space="preserve">Development Engineer (Client/Server SW)</v>
      </c>
      <c r="P66" s="74" t="s">
        <v>70</v>
      </c>
      <c r="Q66" s="74"/>
      <c r="R66" s="138"/>
      <c r="S66" s="139"/>
      <c r="T66" s="139"/>
      <c r="U66" s="139"/>
      <c r="V66" s="139"/>
      <c r="W66" s="139">
        <f t="shared" si="29"/>
        <v>134.40000000000001</v>
      </c>
      <c r="X66" s="139">
        <f t="shared" si="29"/>
        <v>128</v>
      </c>
      <c r="Y66" s="139">
        <f t="shared" si="29"/>
        <v>134.40000000000001</v>
      </c>
      <c r="Z66" s="139">
        <f t="shared" si="29"/>
        <v>147.20000000000002</v>
      </c>
      <c r="AA66" s="139">
        <f t="shared" si="29"/>
        <v>134.40000000000001</v>
      </c>
      <c r="AB66" s="139">
        <f t="shared" si="29"/>
        <v>140.80000000000001</v>
      </c>
      <c r="AC66" s="139">
        <f t="shared" si="29"/>
        <v>140.80000000000001</v>
      </c>
      <c r="AD66" s="139">
        <f t="shared" si="29"/>
        <v>121.60000000000001</v>
      </c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</row>
    <row r="67">
      <c r="B67" s="74" t="s">
        <v>185</v>
      </c>
      <c r="C67" s="74" t="s">
        <v>30</v>
      </c>
      <c r="D67" s="74"/>
      <c r="E67" s="74" t="s">
        <v>23</v>
      </c>
      <c r="F67" s="74" t="s">
        <v>186</v>
      </c>
      <c r="G67" s="136"/>
      <c r="H67" s="74"/>
      <c r="I67" s="74"/>
      <c r="J67" s="74"/>
      <c r="K67" s="74"/>
      <c r="L67" s="76">
        <f t="shared" si="20"/>
        <v>262.40000000000003</v>
      </c>
      <c r="M67" s="74"/>
      <c r="N67" s="137" t="str">
        <f t="shared" si="21"/>
        <v>AirOn360_Team07</v>
      </c>
      <c r="O67" s="137" t="str">
        <f t="shared" si="22"/>
        <v xml:space="preserve">Development Engineer (Client/Server SW)</v>
      </c>
      <c r="P67" s="74" t="s">
        <v>74</v>
      </c>
      <c r="Q67" s="74"/>
      <c r="R67" s="138"/>
      <c r="S67" s="139"/>
      <c r="T67" s="139"/>
      <c r="U67" s="139">
        <f t="shared" si="29"/>
        <v>147.20000000000002</v>
      </c>
      <c r="V67" s="139">
        <f t="shared" si="29"/>
        <v>115.2</v>
      </c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</row>
    <row r="68">
      <c r="B68" s="74" t="s">
        <v>188</v>
      </c>
      <c r="C68" s="74" t="s">
        <v>30</v>
      </c>
      <c r="D68" s="74"/>
      <c r="E68" s="74" t="s">
        <v>47</v>
      </c>
      <c r="F68" s="74" t="s">
        <v>189</v>
      </c>
      <c r="G68" s="136"/>
      <c r="H68" s="74"/>
      <c r="I68" s="74"/>
      <c r="J68" s="74"/>
      <c r="K68" s="74"/>
      <c r="L68" s="76">
        <f t="shared" si="20"/>
        <v>1081.5999999999999</v>
      </c>
      <c r="M68" s="74"/>
      <c r="N68" s="137" t="str">
        <f t="shared" si="21"/>
        <v>AirOn360_Team07</v>
      </c>
      <c r="O68" s="137" t="str">
        <f t="shared" si="22"/>
        <v xml:space="preserve">Development Engineer (Client/Server SW)</v>
      </c>
      <c r="P68" s="74" t="s">
        <v>74</v>
      </c>
      <c r="Q68" s="74"/>
      <c r="R68" s="138"/>
      <c r="S68" s="139"/>
      <c r="T68" s="139"/>
      <c r="U68" s="139"/>
      <c r="V68" s="139"/>
      <c r="W68" s="139">
        <f t="shared" si="29"/>
        <v>134.40000000000001</v>
      </c>
      <c r="X68" s="139">
        <f t="shared" si="29"/>
        <v>128</v>
      </c>
      <c r="Y68" s="139">
        <f t="shared" si="29"/>
        <v>134.40000000000001</v>
      </c>
      <c r="Z68" s="139">
        <f t="shared" si="29"/>
        <v>147.20000000000002</v>
      </c>
      <c r="AA68" s="139">
        <f t="shared" si="29"/>
        <v>134.40000000000001</v>
      </c>
      <c r="AB68" s="139">
        <f t="shared" si="29"/>
        <v>140.80000000000001</v>
      </c>
      <c r="AC68" s="139">
        <f t="shared" si="29"/>
        <v>140.80000000000001</v>
      </c>
      <c r="AD68" s="139">
        <f t="shared" si="29"/>
        <v>121.60000000000001</v>
      </c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</row>
    <row r="69">
      <c r="B69" s="74" t="s">
        <v>182</v>
      </c>
      <c r="C69" s="74" t="s">
        <v>30</v>
      </c>
      <c r="D69" s="74"/>
      <c r="E69" s="74" t="s">
        <v>23</v>
      </c>
      <c r="F69" s="74" t="s">
        <v>183</v>
      </c>
      <c r="G69" s="136"/>
      <c r="H69" s="74"/>
      <c r="I69" s="74"/>
      <c r="J69" s="74"/>
      <c r="K69" s="74"/>
      <c r="L69" s="76">
        <f t="shared" si="20"/>
        <v>672</v>
      </c>
      <c r="M69" s="74"/>
      <c r="N69" s="137" t="str">
        <f t="shared" si="21"/>
        <v>AirOn360_Team14</v>
      </c>
      <c r="O69" s="137" t="str">
        <f t="shared" si="22"/>
        <v xml:space="preserve">DevOps Engineer</v>
      </c>
      <c r="P69" s="74" t="s">
        <v>77</v>
      </c>
      <c r="Q69" s="74"/>
      <c r="R69" s="138"/>
      <c r="S69" s="139"/>
      <c r="T69" s="139"/>
      <c r="U69" s="139">
        <f t="shared" ref="U69:AD71" si="30">0.5*U$9</f>
        <v>73.600000000000009</v>
      </c>
      <c r="V69" s="139">
        <f t="shared" si="30"/>
        <v>57.600000000000001</v>
      </c>
      <c r="W69" s="139">
        <f t="shared" si="30"/>
        <v>67.200000000000003</v>
      </c>
      <c r="X69" s="139">
        <f t="shared" si="30"/>
        <v>64</v>
      </c>
      <c r="Y69" s="139">
        <f t="shared" si="30"/>
        <v>67.200000000000003</v>
      </c>
      <c r="Z69" s="139">
        <f t="shared" si="30"/>
        <v>73.600000000000009</v>
      </c>
      <c r="AA69" s="139">
        <f t="shared" si="30"/>
        <v>67.200000000000003</v>
      </c>
      <c r="AB69" s="139">
        <f t="shared" si="30"/>
        <v>70.400000000000006</v>
      </c>
      <c r="AC69" s="139">
        <f t="shared" si="30"/>
        <v>70.400000000000006</v>
      </c>
      <c r="AD69" s="139">
        <f t="shared" si="30"/>
        <v>60.800000000000004</v>
      </c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</row>
    <row r="70">
      <c r="B70" s="74" t="s">
        <v>185</v>
      </c>
      <c r="C70" s="74" t="s">
        <v>30</v>
      </c>
      <c r="D70" s="74"/>
      <c r="E70" s="74" t="s">
        <v>23</v>
      </c>
      <c r="F70" s="74" t="s">
        <v>186</v>
      </c>
      <c r="G70" s="136"/>
      <c r="H70" s="74"/>
      <c r="I70" s="74"/>
      <c r="J70" s="74"/>
      <c r="K70" s="74"/>
      <c r="L70" s="76">
        <f t="shared" si="20"/>
        <v>131.20000000000002</v>
      </c>
      <c r="M70" s="74"/>
      <c r="N70" s="137" t="str">
        <f t="shared" si="21"/>
        <v>AirOn360_Team14</v>
      </c>
      <c r="O70" s="137" t="str">
        <f t="shared" si="22"/>
        <v xml:space="preserve">DevOps Engineer</v>
      </c>
      <c r="P70" s="74" t="s">
        <v>77</v>
      </c>
      <c r="Q70" s="74"/>
      <c r="R70" s="138"/>
      <c r="S70" s="139"/>
      <c r="T70" s="139"/>
      <c r="U70" s="139">
        <f t="shared" si="30"/>
        <v>73.600000000000009</v>
      </c>
      <c r="V70" s="139">
        <f t="shared" si="30"/>
        <v>57.600000000000001</v>
      </c>
      <c r="W70" s="139"/>
      <c r="X70" s="139"/>
      <c r="Y70" s="139"/>
      <c r="Z70" s="139"/>
      <c r="AA70" s="139"/>
      <c r="AB70" s="139"/>
      <c r="AC70" s="139"/>
      <c r="AD70" s="139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</row>
    <row r="71">
      <c r="B71" s="74" t="s">
        <v>188</v>
      </c>
      <c r="C71" s="74" t="s">
        <v>30</v>
      </c>
      <c r="D71" s="74"/>
      <c r="E71" s="74" t="s">
        <v>47</v>
      </c>
      <c r="F71" s="74" t="s">
        <v>189</v>
      </c>
      <c r="G71" s="136"/>
      <c r="H71" s="74"/>
      <c r="I71" s="74"/>
      <c r="J71" s="74"/>
      <c r="K71" s="74"/>
      <c r="L71" s="76">
        <f t="shared" si="20"/>
        <v>540.79999999999995</v>
      </c>
      <c r="M71" s="74"/>
      <c r="N71" s="137" t="str">
        <f t="shared" si="21"/>
        <v>AirOn360_Team14</v>
      </c>
      <c r="O71" s="137" t="str">
        <f t="shared" si="22"/>
        <v xml:space="preserve">DevOps Engineer</v>
      </c>
      <c r="P71" s="74" t="s">
        <v>77</v>
      </c>
      <c r="Q71" s="74"/>
      <c r="R71" s="138"/>
      <c r="S71" s="139"/>
      <c r="T71" s="139"/>
      <c r="U71" s="139"/>
      <c r="V71" s="139"/>
      <c r="W71" s="139">
        <f t="shared" si="30"/>
        <v>67.200000000000003</v>
      </c>
      <c r="X71" s="139">
        <f t="shared" si="30"/>
        <v>64</v>
      </c>
      <c r="Y71" s="139">
        <f t="shared" si="30"/>
        <v>67.200000000000003</v>
      </c>
      <c r="Z71" s="139">
        <f t="shared" si="30"/>
        <v>73.600000000000009</v>
      </c>
      <c r="AA71" s="139">
        <f t="shared" si="30"/>
        <v>67.200000000000003</v>
      </c>
      <c r="AB71" s="139">
        <f t="shared" si="30"/>
        <v>70.400000000000006</v>
      </c>
      <c r="AC71" s="139">
        <f t="shared" si="30"/>
        <v>70.400000000000006</v>
      </c>
      <c r="AD71" s="139">
        <f t="shared" si="30"/>
        <v>60.800000000000004</v>
      </c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</row>
    <row r="72">
      <c r="B72" s="74" t="s">
        <v>185</v>
      </c>
      <c r="C72" s="74" t="s">
        <v>30</v>
      </c>
      <c r="D72" s="74"/>
      <c r="E72" s="74" t="s">
        <v>23</v>
      </c>
      <c r="F72" s="74" t="s">
        <v>186</v>
      </c>
      <c r="G72" s="136"/>
      <c r="H72" s="74"/>
      <c r="I72" s="74"/>
      <c r="J72" s="74"/>
      <c r="K72" s="74"/>
      <c r="L72" s="76">
        <f t="shared" si="20"/>
        <v>262.40000000000003</v>
      </c>
      <c r="M72" s="74"/>
      <c r="N72" s="137" t="str">
        <f t="shared" si="21"/>
        <v>AirOn360_Team99</v>
      </c>
      <c r="O72" s="137" t="str">
        <f t="shared" si="22"/>
        <v xml:space="preserve">Requirements Engineer/Systems Architect</v>
      </c>
      <c r="P72" s="74" t="s">
        <v>79</v>
      </c>
      <c r="Q72" s="74"/>
      <c r="R72" s="138"/>
      <c r="S72" s="139"/>
      <c r="T72" s="139"/>
      <c r="U72" s="139">
        <f t="shared" ref="U72:AD73" si="31">1*U$9</f>
        <v>147.20000000000002</v>
      </c>
      <c r="V72" s="139">
        <f t="shared" si="31"/>
        <v>115.2</v>
      </c>
      <c r="W72" s="139"/>
      <c r="X72" s="139"/>
      <c r="Y72" s="139"/>
      <c r="Z72" s="139"/>
      <c r="AA72" s="139"/>
      <c r="AB72" s="139"/>
      <c r="AC72" s="139"/>
      <c r="AD72" s="139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</row>
    <row r="73">
      <c r="B73" s="74" t="s">
        <v>188</v>
      </c>
      <c r="C73" s="74" t="s">
        <v>30</v>
      </c>
      <c r="D73" s="74"/>
      <c r="E73" s="74" t="s">
        <v>47</v>
      </c>
      <c r="F73" s="74" t="s">
        <v>189</v>
      </c>
      <c r="G73" s="136"/>
      <c r="H73" s="74"/>
      <c r="I73" s="74"/>
      <c r="J73" s="74"/>
      <c r="K73" s="74"/>
      <c r="L73" s="76">
        <f t="shared" si="20"/>
        <v>1081.5999999999999</v>
      </c>
      <c r="M73" s="74"/>
      <c r="N73" s="137" t="str">
        <f t="shared" si="21"/>
        <v>AirOn360_Team99</v>
      </c>
      <c r="O73" s="137" t="str">
        <f t="shared" si="22"/>
        <v xml:space="preserve">Requirements Engineer/Systems Architect</v>
      </c>
      <c r="P73" s="74" t="s">
        <v>79</v>
      </c>
      <c r="Q73" s="74"/>
      <c r="R73" s="138"/>
      <c r="S73" s="139"/>
      <c r="T73" s="139"/>
      <c r="U73" s="139"/>
      <c r="V73" s="139"/>
      <c r="W73" s="139">
        <f t="shared" si="31"/>
        <v>134.40000000000001</v>
      </c>
      <c r="X73" s="139">
        <f t="shared" si="31"/>
        <v>128</v>
      </c>
      <c r="Y73" s="139">
        <f t="shared" si="31"/>
        <v>134.40000000000001</v>
      </c>
      <c r="Z73" s="139">
        <f t="shared" si="31"/>
        <v>147.20000000000002</v>
      </c>
      <c r="AA73" s="139">
        <f t="shared" si="31"/>
        <v>134.40000000000001</v>
      </c>
      <c r="AB73" s="139">
        <f t="shared" si="31"/>
        <v>140.80000000000001</v>
      </c>
      <c r="AC73" s="139">
        <f t="shared" si="31"/>
        <v>140.80000000000001</v>
      </c>
      <c r="AD73" s="139">
        <f t="shared" si="31"/>
        <v>121.60000000000001</v>
      </c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</row>
    <row r="74">
      <c r="B74" s="74" t="s">
        <v>185</v>
      </c>
      <c r="C74" s="74" t="s">
        <v>30</v>
      </c>
      <c r="D74" s="74"/>
      <c r="E74" s="74" t="s">
        <v>23</v>
      </c>
      <c r="F74" s="74" t="s">
        <v>186</v>
      </c>
      <c r="G74" s="136"/>
      <c r="H74" s="74"/>
      <c r="I74" s="74"/>
      <c r="J74" s="74"/>
      <c r="K74" s="74"/>
      <c r="L74" s="76">
        <f t="shared" si="20"/>
        <v>65.600000000000009</v>
      </c>
      <c r="M74" s="74"/>
      <c r="N74" s="137" t="str">
        <f t="shared" si="21"/>
        <v>AirOn360_Team04</v>
      </c>
      <c r="O74" s="137" t="str">
        <f t="shared" si="22"/>
        <v xml:space="preserve">Line Manager</v>
      </c>
      <c r="P74" s="74" t="s">
        <v>83</v>
      </c>
      <c r="Q74" s="74"/>
      <c r="R74" s="138"/>
      <c r="S74" s="139"/>
      <c r="T74" s="139"/>
      <c r="U74" s="139">
        <f t="shared" ref="U74:AD76" si="32">0.25*U$9</f>
        <v>36.800000000000004</v>
      </c>
      <c r="V74" s="139">
        <f t="shared" si="32"/>
        <v>28.800000000000001</v>
      </c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</row>
    <row r="75">
      <c r="B75" s="74" t="s">
        <v>188</v>
      </c>
      <c r="C75" s="74" t="s">
        <v>30</v>
      </c>
      <c r="D75" s="74"/>
      <c r="E75" s="74" t="s">
        <v>47</v>
      </c>
      <c r="F75" s="74" t="s">
        <v>189</v>
      </c>
      <c r="G75" s="136"/>
      <c r="H75" s="74"/>
      <c r="I75" s="74"/>
      <c r="J75" s="74"/>
      <c r="K75" s="74"/>
      <c r="L75" s="76">
        <f t="shared" si="20"/>
        <v>270.39999999999998</v>
      </c>
      <c r="M75" s="74"/>
      <c r="N75" s="137" t="str">
        <f t="shared" si="21"/>
        <v>AirOn360_Team04</v>
      </c>
      <c r="O75" s="137" t="str">
        <f t="shared" si="22"/>
        <v xml:space="preserve">Line Manager</v>
      </c>
      <c r="P75" s="74" t="s">
        <v>83</v>
      </c>
      <c r="Q75" s="74"/>
      <c r="R75" s="138"/>
      <c r="S75" s="139"/>
      <c r="T75" s="139"/>
      <c r="U75" s="139"/>
      <c r="V75" s="139"/>
      <c r="W75" s="139">
        <f t="shared" si="32"/>
        <v>33.600000000000001</v>
      </c>
      <c r="X75" s="139">
        <f t="shared" si="32"/>
        <v>32</v>
      </c>
      <c r="Y75" s="139">
        <f t="shared" si="32"/>
        <v>33.600000000000001</v>
      </c>
      <c r="Z75" s="139">
        <f t="shared" si="32"/>
        <v>36.800000000000004</v>
      </c>
      <c r="AA75" s="139">
        <f t="shared" si="32"/>
        <v>33.600000000000001</v>
      </c>
      <c r="AB75" s="139">
        <f t="shared" si="32"/>
        <v>35.200000000000003</v>
      </c>
      <c r="AC75" s="139">
        <f t="shared" si="32"/>
        <v>35.200000000000003</v>
      </c>
      <c r="AD75" s="139">
        <f t="shared" si="32"/>
        <v>30.400000000000002</v>
      </c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</row>
    <row r="76">
      <c r="B76" s="74" t="s">
        <v>182</v>
      </c>
      <c r="C76" s="74" t="s">
        <v>30</v>
      </c>
      <c r="D76" s="74"/>
      <c r="E76" s="74" t="s">
        <v>23</v>
      </c>
      <c r="F76" s="74" t="s">
        <v>183</v>
      </c>
      <c r="G76" s="136"/>
      <c r="H76" s="74"/>
      <c r="I76" s="74"/>
      <c r="J76" s="74"/>
      <c r="K76" s="74"/>
      <c r="L76" s="76">
        <f t="shared" si="20"/>
        <v>336</v>
      </c>
      <c r="M76" s="74"/>
      <c r="N76" s="137" t="str">
        <f t="shared" si="21"/>
        <v>AirOn360_Team04</v>
      </c>
      <c r="O76" s="137" t="str">
        <f t="shared" si="22"/>
        <v xml:space="preserve">Line Manager</v>
      </c>
      <c r="P76" s="74" t="s">
        <v>83</v>
      </c>
      <c r="Q76" s="74"/>
      <c r="R76" s="138"/>
      <c r="S76" s="139"/>
      <c r="T76" s="139"/>
      <c r="U76" s="139">
        <f t="shared" si="32"/>
        <v>36.800000000000004</v>
      </c>
      <c r="V76" s="139">
        <f t="shared" si="32"/>
        <v>28.800000000000001</v>
      </c>
      <c r="W76" s="139">
        <f t="shared" si="32"/>
        <v>33.600000000000001</v>
      </c>
      <c r="X76" s="139">
        <f t="shared" si="32"/>
        <v>32</v>
      </c>
      <c r="Y76" s="139">
        <f t="shared" si="32"/>
        <v>33.600000000000001</v>
      </c>
      <c r="Z76" s="139">
        <f t="shared" si="32"/>
        <v>36.800000000000004</v>
      </c>
      <c r="AA76" s="139">
        <f t="shared" si="32"/>
        <v>33.600000000000001</v>
      </c>
      <c r="AB76" s="139">
        <f t="shared" si="32"/>
        <v>35.200000000000003</v>
      </c>
      <c r="AC76" s="139">
        <f t="shared" si="32"/>
        <v>35.200000000000003</v>
      </c>
      <c r="AD76" s="139">
        <f t="shared" si="32"/>
        <v>30.400000000000002</v>
      </c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</row>
    <row r="77">
      <c r="B77" s="74" t="s">
        <v>182</v>
      </c>
      <c r="C77" s="74" t="s">
        <v>30</v>
      </c>
      <c r="D77" s="74"/>
      <c r="E77" s="74" t="s">
        <v>23</v>
      </c>
      <c r="F77" s="74" t="s">
        <v>183</v>
      </c>
      <c r="G77" s="136"/>
      <c r="H77" s="74"/>
      <c r="I77" s="74"/>
      <c r="J77" s="74"/>
      <c r="K77" s="74"/>
      <c r="L77" s="76">
        <f t="shared" si="20"/>
        <v>672</v>
      </c>
      <c r="M77" s="74"/>
      <c r="N77" s="141" t="s">
        <v>27</v>
      </c>
      <c r="O77" s="137" t="str">
        <f t="shared" si="22"/>
        <v/>
      </c>
      <c r="P77" s="74" t="s">
        <v>190</v>
      </c>
      <c r="Q77" s="74"/>
      <c r="R77" s="138"/>
      <c r="S77" s="139"/>
      <c r="T77" s="139"/>
      <c r="U77" s="139">
        <f t="shared" ref="U77:AD79" si="33">0.5*U$9</f>
        <v>73.600000000000009</v>
      </c>
      <c r="V77" s="139">
        <f t="shared" si="33"/>
        <v>57.600000000000001</v>
      </c>
      <c r="W77" s="139">
        <f t="shared" si="33"/>
        <v>67.200000000000003</v>
      </c>
      <c r="X77" s="139">
        <f t="shared" si="33"/>
        <v>64</v>
      </c>
      <c r="Y77" s="139">
        <f t="shared" si="33"/>
        <v>67.200000000000003</v>
      </c>
      <c r="Z77" s="139">
        <f t="shared" si="33"/>
        <v>73.600000000000009</v>
      </c>
      <c r="AA77" s="139">
        <f t="shared" si="33"/>
        <v>67.200000000000003</v>
      </c>
      <c r="AB77" s="139">
        <f t="shared" si="33"/>
        <v>70.400000000000006</v>
      </c>
      <c r="AC77" s="139">
        <f t="shared" si="33"/>
        <v>70.400000000000006</v>
      </c>
      <c r="AD77" s="139">
        <f t="shared" si="33"/>
        <v>60.800000000000004</v>
      </c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</row>
    <row r="78">
      <c r="B78" s="74" t="s">
        <v>185</v>
      </c>
      <c r="C78" s="74" t="s">
        <v>30</v>
      </c>
      <c r="D78" s="74"/>
      <c r="E78" s="74" t="s">
        <v>23</v>
      </c>
      <c r="F78" s="74" t="s">
        <v>186</v>
      </c>
      <c r="G78" s="136"/>
      <c r="H78" s="74"/>
      <c r="I78" s="74"/>
      <c r="J78" s="74"/>
      <c r="K78" s="74"/>
      <c r="L78" s="76">
        <f t="shared" si="20"/>
        <v>131.20000000000002</v>
      </c>
      <c r="M78" s="74"/>
      <c r="N78" s="137" t="str">
        <f t="shared" si="21"/>
        <v/>
      </c>
      <c r="O78" s="137" t="str">
        <f t="shared" si="22"/>
        <v/>
      </c>
      <c r="P78" s="74" t="s">
        <v>190</v>
      </c>
      <c r="Q78" s="74"/>
      <c r="R78" s="138"/>
      <c r="S78" s="139"/>
      <c r="T78" s="139"/>
      <c r="U78" s="139">
        <f t="shared" si="33"/>
        <v>73.600000000000009</v>
      </c>
      <c r="V78" s="139">
        <f t="shared" si="33"/>
        <v>57.600000000000001</v>
      </c>
      <c r="W78" s="139"/>
      <c r="X78" s="139"/>
      <c r="Y78" s="139"/>
      <c r="Z78" s="139"/>
      <c r="AA78" s="139"/>
      <c r="AB78" s="139"/>
      <c r="AC78" s="139"/>
      <c r="AD78" s="139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</row>
    <row r="79">
      <c r="B79" s="74" t="s">
        <v>188</v>
      </c>
      <c r="C79" s="74" t="s">
        <v>30</v>
      </c>
      <c r="D79" s="74"/>
      <c r="E79" s="74" t="s">
        <v>47</v>
      </c>
      <c r="F79" s="74" t="s">
        <v>189</v>
      </c>
      <c r="G79" s="136"/>
      <c r="H79" s="74"/>
      <c r="I79" s="74"/>
      <c r="J79" s="74"/>
      <c r="K79" s="74"/>
      <c r="L79" s="76">
        <f t="shared" si="20"/>
        <v>540.79999999999995</v>
      </c>
      <c r="M79" s="74"/>
      <c r="N79" s="137" t="str">
        <f t="shared" si="21"/>
        <v/>
      </c>
      <c r="O79" s="137" t="str">
        <f t="shared" si="22"/>
        <v/>
      </c>
      <c r="P79" s="74" t="s">
        <v>190</v>
      </c>
      <c r="Q79" s="74"/>
      <c r="R79" s="138"/>
      <c r="S79" s="139"/>
      <c r="T79" s="139"/>
      <c r="U79" s="139"/>
      <c r="V79" s="139"/>
      <c r="W79" s="139">
        <f t="shared" si="33"/>
        <v>67.200000000000003</v>
      </c>
      <c r="X79" s="139">
        <f t="shared" si="33"/>
        <v>64</v>
      </c>
      <c r="Y79" s="139">
        <f t="shared" si="33"/>
        <v>67.200000000000003</v>
      </c>
      <c r="Z79" s="139">
        <f t="shared" si="33"/>
        <v>73.600000000000009</v>
      </c>
      <c r="AA79" s="139">
        <f t="shared" si="33"/>
        <v>67.200000000000003</v>
      </c>
      <c r="AB79" s="139">
        <f t="shared" si="33"/>
        <v>70.400000000000006</v>
      </c>
      <c r="AC79" s="139">
        <f t="shared" si="33"/>
        <v>70.400000000000006</v>
      </c>
      <c r="AD79" s="139">
        <f t="shared" si="33"/>
        <v>60.800000000000004</v>
      </c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</row>
    <row r="80">
      <c r="B80" s="74"/>
      <c r="C80" s="74"/>
      <c r="D80" s="74"/>
      <c r="E80" s="74"/>
      <c r="F80" s="74"/>
      <c r="G80" s="136"/>
      <c r="H80" s="74"/>
      <c r="I80" s="74"/>
      <c r="J80" s="74"/>
      <c r="K80" s="74"/>
      <c r="L80" s="76">
        <f t="shared" si="20"/>
        <v>0</v>
      </c>
      <c r="M80" s="74"/>
      <c r="N80" s="137" t="str">
        <f t="shared" si="21"/>
        <v/>
      </c>
      <c r="O80" s="137" t="str">
        <f t="shared" si="22"/>
        <v/>
      </c>
      <c r="P80" s="74"/>
      <c r="Q80" s="74"/>
      <c r="R80" s="138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</row>
    <row r="81">
      <c r="B81" s="74"/>
      <c r="C81" s="74"/>
      <c r="D81" s="74"/>
      <c r="E81" s="74"/>
      <c r="F81" s="74"/>
      <c r="G81" s="136"/>
      <c r="H81" s="74"/>
      <c r="I81" s="74"/>
      <c r="J81" s="74"/>
      <c r="K81" s="74"/>
      <c r="L81" s="76">
        <f t="shared" si="20"/>
        <v>0</v>
      </c>
      <c r="M81" s="74"/>
      <c r="N81" s="137" t="str">
        <f t="shared" si="21"/>
        <v/>
      </c>
      <c r="O81" s="137" t="str">
        <f t="shared" si="22"/>
        <v/>
      </c>
      <c r="P81" s="74"/>
      <c r="Q81" s="74"/>
      <c r="R81" s="138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</row>
    <row r="82">
      <c r="B82" s="74"/>
      <c r="C82" s="74"/>
      <c r="D82" s="74"/>
      <c r="E82" s="74"/>
      <c r="F82" s="74"/>
      <c r="G82" s="136"/>
      <c r="H82" s="74"/>
      <c r="I82" s="74"/>
      <c r="J82" s="74"/>
      <c r="K82" s="74"/>
      <c r="L82" s="76">
        <f t="shared" si="20"/>
        <v>0</v>
      </c>
      <c r="M82" s="74"/>
      <c r="N82" s="137" t="str">
        <f t="shared" si="21"/>
        <v/>
      </c>
      <c r="O82" s="137" t="str">
        <f t="shared" si="22"/>
        <v/>
      </c>
      <c r="P82" s="74"/>
      <c r="Q82" s="74"/>
      <c r="R82" s="138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</row>
    <row r="83">
      <c r="B83" s="74"/>
      <c r="C83" s="74"/>
      <c r="D83" s="74"/>
      <c r="E83" s="74"/>
      <c r="F83" s="74"/>
      <c r="G83" s="136"/>
      <c r="H83" s="74"/>
      <c r="I83" s="74"/>
      <c r="J83" s="74"/>
      <c r="K83" s="74"/>
      <c r="L83" s="76">
        <f t="shared" si="20"/>
        <v>0</v>
      </c>
      <c r="M83" s="74"/>
      <c r="N83" s="137" t="str">
        <f t="shared" si="21"/>
        <v/>
      </c>
      <c r="O83" s="137" t="str">
        <f t="shared" si="22"/>
        <v/>
      </c>
      <c r="P83" s="74"/>
      <c r="Q83" s="74"/>
      <c r="R83" s="138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</row>
    <row r="84">
      <c r="B84" s="74"/>
      <c r="C84" s="74"/>
      <c r="D84" s="74"/>
      <c r="E84" s="74"/>
      <c r="F84" s="74"/>
      <c r="G84" s="136"/>
      <c r="H84" s="74"/>
      <c r="I84" s="74"/>
      <c r="J84" s="74"/>
      <c r="K84" s="74"/>
      <c r="L84" s="76">
        <f t="shared" si="20"/>
        <v>0</v>
      </c>
      <c r="M84" s="74"/>
      <c r="N84" s="137" t="str">
        <f t="shared" si="21"/>
        <v/>
      </c>
      <c r="O84" s="137" t="str">
        <f t="shared" si="22"/>
        <v/>
      </c>
      <c r="P84" s="74"/>
      <c r="Q84" s="74"/>
      <c r="R84" s="138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</row>
    <row r="85">
      <c r="B85" s="74"/>
      <c r="C85" s="74"/>
      <c r="D85" s="74"/>
      <c r="E85" s="74"/>
      <c r="F85" s="74"/>
      <c r="G85" s="136"/>
      <c r="H85" s="74"/>
      <c r="I85" s="74"/>
      <c r="J85" s="74"/>
      <c r="K85" s="74"/>
      <c r="L85" s="76">
        <f t="shared" si="20"/>
        <v>0</v>
      </c>
      <c r="M85" s="74"/>
      <c r="N85" s="137" t="str">
        <f t="shared" si="21"/>
        <v/>
      </c>
      <c r="O85" s="137" t="str">
        <f t="shared" si="22"/>
        <v/>
      </c>
      <c r="P85" s="74"/>
      <c r="Q85" s="74"/>
      <c r="R85" s="138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</row>
    <row r="86">
      <c r="B86" s="74"/>
      <c r="C86" s="74"/>
      <c r="D86" s="74"/>
      <c r="E86" s="74"/>
      <c r="F86" s="74"/>
      <c r="G86" s="136"/>
      <c r="H86" s="74"/>
      <c r="I86" s="74"/>
      <c r="J86" s="74"/>
      <c r="K86" s="74"/>
      <c r="L86" s="76">
        <f t="shared" si="20"/>
        <v>0</v>
      </c>
      <c r="M86" s="74"/>
      <c r="N86" s="137" t="str">
        <f t="shared" si="21"/>
        <v/>
      </c>
      <c r="O86" s="137" t="str">
        <f t="shared" si="22"/>
        <v/>
      </c>
      <c r="P86" s="74"/>
      <c r="Q86" s="74"/>
      <c r="R86" s="138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</row>
    <row r="87">
      <c r="B87" s="74"/>
      <c r="C87" s="74"/>
      <c r="D87" s="74"/>
      <c r="E87" s="74"/>
      <c r="F87" s="74"/>
      <c r="G87" s="136"/>
      <c r="H87" s="74"/>
      <c r="I87" s="74"/>
      <c r="J87" s="74"/>
      <c r="K87" s="74"/>
      <c r="L87" s="76">
        <f t="shared" si="20"/>
        <v>0</v>
      </c>
      <c r="M87" s="74"/>
      <c r="N87" s="137" t="str">
        <f t="shared" si="21"/>
        <v/>
      </c>
      <c r="O87" s="137" t="str">
        <f t="shared" si="22"/>
        <v/>
      </c>
      <c r="P87" s="74"/>
      <c r="Q87" s="74"/>
      <c r="R87" s="138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</row>
    <row r="88">
      <c r="B88" s="74"/>
      <c r="C88" s="74"/>
      <c r="D88" s="74"/>
      <c r="E88" s="74"/>
      <c r="F88" s="74"/>
      <c r="G88" s="136"/>
      <c r="H88" s="74"/>
      <c r="I88" s="74"/>
      <c r="J88" s="74"/>
      <c r="K88" s="74"/>
      <c r="L88" s="76">
        <f t="shared" si="20"/>
        <v>0</v>
      </c>
      <c r="M88" s="74"/>
      <c r="N88" s="137" t="str">
        <f t="shared" si="21"/>
        <v/>
      </c>
      <c r="O88" s="137" t="str">
        <f t="shared" si="22"/>
        <v/>
      </c>
      <c r="P88" s="74"/>
      <c r="Q88" s="74"/>
      <c r="R88" s="138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</row>
    <row r="89">
      <c r="B89" s="74"/>
      <c r="C89" s="74"/>
      <c r="D89" s="74"/>
      <c r="E89" s="74"/>
      <c r="F89" s="74"/>
      <c r="G89" s="136"/>
      <c r="H89" s="74"/>
      <c r="I89" s="74"/>
      <c r="J89" s="74"/>
      <c r="K89" s="74"/>
      <c r="L89" s="76">
        <f t="shared" si="20"/>
        <v>0</v>
      </c>
      <c r="M89" s="74"/>
      <c r="N89" s="137" t="str">
        <f t="shared" si="21"/>
        <v/>
      </c>
      <c r="O89" s="137" t="str">
        <f t="shared" si="22"/>
        <v/>
      </c>
      <c r="P89" s="74"/>
      <c r="Q89" s="74"/>
      <c r="R89" s="138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</row>
    <row r="90">
      <c r="B90" s="74"/>
      <c r="C90" s="74"/>
      <c r="D90" s="74"/>
      <c r="E90" s="74"/>
      <c r="F90" s="74"/>
      <c r="G90" s="136"/>
      <c r="H90" s="74"/>
      <c r="I90" s="74"/>
      <c r="J90" s="74"/>
      <c r="K90" s="74"/>
      <c r="L90" s="76">
        <f t="shared" si="20"/>
        <v>0</v>
      </c>
      <c r="M90" s="74"/>
      <c r="N90" s="137" t="str">
        <f t="shared" si="21"/>
        <v/>
      </c>
      <c r="O90" s="137" t="str">
        <f t="shared" si="22"/>
        <v/>
      </c>
      <c r="P90" s="74"/>
      <c r="Q90" s="74"/>
      <c r="R90" s="138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</row>
    <row r="91">
      <c r="B91" s="74"/>
      <c r="C91" s="74"/>
      <c r="D91" s="74"/>
      <c r="E91" s="74"/>
      <c r="F91" s="74"/>
      <c r="G91" s="136"/>
      <c r="H91" s="74"/>
      <c r="I91" s="74"/>
      <c r="J91" s="74"/>
      <c r="K91" s="74"/>
      <c r="L91" s="76">
        <f t="shared" si="20"/>
        <v>0</v>
      </c>
      <c r="M91" s="74"/>
      <c r="N91" s="137" t="str">
        <f t="shared" si="21"/>
        <v/>
      </c>
      <c r="O91" s="137" t="str">
        <f t="shared" si="22"/>
        <v/>
      </c>
      <c r="P91" s="74"/>
      <c r="Q91" s="74"/>
      <c r="R91" s="138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</row>
    <row r="92">
      <c r="B92" s="74"/>
      <c r="C92" s="74"/>
      <c r="D92" s="74"/>
      <c r="E92" s="74"/>
      <c r="F92" s="74"/>
      <c r="G92" s="136"/>
      <c r="H92" s="74"/>
      <c r="I92" s="74"/>
      <c r="J92" s="74"/>
      <c r="K92" s="74"/>
      <c r="L92" s="76">
        <f t="shared" si="20"/>
        <v>0</v>
      </c>
      <c r="M92" s="74"/>
      <c r="N92" s="137" t="str">
        <f t="shared" si="21"/>
        <v/>
      </c>
      <c r="O92" s="137" t="str">
        <f t="shared" si="22"/>
        <v/>
      </c>
      <c r="P92" s="74"/>
      <c r="Q92" s="74"/>
      <c r="R92" s="138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</row>
    <row r="93">
      <c r="B93" s="74"/>
      <c r="C93" s="74"/>
      <c r="D93" s="74"/>
      <c r="E93" s="74"/>
      <c r="F93" s="74"/>
      <c r="G93" s="136"/>
      <c r="H93" s="74"/>
      <c r="I93" s="74"/>
      <c r="J93" s="74"/>
      <c r="K93" s="74"/>
      <c r="L93" s="76">
        <f t="shared" si="20"/>
        <v>0</v>
      </c>
      <c r="M93" s="74"/>
      <c r="N93" s="137" t="str">
        <f t="shared" si="21"/>
        <v/>
      </c>
      <c r="O93" s="137" t="str">
        <f t="shared" si="22"/>
        <v/>
      </c>
      <c r="P93" s="74"/>
      <c r="Q93" s="74"/>
      <c r="R93" s="138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</row>
    <row r="94">
      <c r="B94" s="74"/>
      <c r="C94" s="74"/>
      <c r="D94" s="74"/>
      <c r="E94" s="74"/>
      <c r="F94" s="74"/>
      <c r="G94" s="136"/>
      <c r="H94" s="74"/>
      <c r="I94" s="74"/>
      <c r="J94" s="74"/>
      <c r="K94" s="74"/>
      <c r="L94" s="76">
        <f t="shared" si="20"/>
        <v>0</v>
      </c>
      <c r="M94" s="74"/>
      <c r="N94" s="137" t="str">
        <f t="shared" si="21"/>
        <v/>
      </c>
      <c r="O94" s="137" t="str">
        <f t="shared" si="22"/>
        <v/>
      </c>
      <c r="P94" s="74"/>
      <c r="Q94" s="74"/>
      <c r="R94" s="138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</row>
    <row r="95">
      <c r="B95" s="74"/>
      <c r="C95" s="74"/>
      <c r="D95" s="74"/>
      <c r="E95" s="74"/>
      <c r="F95" s="74"/>
      <c r="G95" s="136"/>
      <c r="H95" s="74"/>
      <c r="I95" s="74"/>
      <c r="J95" s="74"/>
      <c r="K95" s="74"/>
      <c r="L95" s="76">
        <f t="shared" si="20"/>
        <v>0</v>
      </c>
      <c r="M95" s="74"/>
      <c r="N95" s="137" t="str">
        <f t="shared" si="21"/>
        <v/>
      </c>
      <c r="O95" s="137" t="str">
        <f t="shared" si="22"/>
        <v/>
      </c>
      <c r="P95" s="74"/>
      <c r="Q95" s="74"/>
      <c r="R95" s="138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</row>
    <row r="96">
      <c r="B96" s="74"/>
      <c r="C96" s="74"/>
      <c r="D96" s="74"/>
      <c r="E96" s="74"/>
      <c r="F96" s="74"/>
      <c r="G96" s="136"/>
      <c r="H96" s="74"/>
      <c r="I96" s="74"/>
      <c r="J96" s="74"/>
      <c r="K96" s="74"/>
      <c r="L96" s="76">
        <f t="shared" si="20"/>
        <v>0</v>
      </c>
      <c r="M96" s="74"/>
      <c r="N96" s="137" t="str">
        <f t="shared" si="21"/>
        <v/>
      </c>
      <c r="O96" s="137" t="str">
        <f t="shared" si="22"/>
        <v/>
      </c>
      <c r="P96" s="74"/>
      <c r="Q96" s="74"/>
      <c r="R96" s="138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</row>
    <row r="97">
      <c r="B97" s="74"/>
      <c r="C97" s="74"/>
      <c r="D97" s="74"/>
      <c r="E97" s="74"/>
      <c r="F97" s="74"/>
      <c r="G97" s="136"/>
      <c r="H97" s="74"/>
      <c r="I97" s="74"/>
      <c r="J97" s="74"/>
      <c r="K97" s="74"/>
      <c r="L97" s="76">
        <f t="shared" si="20"/>
        <v>0</v>
      </c>
      <c r="M97" s="74"/>
      <c r="N97" s="137" t="str">
        <f t="shared" si="21"/>
        <v/>
      </c>
      <c r="O97" s="137" t="str">
        <f t="shared" si="22"/>
        <v/>
      </c>
      <c r="P97" s="74"/>
      <c r="Q97" s="74"/>
      <c r="R97" s="138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</row>
    <row r="98">
      <c r="B98" s="74"/>
      <c r="C98" s="74"/>
      <c r="D98" s="74"/>
      <c r="E98" s="74"/>
      <c r="F98" s="74"/>
      <c r="G98" s="136"/>
      <c r="H98" s="74"/>
      <c r="I98" s="74"/>
      <c r="J98" s="74"/>
      <c r="K98" s="74"/>
      <c r="L98" s="76">
        <f t="shared" si="20"/>
        <v>0</v>
      </c>
      <c r="M98" s="74"/>
      <c r="N98" s="137" t="str">
        <f t="shared" si="21"/>
        <v/>
      </c>
      <c r="O98" s="137" t="str">
        <f t="shared" si="22"/>
        <v/>
      </c>
      <c r="P98" s="74"/>
      <c r="Q98" s="74"/>
      <c r="R98" s="138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</row>
    <row r="99">
      <c r="B99" s="74"/>
      <c r="C99" s="74"/>
      <c r="D99" s="74"/>
      <c r="E99" s="74"/>
      <c r="F99" s="74"/>
      <c r="G99" s="136"/>
      <c r="H99" s="74"/>
      <c r="I99" s="74"/>
      <c r="J99" s="74"/>
      <c r="K99" s="74"/>
      <c r="L99" s="76">
        <f t="shared" si="20"/>
        <v>0</v>
      </c>
      <c r="M99" s="74"/>
      <c r="N99" s="137" t="str">
        <f t="shared" si="21"/>
        <v/>
      </c>
      <c r="O99" s="137" t="str">
        <f t="shared" si="22"/>
        <v/>
      </c>
      <c r="P99" s="74"/>
      <c r="Q99" s="74"/>
      <c r="R99" s="138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</row>
    <row r="100">
      <c r="B100" s="74"/>
      <c r="C100" s="74"/>
      <c r="D100" s="74"/>
      <c r="E100" s="74"/>
      <c r="F100" s="74"/>
      <c r="G100" s="136"/>
      <c r="H100" s="74"/>
      <c r="I100" s="74"/>
      <c r="J100" s="74"/>
      <c r="K100" s="74"/>
      <c r="L100" s="76">
        <f t="shared" si="20"/>
        <v>0</v>
      </c>
      <c r="M100" s="74"/>
      <c r="N100" s="137" t="str">
        <f t="shared" si="21"/>
        <v/>
      </c>
      <c r="O100" s="137" t="str">
        <f t="shared" si="22"/>
        <v/>
      </c>
      <c r="P100" s="74"/>
      <c r="Q100" s="74"/>
      <c r="R100" s="138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</row>
    <row r="101">
      <c r="B101" s="74"/>
      <c r="C101" s="74"/>
      <c r="D101" s="74"/>
      <c r="E101" s="74"/>
      <c r="F101" s="74"/>
      <c r="G101" s="136"/>
      <c r="H101" s="74"/>
      <c r="I101" s="74"/>
      <c r="J101" s="74"/>
      <c r="K101" s="74"/>
      <c r="L101" s="76">
        <f t="shared" si="20"/>
        <v>0</v>
      </c>
      <c r="M101" s="74"/>
      <c r="N101" s="137" t="str">
        <f t="shared" si="21"/>
        <v/>
      </c>
      <c r="O101" s="137" t="str">
        <f t="shared" si="22"/>
        <v/>
      </c>
      <c r="P101" s="74"/>
      <c r="Q101" s="74"/>
      <c r="R101" s="138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</row>
    <row r="102">
      <c r="B102" s="74"/>
      <c r="C102" s="74"/>
      <c r="D102" s="74"/>
      <c r="E102" s="74"/>
      <c r="F102" s="74"/>
      <c r="G102" s="136"/>
      <c r="H102" s="74"/>
      <c r="I102" s="74"/>
      <c r="J102" s="74"/>
      <c r="K102" s="74"/>
      <c r="L102" s="76">
        <f t="shared" si="20"/>
        <v>0</v>
      </c>
      <c r="M102" s="74"/>
      <c r="N102" s="137" t="str">
        <f t="shared" si="21"/>
        <v/>
      </c>
      <c r="O102" s="137" t="str">
        <f t="shared" si="22"/>
        <v/>
      </c>
      <c r="P102" s="74"/>
      <c r="Q102" s="74"/>
      <c r="R102" s="138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</row>
    <row r="103">
      <c r="B103" s="74"/>
      <c r="C103" s="74"/>
      <c r="D103" s="74"/>
      <c r="E103" s="74"/>
      <c r="F103" s="74"/>
      <c r="G103" s="136"/>
      <c r="H103" s="74"/>
      <c r="I103" s="74"/>
      <c r="J103" s="74"/>
      <c r="K103" s="74"/>
      <c r="L103" s="76">
        <f t="shared" si="20"/>
        <v>0</v>
      </c>
      <c r="M103" s="74"/>
      <c r="N103" s="137" t="str">
        <f t="shared" si="21"/>
        <v/>
      </c>
      <c r="O103" s="137" t="str">
        <f t="shared" si="22"/>
        <v/>
      </c>
      <c r="P103" s="74"/>
      <c r="Q103" s="74"/>
      <c r="R103" s="138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</row>
    <row r="104">
      <c r="B104" s="74"/>
      <c r="C104" s="74"/>
      <c r="D104" s="74"/>
      <c r="E104" s="74"/>
      <c r="F104" s="74"/>
      <c r="G104" s="136"/>
      <c r="H104" s="74"/>
      <c r="I104" s="74"/>
      <c r="J104" s="74"/>
      <c r="K104" s="74"/>
      <c r="L104" s="76">
        <f t="shared" si="20"/>
        <v>0</v>
      </c>
      <c r="M104" s="74"/>
      <c r="N104" s="137" t="str">
        <f t="shared" si="21"/>
        <v/>
      </c>
      <c r="O104" s="137" t="str">
        <f t="shared" si="22"/>
        <v/>
      </c>
      <c r="P104" s="74"/>
      <c r="Q104" s="74"/>
      <c r="R104" s="138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</row>
    <row r="105">
      <c r="B105" s="74"/>
      <c r="C105" s="74"/>
      <c r="D105" s="74"/>
      <c r="E105" s="74"/>
      <c r="F105" s="74"/>
      <c r="G105" s="136"/>
      <c r="H105" s="74"/>
      <c r="I105" s="74"/>
      <c r="J105" s="74"/>
      <c r="K105" s="74"/>
      <c r="L105" s="76">
        <f t="shared" si="20"/>
        <v>0</v>
      </c>
      <c r="M105" s="74"/>
      <c r="N105" s="137" t="str">
        <f t="shared" si="21"/>
        <v/>
      </c>
      <c r="O105" s="137" t="str">
        <f t="shared" si="22"/>
        <v/>
      </c>
      <c r="P105" s="74"/>
      <c r="Q105" s="74"/>
      <c r="R105" s="138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</row>
    <row r="106">
      <c r="B106" s="74"/>
      <c r="C106" s="74"/>
      <c r="D106" s="74"/>
      <c r="E106" s="74"/>
      <c r="F106" s="74"/>
      <c r="G106" s="136"/>
      <c r="H106" s="74"/>
      <c r="I106" s="74"/>
      <c r="J106" s="74"/>
      <c r="K106" s="74"/>
      <c r="L106" s="76">
        <f t="shared" si="20"/>
        <v>0</v>
      </c>
      <c r="M106" s="74"/>
      <c r="N106" s="137" t="str">
        <f t="shared" si="21"/>
        <v/>
      </c>
      <c r="O106" s="137" t="str">
        <f t="shared" si="22"/>
        <v/>
      </c>
      <c r="P106" s="74"/>
      <c r="Q106" s="74"/>
      <c r="R106" s="138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</row>
    <row r="107">
      <c r="B107" s="74"/>
      <c r="C107" s="74"/>
      <c r="D107" s="74"/>
      <c r="E107" s="74"/>
      <c r="F107" s="74"/>
      <c r="G107" s="136"/>
      <c r="H107" s="74"/>
      <c r="I107" s="74"/>
      <c r="J107" s="74"/>
      <c r="K107" s="74"/>
      <c r="L107" s="76">
        <f t="shared" si="20"/>
        <v>0</v>
      </c>
      <c r="M107" s="74"/>
      <c r="N107" s="137" t="str">
        <f t="shared" si="21"/>
        <v/>
      </c>
      <c r="O107" s="137" t="str">
        <f t="shared" si="22"/>
        <v/>
      </c>
      <c r="P107" s="74"/>
      <c r="Q107" s="74"/>
      <c r="R107" s="138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</row>
    <row r="108">
      <c r="B108" s="74"/>
      <c r="C108" s="74"/>
      <c r="D108" s="74"/>
      <c r="E108" s="74"/>
      <c r="F108" s="74"/>
      <c r="G108" s="136"/>
      <c r="H108" s="74"/>
      <c r="I108" s="74"/>
      <c r="J108" s="74"/>
      <c r="K108" s="74"/>
      <c r="L108" s="76">
        <f t="shared" si="20"/>
        <v>0</v>
      </c>
      <c r="M108" s="74"/>
      <c r="N108" s="137" t="str">
        <f t="shared" si="21"/>
        <v/>
      </c>
      <c r="O108" s="137" t="str">
        <f t="shared" si="22"/>
        <v/>
      </c>
      <c r="P108" s="74"/>
      <c r="Q108" s="74"/>
      <c r="R108" s="138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</row>
    <row r="109">
      <c r="B109" s="74"/>
      <c r="C109" s="74"/>
      <c r="D109" s="74"/>
      <c r="E109" s="74"/>
      <c r="F109" s="74"/>
      <c r="G109" s="136"/>
      <c r="H109" s="74"/>
      <c r="I109" s="74"/>
      <c r="J109" s="74"/>
      <c r="K109" s="74"/>
      <c r="L109" s="76">
        <f t="shared" si="20"/>
        <v>0</v>
      </c>
      <c r="M109" s="74"/>
      <c r="N109" s="137" t="str">
        <f t="shared" si="21"/>
        <v/>
      </c>
      <c r="O109" s="137" t="str">
        <f t="shared" si="22"/>
        <v/>
      </c>
      <c r="P109" s="74"/>
      <c r="Q109" s="74"/>
      <c r="R109" s="138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</row>
    <row r="110">
      <c r="B110" s="74"/>
      <c r="C110" s="74"/>
      <c r="D110" s="74"/>
      <c r="E110" s="74"/>
      <c r="F110" s="74"/>
      <c r="G110" s="136"/>
      <c r="H110" s="74"/>
      <c r="I110" s="74"/>
      <c r="J110" s="74"/>
      <c r="K110" s="74"/>
      <c r="L110" s="76">
        <f t="shared" si="20"/>
        <v>0</v>
      </c>
      <c r="M110" s="74"/>
      <c r="N110" s="137" t="str">
        <f t="shared" si="21"/>
        <v/>
      </c>
      <c r="O110" s="137" t="str">
        <f t="shared" si="22"/>
        <v/>
      </c>
      <c r="P110" s="74"/>
      <c r="Q110" s="74"/>
      <c r="R110" s="138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</row>
    <row r="111">
      <c r="B111" s="74"/>
      <c r="C111" s="74"/>
      <c r="D111" s="74"/>
      <c r="E111" s="74"/>
      <c r="F111" s="74"/>
      <c r="G111" s="136"/>
      <c r="H111" s="74"/>
      <c r="I111" s="74"/>
      <c r="J111" s="74"/>
      <c r="K111" s="74"/>
      <c r="L111" s="76">
        <f t="shared" si="20"/>
        <v>0</v>
      </c>
      <c r="M111" s="74"/>
      <c r="N111" s="137" t="str">
        <f t="shared" si="21"/>
        <v/>
      </c>
      <c r="O111" s="137" t="str">
        <f t="shared" si="22"/>
        <v/>
      </c>
      <c r="P111" s="74"/>
      <c r="Q111" s="74"/>
      <c r="R111" s="138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</row>
    <row r="112">
      <c r="B112" s="74"/>
      <c r="C112" s="74"/>
      <c r="D112" s="74"/>
      <c r="E112" s="74"/>
      <c r="F112" s="74"/>
      <c r="G112" s="136"/>
      <c r="H112" s="74"/>
      <c r="I112" s="74"/>
      <c r="J112" s="74"/>
      <c r="K112" s="74"/>
      <c r="L112" s="76">
        <f t="shared" si="20"/>
        <v>0</v>
      </c>
      <c r="M112" s="74"/>
      <c r="N112" s="137" t="str">
        <f t="shared" si="21"/>
        <v/>
      </c>
      <c r="O112" s="137" t="str">
        <f t="shared" si="22"/>
        <v/>
      </c>
      <c r="P112" s="74"/>
      <c r="Q112" s="74"/>
      <c r="R112" s="138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</row>
    <row r="113">
      <c r="B113" s="74"/>
      <c r="C113" s="74"/>
      <c r="D113" s="74"/>
      <c r="E113" s="74"/>
      <c r="F113" s="74"/>
      <c r="G113" s="136"/>
      <c r="H113" s="74"/>
      <c r="I113" s="74"/>
      <c r="J113" s="74"/>
      <c r="K113" s="74"/>
      <c r="L113" s="76">
        <f t="shared" si="20"/>
        <v>0</v>
      </c>
      <c r="M113" s="74"/>
      <c r="N113" s="137" t="str">
        <f t="shared" si="21"/>
        <v/>
      </c>
      <c r="O113" s="137" t="str">
        <f t="shared" si="22"/>
        <v/>
      </c>
      <c r="P113" s="74"/>
      <c r="Q113" s="74"/>
      <c r="R113" s="138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</row>
    <row r="114">
      <c r="B114" s="74"/>
      <c r="C114" s="74"/>
      <c r="D114" s="74"/>
      <c r="E114" s="74"/>
      <c r="F114" s="74"/>
      <c r="G114" s="136"/>
      <c r="H114" s="74"/>
      <c r="I114" s="74"/>
      <c r="J114" s="74"/>
      <c r="K114" s="74"/>
      <c r="L114" s="76">
        <f t="shared" ref="L114:L177" si="34">SUM($S114:$BB114)</f>
        <v>0</v>
      </c>
      <c r="M114" s="74"/>
      <c r="N114" s="137" t="str">
        <f t="shared" ref="N114:N177" si="35">IF(ISERROR(VLOOKUP(P114,Member_Tab,2,FALSE)),"",VLOOKUP(P114,Member_Tab,2,FALSE))</f>
        <v/>
      </c>
      <c r="O114" s="137" t="str">
        <f t="shared" ref="O114:O177" si="36">IF(ISERROR(VLOOKUP(P114,Member_Tab,3,FALSE)),"",VLOOKUP(P114,Member_Tab,3,FALSE))</f>
        <v/>
      </c>
      <c r="P114" s="74"/>
      <c r="Q114" s="74"/>
      <c r="R114" s="138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</row>
    <row r="115">
      <c r="B115" s="74"/>
      <c r="C115" s="74"/>
      <c r="D115" s="74"/>
      <c r="E115" s="74"/>
      <c r="F115" s="74"/>
      <c r="G115" s="136"/>
      <c r="H115" s="74"/>
      <c r="I115" s="74"/>
      <c r="J115" s="74"/>
      <c r="K115" s="74"/>
      <c r="L115" s="76">
        <f t="shared" si="34"/>
        <v>0</v>
      </c>
      <c r="M115" s="74"/>
      <c r="N115" s="137" t="str">
        <f t="shared" si="35"/>
        <v/>
      </c>
      <c r="O115" s="137" t="str">
        <f t="shared" si="36"/>
        <v/>
      </c>
      <c r="P115" s="74"/>
      <c r="Q115" s="74"/>
      <c r="R115" s="138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</row>
    <row r="116">
      <c r="B116" s="74"/>
      <c r="C116" s="74"/>
      <c r="D116" s="74"/>
      <c r="E116" s="74"/>
      <c r="F116" s="74"/>
      <c r="G116" s="136"/>
      <c r="H116" s="74"/>
      <c r="I116" s="74"/>
      <c r="J116" s="74"/>
      <c r="K116" s="74"/>
      <c r="L116" s="76">
        <f t="shared" si="34"/>
        <v>0</v>
      </c>
      <c r="M116" s="74"/>
      <c r="N116" s="137" t="str">
        <f t="shared" si="35"/>
        <v/>
      </c>
      <c r="O116" s="137" t="str">
        <f t="shared" si="36"/>
        <v/>
      </c>
      <c r="P116" s="74"/>
      <c r="Q116" s="74"/>
      <c r="R116" s="138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</row>
    <row r="117">
      <c r="B117" s="74"/>
      <c r="C117" s="74"/>
      <c r="D117" s="74"/>
      <c r="E117" s="74"/>
      <c r="F117" s="74"/>
      <c r="G117" s="136"/>
      <c r="H117" s="74"/>
      <c r="I117" s="74"/>
      <c r="J117" s="74"/>
      <c r="K117" s="74"/>
      <c r="L117" s="76">
        <f t="shared" si="34"/>
        <v>0</v>
      </c>
      <c r="M117" s="74"/>
      <c r="N117" s="137" t="str">
        <f t="shared" si="35"/>
        <v/>
      </c>
      <c r="O117" s="137" t="str">
        <f t="shared" si="36"/>
        <v/>
      </c>
      <c r="P117" s="74"/>
      <c r="Q117" s="74"/>
      <c r="R117" s="138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40"/>
      <c r="AU117" s="140"/>
      <c r="AV117" s="140"/>
      <c r="AW117" s="140"/>
      <c r="AX117" s="140"/>
      <c r="AY117" s="140"/>
      <c r="AZ117" s="140"/>
      <c r="BA117" s="140"/>
      <c r="BB117" s="140"/>
    </row>
    <row r="118">
      <c r="B118" s="74"/>
      <c r="C118" s="74"/>
      <c r="D118" s="74"/>
      <c r="E118" s="74"/>
      <c r="F118" s="74"/>
      <c r="G118" s="136"/>
      <c r="H118" s="74"/>
      <c r="I118" s="74"/>
      <c r="J118" s="74"/>
      <c r="K118" s="74"/>
      <c r="L118" s="76">
        <f t="shared" si="34"/>
        <v>0</v>
      </c>
      <c r="M118" s="74"/>
      <c r="N118" s="137" t="str">
        <f t="shared" si="35"/>
        <v/>
      </c>
      <c r="O118" s="137" t="str">
        <f t="shared" si="36"/>
        <v/>
      </c>
      <c r="P118" s="74"/>
      <c r="Q118" s="74"/>
      <c r="R118" s="138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</row>
    <row r="119">
      <c r="B119" s="74"/>
      <c r="C119" s="74"/>
      <c r="D119" s="74"/>
      <c r="E119" s="74"/>
      <c r="F119" s="74"/>
      <c r="G119" s="136"/>
      <c r="H119" s="74"/>
      <c r="I119" s="74"/>
      <c r="J119" s="74"/>
      <c r="K119" s="74"/>
      <c r="L119" s="76">
        <f t="shared" si="34"/>
        <v>0</v>
      </c>
      <c r="M119" s="74"/>
      <c r="N119" s="137" t="str">
        <f t="shared" si="35"/>
        <v/>
      </c>
      <c r="O119" s="137" t="str">
        <f t="shared" si="36"/>
        <v/>
      </c>
      <c r="P119" s="74"/>
      <c r="Q119" s="74"/>
      <c r="R119" s="138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140"/>
    </row>
    <row r="120">
      <c r="B120" s="74"/>
      <c r="C120" s="74"/>
      <c r="D120" s="74"/>
      <c r="E120" s="74"/>
      <c r="F120" s="74"/>
      <c r="G120" s="136"/>
      <c r="H120" s="74"/>
      <c r="I120" s="74"/>
      <c r="J120" s="74"/>
      <c r="K120" s="74"/>
      <c r="L120" s="76">
        <f t="shared" si="34"/>
        <v>0</v>
      </c>
      <c r="M120" s="74"/>
      <c r="N120" s="137" t="str">
        <f t="shared" si="35"/>
        <v/>
      </c>
      <c r="O120" s="137" t="str">
        <f t="shared" si="36"/>
        <v/>
      </c>
      <c r="P120" s="74"/>
      <c r="Q120" s="74"/>
      <c r="R120" s="138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40"/>
      <c r="AS120" s="140"/>
      <c r="AT120" s="140"/>
      <c r="AU120" s="140"/>
      <c r="AV120" s="140"/>
      <c r="AW120" s="140"/>
      <c r="AX120" s="140"/>
      <c r="AY120" s="140"/>
      <c r="AZ120" s="140"/>
      <c r="BA120" s="140"/>
      <c r="BB120" s="140"/>
    </row>
    <row r="121">
      <c r="B121" s="74"/>
      <c r="C121" s="74"/>
      <c r="D121" s="74"/>
      <c r="E121" s="74"/>
      <c r="F121" s="74"/>
      <c r="G121" s="136"/>
      <c r="H121" s="74"/>
      <c r="I121" s="74"/>
      <c r="J121" s="74"/>
      <c r="K121" s="74"/>
      <c r="L121" s="76">
        <f t="shared" si="34"/>
        <v>0</v>
      </c>
      <c r="M121" s="74"/>
      <c r="N121" s="137" t="str">
        <f t="shared" si="35"/>
        <v/>
      </c>
      <c r="O121" s="137" t="str">
        <f t="shared" si="36"/>
        <v/>
      </c>
      <c r="P121" s="74"/>
      <c r="Q121" s="74"/>
      <c r="R121" s="138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40"/>
      <c r="AS121" s="140"/>
      <c r="AT121" s="140"/>
      <c r="AU121" s="140"/>
      <c r="AV121" s="140"/>
      <c r="AW121" s="140"/>
      <c r="AX121" s="140"/>
      <c r="AY121" s="140"/>
      <c r="AZ121" s="140"/>
      <c r="BA121" s="140"/>
      <c r="BB121" s="140"/>
    </row>
    <row r="122">
      <c r="B122" s="74"/>
      <c r="C122" s="74"/>
      <c r="D122" s="74"/>
      <c r="E122" s="74"/>
      <c r="F122" s="74"/>
      <c r="G122" s="136"/>
      <c r="H122" s="74"/>
      <c r="I122" s="74"/>
      <c r="J122" s="74"/>
      <c r="K122" s="74"/>
      <c r="L122" s="76">
        <f t="shared" si="34"/>
        <v>0</v>
      </c>
      <c r="M122" s="74"/>
      <c r="N122" s="137" t="str">
        <f t="shared" si="35"/>
        <v/>
      </c>
      <c r="O122" s="137" t="str">
        <f t="shared" si="36"/>
        <v/>
      </c>
      <c r="P122" s="74"/>
      <c r="Q122" s="74"/>
      <c r="R122" s="138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40"/>
      <c r="AU122" s="140"/>
      <c r="AV122" s="140"/>
      <c r="AW122" s="140"/>
      <c r="AX122" s="140"/>
      <c r="AY122" s="140"/>
      <c r="AZ122" s="140"/>
      <c r="BA122" s="140"/>
      <c r="BB122" s="140"/>
    </row>
    <row r="123">
      <c r="B123" s="74"/>
      <c r="C123" s="74"/>
      <c r="D123" s="74"/>
      <c r="E123" s="74"/>
      <c r="F123" s="74"/>
      <c r="G123" s="136"/>
      <c r="H123" s="74"/>
      <c r="I123" s="74"/>
      <c r="J123" s="74"/>
      <c r="K123" s="74"/>
      <c r="L123" s="76">
        <f t="shared" si="34"/>
        <v>0</v>
      </c>
      <c r="M123" s="74"/>
      <c r="N123" s="137" t="str">
        <f t="shared" si="35"/>
        <v/>
      </c>
      <c r="O123" s="137" t="str">
        <f t="shared" si="36"/>
        <v/>
      </c>
      <c r="P123" s="74"/>
      <c r="Q123" s="74"/>
      <c r="R123" s="138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140"/>
    </row>
    <row r="124">
      <c r="B124" s="74"/>
      <c r="C124" s="74"/>
      <c r="D124" s="74"/>
      <c r="E124" s="74"/>
      <c r="F124" s="74"/>
      <c r="G124" s="136"/>
      <c r="H124" s="74"/>
      <c r="I124" s="74"/>
      <c r="J124" s="74"/>
      <c r="K124" s="74"/>
      <c r="L124" s="76">
        <f t="shared" si="34"/>
        <v>0</v>
      </c>
      <c r="M124" s="74"/>
      <c r="N124" s="137" t="str">
        <f t="shared" si="35"/>
        <v/>
      </c>
      <c r="O124" s="137" t="str">
        <f t="shared" si="36"/>
        <v/>
      </c>
      <c r="P124" s="74"/>
      <c r="Q124" s="74"/>
      <c r="R124" s="138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40"/>
      <c r="AU124" s="140"/>
      <c r="AV124" s="140"/>
      <c r="AW124" s="140"/>
      <c r="AX124" s="140"/>
      <c r="AY124" s="140"/>
      <c r="AZ124" s="140"/>
      <c r="BA124" s="140"/>
      <c r="BB124" s="140"/>
    </row>
    <row r="125">
      <c r="B125" s="74"/>
      <c r="C125" s="74"/>
      <c r="D125" s="74"/>
      <c r="E125" s="74"/>
      <c r="F125" s="74"/>
      <c r="G125" s="136"/>
      <c r="H125" s="74"/>
      <c r="I125" s="74"/>
      <c r="J125" s="74"/>
      <c r="K125" s="74"/>
      <c r="L125" s="76">
        <f t="shared" si="34"/>
        <v>0</v>
      </c>
      <c r="M125" s="74"/>
      <c r="N125" s="137" t="str">
        <f t="shared" si="35"/>
        <v/>
      </c>
      <c r="O125" s="137" t="str">
        <f t="shared" si="36"/>
        <v/>
      </c>
      <c r="P125" s="74"/>
      <c r="Q125" s="74"/>
      <c r="R125" s="138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140"/>
    </row>
    <row r="126">
      <c r="B126" s="74"/>
      <c r="C126" s="74"/>
      <c r="D126" s="74"/>
      <c r="E126" s="74"/>
      <c r="F126" s="74"/>
      <c r="G126" s="136"/>
      <c r="H126" s="74"/>
      <c r="I126" s="74"/>
      <c r="J126" s="74"/>
      <c r="K126" s="74"/>
      <c r="L126" s="76">
        <f t="shared" si="34"/>
        <v>0</v>
      </c>
      <c r="M126" s="74"/>
      <c r="N126" s="137" t="str">
        <f t="shared" si="35"/>
        <v/>
      </c>
      <c r="O126" s="137" t="str">
        <f t="shared" si="36"/>
        <v/>
      </c>
      <c r="P126" s="74"/>
      <c r="Q126" s="74"/>
      <c r="R126" s="138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40"/>
      <c r="AU126" s="140"/>
      <c r="AV126" s="140"/>
      <c r="AW126" s="140"/>
      <c r="AX126" s="140"/>
      <c r="AY126" s="140"/>
      <c r="AZ126" s="140"/>
      <c r="BA126" s="140"/>
      <c r="BB126" s="140"/>
    </row>
    <row r="127">
      <c r="B127" s="74"/>
      <c r="C127" s="74"/>
      <c r="D127" s="74"/>
      <c r="E127" s="74"/>
      <c r="F127" s="74"/>
      <c r="G127" s="136"/>
      <c r="H127" s="74"/>
      <c r="I127" s="74"/>
      <c r="J127" s="74"/>
      <c r="K127" s="74"/>
      <c r="L127" s="76">
        <f t="shared" si="34"/>
        <v>0</v>
      </c>
      <c r="M127" s="74"/>
      <c r="N127" s="137" t="str">
        <f t="shared" si="35"/>
        <v/>
      </c>
      <c r="O127" s="137" t="str">
        <f t="shared" si="36"/>
        <v/>
      </c>
      <c r="P127" s="74"/>
      <c r="Q127" s="74"/>
      <c r="R127" s="138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140"/>
    </row>
    <row r="128">
      <c r="B128" s="74"/>
      <c r="C128" s="74"/>
      <c r="D128" s="74"/>
      <c r="E128" s="74"/>
      <c r="F128" s="74"/>
      <c r="G128" s="136"/>
      <c r="H128" s="74"/>
      <c r="I128" s="74"/>
      <c r="J128" s="74"/>
      <c r="K128" s="74"/>
      <c r="L128" s="76">
        <f t="shared" si="34"/>
        <v>0</v>
      </c>
      <c r="M128" s="74"/>
      <c r="N128" s="137" t="str">
        <f t="shared" si="35"/>
        <v/>
      </c>
      <c r="O128" s="137" t="str">
        <f t="shared" si="36"/>
        <v/>
      </c>
      <c r="P128" s="74"/>
      <c r="Q128" s="74"/>
      <c r="R128" s="138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  <c r="AU128" s="140"/>
      <c r="AV128" s="140"/>
      <c r="AW128" s="140"/>
      <c r="AX128" s="140"/>
      <c r="AY128" s="140"/>
      <c r="AZ128" s="140"/>
      <c r="BA128" s="140"/>
      <c r="BB128" s="140"/>
    </row>
    <row r="129">
      <c r="B129" s="74"/>
      <c r="C129" s="74"/>
      <c r="D129" s="74"/>
      <c r="E129" s="74"/>
      <c r="F129" s="74"/>
      <c r="G129" s="136"/>
      <c r="H129" s="74"/>
      <c r="I129" s="74"/>
      <c r="J129" s="74"/>
      <c r="K129" s="74"/>
      <c r="L129" s="76">
        <f t="shared" si="34"/>
        <v>0</v>
      </c>
      <c r="M129" s="74"/>
      <c r="N129" s="137" t="str">
        <f t="shared" si="35"/>
        <v/>
      </c>
      <c r="O129" s="137" t="str">
        <f t="shared" si="36"/>
        <v/>
      </c>
      <c r="P129" s="74"/>
      <c r="Q129" s="74"/>
      <c r="R129" s="138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  <c r="AU129" s="140"/>
      <c r="AV129" s="140"/>
      <c r="AW129" s="140"/>
      <c r="AX129" s="140"/>
      <c r="AY129" s="140"/>
      <c r="AZ129" s="140"/>
      <c r="BA129" s="140"/>
      <c r="BB129" s="140"/>
    </row>
    <row r="130">
      <c r="B130" s="74"/>
      <c r="C130" s="74"/>
      <c r="D130" s="74"/>
      <c r="E130" s="74"/>
      <c r="F130" s="74"/>
      <c r="G130" s="136"/>
      <c r="H130" s="74"/>
      <c r="I130" s="74"/>
      <c r="J130" s="74"/>
      <c r="K130" s="74"/>
      <c r="L130" s="76">
        <f t="shared" si="34"/>
        <v>0</v>
      </c>
      <c r="M130" s="74"/>
      <c r="N130" s="137" t="str">
        <f t="shared" si="35"/>
        <v/>
      </c>
      <c r="O130" s="137" t="str">
        <f t="shared" si="36"/>
        <v/>
      </c>
      <c r="P130" s="74"/>
      <c r="Q130" s="74"/>
      <c r="R130" s="138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40"/>
      <c r="AU130" s="140"/>
      <c r="AV130" s="140"/>
      <c r="AW130" s="140"/>
      <c r="AX130" s="140"/>
      <c r="AY130" s="140"/>
      <c r="AZ130" s="140"/>
      <c r="BA130" s="140"/>
      <c r="BB130" s="140"/>
    </row>
    <row r="131">
      <c r="B131" s="74"/>
      <c r="C131" s="74"/>
      <c r="D131" s="74"/>
      <c r="E131" s="74"/>
      <c r="F131" s="74"/>
      <c r="G131" s="136"/>
      <c r="H131" s="74"/>
      <c r="I131" s="74"/>
      <c r="J131" s="74"/>
      <c r="K131" s="74"/>
      <c r="L131" s="76">
        <f t="shared" si="34"/>
        <v>0</v>
      </c>
      <c r="M131" s="74"/>
      <c r="N131" s="137" t="str">
        <f t="shared" si="35"/>
        <v/>
      </c>
      <c r="O131" s="137" t="str">
        <f t="shared" si="36"/>
        <v/>
      </c>
      <c r="P131" s="74"/>
      <c r="Q131" s="74"/>
      <c r="R131" s="138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140"/>
    </row>
    <row r="132">
      <c r="B132" s="74"/>
      <c r="C132" s="74"/>
      <c r="D132" s="74"/>
      <c r="E132" s="74"/>
      <c r="F132" s="74"/>
      <c r="G132" s="136"/>
      <c r="H132" s="74"/>
      <c r="I132" s="74"/>
      <c r="J132" s="74"/>
      <c r="K132" s="74"/>
      <c r="L132" s="76">
        <f t="shared" si="34"/>
        <v>0</v>
      </c>
      <c r="M132" s="74"/>
      <c r="N132" s="137" t="str">
        <f t="shared" si="35"/>
        <v/>
      </c>
      <c r="O132" s="137" t="str">
        <f t="shared" si="36"/>
        <v/>
      </c>
      <c r="P132" s="74"/>
      <c r="Q132" s="74"/>
      <c r="R132" s="138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  <c r="AS132" s="140"/>
      <c r="AT132" s="140"/>
      <c r="AU132" s="140"/>
      <c r="AV132" s="140"/>
      <c r="AW132" s="140"/>
      <c r="AX132" s="140"/>
      <c r="AY132" s="140"/>
      <c r="AZ132" s="140"/>
      <c r="BA132" s="140"/>
      <c r="BB132" s="140"/>
    </row>
    <row r="133">
      <c r="B133" s="74"/>
      <c r="C133" s="74"/>
      <c r="D133" s="74"/>
      <c r="E133" s="74"/>
      <c r="F133" s="74"/>
      <c r="G133" s="136"/>
      <c r="H133" s="74"/>
      <c r="I133" s="74"/>
      <c r="J133" s="74"/>
      <c r="K133" s="74"/>
      <c r="L133" s="76">
        <f t="shared" si="34"/>
        <v>0</v>
      </c>
      <c r="M133" s="74"/>
      <c r="N133" s="137" t="str">
        <f t="shared" si="35"/>
        <v/>
      </c>
      <c r="O133" s="137" t="str">
        <f t="shared" si="36"/>
        <v/>
      </c>
      <c r="P133" s="74"/>
      <c r="Q133" s="74"/>
      <c r="R133" s="138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  <c r="AS133" s="140"/>
      <c r="AT133" s="140"/>
      <c r="AU133" s="140"/>
      <c r="AV133" s="140"/>
      <c r="AW133" s="140"/>
      <c r="AX133" s="140"/>
      <c r="AY133" s="140"/>
      <c r="AZ133" s="140"/>
      <c r="BA133" s="140"/>
      <c r="BB133" s="140"/>
    </row>
    <row r="134">
      <c r="B134" s="74"/>
      <c r="C134" s="74"/>
      <c r="D134" s="74"/>
      <c r="E134" s="74"/>
      <c r="F134" s="74"/>
      <c r="G134" s="136"/>
      <c r="H134" s="74"/>
      <c r="I134" s="74"/>
      <c r="J134" s="74"/>
      <c r="K134" s="74"/>
      <c r="L134" s="76">
        <f t="shared" si="34"/>
        <v>0</v>
      </c>
      <c r="M134" s="74"/>
      <c r="N134" s="137" t="str">
        <f t="shared" si="35"/>
        <v/>
      </c>
      <c r="O134" s="137" t="str">
        <f t="shared" si="36"/>
        <v/>
      </c>
      <c r="P134" s="74"/>
      <c r="Q134" s="74"/>
      <c r="R134" s="138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/>
      <c r="AT134" s="140"/>
      <c r="AU134" s="140"/>
      <c r="AV134" s="140"/>
      <c r="AW134" s="140"/>
      <c r="AX134" s="140"/>
      <c r="AY134" s="140"/>
      <c r="AZ134" s="140"/>
      <c r="BA134" s="140"/>
      <c r="BB134" s="140"/>
    </row>
    <row r="135">
      <c r="B135" s="74"/>
      <c r="C135" s="74"/>
      <c r="D135" s="74"/>
      <c r="E135" s="74"/>
      <c r="F135" s="74"/>
      <c r="G135" s="136"/>
      <c r="H135" s="74"/>
      <c r="I135" s="74"/>
      <c r="J135" s="74"/>
      <c r="K135" s="74"/>
      <c r="L135" s="76">
        <f t="shared" si="34"/>
        <v>0</v>
      </c>
      <c r="M135" s="74"/>
      <c r="N135" s="137" t="str">
        <f t="shared" si="35"/>
        <v/>
      </c>
      <c r="O135" s="137" t="str">
        <f t="shared" si="36"/>
        <v/>
      </c>
      <c r="P135" s="74"/>
      <c r="Q135" s="74"/>
      <c r="R135" s="138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140"/>
    </row>
    <row r="136">
      <c r="B136" s="74"/>
      <c r="C136" s="74"/>
      <c r="D136" s="74"/>
      <c r="E136" s="74"/>
      <c r="F136" s="74"/>
      <c r="G136" s="136"/>
      <c r="H136" s="74"/>
      <c r="I136" s="74"/>
      <c r="J136" s="74"/>
      <c r="K136" s="74"/>
      <c r="L136" s="76">
        <f t="shared" si="34"/>
        <v>0</v>
      </c>
      <c r="M136" s="74"/>
      <c r="N136" s="137" t="str">
        <f t="shared" si="35"/>
        <v/>
      </c>
      <c r="O136" s="137" t="str">
        <f t="shared" si="36"/>
        <v/>
      </c>
      <c r="P136" s="74"/>
      <c r="Q136" s="74"/>
      <c r="R136" s="138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40"/>
      <c r="AS136" s="140"/>
      <c r="AT136" s="140"/>
      <c r="AU136" s="140"/>
      <c r="AV136" s="140"/>
      <c r="AW136" s="140"/>
      <c r="AX136" s="140"/>
      <c r="AY136" s="140"/>
      <c r="AZ136" s="140"/>
      <c r="BA136" s="140"/>
      <c r="BB136" s="140"/>
    </row>
    <row r="137">
      <c r="B137" s="74"/>
      <c r="C137" s="74"/>
      <c r="D137" s="74"/>
      <c r="E137" s="74"/>
      <c r="F137" s="74"/>
      <c r="G137" s="136"/>
      <c r="H137" s="74"/>
      <c r="I137" s="74"/>
      <c r="J137" s="74"/>
      <c r="K137" s="74"/>
      <c r="L137" s="76">
        <f t="shared" si="34"/>
        <v>0</v>
      </c>
      <c r="M137" s="74"/>
      <c r="N137" s="137" t="str">
        <f t="shared" si="35"/>
        <v/>
      </c>
      <c r="O137" s="137" t="str">
        <f t="shared" si="36"/>
        <v/>
      </c>
      <c r="P137" s="74"/>
      <c r="Q137" s="74"/>
      <c r="R137" s="138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0"/>
      <c r="AR137" s="140"/>
      <c r="AS137" s="140"/>
      <c r="AT137" s="140"/>
      <c r="AU137" s="140"/>
      <c r="AV137" s="140"/>
      <c r="AW137" s="140"/>
      <c r="AX137" s="140"/>
      <c r="AY137" s="140"/>
      <c r="AZ137" s="140"/>
      <c r="BA137" s="140"/>
      <c r="BB137" s="140"/>
    </row>
    <row r="138">
      <c r="B138" s="74"/>
      <c r="C138" s="74"/>
      <c r="D138" s="74"/>
      <c r="E138" s="74"/>
      <c r="F138" s="74"/>
      <c r="G138" s="136"/>
      <c r="H138" s="74"/>
      <c r="I138" s="74"/>
      <c r="J138" s="74"/>
      <c r="K138" s="74"/>
      <c r="L138" s="76">
        <f t="shared" si="34"/>
        <v>0</v>
      </c>
      <c r="M138" s="74"/>
      <c r="N138" s="137" t="str">
        <f t="shared" si="35"/>
        <v/>
      </c>
      <c r="O138" s="137" t="str">
        <f t="shared" si="36"/>
        <v/>
      </c>
      <c r="P138" s="74"/>
      <c r="Q138" s="74"/>
      <c r="R138" s="138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0"/>
      <c r="AR138" s="140"/>
      <c r="AS138" s="140"/>
      <c r="AT138" s="140"/>
      <c r="AU138" s="140"/>
      <c r="AV138" s="140"/>
      <c r="AW138" s="140"/>
      <c r="AX138" s="140"/>
      <c r="AY138" s="140"/>
      <c r="AZ138" s="140"/>
      <c r="BA138" s="140"/>
      <c r="BB138" s="140"/>
    </row>
    <row r="139">
      <c r="B139" s="74"/>
      <c r="C139" s="74"/>
      <c r="D139" s="74"/>
      <c r="E139" s="74"/>
      <c r="F139" s="74"/>
      <c r="G139" s="136"/>
      <c r="H139" s="74"/>
      <c r="I139" s="74"/>
      <c r="J139" s="74"/>
      <c r="K139" s="74"/>
      <c r="L139" s="76">
        <f t="shared" si="34"/>
        <v>0</v>
      </c>
      <c r="M139" s="74"/>
      <c r="N139" s="137" t="str">
        <f t="shared" si="35"/>
        <v/>
      </c>
      <c r="O139" s="137" t="str">
        <f t="shared" si="36"/>
        <v/>
      </c>
      <c r="P139" s="74"/>
      <c r="Q139" s="74"/>
      <c r="R139" s="138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140"/>
      <c r="AV139" s="140"/>
      <c r="AW139" s="140"/>
      <c r="AX139" s="140"/>
      <c r="AY139" s="140"/>
      <c r="AZ139" s="140"/>
      <c r="BA139" s="140"/>
      <c r="BB139" s="140"/>
    </row>
    <row r="140">
      <c r="B140" s="74"/>
      <c r="C140" s="74"/>
      <c r="D140" s="74"/>
      <c r="E140" s="74"/>
      <c r="F140" s="74"/>
      <c r="G140" s="136"/>
      <c r="H140" s="74"/>
      <c r="I140" s="74"/>
      <c r="J140" s="74"/>
      <c r="K140" s="74"/>
      <c r="L140" s="76">
        <f t="shared" si="34"/>
        <v>0</v>
      </c>
      <c r="M140" s="74"/>
      <c r="N140" s="137" t="str">
        <f t="shared" si="35"/>
        <v/>
      </c>
      <c r="O140" s="137" t="str">
        <f t="shared" si="36"/>
        <v/>
      </c>
      <c r="P140" s="74"/>
      <c r="Q140" s="74"/>
      <c r="R140" s="138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40"/>
      <c r="AU140" s="140"/>
      <c r="AV140" s="140"/>
      <c r="AW140" s="140"/>
      <c r="AX140" s="140"/>
      <c r="AY140" s="140"/>
      <c r="AZ140" s="140"/>
      <c r="BA140" s="140"/>
      <c r="BB140" s="140"/>
    </row>
    <row r="141">
      <c r="B141" s="74"/>
      <c r="C141" s="74"/>
      <c r="D141" s="74"/>
      <c r="E141" s="74"/>
      <c r="F141" s="74"/>
      <c r="G141" s="136"/>
      <c r="H141" s="74"/>
      <c r="I141" s="74"/>
      <c r="J141" s="74"/>
      <c r="K141" s="74"/>
      <c r="L141" s="76">
        <f t="shared" si="34"/>
        <v>0</v>
      </c>
      <c r="M141" s="74"/>
      <c r="N141" s="137" t="str">
        <f t="shared" si="35"/>
        <v/>
      </c>
      <c r="O141" s="137" t="str">
        <f t="shared" si="36"/>
        <v/>
      </c>
      <c r="P141" s="74"/>
      <c r="Q141" s="74"/>
      <c r="R141" s="138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0"/>
      <c r="AR141" s="140"/>
      <c r="AS141" s="140"/>
      <c r="AT141" s="140"/>
      <c r="AU141" s="140"/>
      <c r="AV141" s="140"/>
      <c r="AW141" s="140"/>
      <c r="AX141" s="140"/>
      <c r="AY141" s="140"/>
      <c r="AZ141" s="140"/>
      <c r="BA141" s="140"/>
      <c r="BB141" s="140"/>
    </row>
    <row r="142">
      <c r="B142" s="74"/>
      <c r="C142" s="74"/>
      <c r="D142" s="74"/>
      <c r="E142" s="74"/>
      <c r="F142" s="74"/>
      <c r="G142" s="136"/>
      <c r="H142" s="74"/>
      <c r="I142" s="74"/>
      <c r="J142" s="74"/>
      <c r="K142" s="74"/>
      <c r="L142" s="76">
        <f t="shared" si="34"/>
        <v>0</v>
      </c>
      <c r="M142" s="74"/>
      <c r="N142" s="137" t="str">
        <f t="shared" si="35"/>
        <v/>
      </c>
      <c r="O142" s="137" t="str">
        <f t="shared" si="36"/>
        <v/>
      </c>
      <c r="P142" s="74"/>
      <c r="Q142" s="74"/>
      <c r="R142" s="138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0"/>
      <c r="AR142" s="140"/>
      <c r="AS142" s="140"/>
      <c r="AT142" s="140"/>
      <c r="AU142" s="140"/>
      <c r="AV142" s="140"/>
      <c r="AW142" s="140"/>
      <c r="AX142" s="140"/>
      <c r="AY142" s="140"/>
      <c r="AZ142" s="140"/>
      <c r="BA142" s="140"/>
      <c r="BB142" s="140"/>
    </row>
    <row r="143">
      <c r="B143" s="74"/>
      <c r="C143" s="74"/>
      <c r="D143" s="74"/>
      <c r="E143" s="74"/>
      <c r="F143" s="74"/>
      <c r="G143" s="136"/>
      <c r="H143" s="74"/>
      <c r="I143" s="74"/>
      <c r="J143" s="74"/>
      <c r="K143" s="74"/>
      <c r="L143" s="76">
        <f t="shared" si="34"/>
        <v>0</v>
      </c>
      <c r="M143" s="74"/>
      <c r="N143" s="137" t="str">
        <f t="shared" si="35"/>
        <v/>
      </c>
      <c r="O143" s="137" t="str">
        <f t="shared" si="36"/>
        <v/>
      </c>
      <c r="P143" s="74"/>
      <c r="Q143" s="74"/>
      <c r="R143" s="138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0"/>
      <c r="AR143" s="140"/>
      <c r="AS143" s="140"/>
      <c r="AT143" s="140"/>
      <c r="AU143" s="140"/>
      <c r="AV143" s="140"/>
      <c r="AW143" s="140"/>
      <c r="AX143" s="140"/>
      <c r="AY143" s="140"/>
      <c r="AZ143" s="140"/>
      <c r="BA143" s="140"/>
      <c r="BB143" s="140"/>
    </row>
    <row r="144">
      <c r="B144" s="74"/>
      <c r="C144" s="74"/>
      <c r="D144" s="74"/>
      <c r="E144" s="74"/>
      <c r="F144" s="74"/>
      <c r="G144" s="136"/>
      <c r="H144" s="74"/>
      <c r="I144" s="74"/>
      <c r="J144" s="74"/>
      <c r="K144" s="74"/>
      <c r="L144" s="76">
        <f t="shared" si="34"/>
        <v>0</v>
      </c>
      <c r="M144" s="74"/>
      <c r="N144" s="137" t="str">
        <f t="shared" si="35"/>
        <v/>
      </c>
      <c r="O144" s="137" t="str">
        <f t="shared" si="36"/>
        <v/>
      </c>
      <c r="P144" s="74"/>
      <c r="Q144" s="74"/>
      <c r="R144" s="138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40"/>
      <c r="AS144" s="140"/>
      <c r="AT144" s="140"/>
      <c r="AU144" s="140"/>
      <c r="AV144" s="140"/>
      <c r="AW144" s="140"/>
      <c r="AX144" s="140"/>
      <c r="AY144" s="140"/>
      <c r="AZ144" s="140"/>
      <c r="BA144" s="140"/>
      <c r="BB144" s="140"/>
    </row>
    <row r="145">
      <c r="B145" s="74"/>
      <c r="C145" s="74"/>
      <c r="D145" s="74"/>
      <c r="E145" s="74"/>
      <c r="F145" s="74"/>
      <c r="G145" s="136"/>
      <c r="H145" s="74"/>
      <c r="I145" s="74"/>
      <c r="J145" s="74"/>
      <c r="K145" s="74"/>
      <c r="L145" s="76">
        <f t="shared" si="34"/>
        <v>0</v>
      </c>
      <c r="M145" s="74"/>
      <c r="N145" s="137" t="str">
        <f t="shared" si="35"/>
        <v/>
      </c>
      <c r="O145" s="137" t="str">
        <f t="shared" si="36"/>
        <v/>
      </c>
      <c r="P145" s="74"/>
      <c r="Q145" s="74"/>
      <c r="R145" s="138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/>
      <c r="AT145" s="140"/>
      <c r="AU145" s="140"/>
      <c r="AV145" s="140"/>
      <c r="AW145" s="140"/>
      <c r="AX145" s="140"/>
      <c r="AY145" s="140"/>
      <c r="AZ145" s="140"/>
      <c r="BA145" s="140"/>
      <c r="BB145" s="140"/>
    </row>
    <row r="146">
      <c r="B146" s="74"/>
      <c r="C146" s="74"/>
      <c r="D146" s="74"/>
      <c r="E146" s="74"/>
      <c r="F146" s="74"/>
      <c r="G146" s="136"/>
      <c r="H146" s="74"/>
      <c r="I146" s="74"/>
      <c r="J146" s="74"/>
      <c r="K146" s="74"/>
      <c r="L146" s="76">
        <f t="shared" si="34"/>
        <v>0</v>
      </c>
      <c r="M146" s="74"/>
      <c r="N146" s="137" t="str">
        <f t="shared" si="35"/>
        <v/>
      </c>
      <c r="O146" s="137" t="str">
        <f t="shared" si="36"/>
        <v/>
      </c>
      <c r="P146" s="74"/>
      <c r="Q146" s="74"/>
      <c r="R146" s="138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0"/>
      <c r="AR146" s="140"/>
      <c r="AS146" s="140"/>
      <c r="AT146" s="140"/>
      <c r="AU146" s="140"/>
      <c r="AV146" s="140"/>
      <c r="AW146" s="140"/>
      <c r="AX146" s="140"/>
      <c r="AY146" s="140"/>
      <c r="AZ146" s="140"/>
      <c r="BA146" s="140"/>
      <c r="BB146" s="140"/>
    </row>
    <row r="147">
      <c r="B147" s="74"/>
      <c r="C147" s="74"/>
      <c r="D147" s="74"/>
      <c r="E147" s="74"/>
      <c r="F147" s="74"/>
      <c r="G147" s="136"/>
      <c r="H147" s="74"/>
      <c r="I147" s="74"/>
      <c r="J147" s="74"/>
      <c r="K147" s="74"/>
      <c r="L147" s="76">
        <f t="shared" si="34"/>
        <v>0</v>
      </c>
      <c r="M147" s="74"/>
      <c r="N147" s="137" t="str">
        <f t="shared" si="35"/>
        <v/>
      </c>
      <c r="O147" s="137" t="str">
        <f t="shared" si="36"/>
        <v/>
      </c>
      <c r="P147" s="74"/>
      <c r="Q147" s="74"/>
      <c r="R147" s="138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0"/>
      <c r="AR147" s="140"/>
      <c r="AS147" s="140"/>
      <c r="AT147" s="140"/>
      <c r="AU147" s="140"/>
      <c r="AV147" s="140"/>
      <c r="AW147" s="140"/>
      <c r="AX147" s="140"/>
      <c r="AY147" s="140"/>
      <c r="AZ147" s="140"/>
      <c r="BA147" s="140"/>
      <c r="BB147" s="140"/>
    </row>
    <row r="148">
      <c r="B148" s="74"/>
      <c r="C148" s="74"/>
      <c r="D148" s="74"/>
      <c r="E148" s="74"/>
      <c r="F148" s="74"/>
      <c r="G148" s="136"/>
      <c r="H148" s="74"/>
      <c r="I148" s="74"/>
      <c r="J148" s="74"/>
      <c r="K148" s="74"/>
      <c r="L148" s="76">
        <f t="shared" si="34"/>
        <v>0</v>
      </c>
      <c r="M148" s="74"/>
      <c r="N148" s="137" t="str">
        <f t="shared" si="35"/>
        <v/>
      </c>
      <c r="O148" s="137" t="str">
        <f t="shared" si="36"/>
        <v/>
      </c>
      <c r="P148" s="74"/>
      <c r="Q148" s="74"/>
      <c r="R148" s="138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  <c r="BA148" s="140"/>
      <c r="BB148" s="140"/>
    </row>
    <row r="149">
      <c r="B149" s="74"/>
      <c r="C149" s="74"/>
      <c r="D149" s="74"/>
      <c r="E149" s="74"/>
      <c r="F149" s="74"/>
      <c r="G149" s="136"/>
      <c r="H149" s="74"/>
      <c r="I149" s="74"/>
      <c r="J149" s="74"/>
      <c r="K149" s="74"/>
      <c r="L149" s="76">
        <f t="shared" si="34"/>
        <v>0</v>
      </c>
      <c r="M149" s="74"/>
      <c r="N149" s="137" t="str">
        <f t="shared" si="35"/>
        <v/>
      </c>
      <c r="O149" s="137" t="str">
        <f t="shared" si="36"/>
        <v/>
      </c>
      <c r="P149" s="74"/>
      <c r="Q149" s="74"/>
      <c r="R149" s="138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0"/>
      <c r="AR149" s="140"/>
      <c r="AS149" s="140"/>
      <c r="AT149" s="140"/>
      <c r="AU149" s="140"/>
      <c r="AV149" s="140"/>
      <c r="AW149" s="140"/>
      <c r="AX149" s="140"/>
      <c r="AY149" s="140"/>
      <c r="AZ149" s="140"/>
      <c r="BA149" s="140"/>
      <c r="BB149" s="140"/>
    </row>
    <row r="150">
      <c r="B150" s="74"/>
      <c r="C150" s="74"/>
      <c r="D150" s="74"/>
      <c r="E150" s="74"/>
      <c r="F150" s="74"/>
      <c r="G150" s="136"/>
      <c r="H150" s="74"/>
      <c r="I150" s="74"/>
      <c r="J150" s="74"/>
      <c r="K150" s="74"/>
      <c r="L150" s="76">
        <f t="shared" si="34"/>
        <v>0</v>
      </c>
      <c r="M150" s="74"/>
      <c r="N150" s="137" t="str">
        <f t="shared" si="35"/>
        <v/>
      </c>
      <c r="O150" s="137" t="str">
        <f t="shared" si="36"/>
        <v/>
      </c>
      <c r="P150" s="74"/>
      <c r="Q150" s="74"/>
      <c r="R150" s="138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0"/>
      <c r="AR150" s="140"/>
      <c r="AS150" s="140"/>
      <c r="AT150" s="140"/>
      <c r="AU150" s="140"/>
      <c r="AV150" s="140"/>
      <c r="AW150" s="140"/>
      <c r="AX150" s="140"/>
      <c r="AY150" s="140"/>
      <c r="AZ150" s="140"/>
      <c r="BA150" s="140"/>
      <c r="BB150" s="140"/>
    </row>
    <row r="151">
      <c r="B151" s="74"/>
      <c r="C151" s="74"/>
      <c r="D151" s="74"/>
      <c r="E151" s="74"/>
      <c r="F151" s="74"/>
      <c r="G151" s="136"/>
      <c r="H151" s="74"/>
      <c r="I151" s="74"/>
      <c r="J151" s="74"/>
      <c r="K151" s="74"/>
      <c r="L151" s="76">
        <f t="shared" si="34"/>
        <v>0</v>
      </c>
      <c r="M151" s="74"/>
      <c r="N151" s="137" t="str">
        <f t="shared" si="35"/>
        <v/>
      </c>
      <c r="O151" s="137" t="str">
        <f t="shared" si="36"/>
        <v/>
      </c>
      <c r="P151" s="74"/>
      <c r="Q151" s="74"/>
      <c r="R151" s="138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0"/>
      <c r="AR151" s="140"/>
      <c r="AS151" s="140"/>
      <c r="AT151" s="140"/>
      <c r="AU151" s="140"/>
      <c r="AV151" s="140"/>
      <c r="AW151" s="140"/>
      <c r="AX151" s="140"/>
      <c r="AY151" s="140"/>
      <c r="AZ151" s="140"/>
      <c r="BA151" s="140"/>
      <c r="BB151" s="140"/>
    </row>
    <row r="152">
      <c r="B152" s="74"/>
      <c r="C152" s="74"/>
      <c r="D152" s="74"/>
      <c r="E152" s="74"/>
      <c r="F152" s="74"/>
      <c r="G152" s="136"/>
      <c r="H152" s="74"/>
      <c r="I152" s="74"/>
      <c r="J152" s="74"/>
      <c r="K152" s="74"/>
      <c r="L152" s="76">
        <f t="shared" si="34"/>
        <v>0</v>
      </c>
      <c r="M152" s="74"/>
      <c r="N152" s="137" t="str">
        <f t="shared" si="35"/>
        <v/>
      </c>
      <c r="O152" s="137" t="str">
        <f t="shared" si="36"/>
        <v/>
      </c>
      <c r="P152" s="74"/>
      <c r="Q152" s="74"/>
      <c r="R152" s="138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0"/>
      <c r="AS152" s="140"/>
      <c r="AT152" s="140"/>
      <c r="AU152" s="140"/>
      <c r="AV152" s="140"/>
      <c r="AW152" s="140"/>
      <c r="AX152" s="140"/>
      <c r="AY152" s="140"/>
      <c r="AZ152" s="140"/>
      <c r="BA152" s="140"/>
      <c r="BB152" s="140"/>
    </row>
    <row r="153">
      <c r="B153" s="74"/>
      <c r="C153" s="74"/>
      <c r="D153" s="74"/>
      <c r="E153" s="74"/>
      <c r="F153" s="74"/>
      <c r="G153" s="136"/>
      <c r="H153" s="74"/>
      <c r="I153" s="74"/>
      <c r="J153" s="74"/>
      <c r="K153" s="74"/>
      <c r="L153" s="76">
        <f t="shared" si="34"/>
        <v>0</v>
      </c>
      <c r="M153" s="74"/>
      <c r="N153" s="137" t="str">
        <f t="shared" si="35"/>
        <v/>
      </c>
      <c r="O153" s="137" t="str">
        <f t="shared" si="36"/>
        <v/>
      </c>
      <c r="P153" s="74"/>
      <c r="Q153" s="74"/>
      <c r="R153" s="138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0"/>
      <c r="AR153" s="140"/>
      <c r="AS153" s="140"/>
      <c r="AT153" s="140"/>
      <c r="AU153" s="140"/>
      <c r="AV153" s="140"/>
      <c r="AW153" s="140"/>
      <c r="AX153" s="140"/>
      <c r="AY153" s="140"/>
      <c r="AZ153" s="140"/>
      <c r="BA153" s="140"/>
      <c r="BB153" s="140"/>
    </row>
    <row r="154">
      <c r="B154" s="74"/>
      <c r="C154" s="74"/>
      <c r="D154" s="74"/>
      <c r="E154" s="74"/>
      <c r="F154" s="74"/>
      <c r="G154" s="136"/>
      <c r="H154" s="74"/>
      <c r="I154" s="74"/>
      <c r="J154" s="74"/>
      <c r="K154" s="74"/>
      <c r="L154" s="76">
        <f t="shared" si="34"/>
        <v>0</v>
      </c>
      <c r="M154" s="74"/>
      <c r="N154" s="137" t="str">
        <f t="shared" si="35"/>
        <v/>
      </c>
      <c r="O154" s="137" t="str">
        <f t="shared" si="36"/>
        <v/>
      </c>
      <c r="P154" s="74"/>
      <c r="Q154" s="74"/>
      <c r="R154" s="138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0"/>
      <c r="AR154" s="140"/>
      <c r="AS154" s="140"/>
      <c r="AT154" s="140"/>
      <c r="AU154" s="140"/>
      <c r="AV154" s="140"/>
      <c r="AW154" s="140"/>
      <c r="AX154" s="140"/>
      <c r="AY154" s="140"/>
      <c r="AZ154" s="140"/>
      <c r="BA154" s="140"/>
      <c r="BB154" s="140"/>
    </row>
    <row r="155">
      <c r="B155" s="74"/>
      <c r="C155" s="74"/>
      <c r="D155" s="74"/>
      <c r="E155" s="74"/>
      <c r="F155" s="74"/>
      <c r="G155" s="136"/>
      <c r="H155" s="74"/>
      <c r="I155" s="74"/>
      <c r="J155" s="74"/>
      <c r="K155" s="74"/>
      <c r="L155" s="76">
        <f t="shared" si="34"/>
        <v>0</v>
      </c>
      <c r="M155" s="74"/>
      <c r="N155" s="137" t="str">
        <f t="shared" si="35"/>
        <v/>
      </c>
      <c r="O155" s="137" t="str">
        <f t="shared" si="36"/>
        <v/>
      </c>
      <c r="P155" s="74"/>
      <c r="Q155" s="74"/>
      <c r="R155" s="138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0"/>
      <c r="AR155" s="140"/>
      <c r="AS155" s="140"/>
      <c r="AT155" s="140"/>
      <c r="AU155" s="140"/>
      <c r="AV155" s="140"/>
      <c r="AW155" s="140"/>
      <c r="AX155" s="140"/>
      <c r="AY155" s="140"/>
      <c r="AZ155" s="140"/>
      <c r="BA155" s="140"/>
      <c r="BB155" s="140"/>
    </row>
    <row r="156">
      <c r="B156" s="74"/>
      <c r="C156" s="74"/>
      <c r="D156" s="74"/>
      <c r="E156" s="74"/>
      <c r="F156" s="74"/>
      <c r="G156" s="136"/>
      <c r="H156" s="74"/>
      <c r="I156" s="74"/>
      <c r="J156" s="74"/>
      <c r="K156" s="74"/>
      <c r="L156" s="76">
        <f t="shared" si="34"/>
        <v>0</v>
      </c>
      <c r="M156" s="74"/>
      <c r="N156" s="137" t="str">
        <f t="shared" si="35"/>
        <v/>
      </c>
      <c r="O156" s="137" t="str">
        <f t="shared" si="36"/>
        <v/>
      </c>
      <c r="P156" s="74"/>
      <c r="Q156" s="74"/>
      <c r="R156" s="138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40"/>
      <c r="AS156" s="140"/>
      <c r="AT156" s="140"/>
      <c r="AU156" s="140"/>
      <c r="AV156" s="140"/>
      <c r="AW156" s="140"/>
      <c r="AX156" s="140"/>
      <c r="AY156" s="140"/>
      <c r="AZ156" s="140"/>
      <c r="BA156" s="140"/>
      <c r="BB156" s="140"/>
    </row>
    <row r="157">
      <c r="B157" s="74"/>
      <c r="C157" s="74"/>
      <c r="D157" s="74"/>
      <c r="E157" s="74"/>
      <c r="F157" s="74"/>
      <c r="G157" s="136"/>
      <c r="H157" s="74"/>
      <c r="I157" s="74"/>
      <c r="J157" s="74"/>
      <c r="K157" s="74"/>
      <c r="L157" s="76">
        <f t="shared" si="34"/>
        <v>0</v>
      </c>
      <c r="M157" s="74"/>
      <c r="N157" s="137" t="str">
        <f t="shared" si="35"/>
        <v/>
      </c>
      <c r="O157" s="137" t="str">
        <f t="shared" si="36"/>
        <v/>
      </c>
      <c r="P157" s="74"/>
      <c r="Q157" s="74"/>
      <c r="R157" s="138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40"/>
      <c r="AS157" s="140"/>
      <c r="AT157" s="140"/>
      <c r="AU157" s="140"/>
      <c r="AV157" s="140"/>
      <c r="AW157" s="140"/>
      <c r="AX157" s="140"/>
      <c r="AY157" s="140"/>
      <c r="AZ157" s="140"/>
      <c r="BA157" s="140"/>
      <c r="BB157" s="140"/>
    </row>
    <row r="158">
      <c r="B158" s="74"/>
      <c r="C158" s="74"/>
      <c r="D158" s="74"/>
      <c r="E158" s="74"/>
      <c r="F158" s="74"/>
      <c r="G158" s="136"/>
      <c r="H158" s="74"/>
      <c r="I158" s="74"/>
      <c r="J158" s="74"/>
      <c r="K158" s="74"/>
      <c r="L158" s="76">
        <f t="shared" si="34"/>
        <v>0</v>
      </c>
      <c r="M158" s="74"/>
      <c r="N158" s="137" t="str">
        <f t="shared" si="35"/>
        <v/>
      </c>
      <c r="O158" s="137" t="str">
        <f t="shared" si="36"/>
        <v/>
      </c>
      <c r="P158" s="74"/>
      <c r="Q158" s="74"/>
      <c r="R158" s="138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40"/>
      <c r="AM158" s="140"/>
      <c r="AN158" s="140"/>
      <c r="AO158" s="140"/>
      <c r="AP158" s="140"/>
      <c r="AQ158" s="140"/>
      <c r="AR158" s="140"/>
      <c r="AS158" s="140"/>
      <c r="AT158" s="140"/>
      <c r="AU158" s="140"/>
      <c r="AV158" s="140"/>
      <c r="AW158" s="140"/>
      <c r="AX158" s="140"/>
      <c r="AY158" s="140"/>
      <c r="AZ158" s="140"/>
      <c r="BA158" s="140"/>
      <c r="BB158" s="140"/>
    </row>
    <row r="159">
      <c r="B159" s="74"/>
      <c r="C159" s="74"/>
      <c r="D159" s="74"/>
      <c r="E159" s="74"/>
      <c r="F159" s="74"/>
      <c r="G159" s="136"/>
      <c r="H159" s="74"/>
      <c r="I159" s="74"/>
      <c r="J159" s="74"/>
      <c r="K159" s="74"/>
      <c r="L159" s="76">
        <f t="shared" si="34"/>
        <v>0</v>
      </c>
      <c r="M159" s="74"/>
      <c r="N159" s="137" t="str">
        <f t="shared" si="35"/>
        <v/>
      </c>
      <c r="O159" s="137" t="str">
        <f t="shared" si="36"/>
        <v/>
      </c>
      <c r="P159" s="74"/>
      <c r="Q159" s="74"/>
      <c r="R159" s="138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40"/>
      <c r="AR159" s="140"/>
      <c r="AS159" s="140"/>
      <c r="AT159" s="140"/>
      <c r="AU159" s="140"/>
      <c r="AV159" s="140"/>
      <c r="AW159" s="140"/>
      <c r="AX159" s="140"/>
      <c r="AY159" s="140"/>
      <c r="AZ159" s="140"/>
      <c r="BA159" s="140"/>
      <c r="BB159" s="140"/>
    </row>
    <row r="160">
      <c r="B160" s="74"/>
      <c r="C160" s="74"/>
      <c r="D160" s="74"/>
      <c r="E160" s="74"/>
      <c r="F160" s="74"/>
      <c r="G160" s="136"/>
      <c r="H160" s="74"/>
      <c r="I160" s="74"/>
      <c r="J160" s="74"/>
      <c r="K160" s="74"/>
      <c r="L160" s="76">
        <f t="shared" si="34"/>
        <v>0</v>
      </c>
      <c r="M160" s="74"/>
      <c r="N160" s="137" t="str">
        <f t="shared" si="35"/>
        <v/>
      </c>
      <c r="O160" s="137" t="str">
        <f t="shared" si="36"/>
        <v/>
      </c>
      <c r="P160" s="74"/>
      <c r="Q160" s="74"/>
      <c r="R160" s="138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0"/>
      <c r="AR160" s="140"/>
      <c r="AS160" s="140"/>
      <c r="AT160" s="140"/>
      <c r="AU160" s="140"/>
      <c r="AV160" s="140"/>
      <c r="AW160" s="140"/>
      <c r="AX160" s="140"/>
      <c r="AY160" s="140"/>
      <c r="AZ160" s="140"/>
      <c r="BA160" s="140"/>
      <c r="BB160" s="140"/>
    </row>
    <row r="161">
      <c r="B161" s="74"/>
      <c r="C161" s="74"/>
      <c r="D161" s="74"/>
      <c r="E161" s="74"/>
      <c r="F161" s="74"/>
      <c r="G161" s="136"/>
      <c r="H161" s="74"/>
      <c r="I161" s="74"/>
      <c r="J161" s="74"/>
      <c r="K161" s="74"/>
      <c r="L161" s="76">
        <f t="shared" si="34"/>
        <v>0</v>
      </c>
      <c r="M161" s="74"/>
      <c r="N161" s="137" t="str">
        <f t="shared" si="35"/>
        <v/>
      </c>
      <c r="O161" s="137" t="str">
        <f t="shared" si="36"/>
        <v/>
      </c>
      <c r="P161" s="74"/>
      <c r="Q161" s="74"/>
      <c r="R161" s="138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40"/>
      <c r="AR161" s="140"/>
      <c r="AS161" s="140"/>
      <c r="AT161" s="140"/>
      <c r="AU161" s="140"/>
      <c r="AV161" s="140"/>
      <c r="AW161" s="140"/>
      <c r="AX161" s="140"/>
      <c r="AY161" s="140"/>
      <c r="AZ161" s="140"/>
      <c r="BA161" s="140"/>
      <c r="BB161" s="140"/>
    </row>
    <row r="162">
      <c r="B162" s="74"/>
      <c r="C162" s="74"/>
      <c r="D162" s="74"/>
      <c r="E162" s="74"/>
      <c r="F162" s="74"/>
      <c r="G162" s="136"/>
      <c r="H162" s="74"/>
      <c r="I162" s="74"/>
      <c r="J162" s="74"/>
      <c r="K162" s="74"/>
      <c r="L162" s="76">
        <f t="shared" si="34"/>
        <v>0</v>
      </c>
      <c r="M162" s="74"/>
      <c r="N162" s="137" t="str">
        <f t="shared" si="35"/>
        <v/>
      </c>
      <c r="O162" s="137" t="str">
        <f t="shared" si="36"/>
        <v/>
      </c>
      <c r="P162" s="74"/>
      <c r="Q162" s="74"/>
      <c r="R162" s="138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40"/>
      <c r="AR162" s="140"/>
      <c r="AS162" s="140"/>
      <c r="AT162" s="140"/>
      <c r="AU162" s="140"/>
      <c r="AV162" s="140"/>
      <c r="AW162" s="140"/>
      <c r="AX162" s="140"/>
      <c r="AY162" s="140"/>
      <c r="AZ162" s="140"/>
      <c r="BA162" s="140"/>
      <c r="BB162" s="140"/>
    </row>
    <row r="163">
      <c r="B163" s="74"/>
      <c r="C163" s="74"/>
      <c r="D163" s="74"/>
      <c r="E163" s="74"/>
      <c r="F163" s="74"/>
      <c r="G163" s="136"/>
      <c r="H163" s="74"/>
      <c r="I163" s="74"/>
      <c r="J163" s="74"/>
      <c r="K163" s="74"/>
      <c r="L163" s="76">
        <f t="shared" si="34"/>
        <v>0</v>
      </c>
      <c r="M163" s="74"/>
      <c r="N163" s="137" t="str">
        <f t="shared" si="35"/>
        <v/>
      </c>
      <c r="O163" s="137" t="str">
        <f t="shared" si="36"/>
        <v/>
      </c>
      <c r="P163" s="74"/>
      <c r="Q163" s="74"/>
      <c r="R163" s="138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0"/>
      <c r="AR163" s="140"/>
      <c r="AS163" s="140"/>
      <c r="AT163" s="140"/>
      <c r="AU163" s="140"/>
      <c r="AV163" s="140"/>
      <c r="AW163" s="140"/>
      <c r="AX163" s="140"/>
      <c r="AY163" s="140"/>
      <c r="AZ163" s="140"/>
      <c r="BA163" s="140"/>
      <c r="BB163" s="140"/>
    </row>
    <row r="164">
      <c r="B164" s="74"/>
      <c r="C164" s="74"/>
      <c r="D164" s="74"/>
      <c r="E164" s="74"/>
      <c r="F164" s="74"/>
      <c r="G164" s="136"/>
      <c r="H164" s="74"/>
      <c r="I164" s="74"/>
      <c r="J164" s="74"/>
      <c r="K164" s="74"/>
      <c r="L164" s="76">
        <f t="shared" si="34"/>
        <v>0</v>
      </c>
      <c r="M164" s="74"/>
      <c r="N164" s="137" t="str">
        <f t="shared" si="35"/>
        <v/>
      </c>
      <c r="O164" s="137" t="str">
        <f t="shared" si="36"/>
        <v/>
      </c>
      <c r="P164" s="74"/>
      <c r="Q164" s="74"/>
      <c r="R164" s="138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0"/>
      <c r="AR164" s="140"/>
      <c r="AS164" s="140"/>
      <c r="AT164" s="140"/>
      <c r="AU164" s="140"/>
      <c r="AV164" s="140"/>
      <c r="AW164" s="140"/>
      <c r="AX164" s="140"/>
      <c r="AY164" s="140"/>
      <c r="AZ164" s="140"/>
      <c r="BA164" s="140"/>
      <c r="BB164" s="140"/>
    </row>
    <row r="165">
      <c r="B165" s="74"/>
      <c r="C165" s="74"/>
      <c r="D165" s="74"/>
      <c r="E165" s="74"/>
      <c r="F165" s="74"/>
      <c r="G165" s="136"/>
      <c r="H165" s="74"/>
      <c r="I165" s="74"/>
      <c r="J165" s="74"/>
      <c r="K165" s="74"/>
      <c r="L165" s="76">
        <f t="shared" si="34"/>
        <v>0</v>
      </c>
      <c r="M165" s="74"/>
      <c r="N165" s="137" t="str">
        <f t="shared" si="35"/>
        <v/>
      </c>
      <c r="O165" s="137" t="str">
        <f t="shared" si="36"/>
        <v/>
      </c>
      <c r="P165" s="74"/>
      <c r="Q165" s="74"/>
      <c r="R165" s="138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0"/>
      <c r="AR165" s="140"/>
      <c r="AS165" s="140"/>
      <c r="AT165" s="140"/>
      <c r="AU165" s="140"/>
      <c r="AV165" s="140"/>
      <c r="AW165" s="140"/>
      <c r="AX165" s="140"/>
      <c r="AY165" s="140"/>
      <c r="AZ165" s="140"/>
      <c r="BA165" s="140"/>
      <c r="BB165" s="140"/>
    </row>
    <row r="166">
      <c r="B166" s="74"/>
      <c r="C166" s="74"/>
      <c r="D166" s="74"/>
      <c r="E166" s="74"/>
      <c r="F166" s="74"/>
      <c r="G166" s="136"/>
      <c r="H166" s="74"/>
      <c r="I166" s="74"/>
      <c r="J166" s="74"/>
      <c r="K166" s="74"/>
      <c r="L166" s="76">
        <f t="shared" si="34"/>
        <v>0</v>
      </c>
      <c r="M166" s="74"/>
      <c r="N166" s="137" t="str">
        <f t="shared" si="35"/>
        <v/>
      </c>
      <c r="O166" s="137" t="str">
        <f t="shared" si="36"/>
        <v/>
      </c>
      <c r="P166" s="74"/>
      <c r="Q166" s="74"/>
      <c r="R166" s="138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40"/>
      <c r="AR166" s="140"/>
      <c r="AS166" s="140"/>
      <c r="AT166" s="140"/>
      <c r="AU166" s="140"/>
      <c r="AV166" s="140"/>
      <c r="AW166" s="140"/>
      <c r="AX166" s="140"/>
      <c r="AY166" s="140"/>
      <c r="AZ166" s="140"/>
      <c r="BA166" s="140"/>
      <c r="BB166" s="140"/>
    </row>
    <row r="167">
      <c r="B167" s="74"/>
      <c r="C167" s="74"/>
      <c r="D167" s="74"/>
      <c r="E167" s="74"/>
      <c r="F167" s="74"/>
      <c r="G167" s="136"/>
      <c r="H167" s="74"/>
      <c r="I167" s="74"/>
      <c r="J167" s="74"/>
      <c r="K167" s="74"/>
      <c r="L167" s="76">
        <f t="shared" si="34"/>
        <v>0</v>
      </c>
      <c r="M167" s="74"/>
      <c r="N167" s="137" t="str">
        <f t="shared" si="35"/>
        <v/>
      </c>
      <c r="O167" s="137" t="str">
        <f t="shared" si="36"/>
        <v/>
      </c>
      <c r="P167" s="74"/>
      <c r="Q167" s="74"/>
      <c r="R167" s="138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40"/>
      <c r="AU167" s="140"/>
      <c r="AV167" s="140"/>
      <c r="AW167" s="140"/>
      <c r="AX167" s="140"/>
      <c r="AY167" s="140"/>
      <c r="AZ167" s="140"/>
      <c r="BA167" s="140"/>
      <c r="BB167" s="140"/>
    </row>
    <row r="168">
      <c r="B168" s="74"/>
      <c r="C168" s="74"/>
      <c r="D168" s="74"/>
      <c r="E168" s="74"/>
      <c r="F168" s="74"/>
      <c r="G168" s="136"/>
      <c r="H168" s="74"/>
      <c r="I168" s="74"/>
      <c r="J168" s="74"/>
      <c r="K168" s="74"/>
      <c r="L168" s="76">
        <f t="shared" si="34"/>
        <v>0</v>
      </c>
      <c r="M168" s="74"/>
      <c r="N168" s="137" t="str">
        <f t="shared" si="35"/>
        <v/>
      </c>
      <c r="O168" s="137" t="str">
        <f t="shared" si="36"/>
        <v/>
      </c>
      <c r="P168" s="74"/>
      <c r="Q168" s="74"/>
      <c r="R168" s="138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0"/>
      <c r="AR168" s="140"/>
      <c r="AS168" s="140"/>
      <c r="AT168" s="140"/>
      <c r="AU168" s="140"/>
      <c r="AV168" s="140"/>
      <c r="AW168" s="140"/>
      <c r="AX168" s="140"/>
      <c r="AY168" s="140"/>
      <c r="AZ168" s="140"/>
      <c r="BA168" s="140"/>
      <c r="BB168" s="140"/>
    </row>
    <row r="169">
      <c r="B169" s="74"/>
      <c r="C169" s="74"/>
      <c r="D169" s="74"/>
      <c r="E169" s="74"/>
      <c r="F169" s="74"/>
      <c r="G169" s="136"/>
      <c r="H169" s="74"/>
      <c r="I169" s="74"/>
      <c r="J169" s="74"/>
      <c r="K169" s="74"/>
      <c r="L169" s="76">
        <f t="shared" si="34"/>
        <v>0</v>
      </c>
      <c r="M169" s="74"/>
      <c r="N169" s="137" t="str">
        <f t="shared" si="35"/>
        <v/>
      </c>
      <c r="O169" s="137" t="str">
        <f t="shared" si="36"/>
        <v/>
      </c>
      <c r="P169" s="74"/>
      <c r="Q169" s="74"/>
      <c r="R169" s="138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40"/>
      <c r="AR169" s="140"/>
      <c r="AS169" s="140"/>
      <c r="AT169" s="140"/>
      <c r="AU169" s="140"/>
      <c r="AV169" s="140"/>
      <c r="AW169" s="140"/>
      <c r="AX169" s="140"/>
      <c r="AY169" s="140"/>
      <c r="AZ169" s="140"/>
      <c r="BA169" s="140"/>
      <c r="BB169" s="140"/>
    </row>
    <row r="170">
      <c r="B170" s="74"/>
      <c r="C170" s="74"/>
      <c r="D170" s="74"/>
      <c r="E170" s="74"/>
      <c r="F170" s="74"/>
      <c r="G170" s="136"/>
      <c r="H170" s="74"/>
      <c r="I170" s="74"/>
      <c r="J170" s="74"/>
      <c r="K170" s="74"/>
      <c r="L170" s="76">
        <f t="shared" si="34"/>
        <v>0</v>
      </c>
      <c r="M170" s="74"/>
      <c r="N170" s="137" t="str">
        <f t="shared" si="35"/>
        <v/>
      </c>
      <c r="O170" s="137" t="str">
        <f t="shared" si="36"/>
        <v/>
      </c>
      <c r="P170" s="74"/>
      <c r="Q170" s="74"/>
      <c r="R170" s="138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40"/>
      <c r="AR170" s="140"/>
      <c r="AS170" s="140"/>
      <c r="AT170" s="140"/>
      <c r="AU170" s="140"/>
      <c r="AV170" s="140"/>
      <c r="AW170" s="140"/>
      <c r="AX170" s="140"/>
      <c r="AY170" s="140"/>
      <c r="AZ170" s="140"/>
      <c r="BA170" s="140"/>
      <c r="BB170" s="140"/>
    </row>
    <row r="171">
      <c r="B171" s="74"/>
      <c r="C171" s="74"/>
      <c r="D171" s="74"/>
      <c r="E171" s="74"/>
      <c r="F171" s="74"/>
      <c r="G171" s="136"/>
      <c r="H171" s="74"/>
      <c r="I171" s="74"/>
      <c r="J171" s="74"/>
      <c r="K171" s="74"/>
      <c r="L171" s="76">
        <f t="shared" si="34"/>
        <v>0</v>
      </c>
      <c r="M171" s="74"/>
      <c r="N171" s="137" t="str">
        <f t="shared" si="35"/>
        <v/>
      </c>
      <c r="O171" s="137" t="str">
        <f t="shared" si="36"/>
        <v/>
      </c>
      <c r="P171" s="74"/>
      <c r="Q171" s="74"/>
      <c r="R171" s="138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40"/>
      <c r="AR171" s="140"/>
      <c r="AS171" s="140"/>
      <c r="AT171" s="140"/>
      <c r="AU171" s="140"/>
      <c r="AV171" s="140"/>
      <c r="AW171" s="140"/>
      <c r="AX171" s="140"/>
      <c r="AY171" s="140"/>
      <c r="AZ171" s="140"/>
      <c r="BA171" s="140"/>
      <c r="BB171" s="140"/>
    </row>
    <row r="172">
      <c r="B172" s="74"/>
      <c r="C172" s="74"/>
      <c r="D172" s="74"/>
      <c r="E172" s="74"/>
      <c r="F172" s="74"/>
      <c r="G172" s="136"/>
      <c r="H172" s="74"/>
      <c r="I172" s="74"/>
      <c r="J172" s="74"/>
      <c r="K172" s="74"/>
      <c r="L172" s="76">
        <f t="shared" si="34"/>
        <v>0</v>
      </c>
      <c r="M172" s="74"/>
      <c r="N172" s="137" t="str">
        <f t="shared" si="35"/>
        <v/>
      </c>
      <c r="O172" s="137" t="str">
        <f t="shared" si="36"/>
        <v/>
      </c>
      <c r="P172" s="74"/>
      <c r="Q172" s="74"/>
      <c r="R172" s="138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0"/>
      <c r="AR172" s="140"/>
      <c r="AS172" s="140"/>
      <c r="AT172" s="140"/>
      <c r="AU172" s="140"/>
      <c r="AV172" s="140"/>
      <c r="AW172" s="140"/>
      <c r="AX172" s="140"/>
      <c r="AY172" s="140"/>
      <c r="AZ172" s="140"/>
      <c r="BA172" s="140"/>
      <c r="BB172" s="140"/>
    </row>
    <row r="173">
      <c r="B173" s="74"/>
      <c r="C173" s="74"/>
      <c r="D173" s="74"/>
      <c r="E173" s="74"/>
      <c r="F173" s="74"/>
      <c r="G173" s="136"/>
      <c r="H173" s="74"/>
      <c r="I173" s="74"/>
      <c r="J173" s="74"/>
      <c r="K173" s="74"/>
      <c r="L173" s="76">
        <f t="shared" si="34"/>
        <v>0</v>
      </c>
      <c r="M173" s="74"/>
      <c r="N173" s="137" t="str">
        <f t="shared" si="35"/>
        <v/>
      </c>
      <c r="O173" s="137" t="str">
        <f t="shared" si="36"/>
        <v/>
      </c>
      <c r="P173" s="74"/>
      <c r="Q173" s="74"/>
      <c r="R173" s="138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0"/>
      <c r="AR173" s="140"/>
      <c r="AS173" s="140"/>
      <c r="AT173" s="140"/>
      <c r="AU173" s="140"/>
      <c r="AV173" s="140"/>
      <c r="AW173" s="140"/>
      <c r="AX173" s="140"/>
      <c r="AY173" s="140"/>
      <c r="AZ173" s="140"/>
      <c r="BA173" s="140"/>
      <c r="BB173" s="140"/>
    </row>
    <row r="174">
      <c r="B174" s="74"/>
      <c r="C174" s="74"/>
      <c r="D174" s="74"/>
      <c r="E174" s="74"/>
      <c r="F174" s="74"/>
      <c r="G174" s="136"/>
      <c r="H174" s="74"/>
      <c r="I174" s="74"/>
      <c r="J174" s="74"/>
      <c r="K174" s="74"/>
      <c r="L174" s="76">
        <f t="shared" si="34"/>
        <v>0</v>
      </c>
      <c r="M174" s="74"/>
      <c r="N174" s="137" t="str">
        <f t="shared" si="35"/>
        <v/>
      </c>
      <c r="O174" s="137" t="str">
        <f t="shared" si="36"/>
        <v/>
      </c>
      <c r="P174" s="74"/>
      <c r="Q174" s="74"/>
      <c r="R174" s="138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0"/>
      <c r="AR174" s="140"/>
      <c r="AS174" s="140"/>
      <c r="AT174" s="140"/>
      <c r="AU174" s="140"/>
      <c r="AV174" s="140"/>
      <c r="AW174" s="140"/>
      <c r="AX174" s="140"/>
      <c r="AY174" s="140"/>
      <c r="AZ174" s="140"/>
      <c r="BA174" s="140"/>
      <c r="BB174" s="140"/>
    </row>
    <row r="175">
      <c r="B175" s="74"/>
      <c r="C175" s="74"/>
      <c r="D175" s="74"/>
      <c r="E175" s="74"/>
      <c r="F175" s="74"/>
      <c r="G175" s="136"/>
      <c r="H175" s="74"/>
      <c r="I175" s="74"/>
      <c r="J175" s="74"/>
      <c r="K175" s="74"/>
      <c r="L175" s="76">
        <f t="shared" si="34"/>
        <v>0</v>
      </c>
      <c r="M175" s="74"/>
      <c r="N175" s="137" t="str">
        <f t="shared" si="35"/>
        <v/>
      </c>
      <c r="O175" s="137" t="str">
        <f t="shared" si="36"/>
        <v/>
      </c>
      <c r="P175" s="74"/>
      <c r="Q175" s="74"/>
      <c r="R175" s="138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0"/>
      <c r="AR175" s="140"/>
      <c r="AS175" s="140"/>
      <c r="AT175" s="140"/>
      <c r="AU175" s="140"/>
      <c r="AV175" s="140"/>
      <c r="AW175" s="140"/>
      <c r="AX175" s="140"/>
      <c r="AY175" s="140"/>
      <c r="AZ175" s="140"/>
      <c r="BA175" s="140"/>
      <c r="BB175" s="140"/>
    </row>
    <row r="176">
      <c r="B176" s="74"/>
      <c r="C176" s="74"/>
      <c r="D176" s="74"/>
      <c r="E176" s="74"/>
      <c r="F176" s="74"/>
      <c r="G176" s="136"/>
      <c r="H176" s="74"/>
      <c r="I176" s="74"/>
      <c r="J176" s="74"/>
      <c r="K176" s="74"/>
      <c r="L176" s="76">
        <f t="shared" si="34"/>
        <v>0</v>
      </c>
      <c r="M176" s="74"/>
      <c r="N176" s="137" t="str">
        <f t="shared" si="35"/>
        <v/>
      </c>
      <c r="O176" s="137" t="str">
        <f t="shared" si="36"/>
        <v/>
      </c>
      <c r="P176" s="74"/>
      <c r="Q176" s="74"/>
      <c r="R176" s="138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40"/>
      <c r="AU176" s="140"/>
      <c r="AV176" s="140"/>
      <c r="AW176" s="140"/>
      <c r="AX176" s="140"/>
      <c r="AY176" s="140"/>
      <c r="AZ176" s="140"/>
      <c r="BA176" s="140"/>
      <c r="BB176" s="140"/>
    </row>
    <row r="177">
      <c r="B177" s="74"/>
      <c r="C177" s="74"/>
      <c r="D177" s="74"/>
      <c r="E177" s="74"/>
      <c r="F177" s="74"/>
      <c r="G177" s="136"/>
      <c r="H177" s="74"/>
      <c r="I177" s="74"/>
      <c r="J177" s="74"/>
      <c r="K177" s="74"/>
      <c r="L177" s="76">
        <f t="shared" si="34"/>
        <v>0</v>
      </c>
      <c r="M177" s="74"/>
      <c r="N177" s="137" t="str">
        <f t="shared" si="35"/>
        <v/>
      </c>
      <c r="O177" s="137" t="str">
        <f t="shared" si="36"/>
        <v/>
      </c>
      <c r="P177" s="74"/>
      <c r="Q177" s="74"/>
      <c r="R177" s="138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0"/>
      <c r="AR177" s="140"/>
      <c r="AS177" s="140"/>
      <c r="AT177" s="140"/>
      <c r="AU177" s="140"/>
      <c r="AV177" s="140"/>
      <c r="AW177" s="140"/>
      <c r="AX177" s="140"/>
      <c r="AY177" s="140"/>
      <c r="AZ177" s="140"/>
      <c r="BA177" s="140"/>
      <c r="BB177" s="140"/>
    </row>
    <row r="178">
      <c r="B178" s="74"/>
      <c r="C178" s="74"/>
      <c r="D178" s="74"/>
      <c r="E178" s="74"/>
      <c r="F178" s="74"/>
      <c r="G178" s="136"/>
      <c r="H178" s="74"/>
      <c r="I178" s="74"/>
      <c r="J178" s="74"/>
      <c r="K178" s="74"/>
      <c r="L178" s="76">
        <f t="shared" ref="L178:L241" si="37">SUM($S178:$BB178)</f>
        <v>0</v>
      </c>
      <c r="M178" s="74"/>
      <c r="N178" s="137" t="str">
        <f t="shared" ref="N178:N241" si="38">IF(ISERROR(VLOOKUP(P178,Member_Tab,2,FALSE)),"",VLOOKUP(P178,Member_Tab,2,FALSE))</f>
        <v/>
      </c>
      <c r="O178" s="137" t="str">
        <f t="shared" ref="O178:O241" si="39">IF(ISERROR(VLOOKUP(P178,Member_Tab,3,FALSE)),"",VLOOKUP(P178,Member_Tab,3,FALSE))</f>
        <v/>
      </c>
      <c r="P178" s="74"/>
      <c r="Q178" s="74"/>
      <c r="R178" s="138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0"/>
      <c r="AR178" s="140"/>
      <c r="AS178" s="140"/>
      <c r="AT178" s="140"/>
      <c r="AU178" s="140"/>
      <c r="AV178" s="140"/>
      <c r="AW178" s="140"/>
      <c r="AX178" s="140"/>
      <c r="AY178" s="140"/>
      <c r="AZ178" s="140"/>
      <c r="BA178" s="140"/>
      <c r="BB178" s="140"/>
    </row>
    <row r="179">
      <c r="B179" s="74"/>
      <c r="C179" s="74"/>
      <c r="D179" s="74"/>
      <c r="E179" s="74"/>
      <c r="F179" s="74"/>
      <c r="G179" s="136"/>
      <c r="H179" s="74"/>
      <c r="I179" s="74"/>
      <c r="J179" s="74"/>
      <c r="K179" s="74"/>
      <c r="L179" s="76">
        <f t="shared" si="37"/>
        <v>0</v>
      </c>
      <c r="M179" s="74"/>
      <c r="N179" s="137" t="str">
        <f t="shared" si="38"/>
        <v/>
      </c>
      <c r="O179" s="137" t="str">
        <f t="shared" si="39"/>
        <v/>
      </c>
      <c r="P179" s="74"/>
      <c r="Q179" s="74"/>
      <c r="R179" s="138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0"/>
      <c r="AR179" s="140"/>
      <c r="AS179" s="140"/>
      <c r="AT179" s="140"/>
      <c r="AU179" s="140"/>
      <c r="AV179" s="140"/>
      <c r="AW179" s="140"/>
      <c r="AX179" s="140"/>
      <c r="AY179" s="140"/>
      <c r="AZ179" s="140"/>
      <c r="BA179" s="140"/>
      <c r="BB179" s="140"/>
    </row>
    <row r="180">
      <c r="B180" s="74"/>
      <c r="C180" s="74"/>
      <c r="D180" s="74"/>
      <c r="E180" s="74"/>
      <c r="F180" s="74"/>
      <c r="G180" s="136"/>
      <c r="H180" s="74"/>
      <c r="I180" s="74"/>
      <c r="J180" s="74"/>
      <c r="K180" s="74"/>
      <c r="L180" s="76">
        <f t="shared" si="37"/>
        <v>0</v>
      </c>
      <c r="M180" s="74"/>
      <c r="N180" s="137" t="str">
        <f t="shared" si="38"/>
        <v/>
      </c>
      <c r="O180" s="137" t="str">
        <f t="shared" si="39"/>
        <v/>
      </c>
      <c r="P180" s="74"/>
      <c r="Q180" s="74"/>
      <c r="R180" s="138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40"/>
      <c r="AU180" s="140"/>
      <c r="AV180" s="140"/>
      <c r="AW180" s="140"/>
      <c r="AX180" s="140"/>
      <c r="AY180" s="140"/>
      <c r="AZ180" s="140"/>
      <c r="BA180" s="140"/>
      <c r="BB180" s="140"/>
    </row>
    <row r="181">
      <c r="B181" s="74"/>
      <c r="C181" s="74"/>
      <c r="D181" s="74"/>
      <c r="E181" s="74"/>
      <c r="F181" s="74"/>
      <c r="G181" s="136"/>
      <c r="H181" s="74"/>
      <c r="I181" s="74"/>
      <c r="J181" s="74"/>
      <c r="K181" s="74"/>
      <c r="L181" s="76">
        <f t="shared" si="37"/>
        <v>0</v>
      </c>
      <c r="M181" s="74"/>
      <c r="N181" s="137" t="str">
        <f t="shared" si="38"/>
        <v/>
      </c>
      <c r="O181" s="137" t="str">
        <f t="shared" si="39"/>
        <v/>
      </c>
      <c r="P181" s="74"/>
      <c r="Q181" s="74"/>
      <c r="R181" s="138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0"/>
      <c r="AR181" s="140"/>
      <c r="AS181" s="140"/>
      <c r="AT181" s="140"/>
      <c r="AU181" s="140"/>
      <c r="AV181" s="140"/>
      <c r="AW181" s="140"/>
      <c r="AX181" s="140"/>
      <c r="AY181" s="140"/>
      <c r="AZ181" s="140"/>
      <c r="BA181" s="140"/>
      <c r="BB181" s="140"/>
    </row>
    <row r="182">
      <c r="B182" s="74"/>
      <c r="C182" s="74"/>
      <c r="D182" s="74"/>
      <c r="E182" s="74"/>
      <c r="F182" s="74"/>
      <c r="G182" s="136"/>
      <c r="H182" s="74"/>
      <c r="I182" s="74"/>
      <c r="J182" s="74"/>
      <c r="K182" s="74"/>
      <c r="L182" s="76">
        <f t="shared" si="37"/>
        <v>0</v>
      </c>
      <c r="M182" s="74"/>
      <c r="N182" s="137" t="str">
        <f t="shared" si="38"/>
        <v/>
      </c>
      <c r="O182" s="137" t="str">
        <f t="shared" si="39"/>
        <v/>
      </c>
      <c r="P182" s="74"/>
      <c r="Q182" s="74"/>
      <c r="R182" s="138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0"/>
      <c r="AR182" s="140"/>
      <c r="AS182" s="140"/>
      <c r="AT182" s="140"/>
      <c r="AU182" s="140"/>
      <c r="AV182" s="140"/>
      <c r="AW182" s="140"/>
      <c r="AX182" s="140"/>
      <c r="AY182" s="140"/>
      <c r="AZ182" s="140"/>
      <c r="BA182" s="140"/>
      <c r="BB182" s="140"/>
    </row>
    <row r="183">
      <c r="B183" s="74"/>
      <c r="C183" s="74"/>
      <c r="D183" s="74"/>
      <c r="E183" s="74"/>
      <c r="F183" s="74"/>
      <c r="G183" s="136"/>
      <c r="H183" s="74"/>
      <c r="I183" s="74"/>
      <c r="J183" s="74"/>
      <c r="K183" s="74"/>
      <c r="L183" s="76">
        <f t="shared" si="37"/>
        <v>0</v>
      </c>
      <c r="M183" s="74"/>
      <c r="N183" s="137" t="str">
        <f t="shared" si="38"/>
        <v/>
      </c>
      <c r="O183" s="137" t="str">
        <f t="shared" si="39"/>
        <v/>
      </c>
      <c r="P183" s="74"/>
      <c r="Q183" s="74"/>
      <c r="R183" s="138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0"/>
      <c r="AR183" s="140"/>
      <c r="AS183" s="140"/>
      <c r="AT183" s="140"/>
      <c r="AU183" s="140"/>
      <c r="AV183" s="140"/>
      <c r="AW183" s="140"/>
      <c r="AX183" s="140"/>
      <c r="AY183" s="140"/>
      <c r="AZ183" s="140"/>
      <c r="BA183" s="140"/>
      <c r="BB183" s="140"/>
    </row>
    <row r="184">
      <c r="B184" s="74"/>
      <c r="C184" s="74"/>
      <c r="D184" s="74"/>
      <c r="E184" s="74"/>
      <c r="F184" s="74"/>
      <c r="G184" s="136"/>
      <c r="H184" s="74"/>
      <c r="I184" s="74"/>
      <c r="J184" s="74"/>
      <c r="K184" s="74"/>
      <c r="L184" s="76">
        <f t="shared" si="37"/>
        <v>0</v>
      </c>
      <c r="M184" s="74"/>
      <c r="N184" s="137" t="str">
        <f t="shared" si="38"/>
        <v/>
      </c>
      <c r="O184" s="137" t="str">
        <f t="shared" si="39"/>
        <v/>
      </c>
      <c r="P184" s="74"/>
      <c r="Q184" s="74"/>
      <c r="R184" s="138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40"/>
      <c r="AU184" s="140"/>
      <c r="AV184" s="140"/>
      <c r="AW184" s="140"/>
      <c r="AX184" s="140"/>
      <c r="AY184" s="140"/>
      <c r="AZ184" s="140"/>
      <c r="BA184" s="140"/>
      <c r="BB184" s="140"/>
    </row>
    <row r="185">
      <c r="B185" s="74"/>
      <c r="C185" s="74"/>
      <c r="D185" s="74"/>
      <c r="E185" s="74"/>
      <c r="F185" s="74"/>
      <c r="G185" s="136"/>
      <c r="H185" s="74"/>
      <c r="I185" s="74"/>
      <c r="J185" s="74"/>
      <c r="K185" s="74"/>
      <c r="L185" s="76">
        <f t="shared" si="37"/>
        <v>0</v>
      </c>
      <c r="M185" s="74"/>
      <c r="N185" s="137" t="str">
        <f t="shared" si="38"/>
        <v/>
      </c>
      <c r="O185" s="137" t="str">
        <f t="shared" si="39"/>
        <v/>
      </c>
      <c r="P185" s="74"/>
      <c r="Q185" s="74"/>
      <c r="R185" s="138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0"/>
      <c r="AR185" s="140"/>
      <c r="AS185" s="140"/>
      <c r="AT185" s="140"/>
      <c r="AU185" s="140"/>
      <c r="AV185" s="140"/>
      <c r="AW185" s="140"/>
      <c r="AX185" s="140"/>
      <c r="AY185" s="140"/>
      <c r="AZ185" s="140"/>
      <c r="BA185" s="140"/>
      <c r="BB185" s="140"/>
    </row>
    <row r="186">
      <c r="B186" s="74"/>
      <c r="C186" s="74"/>
      <c r="D186" s="74"/>
      <c r="E186" s="74"/>
      <c r="F186" s="74"/>
      <c r="G186" s="136"/>
      <c r="H186" s="74"/>
      <c r="I186" s="74"/>
      <c r="J186" s="74"/>
      <c r="K186" s="74"/>
      <c r="L186" s="76">
        <f t="shared" si="37"/>
        <v>0</v>
      </c>
      <c r="M186" s="74"/>
      <c r="N186" s="137" t="str">
        <f t="shared" si="38"/>
        <v/>
      </c>
      <c r="O186" s="137" t="str">
        <f t="shared" si="39"/>
        <v/>
      </c>
      <c r="P186" s="74"/>
      <c r="Q186" s="74"/>
      <c r="R186" s="138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0"/>
      <c r="AR186" s="140"/>
      <c r="AS186" s="140"/>
      <c r="AT186" s="140"/>
      <c r="AU186" s="140"/>
      <c r="AV186" s="140"/>
      <c r="AW186" s="140"/>
      <c r="AX186" s="140"/>
      <c r="AY186" s="140"/>
      <c r="AZ186" s="140"/>
      <c r="BA186" s="140"/>
      <c r="BB186" s="140"/>
    </row>
    <row r="187">
      <c r="B187" s="74"/>
      <c r="C187" s="74"/>
      <c r="D187" s="74"/>
      <c r="E187" s="74"/>
      <c r="F187" s="74"/>
      <c r="G187" s="136"/>
      <c r="H187" s="74"/>
      <c r="I187" s="74"/>
      <c r="J187" s="74"/>
      <c r="K187" s="74"/>
      <c r="L187" s="76">
        <f t="shared" si="37"/>
        <v>0</v>
      </c>
      <c r="M187" s="74"/>
      <c r="N187" s="137" t="str">
        <f t="shared" si="38"/>
        <v/>
      </c>
      <c r="O187" s="137" t="str">
        <f t="shared" si="39"/>
        <v/>
      </c>
      <c r="P187" s="74"/>
      <c r="Q187" s="74"/>
      <c r="R187" s="138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40"/>
      <c r="AR187" s="140"/>
      <c r="AS187" s="140"/>
      <c r="AT187" s="140"/>
      <c r="AU187" s="140"/>
      <c r="AV187" s="140"/>
      <c r="AW187" s="140"/>
      <c r="AX187" s="140"/>
      <c r="AY187" s="140"/>
      <c r="AZ187" s="140"/>
      <c r="BA187" s="140"/>
      <c r="BB187" s="140"/>
    </row>
    <row r="188">
      <c r="B188" s="74"/>
      <c r="C188" s="74"/>
      <c r="D188" s="74"/>
      <c r="E188" s="74"/>
      <c r="F188" s="74"/>
      <c r="G188" s="136"/>
      <c r="H188" s="74"/>
      <c r="I188" s="74"/>
      <c r="J188" s="74"/>
      <c r="K188" s="74"/>
      <c r="L188" s="76">
        <f t="shared" si="37"/>
        <v>0</v>
      </c>
      <c r="M188" s="74"/>
      <c r="N188" s="137" t="str">
        <f t="shared" si="38"/>
        <v/>
      </c>
      <c r="O188" s="137" t="str">
        <f t="shared" si="39"/>
        <v/>
      </c>
      <c r="P188" s="74"/>
      <c r="Q188" s="74"/>
      <c r="R188" s="138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  <c r="AV188" s="140"/>
      <c r="AW188" s="140"/>
      <c r="AX188" s="140"/>
      <c r="AY188" s="140"/>
      <c r="AZ188" s="140"/>
      <c r="BA188" s="140"/>
      <c r="BB188" s="140"/>
    </row>
    <row r="189">
      <c r="B189" s="74"/>
      <c r="C189" s="74"/>
      <c r="D189" s="74"/>
      <c r="E189" s="74"/>
      <c r="F189" s="74"/>
      <c r="G189" s="136"/>
      <c r="H189" s="74"/>
      <c r="I189" s="74"/>
      <c r="J189" s="74"/>
      <c r="K189" s="74"/>
      <c r="L189" s="76">
        <f t="shared" si="37"/>
        <v>0</v>
      </c>
      <c r="M189" s="74"/>
      <c r="N189" s="137" t="str">
        <f t="shared" si="38"/>
        <v/>
      </c>
      <c r="O189" s="137" t="str">
        <f t="shared" si="39"/>
        <v/>
      </c>
      <c r="P189" s="74"/>
      <c r="Q189" s="74"/>
      <c r="R189" s="138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40"/>
      <c r="AR189" s="140"/>
      <c r="AS189" s="140"/>
      <c r="AT189" s="140"/>
      <c r="AU189" s="140"/>
      <c r="AV189" s="140"/>
      <c r="AW189" s="140"/>
      <c r="AX189" s="140"/>
      <c r="AY189" s="140"/>
      <c r="AZ189" s="140"/>
      <c r="BA189" s="140"/>
      <c r="BB189" s="140"/>
    </row>
    <row r="190">
      <c r="B190" s="74"/>
      <c r="C190" s="74"/>
      <c r="D190" s="74"/>
      <c r="E190" s="74"/>
      <c r="F190" s="74"/>
      <c r="G190" s="136"/>
      <c r="H190" s="74"/>
      <c r="I190" s="74"/>
      <c r="J190" s="74"/>
      <c r="K190" s="74"/>
      <c r="L190" s="76">
        <f t="shared" si="37"/>
        <v>0</v>
      </c>
      <c r="M190" s="74"/>
      <c r="N190" s="137" t="str">
        <f t="shared" si="38"/>
        <v/>
      </c>
      <c r="O190" s="137" t="str">
        <f t="shared" si="39"/>
        <v/>
      </c>
      <c r="P190" s="74"/>
      <c r="Q190" s="74"/>
      <c r="R190" s="138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40"/>
      <c r="AR190" s="140"/>
      <c r="AS190" s="140"/>
      <c r="AT190" s="140"/>
      <c r="AU190" s="140"/>
      <c r="AV190" s="140"/>
      <c r="AW190" s="140"/>
      <c r="AX190" s="140"/>
      <c r="AY190" s="140"/>
      <c r="AZ190" s="140"/>
      <c r="BA190" s="140"/>
      <c r="BB190" s="140"/>
    </row>
    <row r="191">
      <c r="B191" s="74"/>
      <c r="C191" s="74"/>
      <c r="D191" s="74"/>
      <c r="E191" s="74"/>
      <c r="F191" s="74"/>
      <c r="G191" s="136"/>
      <c r="H191" s="74"/>
      <c r="I191" s="74"/>
      <c r="J191" s="74"/>
      <c r="K191" s="74"/>
      <c r="L191" s="76">
        <f t="shared" si="37"/>
        <v>0</v>
      </c>
      <c r="M191" s="74"/>
      <c r="N191" s="137" t="str">
        <f t="shared" si="38"/>
        <v/>
      </c>
      <c r="O191" s="137" t="str">
        <f t="shared" si="39"/>
        <v/>
      </c>
      <c r="P191" s="74"/>
      <c r="Q191" s="74"/>
      <c r="R191" s="138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0"/>
      <c r="AR191" s="140"/>
      <c r="AS191" s="140"/>
      <c r="AT191" s="140"/>
      <c r="AU191" s="140"/>
      <c r="AV191" s="140"/>
      <c r="AW191" s="140"/>
      <c r="AX191" s="140"/>
      <c r="AY191" s="140"/>
      <c r="AZ191" s="140"/>
      <c r="BA191" s="140"/>
      <c r="BB191" s="140"/>
    </row>
    <row r="192">
      <c r="B192" s="74"/>
      <c r="C192" s="74"/>
      <c r="D192" s="74"/>
      <c r="E192" s="74"/>
      <c r="F192" s="74"/>
      <c r="G192" s="136"/>
      <c r="H192" s="74"/>
      <c r="I192" s="74"/>
      <c r="J192" s="74"/>
      <c r="K192" s="74"/>
      <c r="L192" s="76">
        <f t="shared" si="37"/>
        <v>0</v>
      </c>
      <c r="M192" s="74"/>
      <c r="N192" s="137" t="str">
        <f t="shared" si="38"/>
        <v/>
      </c>
      <c r="O192" s="137" t="str">
        <f t="shared" si="39"/>
        <v/>
      </c>
      <c r="P192" s="74"/>
      <c r="Q192" s="74"/>
      <c r="R192" s="138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0"/>
      <c r="AR192" s="140"/>
      <c r="AS192" s="140"/>
      <c r="AT192" s="140"/>
      <c r="AU192" s="140"/>
      <c r="AV192" s="140"/>
      <c r="AW192" s="140"/>
      <c r="AX192" s="140"/>
      <c r="AY192" s="140"/>
      <c r="AZ192" s="140"/>
      <c r="BA192" s="140"/>
      <c r="BB192" s="140"/>
    </row>
    <row r="193">
      <c r="B193" s="74"/>
      <c r="C193" s="74"/>
      <c r="D193" s="74"/>
      <c r="E193" s="74"/>
      <c r="F193" s="74"/>
      <c r="G193" s="136"/>
      <c r="H193" s="74"/>
      <c r="I193" s="74"/>
      <c r="J193" s="74"/>
      <c r="K193" s="74"/>
      <c r="L193" s="76">
        <f t="shared" si="37"/>
        <v>0</v>
      </c>
      <c r="M193" s="74"/>
      <c r="N193" s="137" t="str">
        <f t="shared" si="38"/>
        <v/>
      </c>
      <c r="O193" s="137" t="str">
        <f t="shared" si="39"/>
        <v/>
      </c>
      <c r="P193" s="74"/>
      <c r="Q193" s="74"/>
      <c r="R193" s="138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40"/>
      <c r="AR193" s="140"/>
      <c r="AS193" s="140"/>
      <c r="AT193" s="140"/>
      <c r="AU193" s="140"/>
      <c r="AV193" s="140"/>
      <c r="AW193" s="140"/>
      <c r="AX193" s="140"/>
      <c r="AY193" s="140"/>
      <c r="AZ193" s="140"/>
      <c r="BA193" s="140"/>
      <c r="BB193" s="140"/>
    </row>
    <row r="194">
      <c r="B194" s="74"/>
      <c r="C194" s="74"/>
      <c r="D194" s="74"/>
      <c r="E194" s="74"/>
      <c r="F194" s="74"/>
      <c r="G194" s="136"/>
      <c r="H194" s="74"/>
      <c r="I194" s="74"/>
      <c r="J194" s="74"/>
      <c r="K194" s="74"/>
      <c r="L194" s="76">
        <f t="shared" si="37"/>
        <v>0</v>
      </c>
      <c r="M194" s="74"/>
      <c r="N194" s="137" t="str">
        <f t="shared" si="38"/>
        <v/>
      </c>
      <c r="O194" s="137" t="str">
        <f t="shared" si="39"/>
        <v/>
      </c>
      <c r="P194" s="74"/>
      <c r="Q194" s="74"/>
      <c r="R194" s="138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40"/>
      <c r="AR194" s="140"/>
      <c r="AS194" s="140"/>
      <c r="AT194" s="140"/>
      <c r="AU194" s="140"/>
      <c r="AV194" s="140"/>
      <c r="AW194" s="140"/>
      <c r="AX194" s="140"/>
      <c r="AY194" s="140"/>
      <c r="AZ194" s="140"/>
      <c r="BA194" s="140"/>
      <c r="BB194" s="140"/>
    </row>
    <row r="195">
      <c r="B195" s="74"/>
      <c r="C195" s="74"/>
      <c r="D195" s="74"/>
      <c r="E195" s="74"/>
      <c r="F195" s="74"/>
      <c r="G195" s="136"/>
      <c r="H195" s="74"/>
      <c r="I195" s="74"/>
      <c r="J195" s="74"/>
      <c r="K195" s="74"/>
      <c r="L195" s="76">
        <f t="shared" si="37"/>
        <v>0</v>
      </c>
      <c r="M195" s="74"/>
      <c r="N195" s="137" t="str">
        <f t="shared" si="38"/>
        <v/>
      </c>
      <c r="O195" s="137" t="str">
        <f t="shared" si="39"/>
        <v/>
      </c>
      <c r="P195" s="74"/>
      <c r="Q195" s="74"/>
      <c r="R195" s="138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0"/>
      <c r="AQ195" s="140"/>
      <c r="AR195" s="140"/>
      <c r="AS195" s="140"/>
      <c r="AT195" s="140"/>
      <c r="AU195" s="140"/>
      <c r="AV195" s="140"/>
      <c r="AW195" s="140"/>
      <c r="AX195" s="140"/>
      <c r="AY195" s="140"/>
      <c r="AZ195" s="140"/>
      <c r="BA195" s="140"/>
      <c r="BB195" s="140"/>
    </row>
    <row r="196">
      <c r="B196" s="74"/>
      <c r="C196" s="74"/>
      <c r="D196" s="74"/>
      <c r="E196" s="74"/>
      <c r="F196" s="74"/>
      <c r="G196" s="136"/>
      <c r="H196" s="74"/>
      <c r="I196" s="74"/>
      <c r="J196" s="74"/>
      <c r="K196" s="74"/>
      <c r="L196" s="76">
        <f t="shared" si="37"/>
        <v>0</v>
      </c>
      <c r="M196" s="74"/>
      <c r="N196" s="137" t="str">
        <f t="shared" si="38"/>
        <v/>
      </c>
      <c r="O196" s="137" t="str">
        <f t="shared" si="39"/>
        <v/>
      </c>
      <c r="P196" s="74"/>
      <c r="Q196" s="74"/>
      <c r="R196" s="138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40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140"/>
    </row>
    <row r="197">
      <c r="B197" s="74"/>
      <c r="C197" s="74"/>
      <c r="D197" s="74"/>
      <c r="E197" s="74"/>
      <c r="F197" s="74"/>
      <c r="G197" s="136"/>
      <c r="H197" s="74"/>
      <c r="I197" s="74"/>
      <c r="J197" s="74"/>
      <c r="K197" s="74"/>
      <c r="L197" s="76">
        <f t="shared" si="37"/>
        <v>0</v>
      </c>
      <c r="M197" s="74"/>
      <c r="N197" s="137" t="str">
        <f t="shared" si="38"/>
        <v/>
      </c>
      <c r="O197" s="137" t="str">
        <f t="shared" si="39"/>
        <v/>
      </c>
      <c r="P197" s="74"/>
      <c r="Q197" s="74"/>
      <c r="R197" s="138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140"/>
    </row>
    <row r="198">
      <c r="B198" s="74"/>
      <c r="C198" s="74"/>
      <c r="D198" s="74"/>
      <c r="E198" s="74"/>
      <c r="F198" s="74"/>
      <c r="G198" s="136"/>
      <c r="H198" s="74"/>
      <c r="I198" s="74"/>
      <c r="J198" s="74"/>
      <c r="K198" s="74"/>
      <c r="L198" s="76">
        <f t="shared" si="37"/>
        <v>0</v>
      </c>
      <c r="M198" s="74"/>
      <c r="N198" s="137" t="str">
        <f t="shared" si="38"/>
        <v/>
      </c>
      <c r="O198" s="137" t="str">
        <f t="shared" si="39"/>
        <v/>
      </c>
      <c r="P198" s="74"/>
      <c r="Q198" s="74"/>
      <c r="R198" s="138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0"/>
      <c r="AQ198" s="140"/>
      <c r="AR198" s="140"/>
      <c r="AS198" s="140"/>
      <c r="AT198" s="140"/>
      <c r="AU198" s="140"/>
      <c r="AV198" s="140"/>
      <c r="AW198" s="140"/>
      <c r="AX198" s="140"/>
      <c r="AY198" s="140"/>
      <c r="AZ198" s="140"/>
      <c r="BA198" s="140"/>
      <c r="BB198" s="140"/>
    </row>
    <row r="199">
      <c r="B199" s="74"/>
      <c r="C199" s="74"/>
      <c r="D199" s="74"/>
      <c r="E199" s="74"/>
      <c r="F199" s="74"/>
      <c r="G199" s="136"/>
      <c r="H199" s="74"/>
      <c r="I199" s="74"/>
      <c r="J199" s="74"/>
      <c r="K199" s="74"/>
      <c r="L199" s="76">
        <f t="shared" si="37"/>
        <v>0</v>
      </c>
      <c r="M199" s="74"/>
      <c r="N199" s="137" t="str">
        <f t="shared" si="38"/>
        <v/>
      </c>
      <c r="O199" s="137" t="str">
        <f t="shared" si="39"/>
        <v/>
      </c>
      <c r="P199" s="74"/>
      <c r="Q199" s="74"/>
      <c r="R199" s="138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0"/>
      <c r="AR199" s="140"/>
      <c r="AS199" s="140"/>
      <c r="AT199" s="140"/>
      <c r="AU199" s="140"/>
      <c r="AV199" s="140"/>
      <c r="AW199" s="140"/>
      <c r="AX199" s="140"/>
      <c r="AY199" s="140"/>
      <c r="AZ199" s="140"/>
      <c r="BA199" s="140"/>
      <c r="BB199" s="140"/>
    </row>
    <row r="200">
      <c r="B200" s="74"/>
      <c r="C200" s="74"/>
      <c r="D200" s="74"/>
      <c r="E200" s="74"/>
      <c r="F200" s="74"/>
      <c r="G200" s="136"/>
      <c r="H200" s="74"/>
      <c r="I200" s="74"/>
      <c r="J200" s="74"/>
      <c r="K200" s="74"/>
      <c r="L200" s="76">
        <f t="shared" si="37"/>
        <v>0</v>
      </c>
      <c r="M200" s="74"/>
      <c r="N200" s="137" t="str">
        <f t="shared" si="38"/>
        <v/>
      </c>
      <c r="O200" s="137" t="str">
        <f t="shared" si="39"/>
        <v/>
      </c>
      <c r="P200" s="74"/>
      <c r="Q200" s="74"/>
      <c r="R200" s="138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0"/>
      <c r="AQ200" s="140"/>
      <c r="AR200" s="140"/>
      <c r="AS200" s="140"/>
      <c r="AT200" s="140"/>
      <c r="AU200" s="140"/>
      <c r="AV200" s="140"/>
      <c r="AW200" s="140"/>
      <c r="AX200" s="140"/>
      <c r="AY200" s="140"/>
      <c r="AZ200" s="140"/>
      <c r="BA200" s="140"/>
      <c r="BB200" s="140"/>
    </row>
    <row r="201">
      <c r="B201" s="74"/>
      <c r="C201" s="74"/>
      <c r="D201" s="74"/>
      <c r="E201" s="74"/>
      <c r="F201" s="74"/>
      <c r="G201" s="136"/>
      <c r="H201" s="74"/>
      <c r="I201" s="74"/>
      <c r="J201" s="74"/>
      <c r="K201" s="74"/>
      <c r="L201" s="76">
        <f t="shared" si="37"/>
        <v>0</v>
      </c>
      <c r="M201" s="74"/>
      <c r="N201" s="137" t="str">
        <f t="shared" si="38"/>
        <v/>
      </c>
      <c r="O201" s="137" t="str">
        <f t="shared" si="39"/>
        <v/>
      </c>
      <c r="P201" s="74"/>
      <c r="Q201" s="74"/>
      <c r="R201" s="138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0"/>
      <c r="AR201" s="140"/>
      <c r="AS201" s="140"/>
      <c r="AT201" s="140"/>
      <c r="AU201" s="140"/>
      <c r="AV201" s="140"/>
      <c r="AW201" s="140"/>
      <c r="AX201" s="140"/>
      <c r="AY201" s="140"/>
      <c r="AZ201" s="140"/>
      <c r="BA201" s="140"/>
      <c r="BB201" s="140"/>
    </row>
    <row r="202">
      <c r="B202" s="74"/>
      <c r="C202" s="74"/>
      <c r="D202" s="74"/>
      <c r="E202" s="74"/>
      <c r="F202" s="74"/>
      <c r="G202" s="136"/>
      <c r="H202" s="74"/>
      <c r="I202" s="74"/>
      <c r="J202" s="74"/>
      <c r="K202" s="74"/>
      <c r="L202" s="76">
        <f t="shared" si="37"/>
        <v>0</v>
      </c>
      <c r="M202" s="74"/>
      <c r="N202" s="137" t="str">
        <f t="shared" si="38"/>
        <v/>
      </c>
      <c r="O202" s="137" t="str">
        <f t="shared" si="39"/>
        <v/>
      </c>
      <c r="P202" s="74"/>
      <c r="Q202" s="74"/>
      <c r="R202" s="138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0"/>
      <c r="AQ202" s="140"/>
      <c r="AR202" s="140"/>
      <c r="AS202" s="140"/>
      <c r="AT202" s="140"/>
      <c r="AU202" s="140"/>
      <c r="AV202" s="140"/>
      <c r="AW202" s="140"/>
      <c r="AX202" s="140"/>
      <c r="AY202" s="140"/>
      <c r="AZ202" s="140"/>
      <c r="BA202" s="140"/>
      <c r="BB202" s="140"/>
    </row>
    <row r="203">
      <c r="B203" s="74"/>
      <c r="C203" s="74"/>
      <c r="D203" s="74"/>
      <c r="E203" s="74"/>
      <c r="F203" s="74"/>
      <c r="G203" s="136"/>
      <c r="H203" s="74"/>
      <c r="I203" s="74"/>
      <c r="J203" s="74"/>
      <c r="K203" s="74"/>
      <c r="L203" s="76">
        <f t="shared" si="37"/>
        <v>0</v>
      </c>
      <c r="M203" s="74"/>
      <c r="N203" s="137" t="str">
        <f t="shared" si="38"/>
        <v/>
      </c>
      <c r="O203" s="137" t="str">
        <f t="shared" si="39"/>
        <v/>
      </c>
      <c r="P203" s="74"/>
      <c r="Q203" s="74"/>
      <c r="R203" s="138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0"/>
      <c r="AQ203" s="140"/>
      <c r="AR203" s="140"/>
      <c r="AS203" s="140"/>
      <c r="AT203" s="140"/>
      <c r="AU203" s="140"/>
      <c r="AV203" s="140"/>
      <c r="AW203" s="140"/>
      <c r="AX203" s="140"/>
      <c r="AY203" s="140"/>
      <c r="AZ203" s="140"/>
      <c r="BA203" s="140"/>
      <c r="BB203" s="140"/>
    </row>
    <row r="204">
      <c r="B204" s="74"/>
      <c r="C204" s="74"/>
      <c r="D204" s="74"/>
      <c r="E204" s="74"/>
      <c r="F204" s="74"/>
      <c r="G204" s="136"/>
      <c r="H204" s="74"/>
      <c r="I204" s="74"/>
      <c r="J204" s="74"/>
      <c r="K204" s="74"/>
      <c r="L204" s="76">
        <f t="shared" si="37"/>
        <v>0</v>
      </c>
      <c r="M204" s="74"/>
      <c r="N204" s="137" t="str">
        <f t="shared" si="38"/>
        <v/>
      </c>
      <c r="O204" s="137" t="str">
        <f t="shared" si="39"/>
        <v/>
      </c>
      <c r="P204" s="74"/>
      <c r="Q204" s="74"/>
      <c r="R204" s="138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0"/>
      <c r="AQ204" s="140"/>
      <c r="AR204" s="140"/>
      <c r="AS204" s="140"/>
      <c r="AT204" s="140"/>
      <c r="AU204" s="140"/>
      <c r="AV204" s="140"/>
      <c r="AW204" s="140"/>
      <c r="AX204" s="140"/>
      <c r="AY204" s="140"/>
      <c r="AZ204" s="140"/>
      <c r="BA204" s="140"/>
      <c r="BB204" s="140"/>
    </row>
    <row r="205">
      <c r="B205" s="74"/>
      <c r="C205" s="74"/>
      <c r="D205" s="74"/>
      <c r="E205" s="74"/>
      <c r="F205" s="74"/>
      <c r="G205" s="136"/>
      <c r="H205" s="74"/>
      <c r="I205" s="74"/>
      <c r="J205" s="74"/>
      <c r="K205" s="74"/>
      <c r="L205" s="76">
        <f t="shared" si="37"/>
        <v>0</v>
      </c>
      <c r="M205" s="74"/>
      <c r="N205" s="137" t="str">
        <f t="shared" si="38"/>
        <v/>
      </c>
      <c r="O205" s="137" t="str">
        <f t="shared" si="39"/>
        <v/>
      </c>
      <c r="P205" s="74"/>
      <c r="Q205" s="74"/>
      <c r="R205" s="138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140"/>
    </row>
    <row r="206">
      <c r="B206" s="74"/>
      <c r="C206" s="74"/>
      <c r="D206" s="74"/>
      <c r="E206" s="74"/>
      <c r="F206" s="74"/>
      <c r="G206" s="136"/>
      <c r="H206" s="74"/>
      <c r="I206" s="74"/>
      <c r="J206" s="74"/>
      <c r="K206" s="74"/>
      <c r="L206" s="76">
        <f t="shared" si="37"/>
        <v>0</v>
      </c>
      <c r="M206" s="74"/>
      <c r="N206" s="137" t="str">
        <f t="shared" si="38"/>
        <v/>
      </c>
      <c r="O206" s="137" t="str">
        <f t="shared" si="39"/>
        <v/>
      </c>
      <c r="P206" s="74"/>
      <c r="Q206" s="74"/>
      <c r="R206" s="138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40"/>
      <c r="AR206" s="140"/>
      <c r="AS206" s="140"/>
      <c r="AT206" s="140"/>
      <c r="AU206" s="140"/>
      <c r="AV206" s="140"/>
      <c r="AW206" s="140"/>
      <c r="AX206" s="140"/>
      <c r="AY206" s="140"/>
      <c r="AZ206" s="140"/>
      <c r="BA206" s="140"/>
      <c r="BB206" s="140"/>
    </row>
    <row r="207">
      <c r="B207" s="74"/>
      <c r="C207" s="74"/>
      <c r="D207" s="74"/>
      <c r="E207" s="74"/>
      <c r="F207" s="74"/>
      <c r="G207" s="136"/>
      <c r="H207" s="74"/>
      <c r="I207" s="74"/>
      <c r="J207" s="74"/>
      <c r="K207" s="74"/>
      <c r="L207" s="76">
        <f t="shared" si="37"/>
        <v>0</v>
      </c>
      <c r="M207" s="74"/>
      <c r="N207" s="137" t="str">
        <f t="shared" si="38"/>
        <v/>
      </c>
      <c r="O207" s="137" t="str">
        <f t="shared" si="39"/>
        <v/>
      </c>
      <c r="P207" s="74"/>
      <c r="Q207" s="74"/>
      <c r="R207" s="138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0"/>
      <c r="AQ207" s="140"/>
      <c r="AR207" s="140"/>
      <c r="AS207" s="140"/>
      <c r="AT207" s="140"/>
      <c r="AU207" s="140"/>
      <c r="AV207" s="140"/>
      <c r="AW207" s="140"/>
      <c r="AX207" s="140"/>
      <c r="AY207" s="140"/>
      <c r="AZ207" s="140"/>
      <c r="BA207" s="140"/>
      <c r="BB207" s="140"/>
    </row>
    <row r="208">
      <c r="B208" s="74"/>
      <c r="C208" s="74"/>
      <c r="D208" s="74"/>
      <c r="E208" s="74"/>
      <c r="F208" s="74"/>
      <c r="G208" s="136"/>
      <c r="H208" s="74"/>
      <c r="I208" s="74"/>
      <c r="J208" s="74"/>
      <c r="K208" s="74"/>
      <c r="L208" s="76">
        <f t="shared" si="37"/>
        <v>0</v>
      </c>
      <c r="M208" s="74"/>
      <c r="N208" s="137" t="str">
        <f t="shared" si="38"/>
        <v/>
      </c>
      <c r="O208" s="137" t="str">
        <f t="shared" si="39"/>
        <v/>
      </c>
      <c r="P208" s="74"/>
      <c r="Q208" s="74"/>
      <c r="R208" s="138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40"/>
      <c r="AR208" s="140"/>
      <c r="AS208" s="140"/>
      <c r="AT208" s="140"/>
      <c r="AU208" s="140"/>
      <c r="AV208" s="140"/>
      <c r="AW208" s="140"/>
      <c r="AX208" s="140"/>
      <c r="AY208" s="140"/>
      <c r="AZ208" s="140"/>
      <c r="BA208" s="140"/>
      <c r="BB208" s="140"/>
    </row>
    <row r="209">
      <c r="B209" s="74"/>
      <c r="C209" s="74"/>
      <c r="D209" s="74"/>
      <c r="E209" s="74"/>
      <c r="F209" s="74"/>
      <c r="G209" s="136"/>
      <c r="H209" s="74"/>
      <c r="I209" s="74"/>
      <c r="J209" s="74"/>
      <c r="K209" s="74"/>
      <c r="L209" s="76">
        <f t="shared" si="37"/>
        <v>0</v>
      </c>
      <c r="M209" s="74"/>
      <c r="N209" s="137" t="str">
        <f t="shared" si="38"/>
        <v/>
      </c>
      <c r="O209" s="137" t="str">
        <f t="shared" si="39"/>
        <v/>
      </c>
      <c r="P209" s="74"/>
      <c r="Q209" s="74"/>
      <c r="R209" s="138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0"/>
      <c r="AR209" s="140"/>
      <c r="AS209" s="140"/>
      <c r="AT209" s="140"/>
      <c r="AU209" s="140"/>
      <c r="AV209" s="140"/>
      <c r="AW209" s="140"/>
      <c r="AX209" s="140"/>
      <c r="AY209" s="140"/>
      <c r="AZ209" s="140"/>
      <c r="BA209" s="140"/>
      <c r="BB209" s="140"/>
    </row>
    <row r="210">
      <c r="B210" s="74"/>
      <c r="C210" s="74"/>
      <c r="D210" s="74"/>
      <c r="E210" s="74"/>
      <c r="F210" s="74"/>
      <c r="G210" s="136"/>
      <c r="H210" s="74"/>
      <c r="I210" s="74"/>
      <c r="J210" s="74"/>
      <c r="K210" s="74"/>
      <c r="L210" s="76">
        <f t="shared" si="37"/>
        <v>0</v>
      </c>
      <c r="M210" s="74"/>
      <c r="N210" s="137" t="str">
        <f t="shared" si="38"/>
        <v/>
      </c>
      <c r="O210" s="137" t="str">
        <f t="shared" si="39"/>
        <v/>
      </c>
      <c r="P210" s="74"/>
      <c r="Q210" s="74"/>
      <c r="R210" s="138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40"/>
      <c r="AR210" s="140"/>
      <c r="AS210" s="140"/>
      <c r="AT210" s="140"/>
      <c r="AU210" s="140"/>
      <c r="AV210" s="140"/>
      <c r="AW210" s="140"/>
      <c r="AX210" s="140"/>
      <c r="AY210" s="140"/>
      <c r="AZ210" s="140"/>
      <c r="BA210" s="140"/>
      <c r="BB210" s="140"/>
    </row>
    <row r="211">
      <c r="B211" s="74"/>
      <c r="C211" s="74"/>
      <c r="D211" s="74"/>
      <c r="E211" s="74"/>
      <c r="F211" s="74"/>
      <c r="G211" s="136"/>
      <c r="H211" s="74"/>
      <c r="I211" s="74"/>
      <c r="J211" s="74"/>
      <c r="K211" s="74"/>
      <c r="L211" s="76">
        <f t="shared" si="37"/>
        <v>0</v>
      </c>
      <c r="M211" s="74"/>
      <c r="N211" s="137" t="str">
        <f t="shared" si="38"/>
        <v/>
      </c>
      <c r="O211" s="137" t="str">
        <f t="shared" si="39"/>
        <v/>
      </c>
      <c r="P211" s="74"/>
      <c r="Q211" s="74"/>
      <c r="R211" s="138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0"/>
      <c r="AQ211" s="140"/>
      <c r="AR211" s="140"/>
      <c r="AS211" s="140"/>
      <c r="AT211" s="140"/>
      <c r="AU211" s="140"/>
      <c r="AV211" s="140"/>
      <c r="AW211" s="140"/>
      <c r="AX211" s="140"/>
      <c r="AY211" s="140"/>
      <c r="AZ211" s="140"/>
      <c r="BA211" s="140"/>
      <c r="BB211" s="140"/>
    </row>
    <row r="212">
      <c r="B212" s="74"/>
      <c r="C212" s="74"/>
      <c r="D212" s="74"/>
      <c r="E212" s="74"/>
      <c r="F212" s="74"/>
      <c r="G212" s="136"/>
      <c r="H212" s="74"/>
      <c r="I212" s="74"/>
      <c r="J212" s="74"/>
      <c r="K212" s="74"/>
      <c r="L212" s="76">
        <f t="shared" si="37"/>
        <v>0</v>
      </c>
      <c r="M212" s="74"/>
      <c r="N212" s="137" t="str">
        <f t="shared" si="38"/>
        <v/>
      </c>
      <c r="O212" s="137" t="str">
        <f t="shared" si="39"/>
        <v/>
      </c>
      <c r="P212" s="74"/>
      <c r="Q212" s="74"/>
      <c r="R212" s="138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0"/>
      <c r="AQ212" s="140"/>
      <c r="AR212" s="140"/>
      <c r="AS212" s="140"/>
      <c r="AT212" s="140"/>
      <c r="AU212" s="140"/>
      <c r="AV212" s="140"/>
      <c r="AW212" s="140"/>
      <c r="AX212" s="140"/>
      <c r="AY212" s="140"/>
      <c r="AZ212" s="140"/>
      <c r="BA212" s="140"/>
      <c r="BB212" s="140"/>
    </row>
    <row r="213">
      <c r="B213" s="74"/>
      <c r="C213" s="74"/>
      <c r="D213" s="74"/>
      <c r="E213" s="74"/>
      <c r="F213" s="74"/>
      <c r="G213" s="136"/>
      <c r="H213" s="74"/>
      <c r="I213" s="74"/>
      <c r="J213" s="74"/>
      <c r="K213" s="74"/>
      <c r="L213" s="76">
        <f t="shared" si="37"/>
        <v>0</v>
      </c>
      <c r="M213" s="74"/>
      <c r="N213" s="137" t="str">
        <f t="shared" si="38"/>
        <v/>
      </c>
      <c r="O213" s="137" t="str">
        <f t="shared" si="39"/>
        <v/>
      </c>
      <c r="P213" s="74"/>
      <c r="Q213" s="74"/>
      <c r="R213" s="138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0"/>
      <c r="AR213" s="140"/>
      <c r="AS213" s="140"/>
      <c r="AT213" s="140"/>
      <c r="AU213" s="140"/>
      <c r="AV213" s="140"/>
      <c r="AW213" s="140"/>
      <c r="AX213" s="140"/>
      <c r="AY213" s="140"/>
      <c r="AZ213" s="140"/>
      <c r="BA213" s="140"/>
      <c r="BB213" s="140"/>
    </row>
    <row r="214">
      <c r="B214" s="74"/>
      <c r="C214" s="74"/>
      <c r="D214" s="74"/>
      <c r="E214" s="74"/>
      <c r="F214" s="74"/>
      <c r="G214" s="136"/>
      <c r="H214" s="74"/>
      <c r="I214" s="74"/>
      <c r="J214" s="74"/>
      <c r="K214" s="74"/>
      <c r="L214" s="76">
        <f t="shared" si="37"/>
        <v>0</v>
      </c>
      <c r="M214" s="74"/>
      <c r="N214" s="137" t="str">
        <f t="shared" si="38"/>
        <v/>
      </c>
      <c r="O214" s="137" t="str">
        <f t="shared" si="39"/>
        <v/>
      </c>
      <c r="P214" s="74"/>
      <c r="Q214" s="74"/>
      <c r="R214" s="138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0"/>
      <c r="AQ214" s="140"/>
      <c r="AR214" s="140"/>
      <c r="AS214" s="140"/>
      <c r="AT214" s="140"/>
      <c r="AU214" s="140"/>
      <c r="AV214" s="140"/>
      <c r="AW214" s="140"/>
      <c r="AX214" s="140"/>
      <c r="AY214" s="140"/>
      <c r="AZ214" s="140"/>
      <c r="BA214" s="140"/>
      <c r="BB214" s="140"/>
    </row>
    <row r="215">
      <c r="B215" s="74"/>
      <c r="C215" s="74"/>
      <c r="D215" s="74"/>
      <c r="E215" s="74"/>
      <c r="F215" s="74"/>
      <c r="G215" s="136"/>
      <c r="H215" s="74"/>
      <c r="I215" s="74"/>
      <c r="J215" s="74"/>
      <c r="K215" s="74"/>
      <c r="L215" s="76">
        <f t="shared" si="37"/>
        <v>0</v>
      </c>
      <c r="M215" s="74"/>
      <c r="N215" s="137" t="str">
        <f t="shared" si="38"/>
        <v/>
      </c>
      <c r="O215" s="137" t="str">
        <f t="shared" si="39"/>
        <v/>
      </c>
      <c r="P215" s="74"/>
      <c r="Q215" s="74"/>
      <c r="R215" s="138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0"/>
      <c r="AR215" s="140"/>
      <c r="AS215" s="140"/>
      <c r="AT215" s="140"/>
      <c r="AU215" s="140"/>
      <c r="AV215" s="140"/>
      <c r="AW215" s="140"/>
      <c r="AX215" s="140"/>
      <c r="AY215" s="140"/>
      <c r="AZ215" s="140"/>
      <c r="BA215" s="140"/>
      <c r="BB215" s="140"/>
    </row>
    <row r="216">
      <c r="B216" s="74"/>
      <c r="C216" s="74"/>
      <c r="D216" s="74"/>
      <c r="E216" s="74"/>
      <c r="F216" s="74"/>
      <c r="G216" s="136"/>
      <c r="H216" s="74"/>
      <c r="I216" s="74"/>
      <c r="J216" s="74"/>
      <c r="K216" s="74"/>
      <c r="L216" s="76">
        <f t="shared" si="37"/>
        <v>0</v>
      </c>
      <c r="M216" s="74"/>
      <c r="N216" s="137" t="str">
        <f t="shared" si="38"/>
        <v/>
      </c>
      <c r="O216" s="137" t="str">
        <f t="shared" si="39"/>
        <v/>
      </c>
      <c r="P216" s="74"/>
      <c r="Q216" s="74"/>
      <c r="R216" s="138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0"/>
      <c r="AQ216" s="140"/>
      <c r="AR216" s="140"/>
      <c r="AS216" s="140"/>
      <c r="AT216" s="140"/>
      <c r="AU216" s="140"/>
      <c r="AV216" s="140"/>
      <c r="AW216" s="140"/>
      <c r="AX216" s="140"/>
      <c r="AY216" s="140"/>
      <c r="AZ216" s="140"/>
      <c r="BA216" s="140"/>
      <c r="BB216" s="140"/>
    </row>
    <row r="217">
      <c r="B217" s="74"/>
      <c r="C217" s="74"/>
      <c r="D217" s="74"/>
      <c r="E217" s="74"/>
      <c r="F217" s="74"/>
      <c r="G217" s="136"/>
      <c r="H217" s="74"/>
      <c r="I217" s="74"/>
      <c r="J217" s="74"/>
      <c r="K217" s="74"/>
      <c r="L217" s="76">
        <f t="shared" si="37"/>
        <v>0</v>
      </c>
      <c r="M217" s="74"/>
      <c r="N217" s="137" t="str">
        <f t="shared" si="38"/>
        <v/>
      </c>
      <c r="O217" s="137" t="str">
        <f t="shared" si="39"/>
        <v/>
      </c>
      <c r="P217" s="74"/>
      <c r="Q217" s="74"/>
      <c r="R217" s="138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0"/>
      <c r="AR217" s="140"/>
      <c r="AS217" s="140"/>
      <c r="AT217" s="140"/>
      <c r="AU217" s="140"/>
      <c r="AV217" s="140"/>
      <c r="AW217" s="140"/>
      <c r="AX217" s="140"/>
      <c r="AY217" s="140"/>
      <c r="AZ217" s="140"/>
      <c r="BA217" s="140"/>
      <c r="BB217" s="140"/>
    </row>
    <row r="218">
      <c r="B218" s="74"/>
      <c r="C218" s="74"/>
      <c r="D218" s="74"/>
      <c r="E218" s="74"/>
      <c r="F218" s="74"/>
      <c r="G218" s="136"/>
      <c r="H218" s="74"/>
      <c r="I218" s="74"/>
      <c r="J218" s="74"/>
      <c r="K218" s="74"/>
      <c r="L218" s="76">
        <f t="shared" si="37"/>
        <v>0</v>
      </c>
      <c r="M218" s="74"/>
      <c r="N218" s="137" t="str">
        <f t="shared" si="38"/>
        <v/>
      </c>
      <c r="O218" s="137" t="str">
        <f t="shared" si="39"/>
        <v/>
      </c>
      <c r="P218" s="74"/>
      <c r="Q218" s="74"/>
      <c r="R218" s="138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0"/>
      <c r="AQ218" s="140"/>
      <c r="AR218" s="140"/>
      <c r="AS218" s="140"/>
      <c r="AT218" s="140"/>
      <c r="AU218" s="140"/>
      <c r="AV218" s="140"/>
      <c r="AW218" s="140"/>
      <c r="AX218" s="140"/>
      <c r="AY218" s="140"/>
      <c r="AZ218" s="140"/>
      <c r="BA218" s="140"/>
      <c r="BB218" s="140"/>
    </row>
    <row r="219">
      <c r="B219" s="74"/>
      <c r="C219" s="74"/>
      <c r="D219" s="74"/>
      <c r="E219" s="74"/>
      <c r="F219" s="74"/>
      <c r="G219" s="136"/>
      <c r="H219" s="74"/>
      <c r="I219" s="74"/>
      <c r="J219" s="74"/>
      <c r="K219" s="74"/>
      <c r="L219" s="76">
        <f t="shared" si="37"/>
        <v>0</v>
      </c>
      <c r="M219" s="74"/>
      <c r="N219" s="137" t="str">
        <f t="shared" si="38"/>
        <v/>
      </c>
      <c r="O219" s="137" t="str">
        <f t="shared" si="39"/>
        <v/>
      </c>
      <c r="P219" s="74"/>
      <c r="Q219" s="74"/>
      <c r="R219" s="138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40"/>
      <c r="AR219" s="140"/>
      <c r="AS219" s="140"/>
      <c r="AT219" s="140"/>
      <c r="AU219" s="140"/>
      <c r="AV219" s="140"/>
      <c r="AW219" s="140"/>
      <c r="AX219" s="140"/>
      <c r="AY219" s="140"/>
      <c r="AZ219" s="140"/>
      <c r="BA219" s="140"/>
      <c r="BB219" s="140"/>
    </row>
    <row r="220">
      <c r="B220" s="74"/>
      <c r="C220" s="74"/>
      <c r="D220" s="74"/>
      <c r="E220" s="74"/>
      <c r="F220" s="74"/>
      <c r="G220" s="136"/>
      <c r="H220" s="74"/>
      <c r="I220" s="74"/>
      <c r="J220" s="74"/>
      <c r="K220" s="74"/>
      <c r="L220" s="76">
        <f t="shared" si="37"/>
        <v>0</v>
      </c>
      <c r="M220" s="74"/>
      <c r="N220" s="137" t="str">
        <f t="shared" si="38"/>
        <v/>
      </c>
      <c r="O220" s="137" t="str">
        <f t="shared" si="39"/>
        <v/>
      </c>
      <c r="P220" s="74"/>
      <c r="Q220" s="74"/>
      <c r="R220" s="138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0"/>
      <c r="AQ220" s="140"/>
      <c r="AR220" s="140"/>
      <c r="AS220" s="140"/>
      <c r="AT220" s="140"/>
      <c r="AU220" s="140"/>
      <c r="AV220" s="140"/>
      <c r="AW220" s="140"/>
      <c r="AX220" s="140"/>
      <c r="AY220" s="140"/>
      <c r="AZ220" s="140"/>
      <c r="BA220" s="140"/>
      <c r="BB220" s="140"/>
    </row>
    <row r="221">
      <c r="B221" s="74"/>
      <c r="C221" s="74"/>
      <c r="D221" s="74"/>
      <c r="E221" s="74"/>
      <c r="F221" s="74"/>
      <c r="G221" s="136"/>
      <c r="H221" s="74"/>
      <c r="I221" s="74"/>
      <c r="J221" s="74"/>
      <c r="K221" s="74"/>
      <c r="L221" s="76">
        <f t="shared" si="37"/>
        <v>0</v>
      </c>
      <c r="M221" s="74"/>
      <c r="N221" s="137" t="str">
        <f t="shared" si="38"/>
        <v/>
      </c>
      <c r="O221" s="137" t="str">
        <f t="shared" si="39"/>
        <v/>
      </c>
      <c r="P221" s="74"/>
      <c r="Q221" s="74"/>
      <c r="R221" s="138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0"/>
      <c r="AR221" s="140"/>
      <c r="AS221" s="140"/>
      <c r="AT221" s="140"/>
      <c r="AU221" s="140"/>
      <c r="AV221" s="140"/>
      <c r="AW221" s="140"/>
      <c r="AX221" s="140"/>
      <c r="AY221" s="140"/>
      <c r="AZ221" s="140"/>
      <c r="BA221" s="140"/>
      <c r="BB221" s="140"/>
    </row>
    <row r="222">
      <c r="B222" s="74"/>
      <c r="C222" s="74"/>
      <c r="D222" s="74"/>
      <c r="E222" s="74"/>
      <c r="F222" s="74"/>
      <c r="G222" s="136"/>
      <c r="H222" s="74"/>
      <c r="I222" s="74"/>
      <c r="J222" s="74"/>
      <c r="K222" s="74"/>
      <c r="L222" s="76">
        <f t="shared" si="37"/>
        <v>0</v>
      </c>
      <c r="M222" s="74"/>
      <c r="N222" s="137" t="str">
        <f t="shared" si="38"/>
        <v/>
      </c>
      <c r="O222" s="137" t="str">
        <f t="shared" si="39"/>
        <v/>
      </c>
      <c r="P222" s="74"/>
      <c r="Q222" s="74"/>
      <c r="R222" s="138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0"/>
      <c r="AR222" s="140"/>
      <c r="AS222" s="140"/>
      <c r="AT222" s="140"/>
      <c r="AU222" s="140"/>
      <c r="AV222" s="140"/>
      <c r="AW222" s="140"/>
      <c r="AX222" s="140"/>
      <c r="AY222" s="140"/>
      <c r="AZ222" s="140"/>
      <c r="BA222" s="140"/>
      <c r="BB222" s="140"/>
    </row>
    <row r="223">
      <c r="B223" s="74"/>
      <c r="C223" s="74"/>
      <c r="D223" s="74"/>
      <c r="E223" s="74"/>
      <c r="F223" s="74"/>
      <c r="G223" s="136"/>
      <c r="H223" s="74"/>
      <c r="I223" s="74"/>
      <c r="J223" s="74"/>
      <c r="K223" s="74"/>
      <c r="L223" s="76">
        <f t="shared" si="37"/>
        <v>0</v>
      </c>
      <c r="M223" s="74"/>
      <c r="N223" s="137" t="str">
        <f t="shared" si="38"/>
        <v/>
      </c>
      <c r="O223" s="137" t="str">
        <f t="shared" si="39"/>
        <v/>
      </c>
      <c r="P223" s="74"/>
      <c r="Q223" s="74"/>
      <c r="R223" s="138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0"/>
      <c r="AQ223" s="140"/>
      <c r="AR223" s="140"/>
      <c r="AS223" s="140"/>
      <c r="AT223" s="140"/>
      <c r="AU223" s="140"/>
      <c r="AV223" s="140"/>
      <c r="AW223" s="140"/>
      <c r="AX223" s="140"/>
      <c r="AY223" s="140"/>
      <c r="AZ223" s="140"/>
      <c r="BA223" s="140"/>
      <c r="BB223" s="140"/>
    </row>
    <row r="224">
      <c r="B224" s="74"/>
      <c r="C224" s="74"/>
      <c r="D224" s="74"/>
      <c r="E224" s="74"/>
      <c r="F224" s="74"/>
      <c r="G224" s="136"/>
      <c r="H224" s="74"/>
      <c r="I224" s="74"/>
      <c r="J224" s="74"/>
      <c r="K224" s="74"/>
      <c r="L224" s="76">
        <f t="shared" si="37"/>
        <v>0</v>
      </c>
      <c r="M224" s="74"/>
      <c r="N224" s="137" t="str">
        <f t="shared" si="38"/>
        <v/>
      </c>
      <c r="O224" s="137" t="str">
        <f t="shared" si="39"/>
        <v/>
      </c>
      <c r="P224" s="74"/>
      <c r="Q224" s="74"/>
      <c r="R224" s="138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40"/>
      <c r="AR224" s="140"/>
      <c r="AS224" s="140"/>
      <c r="AT224" s="140"/>
      <c r="AU224" s="140"/>
      <c r="AV224" s="140"/>
      <c r="AW224" s="140"/>
      <c r="AX224" s="140"/>
      <c r="AY224" s="140"/>
      <c r="AZ224" s="140"/>
      <c r="BA224" s="140"/>
      <c r="BB224" s="140"/>
    </row>
    <row r="225">
      <c r="B225" s="74"/>
      <c r="C225" s="74"/>
      <c r="D225" s="74"/>
      <c r="E225" s="74"/>
      <c r="F225" s="74"/>
      <c r="G225" s="136"/>
      <c r="H225" s="74"/>
      <c r="I225" s="74"/>
      <c r="J225" s="74"/>
      <c r="K225" s="74"/>
      <c r="L225" s="76">
        <f t="shared" si="37"/>
        <v>0</v>
      </c>
      <c r="M225" s="74"/>
      <c r="N225" s="137" t="str">
        <f t="shared" si="38"/>
        <v/>
      </c>
      <c r="O225" s="137" t="str">
        <f t="shared" si="39"/>
        <v/>
      </c>
      <c r="P225" s="74"/>
      <c r="Q225" s="74"/>
      <c r="R225" s="138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0"/>
      <c r="AR225" s="140"/>
      <c r="AS225" s="140"/>
      <c r="AT225" s="140"/>
      <c r="AU225" s="140"/>
      <c r="AV225" s="140"/>
      <c r="AW225" s="140"/>
      <c r="AX225" s="140"/>
      <c r="AY225" s="140"/>
      <c r="AZ225" s="140"/>
      <c r="BA225" s="140"/>
      <c r="BB225" s="140"/>
    </row>
    <row r="226">
      <c r="B226" s="74"/>
      <c r="C226" s="74"/>
      <c r="D226" s="74"/>
      <c r="E226" s="74"/>
      <c r="F226" s="74"/>
      <c r="G226" s="136"/>
      <c r="H226" s="74"/>
      <c r="I226" s="74"/>
      <c r="J226" s="74"/>
      <c r="K226" s="74"/>
      <c r="L226" s="76">
        <f t="shared" si="37"/>
        <v>0</v>
      </c>
      <c r="M226" s="74"/>
      <c r="N226" s="137" t="str">
        <f t="shared" si="38"/>
        <v/>
      </c>
      <c r="O226" s="137" t="str">
        <f t="shared" si="39"/>
        <v/>
      </c>
      <c r="P226" s="74"/>
      <c r="Q226" s="74"/>
      <c r="R226" s="138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40"/>
      <c r="AR226" s="140"/>
      <c r="AS226" s="140"/>
      <c r="AT226" s="140"/>
      <c r="AU226" s="140"/>
      <c r="AV226" s="140"/>
      <c r="AW226" s="140"/>
      <c r="AX226" s="140"/>
      <c r="AY226" s="140"/>
      <c r="AZ226" s="140"/>
      <c r="BA226" s="140"/>
      <c r="BB226" s="140"/>
    </row>
    <row r="227">
      <c r="B227" s="74"/>
      <c r="C227" s="74"/>
      <c r="D227" s="74"/>
      <c r="E227" s="74"/>
      <c r="F227" s="74"/>
      <c r="G227" s="136"/>
      <c r="H227" s="74"/>
      <c r="I227" s="74"/>
      <c r="J227" s="74"/>
      <c r="K227" s="74"/>
      <c r="L227" s="76">
        <f t="shared" si="37"/>
        <v>0</v>
      </c>
      <c r="M227" s="74"/>
      <c r="N227" s="137" t="str">
        <f t="shared" si="38"/>
        <v/>
      </c>
      <c r="O227" s="137" t="str">
        <f t="shared" si="39"/>
        <v/>
      </c>
      <c r="P227" s="74"/>
      <c r="Q227" s="74"/>
      <c r="R227" s="138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40"/>
      <c r="AR227" s="140"/>
      <c r="AS227" s="140"/>
      <c r="AT227" s="140"/>
      <c r="AU227" s="140"/>
      <c r="AV227" s="140"/>
      <c r="AW227" s="140"/>
      <c r="AX227" s="140"/>
      <c r="AY227" s="140"/>
      <c r="AZ227" s="140"/>
      <c r="BA227" s="140"/>
      <c r="BB227" s="140"/>
    </row>
    <row r="228">
      <c r="B228" s="74"/>
      <c r="C228" s="74"/>
      <c r="D228" s="74"/>
      <c r="E228" s="74"/>
      <c r="F228" s="74"/>
      <c r="G228" s="136"/>
      <c r="H228" s="74"/>
      <c r="I228" s="74"/>
      <c r="J228" s="74"/>
      <c r="K228" s="74"/>
      <c r="L228" s="76">
        <f t="shared" si="37"/>
        <v>0</v>
      </c>
      <c r="M228" s="74"/>
      <c r="N228" s="137" t="str">
        <f t="shared" si="38"/>
        <v/>
      </c>
      <c r="O228" s="137" t="str">
        <f t="shared" si="39"/>
        <v/>
      </c>
      <c r="P228" s="74"/>
      <c r="Q228" s="74"/>
      <c r="R228" s="138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40"/>
      <c r="AR228" s="140"/>
      <c r="AS228" s="140"/>
      <c r="AT228" s="140"/>
      <c r="AU228" s="140"/>
      <c r="AV228" s="140"/>
      <c r="AW228" s="140"/>
      <c r="AX228" s="140"/>
      <c r="AY228" s="140"/>
      <c r="AZ228" s="140"/>
      <c r="BA228" s="140"/>
      <c r="BB228" s="140"/>
    </row>
    <row r="229">
      <c r="B229" s="74"/>
      <c r="C229" s="74"/>
      <c r="D229" s="74"/>
      <c r="E229" s="74"/>
      <c r="F229" s="74"/>
      <c r="G229" s="136"/>
      <c r="H229" s="74"/>
      <c r="I229" s="74"/>
      <c r="J229" s="74"/>
      <c r="K229" s="74"/>
      <c r="L229" s="76">
        <f t="shared" si="37"/>
        <v>0</v>
      </c>
      <c r="M229" s="74"/>
      <c r="N229" s="137" t="str">
        <f t="shared" si="38"/>
        <v/>
      </c>
      <c r="O229" s="137" t="str">
        <f t="shared" si="39"/>
        <v/>
      </c>
      <c r="P229" s="74"/>
      <c r="Q229" s="74"/>
      <c r="R229" s="138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0"/>
      <c r="AR229" s="140"/>
      <c r="AS229" s="140"/>
      <c r="AT229" s="140"/>
      <c r="AU229" s="140"/>
      <c r="AV229" s="140"/>
      <c r="AW229" s="140"/>
      <c r="AX229" s="140"/>
      <c r="AY229" s="140"/>
      <c r="AZ229" s="140"/>
      <c r="BA229" s="140"/>
      <c r="BB229" s="140"/>
    </row>
    <row r="230">
      <c r="B230" s="74"/>
      <c r="C230" s="74"/>
      <c r="D230" s="74"/>
      <c r="E230" s="74"/>
      <c r="F230" s="74"/>
      <c r="G230" s="136"/>
      <c r="H230" s="74"/>
      <c r="I230" s="74"/>
      <c r="J230" s="74"/>
      <c r="K230" s="74"/>
      <c r="L230" s="76">
        <f t="shared" si="37"/>
        <v>0</v>
      </c>
      <c r="M230" s="74"/>
      <c r="N230" s="137" t="str">
        <f t="shared" si="38"/>
        <v/>
      </c>
      <c r="O230" s="137" t="str">
        <f t="shared" si="39"/>
        <v/>
      </c>
      <c r="P230" s="74"/>
      <c r="Q230" s="74"/>
      <c r="R230" s="138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0"/>
      <c r="AR230" s="140"/>
      <c r="AS230" s="140"/>
      <c r="AT230" s="140"/>
      <c r="AU230" s="140"/>
      <c r="AV230" s="140"/>
      <c r="AW230" s="140"/>
      <c r="AX230" s="140"/>
      <c r="AY230" s="140"/>
      <c r="AZ230" s="140"/>
      <c r="BA230" s="140"/>
      <c r="BB230" s="140"/>
    </row>
    <row r="231">
      <c r="B231" s="74"/>
      <c r="C231" s="74"/>
      <c r="D231" s="74"/>
      <c r="E231" s="74"/>
      <c r="F231" s="74"/>
      <c r="G231" s="136"/>
      <c r="H231" s="74"/>
      <c r="I231" s="74"/>
      <c r="J231" s="74"/>
      <c r="K231" s="74"/>
      <c r="L231" s="76">
        <f t="shared" si="37"/>
        <v>0</v>
      </c>
      <c r="M231" s="74"/>
      <c r="N231" s="137" t="str">
        <f t="shared" si="38"/>
        <v/>
      </c>
      <c r="O231" s="137" t="str">
        <f t="shared" si="39"/>
        <v/>
      </c>
      <c r="P231" s="74"/>
      <c r="Q231" s="74"/>
      <c r="R231" s="138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0"/>
      <c r="AR231" s="140"/>
      <c r="AS231" s="140"/>
      <c r="AT231" s="140"/>
      <c r="AU231" s="140"/>
      <c r="AV231" s="140"/>
      <c r="AW231" s="140"/>
      <c r="AX231" s="140"/>
      <c r="AY231" s="140"/>
      <c r="AZ231" s="140"/>
      <c r="BA231" s="140"/>
      <c r="BB231" s="140"/>
    </row>
    <row r="232">
      <c r="B232" s="74"/>
      <c r="C232" s="74"/>
      <c r="D232" s="74"/>
      <c r="E232" s="74"/>
      <c r="F232" s="74"/>
      <c r="G232" s="136"/>
      <c r="H232" s="74"/>
      <c r="I232" s="74"/>
      <c r="J232" s="74"/>
      <c r="K232" s="74"/>
      <c r="L232" s="76">
        <f t="shared" si="37"/>
        <v>0</v>
      </c>
      <c r="M232" s="74"/>
      <c r="N232" s="137" t="str">
        <f t="shared" si="38"/>
        <v/>
      </c>
      <c r="O232" s="137" t="str">
        <f t="shared" si="39"/>
        <v/>
      </c>
      <c r="P232" s="74"/>
      <c r="Q232" s="74"/>
      <c r="R232" s="138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0"/>
      <c r="AR232" s="140"/>
      <c r="AS232" s="140"/>
      <c r="AT232" s="140"/>
      <c r="AU232" s="140"/>
      <c r="AV232" s="140"/>
      <c r="AW232" s="140"/>
      <c r="AX232" s="140"/>
      <c r="AY232" s="140"/>
      <c r="AZ232" s="140"/>
      <c r="BA232" s="140"/>
      <c r="BB232" s="140"/>
    </row>
    <row r="233">
      <c r="B233" s="74"/>
      <c r="C233" s="74"/>
      <c r="D233" s="74"/>
      <c r="E233" s="74"/>
      <c r="F233" s="74"/>
      <c r="G233" s="136"/>
      <c r="H233" s="74"/>
      <c r="I233" s="74"/>
      <c r="J233" s="74"/>
      <c r="K233" s="74"/>
      <c r="L233" s="76">
        <f t="shared" si="37"/>
        <v>0</v>
      </c>
      <c r="M233" s="74"/>
      <c r="N233" s="137" t="str">
        <f t="shared" si="38"/>
        <v/>
      </c>
      <c r="O233" s="137" t="str">
        <f t="shared" si="39"/>
        <v/>
      </c>
      <c r="P233" s="74"/>
      <c r="Q233" s="74"/>
      <c r="R233" s="138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140"/>
    </row>
    <row r="234">
      <c r="B234" s="74"/>
      <c r="C234" s="74"/>
      <c r="D234" s="74"/>
      <c r="E234" s="74"/>
      <c r="F234" s="74"/>
      <c r="G234" s="136"/>
      <c r="H234" s="74"/>
      <c r="I234" s="74"/>
      <c r="J234" s="74"/>
      <c r="K234" s="74"/>
      <c r="L234" s="76">
        <f t="shared" si="37"/>
        <v>0</v>
      </c>
      <c r="M234" s="74"/>
      <c r="N234" s="137" t="str">
        <f t="shared" si="38"/>
        <v/>
      </c>
      <c r="O234" s="137" t="str">
        <f t="shared" si="39"/>
        <v/>
      </c>
      <c r="P234" s="74"/>
      <c r="Q234" s="74"/>
      <c r="R234" s="138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0"/>
      <c r="AR234" s="140"/>
      <c r="AS234" s="140"/>
      <c r="AT234" s="140"/>
      <c r="AU234" s="140"/>
      <c r="AV234" s="140"/>
      <c r="AW234" s="140"/>
      <c r="AX234" s="140"/>
      <c r="AY234" s="140"/>
      <c r="AZ234" s="140"/>
      <c r="BA234" s="140"/>
      <c r="BB234" s="140"/>
    </row>
    <row r="235">
      <c r="B235" s="74"/>
      <c r="C235" s="74"/>
      <c r="D235" s="74"/>
      <c r="E235" s="74"/>
      <c r="F235" s="74"/>
      <c r="G235" s="136"/>
      <c r="H235" s="74"/>
      <c r="I235" s="74"/>
      <c r="J235" s="74"/>
      <c r="K235" s="74"/>
      <c r="L235" s="76">
        <f t="shared" si="37"/>
        <v>0</v>
      </c>
      <c r="M235" s="74"/>
      <c r="N235" s="137" t="str">
        <f t="shared" si="38"/>
        <v/>
      </c>
      <c r="O235" s="137" t="str">
        <f t="shared" si="39"/>
        <v/>
      </c>
      <c r="P235" s="74"/>
      <c r="Q235" s="74"/>
      <c r="R235" s="138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0"/>
      <c r="AR235" s="140"/>
      <c r="AS235" s="140"/>
      <c r="AT235" s="140"/>
      <c r="AU235" s="140"/>
      <c r="AV235" s="140"/>
      <c r="AW235" s="140"/>
      <c r="AX235" s="140"/>
      <c r="AY235" s="140"/>
      <c r="AZ235" s="140"/>
      <c r="BA235" s="140"/>
      <c r="BB235" s="140"/>
    </row>
    <row r="236">
      <c r="B236" s="74"/>
      <c r="C236" s="74"/>
      <c r="D236" s="74"/>
      <c r="E236" s="74"/>
      <c r="F236" s="74"/>
      <c r="G236" s="136"/>
      <c r="H236" s="74"/>
      <c r="I236" s="74"/>
      <c r="J236" s="74"/>
      <c r="K236" s="74"/>
      <c r="L236" s="76">
        <f t="shared" si="37"/>
        <v>0</v>
      </c>
      <c r="M236" s="74"/>
      <c r="N236" s="137" t="str">
        <f t="shared" si="38"/>
        <v/>
      </c>
      <c r="O236" s="137" t="str">
        <f t="shared" si="39"/>
        <v/>
      </c>
      <c r="P236" s="74"/>
      <c r="Q236" s="74"/>
      <c r="R236" s="138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40"/>
      <c r="AR236" s="140"/>
      <c r="AS236" s="140"/>
      <c r="AT236" s="140"/>
      <c r="AU236" s="140"/>
      <c r="AV236" s="140"/>
      <c r="AW236" s="140"/>
      <c r="AX236" s="140"/>
      <c r="AY236" s="140"/>
      <c r="AZ236" s="140"/>
      <c r="BA236" s="140"/>
      <c r="BB236" s="140"/>
    </row>
    <row r="237">
      <c r="B237" s="74"/>
      <c r="C237" s="74"/>
      <c r="D237" s="74"/>
      <c r="E237" s="74"/>
      <c r="F237" s="74"/>
      <c r="G237" s="136"/>
      <c r="H237" s="74"/>
      <c r="I237" s="74"/>
      <c r="J237" s="74"/>
      <c r="K237" s="74"/>
      <c r="L237" s="76">
        <f t="shared" si="37"/>
        <v>0</v>
      </c>
      <c r="M237" s="74"/>
      <c r="N237" s="137" t="str">
        <f t="shared" si="38"/>
        <v/>
      </c>
      <c r="O237" s="137" t="str">
        <f t="shared" si="39"/>
        <v/>
      </c>
      <c r="P237" s="74"/>
      <c r="Q237" s="74"/>
      <c r="R237" s="138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0"/>
      <c r="AR237" s="140"/>
      <c r="AS237" s="140"/>
      <c r="AT237" s="140"/>
      <c r="AU237" s="140"/>
      <c r="AV237" s="140"/>
      <c r="AW237" s="140"/>
      <c r="AX237" s="140"/>
      <c r="AY237" s="140"/>
      <c r="AZ237" s="140"/>
      <c r="BA237" s="140"/>
      <c r="BB237" s="140"/>
    </row>
    <row r="238">
      <c r="B238" s="74"/>
      <c r="C238" s="74"/>
      <c r="D238" s="74"/>
      <c r="E238" s="74"/>
      <c r="F238" s="74"/>
      <c r="G238" s="136"/>
      <c r="H238" s="74"/>
      <c r="I238" s="74"/>
      <c r="J238" s="74"/>
      <c r="K238" s="74"/>
      <c r="L238" s="76">
        <f t="shared" si="37"/>
        <v>0</v>
      </c>
      <c r="M238" s="74"/>
      <c r="N238" s="137" t="str">
        <f t="shared" si="38"/>
        <v/>
      </c>
      <c r="O238" s="137" t="str">
        <f t="shared" si="39"/>
        <v/>
      </c>
      <c r="P238" s="74"/>
      <c r="Q238" s="74"/>
      <c r="R238" s="138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0"/>
      <c r="AQ238" s="140"/>
      <c r="AR238" s="140"/>
      <c r="AS238" s="140"/>
      <c r="AT238" s="140"/>
      <c r="AU238" s="140"/>
      <c r="AV238" s="140"/>
      <c r="AW238" s="140"/>
      <c r="AX238" s="140"/>
      <c r="AY238" s="140"/>
      <c r="AZ238" s="140"/>
      <c r="BA238" s="140"/>
      <c r="BB238" s="140"/>
    </row>
    <row r="239">
      <c r="B239" s="74"/>
      <c r="C239" s="74"/>
      <c r="D239" s="74"/>
      <c r="E239" s="74"/>
      <c r="F239" s="74"/>
      <c r="G239" s="136"/>
      <c r="H239" s="74"/>
      <c r="I239" s="74"/>
      <c r="J239" s="74"/>
      <c r="K239" s="74"/>
      <c r="L239" s="76">
        <f t="shared" si="37"/>
        <v>0</v>
      </c>
      <c r="M239" s="74"/>
      <c r="N239" s="137" t="str">
        <f t="shared" si="38"/>
        <v/>
      </c>
      <c r="O239" s="137" t="str">
        <f t="shared" si="39"/>
        <v/>
      </c>
      <c r="P239" s="74"/>
      <c r="Q239" s="74"/>
      <c r="R239" s="138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40"/>
      <c r="AM239" s="140"/>
      <c r="AN239" s="140"/>
      <c r="AO239" s="140"/>
      <c r="AP239" s="140"/>
      <c r="AQ239" s="140"/>
      <c r="AR239" s="140"/>
      <c r="AS239" s="140"/>
      <c r="AT239" s="140"/>
      <c r="AU239" s="140"/>
      <c r="AV239" s="140"/>
      <c r="AW239" s="140"/>
      <c r="AX239" s="140"/>
      <c r="AY239" s="140"/>
      <c r="AZ239" s="140"/>
      <c r="BA239" s="140"/>
      <c r="BB239" s="140"/>
    </row>
    <row r="240">
      <c r="B240" s="74"/>
      <c r="C240" s="74"/>
      <c r="D240" s="74"/>
      <c r="E240" s="74"/>
      <c r="F240" s="74"/>
      <c r="G240" s="136"/>
      <c r="H240" s="74"/>
      <c r="I240" s="74"/>
      <c r="J240" s="74"/>
      <c r="K240" s="74"/>
      <c r="L240" s="76">
        <f t="shared" si="37"/>
        <v>0</v>
      </c>
      <c r="M240" s="74"/>
      <c r="N240" s="137" t="str">
        <f t="shared" si="38"/>
        <v/>
      </c>
      <c r="O240" s="137" t="str">
        <f t="shared" si="39"/>
        <v/>
      </c>
      <c r="P240" s="74"/>
      <c r="Q240" s="74"/>
      <c r="R240" s="138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40"/>
      <c r="AR240" s="140"/>
      <c r="AS240" s="140"/>
      <c r="AT240" s="140"/>
      <c r="AU240" s="140"/>
      <c r="AV240" s="140"/>
      <c r="AW240" s="140"/>
      <c r="AX240" s="140"/>
      <c r="AY240" s="140"/>
      <c r="AZ240" s="140"/>
      <c r="BA240" s="140"/>
      <c r="BB240" s="140"/>
    </row>
    <row r="241">
      <c r="B241" s="74"/>
      <c r="C241" s="74"/>
      <c r="D241" s="74"/>
      <c r="E241" s="74"/>
      <c r="F241" s="74"/>
      <c r="G241" s="136"/>
      <c r="H241" s="74"/>
      <c r="I241" s="74"/>
      <c r="J241" s="74"/>
      <c r="K241" s="74"/>
      <c r="L241" s="76">
        <f t="shared" si="37"/>
        <v>0</v>
      </c>
      <c r="M241" s="74"/>
      <c r="N241" s="137" t="str">
        <f t="shared" si="38"/>
        <v/>
      </c>
      <c r="O241" s="137" t="str">
        <f t="shared" si="39"/>
        <v/>
      </c>
      <c r="P241" s="74"/>
      <c r="Q241" s="74"/>
      <c r="R241" s="138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0"/>
      <c r="AR241" s="140"/>
      <c r="AS241" s="140"/>
      <c r="AT241" s="140"/>
      <c r="AU241" s="140"/>
      <c r="AV241" s="140"/>
      <c r="AW241" s="140"/>
      <c r="AX241" s="140"/>
      <c r="AY241" s="140"/>
      <c r="AZ241" s="140"/>
      <c r="BA241" s="140"/>
      <c r="BB241" s="140"/>
    </row>
    <row r="242">
      <c r="B242" s="74"/>
      <c r="C242" s="74"/>
      <c r="D242" s="74"/>
      <c r="E242" s="74"/>
      <c r="F242" s="74"/>
      <c r="G242" s="136"/>
      <c r="H242" s="74"/>
      <c r="I242" s="74"/>
      <c r="J242" s="74"/>
      <c r="K242" s="74"/>
      <c r="L242" s="76">
        <f t="shared" ref="L242:L250" si="40">SUM($S242:$BB242)</f>
        <v>0</v>
      </c>
      <c r="M242" s="74"/>
      <c r="N242" s="137" t="str">
        <f t="shared" ref="N242:N250" si="41">IF(ISERROR(VLOOKUP(P242,Member_Tab,2,FALSE)),"",VLOOKUP(P242,Member_Tab,2,FALSE))</f>
        <v/>
      </c>
      <c r="O242" s="137" t="str">
        <f t="shared" ref="O242:O250" si="42">IF(ISERROR(VLOOKUP(P242,Member_Tab,3,FALSE)),"",VLOOKUP(P242,Member_Tab,3,FALSE))</f>
        <v/>
      </c>
      <c r="P242" s="74"/>
      <c r="Q242" s="74"/>
      <c r="R242" s="138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40"/>
      <c r="AM242" s="140"/>
      <c r="AN242" s="140"/>
      <c r="AO242" s="140"/>
      <c r="AP242" s="140"/>
      <c r="AQ242" s="140"/>
      <c r="AR242" s="140"/>
      <c r="AS242" s="140"/>
      <c r="AT242" s="140"/>
      <c r="AU242" s="140"/>
      <c r="AV242" s="140"/>
      <c r="AW242" s="140"/>
      <c r="AX242" s="140"/>
      <c r="AY242" s="140"/>
      <c r="AZ242" s="140"/>
      <c r="BA242" s="140"/>
      <c r="BB242" s="140"/>
    </row>
    <row r="243">
      <c r="B243" s="74"/>
      <c r="C243" s="74"/>
      <c r="D243" s="74"/>
      <c r="E243" s="74"/>
      <c r="F243" s="74"/>
      <c r="G243" s="136"/>
      <c r="H243" s="74"/>
      <c r="I243" s="74"/>
      <c r="J243" s="74"/>
      <c r="K243" s="74"/>
      <c r="L243" s="76">
        <f t="shared" si="40"/>
        <v>0</v>
      </c>
      <c r="M243" s="74"/>
      <c r="N243" s="137" t="str">
        <f t="shared" si="41"/>
        <v/>
      </c>
      <c r="O243" s="137" t="str">
        <f t="shared" si="42"/>
        <v/>
      </c>
      <c r="P243" s="74"/>
      <c r="Q243" s="74"/>
      <c r="R243" s="138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  <c r="AL243" s="140"/>
      <c r="AM243" s="140"/>
      <c r="AN243" s="140"/>
      <c r="AO243" s="140"/>
      <c r="AP243" s="140"/>
      <c r="AQ243" s="140"/>
      <c r="AR243" s="140"/>
      <c r="AS243" s="140"/>
      <c r="AT243" s="140"/>
      <c r="AU243" s="140"/>
      <c r="AV243" s="140"/>
      <c r="AW243" s="140"/>
      <c r="AX243" s="140"/>
      <c r="AY243" s="140"/>
      <c r="AZ243" s="140"/>
      <c r="BA243" s="140"/>
      <c r="BB243" s="140"/>
    </row>
    <row r="244">
      <c r="B244" s="74"/>
      <c r="C244" s="74"/>
      <c r="D244" s="74"/>
      <c r="E244" s="74"/>
      <c r="F244" s="74"/>
      <c r="G244" s="136"/>
      <c r="H244" s="74"/>
      <c r="I244" s="74"/>
      <c r="J244" s="74"/>
      <c r="K244" s="74"/>
      <c r="L244" s="76">
        <f t="shared" si="40"/>
        <v>0</v>
      </c>
      <c r="M244" s="74"/>
      <c r="N244" s="137" t="str">
        <f t="shared" si="41"/>
        <v/>
      </c>
      <c r="O244" s="137" t="str">
        <f t="shared" si="42"/>
        <v/>
      </c>
      <c r="P244" s="74"/>
      <c r="Q244" s="74"/>
      <c r="R244" s="138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40"/>
      <c r="AM244" s="140"/>
      <c r="AN244" s="140"/>
      <c r="AO244" s="140"/>
      <c r="AP244" s="140"/>
      <c r="AQ244" s="140"/>
      <c r="AR244" s="140"/>
      <c r="AS244" s="140"/>
      <c r="AT244" s="140"/>
      <c r="AU244" s="140"/>
      <c r="AV244" s="140"/>
      <c r="AW244" s="140"/>
      <c r="AX244" s="140"/>
      <c r="AY244" s="140"/>
      <c r="AZ244" s="140"/>
      <c r="BA244" s="140"/>
      <c r="BB244" s="140"/>
    </row>
    <row r="245">
      <c r="B245" s="74"/>
      <c r="C245" s="74"/>
      <c r="D245" s="74"/>
      <c r="E245" s="74"/>
      <c r="F245" s="74"/>
      <c r="G245" s="136"/>
      <c r="H245" s="74"/>
      <c r="I245" s="74"/>
      <c r="J245" s="74"/>
      <c r="K245" s="74"/>
      <c r="L245" s="76">
        <f t="shared" si="40"/>
        <v>0</v>
      </c>
      <c r="M245" s="74"/>
      <c r="N245" s="137" t="str">
        <f t="shared" si="41"/>
        <v/>
      </c>
      <c r="O245" s="137" t="str">
        <f t="shared" si="42"/>
        <v/>
      </c>
      <c r="P245" s="74"/>
      <c r="Q245" s="74"/>
      <c r="R245" s="138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40"/>
      <c r="AM245" s="140"/>
      <c r="AN245" s="140"/>
      <c r="AO245" s="140"/>
      <c r="AP245" s="140"/>
      <c r="AQ245" s="140"/>
      <c r="AR245" s="140"/>
      <c r="AS245" s="140"/>
      <c r="AT245" s="140"/>
      <c r="AU245" s="140"/>
      <c r="AV245" s="140"/>
      <c r="AW245" s="140"/>
      <c r="AX245" s="140"/>
      <c r="AY245" s="140"/>
      <c r="AZ245" s="140"/>
      <c r="BA245" s="140"/>
      <c r="BB245" s="140"/>
    </row>
    <row r="246">
      <c r="B246" s="74"/>
      <c r="C246" s="74"/>
      <c r="D246" s="74"/>
      <c r="E246" s="74"/>
      <c r="F246" s="74"/>
      <c r="G246" s="136"/>
      <c r="H246" s="74"/>
      <c r="I246" s="74"/>
      <c r="J246" s="74"/>
      <c r="K246" s="74"/>
      <c r="L246" s="76">
        <f t="shared" si="40"/>
        <v>0</v>
      </c>
      <c r="M246" s="74"/>
      <c r="N246" s="137" t="str">
        <f t="shared" si="41"/>
        <v/>
      </c>
      <c r="O246" s="137" t="str">
        <f t="shared" si="42"/>
        <v/>
      </c>
      <c r="P246" s="74"/>
      <c r="Q246" s="74"/>
      <c r="R246" s="138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40"/>
      <c r="AR246" s="140"/>
      <c r="AS246" s="140"/>
      <c r="AT246" s="140"/>
      <c r="AU246" s="140"/>
      <c r="AV246" s="140"/>
      <c r="AW246" s="140"/>
      <c r="AX246" s="140"/>
      <c r="AY246" s="140"/>
      <c r="AZ246" s="140"/>
      <c r="BA246" s="140"/>
      <c r="BB246" s="140"/>
    </row>
    <row r="247">
      <c r="B247" s="74"/>
      <c r="C247" s="74"/>
      <c r="D247" s="74"/>
      <c r="E247" s="74"/>
      <c r="F247" s="74"/>
      <c r="G247" s="136"/>
      <c r="H247" s="74"/>
      <c r="I247" s="74"/>
      <c r="J247" s="74"/>
      <c r="K247" s="74"/>
      <c r="L247" s="76">
        <f t="shared" si="40"/>
        <v>0</v>
      </c>
      <c r="M247" s="74"/>
      <c r="N247" s="137" t="str">
        <f t="shared" si="41"/>
        <v/>
      </c>
      <c r="O247" s="137" t="str">
        <f t="shared" si="42"/>
        <v/>
      </c>
      <c r="P247" s="74"/>
      <c r="Q247" s="74"/>
      <c r="R247" s="138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40"/>
      <c r="AM247" s="140"/>
      <c r="AN247" s="140"/>
      <c r="AO247" s="140"/>
      <c r="AP247" s="140"/>
      <c r="AQ247" s="140"/>
      <c r="AR247" s="140"/>
      <c r="AS247" s="140"/>
      <c r="AT247" s="140"/>
      <c r="AU247" s="140"/>
      <c r="AV247" s="140"/>
      <c r="AW247" s="140"/>
      <c r="AX247" s="140"/>
      <c r="AY247" s="140"/>
      <c r="AZ247" s="140"/>
      <c r="BA247" s="140"/>
      <c r="BB247" s="140"/>
    </row>
    <row r="248">
      <c r="B248" s="74"/>
      <c r="C248" s="74"/>
      <c r="D248" s="74"/>
      <c r="E248" s="74"/>
      <c r="F248" s="74"/>
      <c r="G248" s="136"/>
      <c r="H248" s="74"/>
      <c r="I248" s="74"/>
      <c r="J248" s="74"/>
      <c r="K248" s="74"/>
      <c r="L248" s="76">
        <f t="shared" si="40"/>
        <v>0</v>
      </c>
      <c r="M248" s="74"/>
      <c r="N248" s="137" t="str">
        <f t="shared" si="41"/>
        <v/>
      </c>
      <c r="O248" s="137" t="str">
        <f t="shared" si="42"/>
        <v/>
      </c>
      <c r="P248" s="74"/>
      <c r="Q248" s="74"/>
      <c r="R248" s="138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40"/>
      <c r="AM248" s="140"/>
      <c r="AN248" s="140"/>
      <c r="AO248" s="140"/>
      <c r="AP248" s="140"/>
      <c r="AQ248" s="140"/>
      <c r="AR248" s="140"/>
      <c r="AS248" s="140"/>
      <c r="AT248" s="140"/>
      <c r="AU248" s="140"/>
      <c r="AV248" s="140"/>
      <c r="AW248" s="140"/>
      <c r="AX248" s="140"/>
      <c r="AY248" s="140"/>
      <c r="AZ248" s="140"/>
      <c r="BA248" s="140"/>
      <c r="BB248" s="140"/>
    </row>
    <row r="249">
      <c r="B249" s="74"/>
      <c r="C249" s="74"/>
      <c r="D249" s="74"/>
      <c r="E249" s="74"/>
      <c r="F249" s="74"/>
      <c r="G249" s="136"/>
      <c r="H249" s="74"/>
      <c r="I249" s="74"/>
      <c r="J249" s="74"/>
      <c r="K249" s="74"/>
      <c r="L249" s="76">
        <f t="shared" si="40"/>
        <v>0</v>
      </c>
      <c r="M249" s="74"/>
      <c r="N249" s="137" t="str">
        <f t="shared" si="41"/>
        <v/>
      </c>
      <c r="O249" s="137" t="str">
        <f t="shared" si="42"/>
        <v/>
      </c>
      <c r="P249" s="74"/>
      <c r="Q249" s="74"/>
      <c r="R249" s="138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  <c r="AN249" s="140"/>
      <c r="AO249" s="140"/>
      <c r="AP249" s="140"/>
      <c r="AQ249" s="140"/>
      <c r="AR249" s="140"/>
      <c r="AS249" s="140"/>
      <c r="AT249" s="140"/>
      <c r="AU249" s="140"/>
      <c r="AV249" s="140"/>
      <c r="AW249" s="140"/>
      <c r="AX249" s="140"/>
      <c r="AY249" s="140"/>
      <c r="AZ249" s="140"/>
      <c r="BA249" s="140"/>
      <c r="BB249" s="140"/>
    </row>
    <row r="250">
      <c r="B250" s="74"/>
      <c r="C250" s="74"/>
      <c r="D250" s="74"/>
      <c r="E250" s="74"/>
      <c r="F250" s="74"/>
      <c r="G250" s="136"/>
      <c r="H250" s="74"/>
      <c r="I250" s="74"/>
      <c r="J250" s="74"/>
      <c r="K250" s="74"/>
      <c r="L250" s="76">
        <f t="shared" si="40"/>
        <v>0</v>
      </c>
      <c r="M250" s="74"/>
      <c r="N250" s="137" t="str">
        <f t="shared" si="41"/>
        <v/>
      </c>
      <c r="O250" s="137" t="str">
        <f t="shared" si="42"/>
        <v/>
      </c>
      <c r="P250" s="74"/>
      <c r="Q250" s="74"/>
      <c r="R250" s="138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0"/>
      <c r="AR250" s="140"/>
      <c r="AS250" s="140"/>
      <c r="AT250" s="140"/>
      <c r="AU250" s="140"/>
      <c r="AV250" s="140"/>
      <c r="AW250" s="140"/>
      <c r="AX250" s="140"/>
      <c r="AY250" s="140"/>
      <c r="AZ250" s="140"/>
      <c r="BA250" s="140"/>
      <c r="BB250" s="140"/>
    </row>
    <row r="251">
      <c r="B251" s="142" t="s">
        <v>191</v>
      </c>
      <c r="C251" s="143"/>
      <c r="D251" s="143"/>
      <c r="E251" s="144"/>
      <c r="F251" s="143"/>
      <c r="G251" s="143"/>
      <c r="H251" s="143"/>
      <c r="I251" s="143"/>
      <c r="J251" s="143"/>
      <c r="K251" s="144"/>
      <c r="L251" s="145"/>
      <c r="M251" s="145"/>
      <c r="N251" s="143" t="str">
        <f>IF(ISERROR(VLOOKUP(O251,MSSD445_Tab,3,FALSE)),"",VLOOKUP(O251,MSSD445_Tab,3,FALSE))</f>
        <v/>
      </c>
      <c r="O251" s="143" t="str">
        <f>IF(ISERROR(VLOOKUP(P251,MSSD445_Tab,3,FALSE)),"",VLOOKUP(P251,MSSD445_Tab,3,FALSE))</f>
        <v/>
      </c>
      <c r="P251" s="144"/>
      <c r="Q251" s="146"/>
      <c r="R251" s="147"/>
      <c r="S251" s="148"/>
      <c r="T251" s="148"/>
      <c r="U251" s="148"/>
      <c r="V251" s="148"/>
      <c r="W251" s="148"/>
      <c r="X251" s="148"/>
      <c r="Y251" s="148"/>
      <c r="Z251" s="148"/>
      <c r="AA251" s="148"/>
      <c r="AB251" s="148"/>
      <c r="AC251" s="148"/>
      <c r="AD251" s="148"/>
      <c r="AE251" s="148"/>
      <c r="AF251" s="148"/>
      <c r="AG251" s="148"/>
      <c r="AH251" s="148"/>
      <c r="AI251" s="148"/>
      <c r="AJ251" s="148"/>
      <c r="AK251" s="148"/>
      <c r="AL251" s="148"/>
      <c r="AM251" s="148"/>
      <c r="AN251" s="148"/>
      <c r="AO251" s="148"/>
      <c r="AP251" s="148"/>
      <c r="AQ251" s="148"/>
      <c r="AR251" s="148"/>
      <c r="AS251" s="148"/>
      <c r="AT251" s="148"/>
      <c r="AU251" s="148"/>
      <c r="AV251" s="148"/>
      <c r="AW251" s="148"/>
      <c r="AX251" s="148"/>
      <c r="AY251" s="148"/>
      <c r="AZ251" s="148"/>
      <c r="BA251" s="148"/>
      <c r="BB251" s="148"/>
    </row>
    <row r="252" ht="7.5" customHeight="1">
      <c r="A252" s="37"/>
      <c r="B252" s="149"/>
      <c r="C252" s="149"/>
      <c r="D252" s="149"/>
      <c r="E252" s="37"/>
      <c r="F252" s="37"/>
      <c r="G252" s="37"/>
      <c r="H252" s="149"/>
      <c r="I252" s="149"/>
      <c r="J252" s="149"/>
      <c r="K252" s="37"/>
      <c r="L252" s="150"/>
      <c r="M252" s="150"/>
      <c r="N252" s="150"/>
      <c r="O252" s="149"/>
      <c r="P252" s="37"/>
      <c r="Q252" s="37"/>
      <c r="R252" s="37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  <c r="AE252" s="151"/>
      <c r="AF252" s="151"/>
      <c r="AG252" s="151"/>
      <c r="AH252" s="151"/>
      <c r="AI252" s="151"/>
      <c r="AJ252" s="151"/>
      <c r="AK252" s="151"/>
      <c r="AL252" s="151"/>
      <c r="AM252" s="151"/>
      <c r="AN252" s="151"/>
      <c r="AO252" s="151"/>
      <c r="AP252" s="151"/>
      <c r="AQ252" s="151"/>
      <c r="AR252" s="151"/>
      <c r="AS252" s="151"/>
      <c r="AT252" s="151"/>
      <c r="AU252" s="151"/>
      <c r="AV252" s="151"/>
      <c r="AW252" s="151"/>
      <c r="AX252" s="151"/>
      <c r="AY252" s="151"/>
      <c r="AZ252" s="151"/>
      <c r="BA252" s="151"/>
      <c r="BB252" s="151"/>
    </row>
    <row r="253" ht="13.5" customHeight="1" collapsed="1">
      <c r="B253" s="152" t="s">
        <v>192</v>
      </c>
      <c r="C253" s="153"/>
      <c r="D253" s="153"/>
      <c r="E253" s="72"/>
      <c r="F253" s="72"/>
      <c r="G253" s="72"/>
      <c r="H253" s="153"/>
      <c r="I253" s="153"/>
      <c r="J253" s="153"/>
      <c r="K253" s="72"/>
      <c r="L253" s="72"/>
      <c r="M253" s="72"/>
      <c r="N253" s="153"/>
      <c r="O253" s="153"/>
      <c r="P253" s="72"/>
      <c r="Q253" s="72"/>
      <c r="R253" s="138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J253" s="154"/>
      <c r="AK253" s="154"/>
      <c r="AL253" s="154"/>
      <c r="AM253" s="154"/>
      <c r="AN253" s="154"/>
      <c r="AO253" s="154"/>
      <c r="AP253" s="154"/>
      <c r="AQ253" s="154"/>
      <c r="AR253" s="154"/>
      <c r="AS253" s="154"/>
      <c r="AT253" s="154"/>
      <c r="AU253" s="154"/>
      <c r="AV253" s="154"/>
      <c r="AW253" s="154"/>
      <c r="AX253" s="154"/>
      <c r="AY253" s="154"/>
      <c r="AZ253" s="154"/>
      <c r="BA253" s="154"/>
      <c r="BB253" s="154"/>
    </row>
    <row r="254" hidden="1" outlineLevel="1">
      <c r="B254" s="80" t="s">
        <v>193</v>
      </c>
      <c r="C254" s="74" t="s">
        <v>194</v>
      </c>
      <c r="D254" s="74" t="s">
        <v>57</v>
      </c>
      <c r="E254" s="74"/>
      <c r="F254" s="74" t="s">
        <v>57</v>
      </c>
      <c r="G254" s="80"/>
      <c r="H254" s="74"/>
      <c r="I254" s="74"/>
      <c r="J254" s="74"/>
      <c r="K254" s="74"/>
      <c r="L254" s="76">
        <f t="shared" ref="L254:L317" si="43">SUM(S254:BB254)</f>
        <v>321.27999999999992</v>
      </c>
      <c r="M254" s="74"/>
      <c r="N254" s="137" t="str">
        <f t="shared" ref="N254:N317" si="44">IF(ISERROR(VLOOKUP(P254,Member_Tab,2,FALSE)),"",VLOOKUP(P254,Member_Tab,2,FALSE))</f>
        <v>AirOn360_Team18</v>
      </c>
      <c r="O254" s="137" t="str">
        <f t="shared" ref="O254:O317" si="45">IF(ISERROR(VLOOKUP(P254,Member_Tab,3,FALSE)),"",VLOOKUP(P254,Member_Tab,3,FALSE))</f>
        <v xml:space="preserve">Development Engineer (Client/Server SW)</v>
      </c>
      <c r="P254" s="137" t="str">
        <f>Site!I10</f>
        <v xml:space="preserve">Lastname1, Firstname1</v>
      </c>
      <c r="Q254" s="74"/>
      <c r="R254" s="155"/>
      <c r="S254" s="156">
        <f t="shared" ref="S254:AP317" si="46">(1-ProdFac)*S391</f>
        <v>26.879999999999995</v>
      </c>
      <c r="T254" s="156">
        <f t="shared" si="46"/>
        <v>25.599999999999994</v>
      </c>
      <c r="U254" s="156">
        <f t="shared" si="46"/>
        <v>29.439999999999998</v>
      </c>
      <c r="V254" s="156">
        <f t="shared" si="46"/>
        <v>23.039999999999996</v>
      </c>
      <c r="W254" s="156">
        <f t="shared" si="46"/>
        <v>26.879999999999995</v>
      </c>
      <c r="X254" s="156">
        <f t="shared" si="46"/>
        <v>25.599999999999994</v>
      </c>
      <c r="Y254" s="156">
        <f t="shared" si="46"/>
        <v>26.879999999999995</v>
      </c>
      <c r="Z254" s="156">
        <f t="shared" si="46"/>
        <v>29.439999999999998</v>
      </c>
      <c r="AA254" s="156">
        <f t="shared" si="46"/>
        <v>26.879999999999995</v>
      </c>
      <c r="AB254" s="156">
        <f t="shared" si="46"/>
        <v>28.159999999999997</v>
      </c>
      <c r="AC254" s="156">
        <f t="shared" si="46"/>
        <v>28.159999999999997</v>
      </c>
      <c r="AD254" s="156">
        <f t="shared" si="46"/>
        <v>24.319999999999997</v>
      </c>
      <c r="AE254" s="156">
        <f t="shared" si="46"/>
        <v>0</v>
      </c>
      <c r="AF254" s="156">
        <f t="shared" si="46"/>
        <v>0</v>
      </c>
      <c r="AG254" s="156">
        <f t="shared" si="46"/>
        <v>0</v>
      </c>
      <c r="AH254" s="156">
        <f t="shared" si="46"/>
        <v>0</v>
      </c>
      <c r="AI254" s="156">
        <f t="shared" si="46"/>
        <v>0</v>
      </c>
      <c r="AJ254" s="156">
        <f t="shared" si="46"/>
        <v>0</v>
      </c>
      <c r="AK254" s="156">
        <f t="shared" si="46"/>
        <v>0</v>
      </c>
      <c r="AL254" s="156">
        <f t="shared" si="46"/>
        <v>0</v>
      </c>
      <c r="AM254" s="156">
        <f t="shared" si="46"/>
        <v>0</v>
      </c>
      <c r="AN254" s="156">
        <f t="shared" si="46"/>
        <v>0</v>
      </c>
      <c r="AO254" s="156">
        <f t="shared" si="46"/>
        <v>0</v>
      </c>
      <c r="AP254" s="156">
        <f t="shared" si="46"/>
        <v>0</v>
      </c>
      <c r="AQ254" s="156">
        <f t="shared" ref="AQ254:BB317" si="47">(1-ProdFac)*AQ391</f>
        <v>0</v>
      </c>
      <c r="AR254" s="156">
        <f t="shared" si="47"/>
        <v>0</v>
      </c>
      <c r="AS254" s="156">
        <f t="shared" si="47"/>
        <v>0</v>
      </c>
      <c r="AT254" s="156">
        <f t="shared" si="47"/>
        <v>0</v>
      </c>
      <c r="AU254" s="156">
        <f t="shared" si="47"/>
        <v>0</v>
      </c>
      <c r="AV254" s="156">
        <f t="shared" si="47"/>
        <v>0</v>
      </c>
      <c r="AW254" s="156">
        <f t="shared" si="47"/>
        <v>0</v>
      </c>
      <c r="AX254" s="156">
        <f t="shared" si="47"/>
        <v>0</v>
      </c>
      <c r="AY254" s="156">
        <f t="shared" si="47"/>
        <v>0</v>
      </c>
      <c r="AZ254" s="156">
        <f t="shared" si="47"/>
        <v>0</v>
      </c>
      <c r="BA254" s="156">
        <f t="shared" si="47"/>
        <v>0</v>
      </c>
      <c r="BB254" s="156">
        <f t="shared" si="47"/>
        <v>0</v>
      </c>
    </row>
    <row r="255" hidden="1" outlineLevel="1">
      <c r="B255" s="80" t="s">
        <v>193</v>
      </c>
      <c r="C255" s="74" t="s">
        <v>194</v>
      </c>
      <c r="D255" s="74" t="s">
        <v>57</v>
      </c>
      <c r="E255" s="74"/>
      <c r="F255" s="74" t="s">
        <v>57</v>
      </c>
      <c r="G255" s="74"/>
      <c r="H255" s="74"/>
      <c r="I255" s="74"/>
      <c r="J255" s="74"/>
      <c r="K255" s="74"/>
      <c r="L255" s="76">
        <f t="shared" si="43"/>
        <v>1196.8</v>
      </c>
      <c r="M255" s="74"/>
      <c r="N255" s="137" t="str">
        <f t="shared" si="44"/>
        <v>AirOn360_Team01</v>
      </c>
      <c r="O255" s="137" t="str">
        <f t="shared" si="45"/>
        <v xml:space="preserve">Development Engineer (Client/Server SW)</v>
      </c>
      <c r="P255" s="137" t="str">
        <f>Site!I11</f>
        <v xml:space="preserve">Lastname2, Firstname2</v>
      </c>
      <c r="Q255" s="74"/>
      <c r="R255" s="138"/>
      <c r="S255" s="156">
        <f t="shared" si="46"/>
        <v>33.599999999999994</v>
      </c>
      <c r="T255" s="156">
        <f t="shared" si="46"/>
        <v>31.999999999999993</v>
      </c>
      <c r="U255" s="156">
        <f t="shared" si="46"/>
        <v>36.79999999999999</v>
      </c>
      <c r="V255" s="156">
        <f t="shared" si="46"/>
        <v>28.799999999999994</v>
      </c>
      <c r="W255" s="156">
        <f t="shared" si="46"/>
        <v>33.599999999999994</v>
      </c>
      <c r="X255" s="156">
        <f t="shared" si="46"/>
        <v>31.999999999999993</v>
      </c>
      <c r="Y255" s="156">
        <f t="shared" si="46"/>
        <v>33.599999999999994</v>
      </c>
      <c r="Z255" s="156">
        <f t="shared" si="46"/>
        <v>36.79999999999999</v>
      </c>
      <c r="AA255" s="156">
        <f t="shared" si="46"/>
        <v>33.599999999999994</v>
      </c>
      <c r="AB255" s="156">
        <f t="shared" si="46"/>
        <v>35.199999999999989</v>
      </c>
      <c r="AC255" s="156">
        <f t="shared" si="46"/>
        <v>35.199999999999989</v>
      </c>
      <c r="AD255" s="156">
        <f t="shared" si="46"/>
        <v>30.399999999999991</v>
      </c>
      <c r="AE255" s="156">
        <f t="shared" si="46"/>
        <v>35.199999999999989</v>
      </c>
      <c r="AF255" s="156">
        <f t="shared" si="46"/>
        <v>33.599999999999994</v>
      </c>
      <c r="AG255" s="156">
        <f t="shared" si="46"/>
        <v>31.999999999999993</v>
      </c>
      <c r="AH255" s="156">
        <f t="shared" si="46"/>
        <v>33.599999999999994</v>
      </c>
      <c r="AI255" s="156">
        <f t="shared" si="46"/>
        <v>30.399999999999991</v>
      </c>
      <c r="AJ255" s="156">
        <f t="shared" si="46"/>
        <v>31.999999999999993</v>
      </c>
      <c r="AK255" s="156">
        <f t="shared" si="46"/>
        <v>36.79999999999999</v>
      </c>
      <c r="AL255" s="156">
        <f t="shared" si="46"/>
        <v>33.599999999999994</v>
      </c>
      <c r="AM255" s="156">
        <f t="shared" si="46"/>
        <v>33.599999999999994</v>
      </c>
      <c r="AN255" s="156">
        <f t="shared" si="46"/>
        <v>35.199999999999989</v>
      </c>
      <c r="AO255" s="156">
        <f t="shared" si="46"/>
        <v>31.999999999999993</v>
      </c>
      <c r="AP255" s="156">
        <f t="shared" si="46"/>
        <v>30.399999999999991</v>
      </c>
      <c r="AQ255" s="156">
        <f t="shared" si="47"/>
        <v>33.599999999999994</v>
      </c>
      <c r="AR255" s="156">
        <f t="shared" si="47"/>
        <v>31.999999999999993</v>
      </c>
      <c r="AS255" s="156">
        <f t="shared" si="47"/>
        <v>33.599999999999994</v>
      </c>
      <c r="AT255" s="156">
        <f t="shared" si="47"/>
        <v>31.999999999999993</v>
      </c>
      <c r="AU255" s="156">
        <f t="shared" si="47"/>
        <v>31.999999999999993</v>
      </c>
      <c r="AV255" s="156">
        <f t="shared" si="47"/>
        <v>30.399999999999991</v>
      </c>
      <c r="AW255" s="156">
        <f t="shared" si="47"/>
        <v>36.79999999999999</v>
      </c>
      <c r="AX255" s="156">
        <f t="shared" si="47"/>
        <v>31.999999999999993</v>
      </c>
      <c r="AY255" s="156">
        <f t="shared" si="47"/>
        <v>35.199999999999989</v>
      </c>
      <c r="AZ255" s="156">
        <f t="shared" si="47"/>
        <v>35.199999999999989</v>
      </c>
      <c r="BA255" s="156">
        <f t="shared" si="47"/>
        <v>31.999999999999993</v>
      </c>
      <c r="BB255" s="156">
        <f t="shared" si="47"/>
        <v>31.999999999999993</v>
      </c>
    </row>
    <row r="256" hidden="1" outlineLevel="1">
      <c r="B256" s="80" t="s">
        <v>193</v>
      </c>
      <c r="C256" s="74" t="s">
        <v>194</v>
      </c>
      <c r="D256" s="74" t="s">
        <v>57</v>
      </c>
      <c r="E256" s="74"/>
      <c r="F256" s="74" t="s">
        <v>57</v>
      </c>
      <c r="G256" s="74"/>
      <c r="H256" s="74"/>
      <c r="I256" s="74"/>
      <c r="J256" s="74"/>
      <c r="K256" s="74"/>
      <c r="L256" s="76">
        <f t="shared" si="43"/>
        <v>1196.8</v>
      </c>
      <c r="M256" s="74"/>
      <c r="N256" s="137" t="str">
        <f t="shared" si="44"/>
        <v>AirOn360_Team05</v>
      </c>
      <c r="O256" s="137" t="str">
        <f t="shared" si="45"/>
        <v xml:space="preserve">Technical Product Owner</v>
      </c>
      <c r="P256" s="137" t="str">
        <f>Site!I12</f>
        <v xml:space="preserve">Lastname3, Firstname3</v>
      </c>
      <c r="Q256" s="74"/>
      <c r="R256" s="138"/>
      <c r="S256" s="156">
        <f t="shared" si="46"/>
        <v>33.599999999999994</v>
      </c>
      <c r="T256" s="156">
        <f t="shared" si="46"/>
        <v>31.999999999999993</v>
      </c>
      <c r="U256" s="156">
        <f t="shared" si="46"/>
        <v>36.79999999999999</v>
      </c>
      <c r="V256" s="156">
        <f t="shared" si="46"/>
        <v>28.799999999999994</v>
      </c>
      <c r="W256" s="156">
        <f t="shared" si="46"/>
        <v>33.599999999999994</v>
      </c>
      <c r="X256" s="156">
        <f t="shared" si="46"/>
        <v>31.999999999999993</v>
      </c>
      <c r="Y256" s="156">
        <f t="shared" si="46"/>
        <v>33.599999999999994</v>
      </c>
      <c r="Z256" s="156">
        <f t="shared" si="46"/>
        <v>36.79999999999999</v>
      </c>
      <c r="AA256" s="156">
        <f t="shared" si="46"/>
        <v>33.599999999999994</v>
      </c>
      <c r="AB256" s="156">
        <f t="shared" si="46"/>
        <v>35.199999999999989</v>
      </c>
      <c r="AC256" s="156">
        <f t="shared" si="46"/>
        <v>35.199999999999989</v>
      </c>
      <c r="AD256" s="156">
        <f t="shared" si="46"/>
        <v>30.399999999999991</v>
      </c>
      <c r="AE256" s="156">
        <f t="shared" si="46"/>
        <v>35.199999999999989</v>
      </c>
      <c r="AF256" s="156">
        <f t="shared" si="46"/>
        <v>33.599999999999994</v>
      </c>
      <c r="AG256" s="156">
        <f t="shared" si="46"/>
        <v>31.999999999999993</v>
      </c>
      <c r="AH256" s="156">
        <f t="shared" si="46"/>
        <v>33.599999999999994</v>
      </c>
      <c r="AI256" s="156">
        <f t="shared" si="46"/>
        <v>30.399999999999991</v>
      </c>
      <c r="AJ256" s="156">
        <f t="shared" si="46"/>
        <v>31.999999999999993</v>
      </c>
      <c r="AK256" s="156">
        <f t="shared" si="46"/>
        <v>36.79999999999999</v>
      </c>
      <c r="AL256" s="156">
        <f t="shared" si="46"/>
        <v>33.599999999999994</v>
      </c>
      <c r="AM256" s="156">
        <f t="shared" si="46"/>
        <v>33.599999999999994</v>
      </c>
      <c r="AN256" s="156">
        <f t="shared" si="46"/>
        <v>35.199999999999989</v>
      </c>
      <c r="AO256" s="156">
        <f t="shared" si="46"/>
        <v>31.999999999999993</v>
      </c>
      <c r="AP256" s="156">
        <f t="shared" si="46"/>
        <v>30.399999999999991</v>
      </c>
      <c r="AQ256" s="156">
        <f t="shared" si="47"/>
        <v>33.599999999999994</v>
      </c>
      <c r="AR256" s="156">
        <f t="shared" si="47"/>
        <v>31.999999999999993</v>
      </c>
      <c r="AS256" s="156">
        <f t="shared" si="47"/>
        <v>33.599999999999994</v>
      </c>
      <c r="AT256" s="156">
        <f t="shared" si="47"/>
        <v>31.999999999999993</v>
      </c>
      <c r="AU256" s="156">
        <f t="shared" si="47"/>
        <v>31.999999999999993</v>
      </c>
      <c r="AV256" s="156">
        <f t="shared" si="47"/>
        <v>30.399999999999991</v>
      </c>
      <c r="AW256" s="156">
        <f t="shared" si="47"/>
        <v>36.79999999999999</v>
      </c>
      <c r="AX256" s="156">
        <f t="shared" si="47"/>
        <v>31.999999999999993</v>
      </c>
      <c r="AY256" s="156">
        <f t="shared" si="47"/>
        <v>35.199999999999989</v>
      </c>
      <c r="AZ256" s="156">
        <f t="shared" si="47"/>
        <v>35.199999999999989</v>
      </c>
      <c r="BA256" s="156">
        <f t="shared" si="47"/>
        <v>31.999999999999993</v>
      </c>
      <c r="BB256" s="156">
        <f t="shared" si="47"/>
        <v>31.999999999999993</v>
      </c>
    </row>
    <row r="257" hidden="1" outlineLevel="1">
      <c r="B257" s="80" t="s">
        <v>193</v>
      </c>
      <c r="C257" s="74" t="s">
        <v>194</v>
      </c>
      <c r="D257" s="74" t="s">
        <v>57</v>
      </c>
      <c r="E257" s="74"/>
      <c r="F257" s="74" t="s">
        <v>57</v>
      </c>
      <c r="G257" s="74"/>
      <c r="H257" s="74"/>
      <c r="I257" s="74"/>
      <c r="J257" s="74"/>
      <c r="K257" s="74"/>
      <c r="L257" s="76">
        <f t="shared" si="43"/>
        <v>1196.8</v>
      </c>
      <c r="M257" s="74"/>
      <c r="N257" s="137" t="str">
        <f t="shared" si="44"/>
        <v>AirOn360_Team01</v>
      </c>
      <c r="O257" s="137" t="str">
        <f t="shared" si="45"/>
        <v xml:space="preserve">Development Engineer (Client/Server SW)</v>
      </c>
      <c r="P257" s="137" t="str">
        <f>Site!I13</f>
        <v xml:space="preserve">Lastname4, Firstname4</v>
      </c>
      <c r="Q257" s="74"/>
      <c r="R257" s="138"/>
      <c r="S257" s="156">
        <f t="shared" si="46"/>
        <v>33.599999999999994</v>
      </c>
      <c r="T257" s="156">
        <f t="shared" si="46"/>
        <v>31.999999999999993</v>
      </c>
      <c r="U257" s="156">
        <f t="shared" si="46"/>
        <v>36.79999999999999</v>
      </c>
      <c r="V257" s="156">
        <f t="shared" si="46"/>
        <v>28.799999999999994</v>
      </c>
      <c r="W257" s="156">
        <f t="shared" si="46"/>
        <v>33.599999999999994</v>
      </c>
      <c r="X257" s="156">
        <f t="shared" si="46"/>
        <v>31.999999999999993</v>
      </c>
      <c r="Y257" s="156">
        <f t="shared" si="46"/>
        <v>33.599999999999994</v>
      </c>
      <c r="Z257" s="156">
        <f t="shared" si="46"/>
        <v>36.79999999999999</v>
      </c>
      <c r="AA257" s="156">
        <f t="shared" si="46"/>
        <v>33.599999999999994</v>
      </c>
      <c r="AB257" s="156">
        <f t="shared" si="46"/>
        <v>35.199999999999989</v>
      </c>
      <c r="AC257" s="156">
        <f t="shared" si="46"/>
        <v>35.199999999999989</v>
      </c>
      <c r="AD257" s="156">
        <f t="shared" si="46"/>
        <v>30.399999999999991</v>
      </c>
      <c r="AE257" s="156">
        <f t="shared" si="46"/>
        <v>35.199999999999989</v>
      </c>
      <c r="AF257" s="156">
        <f t="shared" si="46"/>
        <v>33.599999999999994</v>
      </c>
      <c r="AG257" s="156">
        <f t="shared" si="46"/>
        <v>31.999999999999993</v>
      </c>
      <c r="AH257" s="156">
        <f t="shared" si="46"/>
        <v>33.599999999999994</v>
      </c>
      <c r="AI257" s="156">
        <f t="shared" si="46"/>
        <v>30.399999999999991</v>
      </c>
      <c r="AJ257" s="156">
        <f t="shared" si="46"/>
        <v>31.999999999999993</v>
      </c>
      <c r="AK257" s="156">
        <f t="shared" si="46"/>
        <v>36.79999999999999</v>
      </c>
      <c r="AL257" s="156">
        <f t="shared" si="46"/>
        <v>33.599999999999994</v>
      </c>
      <c r="AM257" s="156">
        <f t="shared" si="46"/>
        <v>33.599999999999994</v>
      </c>
      <c r="AN257" s="156">
        <f t="shared" si="46"/>
        <v>35.199999999999989</v>
      </c>
      <c r="AO257" s="156">
        <f t="shared" si="46"/>
        <v>31.999999999999993</v>
      </c>
      <c r="AP257" s="156">
        <f t="shared" si="46"/>
        <v>30.399999999999991</v>
      </c>
      <c r="AQ257" s="156">
        <f t="shared" si="47"/>
        <v>33.599999999999994</v>
      </c>
      <c r="AR257" s="156">
        <f t="shared" si="47"/>
        <v>31.999999999999993</v>
      </c>
      <c r="AS257" s="156">
        <f t="shared" si="47"/>
        <v>33.599999999999994</v>
      </c>
      <c r="AT257" s="156">
        <f t="shared" si="47"/>
        <v>31.999999999999993</v>
      </c>
      <c r="AU257" s="156">
        <f t="shared" si="47"/>
        <v>31.999999999999993</v>
      </c>
      <c r="AV257" s="156">
        <f t="shared" si="47"/>
        <v>30.399999999999991</v>
      </c>
      <c r="AW257" s="156">
        <f t="shared" si="47"/>
        <v>36.79999999999999</v>
      </c>
      <c r="AX257" s="156">
        <f t="shared" si="47"/>
        <v>31.999999999999993</v>
      </c>
      <c r="AY257" s="156">
        <f t="shared" si="47"/>
        <v>35.199999999999989</v>
      </c>
      <c r="AZ257" s="156">
        <f t="shared" si="47"/>
        <v>35.199999999999989</v>
      </c>
      <c r="BA257" s="156">
        <f t="shared" si="47"/>
        <v>31.999999999999993</v>
      </c>
      <c r="BB257" s="156">
        <f t="shared" si="47"/>
        <v>31.999999999999993</v>
      </c>
    </row>
    <row r="258" hidden="1" outlineLevel="1">
      <c r="B258" s="80" t="s">
        <v>193</v>
      </c>
      <c r="C258" s="74" t="s">
        <v>194</v>
      </c>
      <c r="D258" s="74" t="s">
        <v>57</v>
      </c>
      <c r="E258" s="74"/>
      <c r="F258" s="74" t="s">
        <v>57</v>
      </c>
      <c r="G258" s="74"/>
      <c r="H258" s="74"/>
      <c r="I258" s="74"/>
      <c r="J258" s="74"/>
      <c r="K258" s="74"/>
      <c r="L258" s="76">
        <f t="shared" si="43"/>
        <v>1196.8</v>
      </c>
      <c r="M258" s="74"/>
      <c r="N258" s="137" t="str">
        <f t="shared" si="44"/>
        <v>AirOn360_Team18</v>
      </c>
      <c r="O258" s="137" t="str">
        <f t="shared" si="45"/>
        <v xml:space="preserve">Development Engineer (Client/Server SW)</v>
      </c>
      <c r="P258" s="137" t="str">
        <f>Site!I14</f>
        <v xml:space="preserve">Lastname5, Firstname5</v>
      </c>
      <c r="Q258" s="74"/>
      <c r="R258" s="138"/>
      <c r="S258" s="156">
        <f t="shared" si="46"/>
        <v>33.599999999999994</v>
      </c>
      <c r="T258" s="156">
        <f t="shared" si="46"/>
        <v>31.999999999999993</v>
      </c>
      <c r="U258" s="156">
        <f t="shared" si="46"/>
        <v>36.79999999999999</v>
      </c>
      <c r="V258" s="156">
        <f t="shared" si="46"/>
        <v>28.799999999999994</v>
      </c>
      <c r="W258" s="156">
        <f t="shared" si="46"/>
        <v>33.599999999999994</v>
      </c>
      <c r="X258" s="156">
        <f t="shared" si="46"/>
        <v>31.999999999999993</v>
      </c>
      <c r="Y258" s="156">
        <f t="shared" si="46"/>
        <v>33.599999999999994</v>
      </c>
      <c r="Z258" s="156">
        <f t="shared" si="46"/>
        <v>36.79999999999999</v>
      </c>
      <c r="AA258" s="156">
        <f t="shared" si="46"/>
        <v>33.599999999999994</v>
      </c>
      <c r="AB258" s="156">
        <f t="shared" si="46"/>
        <v>35.199999999999989</v>
      </c>
      <c r="AC258" s="156">
        <f t="shared" si="46"/>
        <v>35.199999999999989</v>
      </c>
      <c r="AD258" s="156">
        <f t="shared" si="46"/>
        <v>30.399999999999991</v>
      </c>
      <c r="AE258" s="156">
        <f t="shared" si="46"/>
        <v>35.199999999999989</v>
      </c>
      <c r="AF258" s="156">
        <f t="shared" si="46"/>
        <v>33.599999999999994</v>
      </c>
      <c r="AG258" s="156">
        <f t="shared" si="46"/>
        <v>31.999999999999993</v>
      </c>
      <c r="AH258" s="156">
        <f t="shared" si="46"/>
        <v>33.599999999999994</v>
      </c>
      <c r="AI258" s="156">
        <f t="shared" si="46"/>
        <v>30.399999999999991</v>
      </c>
      <c r="AJ258" s="156">
        <f t="shared" si="46"/>
        <v>31.999999999999993</v>
      </c>
      <c r="AK258" s="156">
        <f t="shared" si="46"/>
        <v>36.79999999999999</v>
      </c>
      <c r="AL258" s="156">
        <f t="shared" si="46"/>
        <v>33.599999999999994</v>
      </c>
      <c r="AM258" s="156">
        <f t="shared" si="46"/>
        <v>33.599999999999994</v>
      </c>
      <c r="AN258" s="156">
        <f t="shared" si="46"/>
        <v>35.199999999999989</v>
      </c>
      <c r="AO258" s="156">
        <f t="shared" si="46"/>
        <v>31.999999999999993</v>
      </c>
      <c r="AP258" s="156">
        <f t="shared" si="46"/>
        <v>30.399999999999991</v>
      </c>
      <c r="AQ258" s="156">
        <f t="shared" si="47"/>
        <v>33.599999999999994</v>
      </c>
      <c r="AR258" s="156">
        <f t="shared" si="47"/>
        <v>31.999999999999993</v>
      </c>
      <c r="AS258" s="156">
        <f t="shared" si="47"/>
        <v>33.599999999999994</v>
      </c>
      <c r="AT258" s="156">
        <f t="shared" si="47"/>
        <v>31.999999999999993</v>
      </c>
      <c r="AU258" s="156">
        <f t="shared" si="47"/>
        <v>31.999999999999993</v>
      </c>
      <c r="AV258" s="156">
        <f t="shared" si="47"/>
        <v>30.399999999999991</v>
      </c>
      <c r="AW258" s="156">
        <f t="shared" si="47"/>
        <v>36.79999999999999</v>
      </c>
      <c r="AX258" s="156">
        <f t="shared" si="47"/>
        <v>31.999999999999993</v>
      </c>
      <c r="AY258" s="156">
        <f t="shared" si="47"/>
        <v>35.199999999999989</v>
      </c>
      <c r="AZ258" s="156">
        <f t="shared" si="47"/>
        <v>35.199999999999989</v>
      </c>
      <c r="BA258" s="156">
        <f t="shared" si="47"/>
        <v>31.999999999999993</v>
      </c>
      <c r="BB258" s="156">
        <f t="shared" si="47"/>
        <v>31.999999999999993</v>
      </c>
    </row>
    <row r="259" hidden="1" outlineLevel="1">
      <c r="B259" s="80" t="s">
        <v>193</v>
      </c>
      <c r="C259" s="74" t="s">
        <v>194</v>
      </c>
      <c r="D259" s="74" t="s">
        <v>57</v>
      </c>
      <c r="E259" s="74"/>
      <c r="F259" s="74" t="s">
        <v>57</v>
      </c>
      <c r="G259" s="74"/>
      <c r="H259" s="74"/>
      <c r="I259" s="74"/>
      <c r="J259" s="74"/>
      <c r="K259" s="74"/>
      <c r="L259" s="76">
        <f t="shared" si="43"/>
        <v>1196.8</v>
      </c>
      <c r="M259" s="74"/>
      <c r="N259" s="137" t="str">
        <f t="shared" si="44"/>
        <v>AirOn360_Team01</v>
      </c>
      <c r="O259" s="137" t="str">
        <f t="shared" si="45"/>
        <v xml:space="preserve">Requirements Engineer/Systems Architect</v>
      </c>
      <c r="P259" s="137" t="str">
        <f>Site!I15</f>
        <v xml:space="preserve">Lastname6, Firstname6</v>
      </c>
      <c r="Q259" s="74"/>
      <c r="R259" s="138"/>
      <c r="S259" s="156">
        <f t="shared" si="46"/>
        <v>33.599999999999994</v>
      </c>
      <c r="T259" s="156">
        <f t="shared" si="46"/>
        <v>31.999999999999993</v>
      </c>
      <c r="U259" s="156">
        <f t="shared" si="46"/>
        <v>36.79999999999999</v>
      </c>
      <c r="V259" s="156">
        <f t="shared" si="46"/>
        <v>28.799999999999994</v>
      </c>
      <c r="W259" s="156">
        <f t="shared" si="46"/>
        <v>33.599999999999994</v>
      </c>
      <c r="X259" s="156">
        <f t="shared" si="46"/>
        <v>31.999999999999993</v>
      </c>
      <c r="Y259" s="156">
        <f t="shared" si="46"/>
        <v>33.599999999999994</v>
      </c>
      <c r="Z259" s="156">
        <f t="shared" si="46"/>
        <v>36.79999999999999</v>
      </c>
      <c r="AA259" s="156">
        <f t="shared" si="46"/>
        <v>33.599999999999994</v>
      </c>
      <c r="AB259" s="156">
        <f t="shared" si="46"/>
        <v>35.199999999999989</v>
      </c>
      <c r="AC259" s="156">
        <f t="shared" si="46"/>
        <v>35.199999999999989</v>
      </c>
      <c r="AD259" s="156">
        <f t="shared" si="46"/>
        <v>30.399999999999991</v>
      </c>
      <c r="AE259" s="156">
        <f t="shared" si="46"/>
        <v>35.199999999999989</v>
      </c>
      <c r="AF259" s="156">
        <f t="shared" si="46"/>
        <v>33.599999999999994</v>
      </c>
      <c r="AG259" s="156">
        <f t="shared" si="46"/>
        <v>31.999999999999993</v>
      </c>
      <c r="AH259" s="156">
        <f t="shared" si="46"/>
        <v>33.599999999999994</v>
      </c>
      <c r="AI259" s="156">
        <f t="shared" si="46"/>
        <v>30.399999999999991</v>
      </c>
      <c r="AJ259" s="156">
        <f t="shared" si="46"/>
        <v>31.999999999999993</v>
      </c>
      <c r="AK259" s="156">
        <f t="shared" si="46"/>
        <v>36.79999999999999</v>
      </c>
      <c r="AL259" s="156">
        <f t="shared" si="46"/>
        <v>33.599999999999994</v>
      </c>
      <c r="AM259" s="156">
        <f t="shared" si="46"/>
        <v>33.599999999999994</v>
      </c>
      <c r="AN259" s="156">
        <f t="shared" si="46"/>
        <v>35.199999999999989</v>
      </c>
      <c r="AO259" s="156">
        <f t="shared" si="46"/>
        <v>31.999999999999993</v>
      </c>
      <c r="AP259" s="156">
        <f t="shared" si="46"/>
        <v>30.399999999999991</v>
      </c>
      <c r="AQ259" s="156">
        <f t="shared" si="47"/>
        <v>33.599999999999994</v>
      </c>
      <c r="AR259" s="156">
        <f t="shared" si="47"/>
        <v>31.999999999999993</v>
      </c>
      <c r="AS259" s="156">
        <f t="shared" si="47"/>
        <v>33.599999999999994</v>
      </c>
      <c r="AT259" s="156">
        <f t="shared" si="47"/>
        <v>31.999999999999993</v>
      </c>
      <c r="AU259" s="156">
        <f t="shared" si="47"/>
        <v>31.999999999999993</v>
      </c>
      <c r="AV259" s="156">
        <f t="shared" si="47"/>
        <v>30.399999999999991</v>
      </c>
      <c r="AW259" s="156">
        <f t="shared" si="47"/>
        <v>36.79999999999999</v>
      </c>
      <c r="AX259" s="156">
        <f t="shared" si="47"/>
        <v>31.999999999999993</v>
      </c>
      <c r="AY259" s="156">
        <f t="shared" si="47"/>
        <v>35.199999999999989</v>
      </c>
      <c r="AZ259" s="156">
        <f t="shared" si="47"/>
        <v>35.199999999999989</v>
      </c>
      <c r="BA259" s="156">
        <f t="shared" si="47"/>
        <v>31.999999999999993</v>
      </c>
      <c r="BB259" s="156">
        <f t="shared" si="47"/>
        <v>31.999999999999993</v>
      </c>
    </row>
    <row r="260" hidden="1" outlineLevel="1">
      <c r="B260" s="80" t="s">
        <v>193</v>
      </c>
      <c r="C260" s="74" t="s">
        <v>194</v>
      </c>
      <c r="D260" s="74" t="s">
        <v>57</v>
      </c>
      <c r="E260" s="74"/>
      <c r="F260" s="74" t="s">
        <v>57</v>
      </c>
      <c r="G260" s="74"/>
      <c r="H260" s="74"/>
      <c r="I260" s="74"/>
      <c r="J260" s="74"/>
      <c r="K260" s="74"/>
      <c r="L260" s="76">
        <f t="shared" si="43"/>
        <v>1196.8</v>
      </c>
      <c r="M260" s="74"/>
      <c r="N260" s="137" t="str">
        <f t="shared" si="44"/>
        <v>AirOn360_Team01</v>
      </c>
      <c r="O260" s="137" t="str">
        <f t="shared" si="45"/>
        <v xml:space="preserve">Development Engineer (Client/Server SW)</v>
      </c>
      <c r="P260" s="137" t="str">
        <f>Site!I16</f>
        <v xml:space="preserve">Lastname7, Firstname7</v>
      </c>
      <c r="Q260" s="74"/>
      <c r="R260" s="138"/>
      <c r="S260" s="156">
        <f t="shared" si="46"/>
        <v>33.599999999999994</v>
      </c>
      <c r="T260" s="156">
        <f t="shared" si="46"/>
        <v>31.999999999999993</v>
      </c>
      <c r="U260" s="156">
        <f t="shared" si="46"/>
        <v>36.79999999999999</v>
      </c>
      <c r="V260" s="156">
        <f t="shared" si="46"/>
        <v>28.799999999999994</v>
      </c>
      <c r="W260" s="156">
        <f t="shared" si="46"/>
        <v>33.599999999999994</v>
      </c>
      <c r="X260" s="156">
        <f t="shared" si="46"/>
        <v>31.999999999999993</v>
      </c>
      <c r="Y260" s="156">
        <f t="shared" si="46"/>
        <v>33.599999999999994</v>
      </c>
      <c r="Z260" s="156">
        <f t="shared" si="46"/>
        <v>36.79999999999999</v>
      </c>
      <c r="AA260" s="156">
        <f t="shared" si="46"/>
        <v>33.599999999999994</v>
      </c>
      <c r="AB260" s="156">
        <f t="shared" si="46"/>
        <v>35.199999999999989</v>
      </c>
      <c r="AC260" s="156">
        <f t="shared" si="46"/>
        <v>35.199999999999989</v>
      </c>
      <c r="AD260" s="156">
        <f t="shared" si="46"/>
        <v>30.399999999999991</v>
      </c>
      <c r="AE260" s="156">
        <f t="shared" si="46"/>
        <v>35.199999999999989</v>
      </c>
      <c r="AF260" s="156">
        <f t="shared" si="46"/>
        <v>33.599999999999994</v>
      </c>
      <c r="AG260" s="156">
        <f t="shared" si="46"/>
        <v>31.999999999999993</v>
      </c>
      <c r="AH260" s="156">
        <f t="shared" si="46"/>
        <v>33.599999999999994</v>
      </c>
      <c r="AI260" s="156">
        <f t="shared" si="46"/>
        <v>30.399999999999991</v>
      </c>
      <c r="AJ260" s="156">
        <f t="shared" si="46"/>
        <v>31.999999999999993</v>
      </c>
      <c r="AK260" s="156">
        <f t="shared" si="46"/>
        <v>36.79999999999999</v>
      </c>
      <c r="AL260" s="156">
        <f t="shared" si="46"/>
        <v>33.599999999999994</v>
      </c>
      <c r="AM260" s="156">
        <f t="shared" si="46"/>
        <v>33.599999999999994</v>
      </c>
      <c r="AN260" s="156">
        <f t="shared" si="46"/>
        <v>35.199999999999989</v>
      </c>
      <c r="AO260" s="156">
        <f t="shared" si="46"/>
        <v>31.999999999999993</v>
      </c>
      <c r="AP260" s="156">
        <f t="shared" si="46"/>
        <v>30.399999999999991</v>
      </c>
      <c r="AQ260" s="156">
        <f t="shared" si="47"/>
        <v>33.599999999999994</v>
      </c>
      <c r="AR260" s="156">
        <f t="shared" si="47"/>
        <v>31.999999999999993</v>
      </c>
      <c r="AS260" s="156">
        <f t="shared" si="47"/>
        <v>33.599999999999994</v>
      </c>
      <c r="AT260" s="156">
        <f t="shared" si="47"/>
        <v>31.999999999999993</v>
      </c>
      <c r="AU260" s="156">
        <f t="shared" si="47"/>
        <v>31.999999999999993</v>
      </c>
      <c r="AV260" s="156">
        <f t="shared" si="47"/>
        <v>30.399999999999991</v>
      </c>
      <c r="AW260" s="156">
        <f t="shared" si="47"/>
        <v>36.79999999999999</v>
      </c>
      <c r="AX260" s="156">
        <f t="shared" si="47"/>
        <v>31.999999999999993</v>
      </c>
      <c r="AY260" s="156">
        <f t="shared" si="47"/>
        <v>35.199999999999989</v>
      </c>
      <c r="AZ260" s="156">
        <f t="shared" si="47"/>
        <v>35.199999999999989</v>
      </c>
      <c r="BA260" s="156">
        <f t="shared" si="47"/>
        <v>31.999999999999993</v>
      </c>
      <c r="BB260" s="156">
        <f t="shared" si="47"/>
        <v>31.999999999999993</v>
      </c>
    </row>
    <row r="261" hidden="1" outlineLevel="1">
      <c r="B261" s="80" t="s">
        <v>193</v>
      </c>
      <c r="C261" s="74" t="s">
        <v>194</v>
      </c>
      <c r="D261" s="74" t="s">
        <v>57</v>
      </c>
      <c r="E261" s="74"/>
      <c r="F261" s="74" t="s">
        <v>57</v>
      </c>
      <c r="G261" s="74"/>
      <c r="H261" s="74"/>
      <c r="I261" s="74"/>
      <c r="J261" s="74"/>
      <c r="K261" s="74"/>
      <c r="L261" s="76">
        <f t="shared" si="43"/>
        <v>598.39999999999998</v>
      </c>
      <c r="M261" s="74"/>
      <c r="N261" s="137" t="str">
        <f t="shared" si="44"/>
        <v>AirOn360_Team01</v>
      </c>
      <c r="O261" s="137" t="str">
        <f t="shared" si="45"/>
        <v xml:space="preserve">Development Engineer (Client/Server SW)</v>
      </c>
      <c r="P261" s="137" t="str">
        <f>Site!I17</f>
        <v xml:space="preserve">Lastname8, Firstname8</v>
      </c>
      <c r="Q261" s="74"/>
      <c r="R261" s="138"/>
      <c r="S261" s="156">
        <f t="shared" si="46"/>
        <v>16.799999999999997</v>
      </c>
      <c r="T261" s="156">
        <f t="shared" si="46"/>
        <v>15.999999999999996</v>
      </c>
      <c r="U261" s="156">
        <f t="shared" si="46"/>
        <v>18.399999999999995</v>
      </c>
      <c r="V261" s="156">
        <f t="shared" si="46"/>
        <v>14.399999999999997</v>
      </c>
      <c r="W261" s="156">
        <f t="shared" si="46"/>
        <v>16.799999999999997</v>
      </c>
      <c r="X261" s="156">
        <f t="shared" si="46"/>
        <v>15.999999999999996</v>
      </c>
      <c r="Y261" s="156">
        <f t="shared" si="46"/>
        <v>16.799999999999997</v>
      </c>
      <c r="Z261" s="156">
        <f t="shared" si="46"/>
        <v>18.399999999999995</v>
      </c>
      <c r="AA261" s="156">
        <f t="shared" si="46"/>
        <v>16.799999999999997</v>
      </c>
      <c r="AB261" s="156">
        <f t="shared" si="46"/>
        <v>17.599999999999994</v>
      </c>
      <c r="AC261" s="156">
        <f t="shared" si="46"/>
        <v>17.599999999999994</v>
      </c>
      <c r="AD261" s="156">
        <f t="shared" si="46"/>
        <v>15.199999999999996</v>
      </c>
      <c r="AE261" s="156">
        <f t="shared" si="46"/>
        <v>17.599999999999994</v>
      </c>
      <c r="AF261" s="156">
        <f t="shared" si="46"/>
        <v>16.799999999999997</v>
      </c>
      <c r="AG261" s="156">
        <f t="shared" si="46"/>
        <v>15.999999999999996</v>
      </c>
      <c r="AH261" s="156">
        <f t="shared" si="46"/>
        <v>16.799999999999997</v>
      </c>
      <c r="AI261" s="156">
        <f t="shared" si="46"/>
        <v>15.199999999999996</v>
      </c>
      <c r="AJ261" s="156">
        <f t="shared" si="46"/>
        <v>15.999999999999996</v>
      </c>
      <c r="AK261" s="156">
        <f t="shared" si="46"/>
        <v>18.399999999999995</v>
      </c>
      <c r="AL261" s="156">
        <f t="shared" si="46"/>
        <v>16.799999999999997</v>
      </c>
      <c r="AM261" s="156">
        <f t="shared" si="46"/>
        <v>16.799999999999997</v>
      </c>
      <c r="AN261" s="156">
        <f t="shared" si="46"/>
        <v>17.599999999999994</v>
      </c>
      <c r="AO261" s="156">
        <f t="shared" si="46"/>
        <v>15.999999999999996</v>
      </c>
      <c r="AP261" s="156">
        <f t="shared" si="46"/>
        <v>15.199999999999996</v>
      </c>
      <c r="AQ261" s="156">
        <f t="shared" si="47"/>
        <v>16.799999999999997</v>
      </c>
      <c r="AR261" s="156">
        <f t="shared" si="47"/>
        <v>15.999999999999996</v>
      </c>
      <c r="AS261" s="156">
        <f t="shared" si="47"/>
        <v>16.799999999999997</v>
      </c>
      <c r="AT261" s="156">
        <f t="shared" si="47"/>
        <v>15.999999999999996</v>
      </c>
      <c r="AU261" s="156">
        <f t="shared" si="47"/>
        <v>15.999999999999996</v>
      </c>
      <c r="AV261" s="156">
        <f t="shared" si="47"/>
        <v>15.199999999999996</v>
      </c>
      <c r="AW261" s="156">
        <f t="shared" si="47"/>
        <v>18.399999999999995</v>
      </c>
      <c r="AX261" s="156">
        <f t="shared" si="47"/>
        <v>15.999999999999996</v>
      </c>
      <c r="AY261" s="156">
        <f t="shared" si="47"/>
        <v>17.599999999999994</v>
      </c>
      <c r="AZ261" s="156">
        <f t="shared" si="47"/>
        <v>17.599999999999994</v>
      </c>
      <c r="BA261" s="156">
        <f t="shared" si="47"/>
        <v>15.999999999999996</v>
      </c>
      <c r="BB261" s="156">
        <f t="shared" si="47"/>
        <v>15.999999999999996</v>
      </c>
    </row>
    <row r="262" hidden="1" outlineLevel="1">
      <c r="B262" s="80" t="s">
        <v>193</v>
      </c>
      <c r="C262" s="74" t="s">
        <v>194</v>
      </c>
      <c r="D262" s="74" t="s">
        <v>57</v>
      </c>
      <c r="E262" s="74"/>
      <c r="F262" s="74" t="s">
        <v>57</v>
      </c>
      <c r="G262" s="74"/>
      <c r="H262" s="74"/>
      <c r="I262" s="74"/>
      <c r="J262" s="74"/>
      <c r="K262" s="74"/>
      <c r="L262" s="76">
        <f t="shared" si="43"/>
        <v>1196.8</v>
      </c>
      <c r="M262" s="74"/>
      <c r="N262" s="137" t="str">
        <f t="shared" si="44"/>
        <v>AirOn360_Team09</v>
      </c>
      <c r="O262" s="137" t="str">
        <f t="shared" si="45"/>
        <v xml:space="preserve">Technical Product Owner</v>
      </c>
      <c r="P262" s="137" t="str">
        <f>Site!I18</f>
        <v xml:space="preserve">Lastname9, Firstname9</v>
      </c>
      <c r="Q262" s="74"/>
      <c r="R262" s="138"/>
      <c r="S262" s="156">
        <f t="shared" si="46"/>
        <v>33.599999999999994</v>
      </c>
      <c r="T262" s="156">
        <f t="shared" si="46"/>
        <v>31.999999999999993</v>
      </c>
      <c r="U262" s="156">
        <f t="shared" si="46"/>
        <v>36.79999999999999</v>
      </c>
      <c r="V262" s="156">
        <f t="shared" si="46"/>
        <v>28.799999999999994</v>
      </c>
      <c r="W262" s="156">
        <f t="shared" si="46"/>
        <v>33.599999999999994</v>
      </c>
      <c r="X262" s="156">
        <f t="shared" si="46"/>
        <v>31.999999999999993</v>
      </c>
      <c r="Y262" s="156">
        <f t="shared" si="46"/>
        <v>33.599999999999994</v>
      </c>
      <c r="Z262" s="156">
        <f t="shared" si="46"/>
        <v>36.79999999999999</v>
      </c>
      <c r="AA262" s="156">
        <f t="shared" si="46"/>
        <v>33.599999999999994</v>
      </c>
      <c r="AB262" s="156">
        <f t="shared" si="46"/>
        <v>35.199999999999989</v>
      </c>
      <c r="AC262" s="156">
        <f t="shared" si="46"/>
        <v>35.199999999999989</v>
      </c>
      <c r="AD262" s="156">
        <f t="shared" si="46"/>
        <v>30.399999999999991</v>
      </c>
      <c r="AE262" s="156">
        <f t="shared" si="46"/>
        <v>35.199999999999989</v>
      </c>
      <c r="AF262" s="156">
        <f t="shared" si="46"/>
        <v>33.599999999999994</v>
      </c>
      <c r="AG262" s="156">
        <f t="shared" si="46"/>
        <v>31.999999999999993</v>
      </c>
      <c r="AH262" s="156">
        <f t="shared" si="46"/>
        <v>33.599999999999994</v>
      </c>
      <c r="AI262" s="156">
        <f t="shared" si="46"/>
        <v>30.399999999999991</v>
      </c>
      <c r="AJ262" s="156">
        <f t="shared" si="46"/>
        <v>31.999999999999993</v>
      </c>
      <c r="AK262" s="156">
        <f t="shared" si="46"/>
        <v>36.79999999999999</v>
      </c>
      <c r="AL262" s="156">
        <f t="shared" si="46"/>
        <v>33.599999999999994</v>
      </c>
      <c r="AM262" s="156">
        <f t="shared" si="46"/>
        <v>33.599999999999994</v>
      </c>
      <c r="AN262" s="156">
        <f t="shared" si="46"/>
        <v>35.199999999999989</v>
      </c>
      <c r="AO262" s="156">
        <f t="shared" si="46"/>
        <v>31.999999999999993</v>
      </c>
      <c r="AP262" s="156">
        <f t="shared" si="46"/>
        <v>30.399999999999991</v>
      </c>
      <c r="AQ262" s="156">
        <f t="shared" si="47"/>
        <v>33.599999999999994</v>
      </c>
      <c r="AR262" s="156">
        <f t="shared" si="47"/>
        <v>31.999999999999993</v>
      </c>
      <c r="AS262" s="156">
        <f t="shared" si="47"/>
        <v>33.599999999999994</v>
      </c>
      <c r="AT262" s="156">
        <f t="shared" si="47"/>
        <v>31.999999999999993</v>
      </c>
      <c r="AU262" s="156">
        <f t="shared" si="47"/>
        <v>31.999999999999993</v>
      </c>
      <c r="AV262" s="156">
        <f t="shared" si="47"/>
        <v>30.399999999999991</v>
      </c>
      <c r="AW262" s="156">
        <f t="shared" si="47"/>
        <v>36.79999999999999</v>
      </c>
      <c r="AX262" s="156">
        <f t="shared" si="47"/>
        <v>31.999999999999993</v>
      </c>
      <c r="AY262" s="156">
        <f t="shared" si="47"/>
        <v>35.199999999999989</v>
      </c>
      <c r="AZ262" s="156">
        <f t="shared" si="47"/>
        <v>35.199999999999989</v>
      </c>
      <c r="BA262" s="156">
        <f t="shared" si="47"/>
        <v>31.999999999999993</v>
      </c>
      <c r="BB262" s="156">
        <f t="shared" si="47"/>
        <v>31.999999999999993</v>
      </c>
    </row>
    <row r="263" hidden="1" outlineLevel="1">
      <c r="B263" s="80" t="s">
        <v>193</v>
      </c>
      <c r="C263" s="74" t="s">
        <v>194</v>
      </c>
      <c r="D263" s="74" t="s">
        <v>57</v>
      </c>
      <c r="E263" s="74"/>
      <c r="F263" s="74" t="s">
        <v>57</v>
      </c>
      <c r="G263" s="74"/>
      <c r="H263" s="74"/>
      <c r="I263" s="74"/>
      <c r="J263" s="74"/>
      <c r="K263" s="74"/>
      <c r="L263" s="76">
        <f t="shared" si="43"/>
        <v>1196.8</v>
      </c>
      <c r="M263" s="74"/>
      <c r="N263" s="137" t="str">
        <f t="shared" si="44"/>
        <v>AirOn360_Team14</v>
      </c>
      <c r="O263" s="137" t="str">
        <f t="shared" si="45"/>
        <v xml:space="preserve">DevOps Engineer</v>
      </c>
      <c r="P263" s="137" t="str">
        <f>Site!I19</f>
        <v xml:space="preserve">Lastname10, Firstname10</v>
      </c>
      <c r="Q263" s="74"/>
      <c r="R263" s="138"/>
      <c r="S263" s="156">
        <f t="shared" si="46"/>
        <v>33.599999999999994</v>
      </c>
      <c r="T263" s="156">
        <f t="shared" si="46"/>
        <v>31.999999999999993</v>
      </c>
      <c r="U263" s="156">
        <f t="shared" si="46"/>
        <v>36.79999999999999</v>
      </c>
      <c r="V263" s="156">
        <f t="shared" si="46"/>
        <v>28.799999999999994</v>
      </c>
      <c r="W263" s="156">
        <f t="shared" si="46"/>
        <v>33.599999999999994</v>
      </c>
      <c r="X263" s="156">
        <f t="shared" si="46"/>
        <v>31.999999999999993</v>
      </c>
      <c r="Y263" s="156">
        <f t="shared" si="46"/>
        <v>33.599999999999994</v>
      </c>
      <c r="Z263" s="156">
        <f t="shared" si="46"/>
        <v>36.79999999999999</v>
      </c>
      <c r="AA263" s="156">
        <f t="shared" si="46"/>
        <v>33.599999999999994</v>
      </c>
      <c r="AB263" s="156">
        <f t="shared" si="46"/>
        <v>35.199999999999989</v>
      </c>
      <c r="AC263" s="156">
        <f t="shared" si="46"/>
        <v>35.199999999999989</v>
      </c>
      <c r="AD263" s="156">
        <f t="shared" si="46"/>
        <v>30.399999999999991</v>
      </c>
      <c r="AE263" s="156">
        <f t="shared" si="46"/>
        <v>35.199999999999989</v>
      </c>
      <c r="AF263" s="156">
        <f t="shared" si="46"/>
        <v>33.599999999999994</v>
      </c>
      <c r="AG263" s="156">
        <f t="shared" si="46"/>
        <v>31.999999999999993</v>
      </c>
      <c r="AH263" s="156">
        <f t="shared" si="46"/>
        <v>33.599999999999994</v>
      </c>
      <c r="AI263" s="156">
        <f t="shared" si="46"/>
        <v>30.399999999999991</v>
      </c>
      <c r="AJ263" s="156">
        <f t="shared" si="46"/>
        <v>31.999999999999993</v>
      </c>
      <c r="AK263" s="156">
        <f t="shared" si="46"/>
        <v>36.79999999999999</v>
      </c>
      <c r="AL263" s="156">
        <f t="shared" si="46"/>
        <v>33.599999999999994</v>
      </c>
      <c r="AM263" s="156">
        <f t="shared" si="46"/>
        <v>33.599999999999994</v>
      </c>
      <c r="AN263" s="156">
        <f t="shared" si="46"/>
        <v>35.199999999999989</v>
      </c>
      <c r="AO263" s="156">
        <f t="shared" si="46"/>
        <v>31.999999999999993</v>
      </c>
      <c r="AP263" s="156">
        <f t="shared" si="46"/>
        <v>30.399999999999991</v>
      </c>
      <c r="AQ263" s="156">
        <f t="shared" si="47"/>
        <v>33.599999999999994</v>
      </c>
      <c r="AR263" s="156">
        <f t="shared" si="47"/>
        <v>31.999999999999993</v>
      </c>
      <c r="AS263" s="156">
        <f t="shared" si="47"/>
        <v>33.599999999999994</v>
      </c>
      <c r="AT263" s="156">
        <f t="shared" si="47"/>
        <v>31.999999999999993</v>
      </c>
      <c r="AU263" s="156">
        <f t="shared" si="47"/>
        <v>31.999999999999993</v>
      </c>
      <c r="AV263" s="156">
        <f t="shared" si="47"/>
        <v>30.399999999999991</v>
      </c>
      <c r="AW263" s="156">
        <f t="shared" si="47"/>
        <v>36.79999999999999</v>
      </c>
      <c r="AX263" s="156">
        <f t="shared" si="47"/>
        <v>31.999999999999993</v>
      </c>
      <c r="AY263" s="156">
        <f t="shared" si="47"/>
        <v>35.199999999999989</v>
      </c>
      <c r="AZ263" s="156">
        <f t="shared" si="47"/>
        <v>35.199999999999989</v>
      </c>
      <c r="BA263" s="156">
        <f t="shared" si="47"/>
        <v>31.999999999999993</v>
      </c>
      <c r="BB263" s="156">
        <f t="shared" si="47"/>
        <v>31.999999999999993</v>
      </c>
    </row>
    <row r="264" hidden="1" outlineLevel="1">
      <c r="B264" s="80" t="s">
        <v>193</v>
      </c>
      <c r="C264" s="74" t="s">
        <v>194</v>
      </c>
      <c r="D264" s="74" t="s">
        <v>57</v>
      </c>
      <c r="E264" s="74"/>
      <c r="F264" s="74" t="s">
        <v>57</v>
      </c>
      <c r="G264" s="74"/>
      <c r="H264" s="74"/>
      <c r="I264" s="74"/>
      <c r="J264" s="74"/>
      <c r="K264" s="74"/>
      <c r="L264" s="76">
        <f t="shared" si="43"/>
        <v>1196.8</v>
      </c>
      <c r="M264" s="74"/>
      <c r="N264" s="137" t="str">
        <f t="shared" si="44"/>
        <v>AirOn360_Team18</v>
      </c>
      <c r="O264" s="137" t="str">
        <f t="shared" si="45"/>
        <v xml:space="preserve">Development Engineer (Client/Server SW)</v>
      </c>
      <c r="P264" s="137" t="str">
        <f>Site!I20</f>
        <v xml:space="preserve">Lastname11, Firstname11</v>
      </c>
      <c r="Q264" s="74"/>
      <c r="R264" s="138"/>
      <c r="S264" s="156">
        <f t="shared" si="46"/>
        <v>33.599999999999994</v>
      </c>
      <c r="T264" s="156">
        <f t="shared" si="46"/>
        <v>31.999999999999993</v>
      </c>
      <c r="U264" s="156">
        <f t="shared" si="46"/>
        <v>36.79999999999999</v>
      </c>
      <c r="V264" s="156">
        <f t="shared" si="46"/>
        <v>28.799999999999994</v>
      </c>
      <c r="W264" s="156">
        <f t="shared" si="46"/>
        <v>33.599999999999994</v>
      </c>
      <c r="X264" s="156">
        <f t="shared" si="46"/>
        <v>31.999999999999993</v>
      </c>
      <c r="Y264" s="156">
        <f t="shared" si="46"/>
        <v>33.599999999999994</v>
      </c>
      <c r="Z264" s="156">
        <f t="shared" si="46"/>
        <v>36.79999999999999</v>
      </c>
      <c r="AA264" s="156">
        <f t="shared" si="46"/>
        <v>33.599999999999994</v>
      </c>
      <c r="AB264" s="156">
        <f t="shared" si="46"/>
        <v>35.199999999999989</v>
      </c>
      <c r="AC264" s="156">
        <f t="shared" si="46"/>
        <v>35.199999999999989</v>
      </c>
      <c r="AD264" s="156">
        <f t="shared" si="46"/>
        <v>30.399999999999991</v>
      </c>
      <c r="AE264" s="156">
        <f t="shared" si="46"/>
        <v>35.199999999999989</v>
      </c>
      <c r="AF264" s="156">
        <f t="shared" si="46"/>
        <v>33.599999999999994</v>
      </c>
      <c r="AG264" s="156">
        <f t="shared" si="46"/>
        <v>31.999999999999993</v>
      </c>
      <c r="AH264" s="156">
        <f t="shared" si="46"/>
        <v>33.599999999999994</v>
      </c>
      <c r="AI264" s="156">
        <f t="shared" si="46"/>
        <v>30.399999999999991</v>
      </c>
      <c r="AJ264" s="156">
        <f t="shared" si="46"/>
        <v>31.999999999999993</v>
      </c>
      <c r="AK264" s="156">
        <f t="shared" si="46"/>
        <v>36.79999999999999</v>
      </c>
      <c r="AL264" s="156">
        <f t="shared" si="46"/>
        <v>33.599999999999994</v>
      </c>
      <c r="AM264" s="156">
        <f t="shared" si="46"/>
        <v>33.599999999999994</v>
      </c>
      <c r="AN264" s="156">
        <f t="shared" si="46"/>
        <v>35.199999999999989</v>
      </c>
      <c r="AO264" s="156">
        <f t="shared" si="46"/>
        <v>31.999999999999993</v>
      </c>
      <c r="AP264" s="156">
        <f t="shared" si="46"/>
        <v>30.399999999999991</v>
      </c>
      <c r="AQ264" s="156">
        <f t="shared" si="47"/>
        <v>33.599999999999994</v>
      </c>
      <c r="AR264" s="156">
        <f t="shared" si="47"/>
        <v>31.999999999999993</v>
      </c>
      <c r="AS264" s="156">
        <f t="shared" si="47"/>
        <v>33.599999999999994</v>
      </c>
      <c r="AT264" s="156">
        <f t="shared" si="47"/>
        <v>31.999999999999993</v>
      </c>
      <c r="AU264" s="156">
        <f t="shared" si="47"/>
        <v>31.999999999999993</v>
      </c>
      <c r="AV264" s="156">
        <f t="shared" si="47"/>
        <v>30.399999999999991</v>
      </c>
      <c r="AW264" s="156">
        <f t="shared" si="47"/>
        <v>36.79999999999999</v>
      </c>
      <c r="AX264" s="156">
        <f t="shared" si="47"/>
        <v>31.999999999999993</v>
      </c>
      <c r="AY264" s="156">
        <f t="shared" si="47"/>
        <v>35.199999999999989</v>
      </c>
      <c r="AZ264" s="156">
        <f t="shared" si="47"/>
        <v>35.199999999999989</v>
      </c>
      <c r="BA264" s="156">
        <f t="shared" si="47"/>
        <v>31.999999999999993</v>
      </c>
      <c r="BB264" s="156">
        <f t="shared" si="47"/>
        <v>31.999999999999993</v>
      </c>
    </row>
    <row r="265" hidden="1" outlineLevel="1">
      <c r="B265" s="80" t="s">
        <v>193</v>
      </c>
      <c r="C265" s="74" t="s">
        <v>194</v>
      </c>
      <c r="D265" s="74" t="s">
        <v>57</v>
      </c>
      <c r="E265" s="74"/>
      <c r="F265" s="74" t="s">
        <v>57</v>
      </c>
      <c r="G265" s="74"/>
      <c r="H265" s="74"/>
      <c r="I265" s="74"/>
      <c r="J265" s="74"/>
      <c r="K265" s="74"/>
      <c r="L265" s="76">
        <f t="shared" si="43"/>
        <v>1196.8</v>
      </c>
      <c r="M265" s="74"/>
      <c r="N265" s="137" t="str">
        <f t="shared" si="44"/>
        <v>AirOn360_Team04</v>
      </c>
      <c r="O265" s="137" t="str">
        <f t="shared" si="45"/>
        <v xml:space="preserve">Development Engineer (Client/Server SW)</v>
      </c>
      <c r="P265" s="137" t="str">
        <f>Site!I21</f>
        <v xml:space="preserve">Lastname12, Firstname12</v>
      </c>
      <c r="Q265" s="74"/>
      <c r="R265" s="138"/>
      <c r="S265" s="156">
        <f t="shared" si="46"/>
        <v>33.599999999999994</v>
      </c>
      <c r="T265" s="156">
        <f t="shared" si="46"/>
        <v>31.999999999999993</v>
      </c>
      <c r="U265" s="156">
        <f t="shared" si="46"/>
        <v>36.79999999999999</v>
      </c>
      <c r="V265" s="156">
        <f t="shared" si="46"/>
        <v>28.799999999999994</v>
      </c>
      <c r="W265" s="156">
        <f t="shared" si="46"/>
        <v>33.599999999999994</v>
      </c>
      <c r="X265" s="156">
        <f t="shared" si="46"/>
        <v>31.999999999999993</v>
      </c>
      <c r="Y265" s="156">
        <f t="shared" si="46"/>
        <v>33.599999999999994</v>
      </c>
      <c r="Z265" s="156">
        <f t="shared" si="46"/>
        <v>36.79999999999999</v>
      </c>
      <c r="AA265" s="156">
        <f t="shared" si="46"/>
        <v>33.599999999999994</v>
      </c>
      <c r="AB265" s="156">
        <f t="shared" si="46"/>
        <v>35.199999999999989</v>
      </c>
      <c r="AC265" s="156">
        <f t="shared" si="46"/>
        <v>35.199999999999989</v>
      </c>
      <c r="AD265" s="156">
        <f t="shared" si="46"/>
        <v>30.399999999999991</v>
      </c>
      <c r="AE265" s="156">
        <f t="shared" si="46"/>
        <v>35.199999999999989</v>
      </c>
      <c r="AF265" s="156">
        <f t="shared" si="46"/>
        <v>33.599999999999994</v>
      </c>
      <c r="AG265" s="156">
        <f t="shared" si="46"/>
        <v>31.999999999999993</v>
      </c>
      <c r="AH265" s="156">
        <f t="shared" si="46"/>
        <v>33.599999999999994</v>
      </c>
      <c r="AI265" s="156">
        <f t="shared" si="46"/>
        <v>30.399999999999991</v>
      </c>
      <c r="AJ265" s="156">
        <f t="shared" si="46"/>
        <v>31.999999999999993</v>
      </c>
      <c r="AK265" s="156">
        <f t="shared" si="46"/>
        <v>36.79999999999999</v>
      </c>
      <c r="AL265" s="156">
        <f t="shared" si="46"/>
        <v>33.599999999999994</v>
      </c>
      <c r="AM265" s="156">
        <f t="shared" si="46"/>
        <v>33.599999999999994</v>
      </c>
      <c r="AN265" s="156">
        <f t="shared" si="46"/>
        <v>35.199999999999989</v>
      </c>
      <c r="AO265" s="156">
        <f t="shared" si="46"/>
        <v>31.999999999999993</v>
      </c>
      <c r="AP265" s="156">
        <f t="shared" si="46"/>
        <v>30.399999999999991</v>
      </c>
      <c r="AQ265" s="156">
        <f t="shared" si="47"/>
        <v>33.599999999999994</v>
      </c>
      <c r="AR265" s="156">
        <f t="shared" si="47"/>
        <v>31.999999999999993</v>
      </c>
      <c r="AS265" s="156">
        <f t="shared" si="47"/>
        <v>33.599999999999994</v>
      </c>
      <c r="AT265" s="156">
        <f t="shared" si="47"/>
        <v>31.999999999999993</v>
      </c>
      <c r="AU265" s="156">
        <f t="shared" si="47"/>
        <v>31.999999999999993</v>
      </c>
      <c r="AV265" s="156">
        <f t="shared" si="47"/>
        <v>30.399999999999991</v>
      </c>
      <c r="AW265" s="156">
        <f t="shared" si="47"/>
        <v>36.79999999999999</v>
      </c>
      <c r="AX265" s="156">
        <f t="shared" si="47"/>
        <v>31.999999999999993</v>
      </c>
      <c r="AY265" s="156">
        <f t="shared" si="47"/>
        <v>35.199999999999989</v>
      </c>
      <c r="AZ265" s="156">
        <f t="shared" si="47"/>
        <v>35.199999999999989</v>
      </c>
      <c r="BA265" s="156">
        <f t="shared" si="47"/>
        <v>31.999999999999993</v>
      </c>
      <c r="BB265" s="156">
        <f t="shared" si="47"/>
        <v>31.999999999999993</v>
      </c>
    </row>
    <row r="266" hidden="1" outlineLevel="1">
      <c r="B266" s="80" t="s">
        <v>193</v>
      </c>
      <c r="C266" s="74" t="s">
        <v>194</v>
      </c>
      <c r="D266" s="74" t="s">
        <v>57</v>
      </c>
      <c r="E266" s="74"/>
      <c r="F266" s="74" t="s">
        <v>57</v>
      </c>
      <c r="G266" s="74"/>
      <c r="H266" s="74"/>
      <c r="I266" s="74"/>
      <c r="J266" s="74"/>
      <c r="K266" s="74"/>
      <c r="L266" s="76">
        <f t="shared" si="43"/>
        <v>1196.8</v>
      </c>
      <c r="M266" s="74"/>
      <c r="N266" s="137" t="str">
        <f t="shared" si="44"/>
        <v>AirOn360_Team07</v>
      </c>
      <c r="O266" s="137" t="str">
        <f t="shared" si="45"/>
        <v xml:space="preserve">Development Engineer (Client/Server SW)</v>
      </c>
      <c r="P266" s="137" t="str">
        <f>Site!I22</f>
        <v xml:space="preserve">Lastname13, Firstname13</v>
      </c>
      <c r="Q266" s="74"/>
      <c r="R266" s="138"/>
      <c r="S266" s="156">
        <f t="shared" si="46"/>
        <v>33.599999999999994</v>
      </c>
      <c r="T266" s="156">
        <f t="shared" si="46"/>
        <v>31.999999999999993</v>
      </c>
      <c r="U266" s="156">
        <f t="shared" si="46"/>
        <v>36.79999999999999</v>
      </c>
      <c r="V266" s="156">
        <f t="shared" si="46"/>
        <v>28.799999999999994</v>
      </c>
      <c r="W266" s="156">
        <f t="shared" si="46"/>
        <v>33.599999999999994</v>
      </c>
      <c r="X266" s="156">
        <f t="shared" si="46"/>
        <v>31.999999999999993</v>
      </c>
      <c r="Y266" s="156">
        <f t="shared" si="46"/>
        <v>33.599999999999994</v>
      </c>
      <c r="Z266" s="156">
        <f t="shared" si="46"/>
        <v>36.79999999999999</v>
      </c>
      <c r="AA266" s="156">
        <f t="shared" si="46"/>
        <v>33.599999999999994</v>
      </c>
      <c r="AB266" s="156">
        <f t="shared" si="46"/>
        <v>35.199999999999989</v>
      </c>
      <c r="AC266" s="156">
        <f t="shared" si="46"/>
        <v>35.199999999999989</v>
      </c>
      <c r="AD266" s="156">
        <f t="shared" si="46"/>
        <v>30.399999999999991</v>
      </c>
      <c r="AE266" s="156">
        <f t="shared" si="46"/>
        <v>35.199999999999989</v>
      </c>
      <c r="AF266" s="156">
        <f t="shared" si="46"/>
        <v>33.599999999999994</v>
      </c>
      <c r="AG266" s="156">
        <f t="shared" si="46"/>
        <v>31.999999999999993</v>
      </c>
      <c r="AH266" s="156">
        <f t="shared" si="46"/>
        <v>33.599999999999994</v>
      </c>
      <c r="AI266" s="156">
        <f t="shared" si="46"/>
        <v>30.399999999999991</v>
      </c>
      <c r="AJ266" s="156">
        <f t="shared" si="46"/>
        <v>31.999999999999993</v>
      </c>
      <c r="AK266" s="156">
        <f t="shared" si="46"/>
        <v>36.79999999999999</v>
      </c>
      <c r="AL266" s="156">
        <f t="shared" si="46"/>
        <v>33.599999999999994</v>
      </c>
      <c r="AM266" s="156">
        <f t="shared" si="46"/>
        <v>33.599999999999994</v>
      </c>
      <c r="AN266" s="156">
        <f t="shared" si="46"/>
        <v>35.199999999999989</v>
      </c>
      <c r="AO266" s="156">
        <f t="shared" si="46"/>
        <v>31.999999999999993</v>
      </c>
      <c r="AP266" s="156">
        <f t="shared" si="46"/>
        <v>30.399999999999991</v>
      </c>
      <c r="AQ266" s="156">
        <f t="shared" si="47"/>
        <v>33.599999999999994</v>
      </c>
      <c r="AR266" s="156">
        <f t="shared" si="47"/>
        <v>31.999999999999993</v>
      </c>
      <c r="AS266" s="156">
        <f t="shared" si="47"/>
        <v>33.599999999999994</v>
      </c>
      <c r="AT266" s="156">
        <f t="shared" si="47"/>
        <v>31.999999999999993</v>
      </c>
      <c r="AU266" s="156">
        <f t="shared" si="47"/>
        <v>31.999999999999993</v>
      </c>
      <c r="AV266" s="156">
        <f t="shared" si="47"/>
        <v>30.399999999999991</v>
      </c>
      <c r="AW266" s="156">
        <f t="shared" si="47"/>
        <v>36.79999999999999</v>
      </c>
      <c r="AX266" s="156">
        <f t="shared" si="47"/>
        <v>31.999999999999993</v>
      </c>
      <c r="AY266" s="156">
        <f t="shared" si="47"/>
        <v>35.199999999999989</v>
      </c>
      <c r="AZ266" s="156">
        <f t="shared" si="47"/>
        <v>35.199999999999989</v>
      </c>
      <c r="BA266" s="156">
        <f t="shared" si="47"/>
        <v>31.999999999999993</v>
      </c>
      <c r="BB266" s="156">
        <f t="shared" si="47"/>
        <v>31.999999999999993</v>
      </c>
    </row>
    <row r="267" hidden="1" outlineLevel="1">
      <c r="B267" s="80" t="s">
        <v>193</v>
      </c>
      <c r="C267" s="74" t="s">
        <v>194</v>
      </c>
      <c r="D267" s="74" t="s">
        <v>57</v>
      </c>
      <c r="E267" s="74"/>
      <c r="F267" s="74" t="s">
        <v>57</v>
      </c>
      <c r="G267" s="74"/>
      <c r="H267" s="74"/>
      <c r="I267" s="74"/>
      <c r="J267" s="74"/>
      <c r="K267" s="74"/>
      <c r="L267" s="76">
        <f t="shared" si="43"/>
        <v>1196.8</v>
      </c>
      <c r="M267" s="74"/>
      <c r="N267" s="137" t="str">
        <f t="shared" si="44"/>
        <v>AirOn360_Team14</v>
      </c>
      <c r="O267" s="137" t="str">
        <f t="shared" si="45"/>
        <v xml:space="preserve">DevOps Engineer</v>
      </c>
      <c r="P267" s="137" t="str">
        <f>Site!I23</f>
        <v xml:space="preserve">Lastname14, Firstname14</v>
      </c>
      <c r="Q267" s="74"/>
      <c r="R267" s="138"/>
      <c r="S267" s="156">
        <f t="shared" si="46"/>
        <v>33.599999999999994</v>
      </c>
      <c r="T267" s="156">
        <f t="shared" si="46"/>
        <v>31.999999999999993</v>
      </c>
      <c r="U267" s="156">
        <f t="shared" si="46"/>
        <v>36.79999999999999</v>
      </c>
      <c r="V267" s="156">
        <f t="shared" si="46"/>
        <v>28.799999999999994</v>
      </c>
      <c r="W267" s="156">
        <f t="shared" si="46"/>
        <v>33.599999999999994</v>
      </c>
      <c r="X267" s="156">
        <f t="shared" si="46"/>
        <v>31.999999999999993</v>
      </c>
      <c r="Y267" s="156">
        <f t="shared" si="46"/>
        <v>33.599999999999994</v>
      </c>
      <c r="Z267" s="156">
        <f t="shared" si="46"/>
        <v>36.79999999999999</v>
      </c>
      <c r="AA267" s="156">
        <f t="shared" si="46"/>
        <v>33.599999999999994</v>
      </c>
      <c r="AB267" s="156">
        <f t="shared" si="46"/>
        <v>35.199999999999989</v>
      </c>
      <c r="AC267" s="156">
        <f t="shared" si="46"/>
        <v>35.199999999999989</v>
      </c>
      <c r="AD267" s="156">
        <f t="shared" si="46"/>
        <v>30.399999999999991</v>
      </c>
      <c r="AE267" s="156">
        <f t="shared" si="46"/>
        <v>35.199999999999989</v>
      </c>
      <c r="AF267" s="156">
        <f t="shared" si="46"/>
        <v>33.599999999999994</v>
      </c>
      <c r="AG267" s="156">
        <f t="shared" si="46"/>
        <v>31.999999999999993</v>
      </c>
      <c r="AH267" s="156">
        <f t="shared" si="46"/>
        <v>33.599999999999994</v>
      </c>
      <c r="AI267" s="156">
        <f t="shared" si="46"/>
        <v>30.399999999999991</v>
      </c>
      <c r="AJ267" s="156">
        <f t="shared" si="46"/>
        <v>31.999999999999993</v>
      </c>
      <c r="AK267" s="156">
        <f t="shared" si="46"/>
        <v>36.79999999999999</v>
      </c>
      <c r="AL267" s="156">
        <f t="shared" si="46"/>
        <v>33.599999999999994</v>
      </c>
      <c r="AM267" s="156">
        <f t="shared" si="46"/>
        <v>33.599999999999994</v>
      </c>
      <c r="AN267" s="156">
        <f t="shared" si="46"/>
        <v>35.199999999999989</v>
      </c>
      <c r="AO267" s="156">
        <f t="shared" si="46"/>
        <v>31.999999999999993</v>
      </c>
      <c r="AP267" s="156">
        <f t="shared" si="46"/>
        <v>30.399999999999991</v>
      </c>
      <c r="AQ267" s="156">
        <f t="shared" si="47"/>
        <v>33.599999999999994</v>
      </c>
      <c r="AR267" s="156">
        <f t="shared" si="47"/>
        <v>31.999999999999993</v>
      </c>
      <c r="AS267" s="156">
        <f t="shared" si="47"/>
        <v>33.599999999999994</v>
      </c>
      <c r="AT267" s="156">
        <f t="shared" si="47"/>
        <v>31.999999999999993</v>
      </c>
      <c r="AU267" s="156">
        <f t="shared" si="47"/>
        <v>31.999999999999993</v>
      </c>
      <c r="AV267" s="156">
        <f t="shared" si="47"/>
        <v>30.399999999999991</v>
      </c>
      <c r="AW267" s="156">
        <f t="shared" si="47"/>
        <v>36.79999999999999</v>
      </c>
      <c r="AX267" s="156">
        <f t="shared" si="47"/>
        <v>31.999999999999993</v>
      </c>
      <c r="AY267" s="156">
        <f t="shared" si="47"/>
        <v>35.199999999999989</v>
      </c>
      <c r="AZ267" s="156">
        <f t="shared" si="47"/>
        <v>35.199999999999989</v>
      </c>
      <c r="BA267" s="156">
        <f t="shared" si="47"/>
        <v>31.999999999999993</v>
      </c>
      <c r="BB267" s="156">
        <f t="shared" si="47"/>
        <v>31.999999999999993</v>
      </c>
    </row>
    <row r="268" hidden="1" outlineLevel="1">
      <c r="B268" s="80" t="s">
        <v>193</v>
      </c>
      <c r="C268" s="74" t="s">
        <v>194</v>
      </c>
      <c r="D268" s="74" t="s">
        <v>57</v>
      </c>
      <c r="E268" s="74"/>
      <c r="F268" s="74" t="s">
        <v>57</v>
      </c>
      <c r="G268" s="74"/>
      <c r="H268" s="74"/>
      <c r="I268" s="74"/>
      <c r="J268" s="74"/>
      <c r="K268" s="74"/>
      <c r="L268" s="76">
        <f t="shared" si="43"/>
        <v>1196.8</v>
      </c>
      <c r="M268" s="74"/>
      <c r="N268" s="137" t="str">
        <f t="shared" si="44"/>
        <v>AirOn360_Team99</v>
      </c>
      <c r="O268" s="137" t="str">
        <f t="shared" si="45"/>
        <v xml:space="preserve">Requirements Engineer/Systems Architect</v>
      </c>
      <c r="P268" s="137" t="str">
        <f>Site!I24</f>
        <v xml:space="preserve">Lastname15, Firstname15</v>
      </c>
      <c r="Q268" s="74"/>
      <c r="R268" s="138"/>
      <c r="S268" s="156">
        <f t="shared" si="46"/>
        <v>33.599999999999994</v>
      </c>
      <c r="T268" s="156">
        <f t="shared" si="46"/>
        <v>31.999999999999993</v>
      </c>
      <c r="U268" s="156">
        <f t="shared" si="46"/>
        <v>36.79999999999999</v>
      </c>
      <c r="V268" s="156">
        <f t="shared" si="46"/>
        <v>28.799999999999994</v>
      </c>
      <c r="W268" s="156">
        <f t="shared" si="46"/>
        <v>33.599999999999994</v>
      </c>
      <c r="X268" s="156">
        <f t="shared" si="46"/>
        <v>31.999999999999993</v>
      </c>
      <c r="Y268" s="156">
        <f t="shared" si="46"/>
        <v>33.599999999999994</v>
      </c>
      <c r="Z268" s="156">
        <f t="shared" si="46"/>
        <v>36.79999999999999</v>
      </c>
      <c r="AA268" s="156">
        <f t="shared" si="46"/>
        <v>33.599999999999994</v>
      </c>
      <c r="AB268" s="156">
        <f t="shared" si="46"/>
        <v>35.199999999999989</v>
      </c>
      <c r="AC268" s="156">
        <f t="shared" si="46"/>
        <v>35.199999999999989</v>
      </c>
      <c r="AD268" s="156">
        <f t="shared" si="46"/>
        <v>30.399999999999991</v>
      </c>
      <c r="AE268" s="156">
        <f t="shared" si="46"/>
        <v>35.199999999999989</v>
      </c>
      <c r="AF268" s="156">
        <f t="shared" si="46"/>
        <v>33.599999999999994</v>
      </c>
      <c r="AG268" s="156">
        <f t="shared" si="46"/>
        <v>31.999999999999993</v>
      </c>
      <c r="AH268" s="156">
        <f t="shared" si="46"/>
        <v>33.599999999999994</v>
      </c>
      <c r="AI268" s="156">
        <f t="shared" si="46"/>
        <v>30.399999999999991</v>
      </c>
      <c r="AJ268" s="156">
        <f t="shared" si="46"/>
        <v>31.999999999999993</v>
      </c>
      <c r="AK268" s="156">
        <f t="shared" si="46"/>
        <v>36.79999999999999</v>
      </c>
      <c r="AL268" s="156">
        <f t="shared" si="46"/>
        <v>33.599999999999994</v>
      </c>
      <c r="AM268" s="156">
        <f t="shared" si="46"/>
        <v>33.599999999999994</v>
      </c>
      <c r="AN268" s="156">
        <f t="shared" si="46"/>
        <v>35.199999999999989</v>
      </c>
      <c r="AO268" s="156">
        <f t="shared" si="46"/>
        <v>31.999999999999993</v>
      </c>
      <c r="AP268" s="156">
        <f t="shared" si="46"/>
        <v>30.399999999999991</v>
      </c>
      <c r="AQ268" s="156">
        <f t="shared" si="47"/>
        <v>33.599999999999994</v>
      </c>
      <c r="AR268" s="156">
        <f t="shared" si="47"/>
        <v>31.999999999999993</v>
      </c>
      <c r="AS268" s="156">
        <f t="shared" si="47"/>
        <v>33.599999999999994</v>
      </c>
      <c r="AT268" s="156">
        <f t="shared" si="47"/>
        <v>31.999999999999993</v>
      </c>
      <c r="AU268" s="156">
        <f t="shared" si="47"/>
        <v>31.999999999999993</v>
      </c>
      <c r="AV268" s="156">
        <f t="shared" si="47"/>
        <v>30.399999999999991</v>
      </c>
      <c r="AW268" s="156">
        <f t="shared" si="47"/>
        <v>36.79999999999999</v>
      </c>
      <c r="AX268" s="156">
        <f t="shared" si="47"/>
        <v>31.999999999999993</v>
      </c>
      <c r="AY268" s="156">
        <f t="shared" si="47"/>
        <v>35.199999999999989</v>
      </c>
      <c r="AZ268" s="156">
        <f t="shared" si="47"/>
        <v>35.199999999999989</v>
      </c>
      <c r="BA268" s="156">
        <f t="shared" si="47"/>
        <v>31.999999999999993</v>
      </c>
      <c r="BB268" s="156">
        <f t="shared" si="47"/>
        <v>31.999999999999993</v>
      </c>
    </row>
    <row r="269" hidden="1" outlineLevel="1">
      <c r="B269" s="80" t="s">
        <v>193</v>
      </c>
      <c r="C269" s="74" t="s">
        <v>194</v>
      </c>
      <c r="D269" s="74" t="s">
        <v>57</v>
      </c>
      <c r="E269" s="74"/>
      <c r="F269" s="74" t="s">
        <v>57</v>
      </c>
      <c r="G269" s="74"/>
      <c r="H269" s="74"/>
      <c r="I269" s="74"/>
      <c r="J269" s="74"/>
      <c r="K269" s="74"/>
      <c r="L269" s="76">
        <f t="shared" si="43"/>
        <v>598.39999999999998</v>
      </c>
      <c r="M269" s="74"/>
      <c r="N269" s="137" t="str">
        <f t="shared" si="44"/>
        <v>AirOn360_Team04</v>
      </c>
      <c r="O269" s="137" t="str">
        <f t="shared" si="45"/>
        <v xml:space="preserve">Line Manager</v>
      </c>
      <c r="P269" s="137" t="str">
        <f>Site!I25</f>
        <v xml:space="preserve">Lastname16, Firstname16</v>
      </c>
      <c r="Q269" s="74"/>
      <c r="R269" s="138"/>
      <c r="S269" s="156">
        <f t="shared" si="46"/>
        <v>16.799999999999997</v>
      </c>
      <c r="T269" s="156">
        <f t="shared" si="46"/>
        <v>15.999999999999996</v>
      </c>
      <c r="U269" s="156">
        <f t="shared" si="46"/>
        <v>18.399999999999995</v>
      </c>
      <c r="V269" s="156">
        <f t="shared" si="46"/>
        <v>14.399999999999997</v>
      </c>
      <c r="W269" s="156">
        <f t="shared" si="46"/>
        <v>16.799999999999997</v>
      </c>
      <c r="X269" s="156">
        <f t="shared" si="46"/>
        <v>15.999999999999996</v>
      </c>
      <c r="Y269" s="156">
        <f t="shared" si="46"/>
        <v>16.799999999999997</v>
      </c>
      <c r="Z269" s="156">
        <f t="shared" si="46"/>
        <v>18.399999999999995</v>
      </c>
      <c r="AA269" s="156">
        <f t="shared" si="46"/>
        <v>16.799999999999997</v>
      </c>
      <c r="AB269" s="156">
        <f t="shared" si="46"/>
        <v>17.599999999999994</v>
      </c>
      <c r="AC269" s="156">
        <f t="shared" si="46"/>
        <v>17.599999999999994</v>
      </c>
      <c r="AD269" s="156">
        <f t="shared" si="46"/>
        <v>15.199999999999996</v>
      </c>
      <c r="AE269" s="156">
        <f t="shared" si="46"/>
        <v>17.599999999999994</v>
      </c>
      <c r="AF269" s="156">
        <f t="shared" si="46"/>
        <v>16.799999999999997</v>
      </c>
      <c r="AG269" s="156">
        <f t="shared" si="46"/>
        <v>15.999999999999996</v>
      </c>
      <c r="AH269" s="156">
        <f t="shared" si="46"/>
        <v>16.799999999999997</v>
      </c>
      <c r="AI269" s="156">
        <f t="shared" si="46"/>
        <v>15.199999999999996</v>
      </c>
      <c r="AJ269" s="156">
        <f t="shared" si="46"/>
        <v>15.999999999999996</v>
      </c>
      <c r="AK269" s="156">
        <f t="shared" si="46"/>
        <v>18.399999999999995</v>
      </c>
      <c r="AL269" s="156">
        <f t="shared" si="46"/>
        <v>16.799999999999997</v>
      </c>
      <c r="AM269" s="156">
        <f t="shared" si="46"/>
        <v>16.799999999999997</v>
      </c>
      <c r="AN269" s="156">
        <f t="shared" si="46"/>
        <v>17.599999999999994</v>
      </c>
      <c r="AO269" s="156">
        <f t="shared" si="46"/>
        <v>15.999999999999996</v>
      </c>
      <c r="AP269" s="156">
        <f t="shared" si="46"/>
        <v>15.199999999999996</v>
      </c>
      <c r="AQ269" s="156">
        <f t="shared" si="47"/>
        <v>16.799999999999997</v>
      </c>
      <c r="AR269" s="156">
        <f t="shared" si="47"/>
        <v>15.999999999999996</v>
      </c>
      <c r="AS269" s="156">
        <f t="shared" si="47"/>
        <v>16.799999999999997</v>
      </c>
      <c r="AT269" s="156">
        <f t="shared" si="47"/>
        <v>15.999999999999996</v>
      </c>
      <c r="AU269" s="156">
        <f t="shared" si="47"/>
        <v>15.999999999999996</v>
      </c>
      <c r="AV269" s="156">
        <f t="shared" si="47"/>
        <v>15.199999999999996</v>
      </c>
      <c r="AW269" s="156">
        <f t="shared" si="47"/>
        <v>18.399999999999995</v>
      </c>
      <c r="AX269" s="156">
        <f t="shared" si="47"/>
        <v>15.999999999999996</v>
      </c>
      <c r="AY269" s="156">
        <f t="shared" si="47"/>
        <v>17.599999999999994</v>
      </c>
      <c r="AZ269" s="156">
        <f t="shared" si="47"/>
        <v>17.599999999999994</v>
      </c>
      <c r="BA269" s="156">
        <f t="shared" si="47"/>
        <v>15.999999999999996</v>
      </c>
      <c r="BB269" s="156">
        <f t="shared" si="47"/>
        <v>15.999999999999996</v>
      </c>
    </row>
    <row r="270" hidden="1" outlineLevel="1">
      <c r="B270" s="80" t="s">
        <v>193</v>
      </c>
      <c r="C270" s="74" t="s">
        <v>194</v>
      </c>
      <c r="D270" s="74" t="s">
        <v>57</v>
      </c>
      <c r="E270" s="74"/>
      <c r="F270" s="74" t="s">
        <v>57</v>
      </c>
      <c r="G270" s="74"/>
      <c r="H270" s="74"/>
      <c r="I270" s="74"/>
      <c r="J270" s="74"/>
      <c r="K270" s="74"/>
      <c r="L270" s="76">
        <f t="shared" si="43"/>
        <v>1196.8</v>
      </c>
      <c r="M270" s="74"/>
      <c r="N270" s="137" t="str">
        <f t="shared" si="44"/>
        <v>AirOn360_Team04</v>
      </c>
      <c r="O270" s="137" t="str">
        <f t="shared" si="45"/>
        <v xml:space="preserve">Scrum Master</v>
      </c>
      <c r="P270" s="137" t="str">
        <f>Site!I26</f>
        <v xml:space="preserve">Lastname17, Firstname17</v>
      </c>
      <c r="Q270" s="74"/>
      <c r="R270" s="138"/>
      <c r="S270" s="156">
        <f t="shared" si="46"/>
        <v>33.599999999999994</v>
      </c>
      <c r="T270" s="156">
        <f t="shared" si="46"/>
        <v>31.999999999999993</v>
      </c>
      <c r="U270" s="156">
        <f t="shared" si="46"/>
        <v>36.79999999999999</v>
      </c>
      <c r="V270" s="156">
        <f t="shared" si="46"/>
        <v>28.799999999999994</v>
      </c>
      <c r="W270" s="156">
        <f t="shared" si="46"/>
        <v>33.599999999999994</v>
      </c>
      <c r="X270" s="156">
        <f t="shared" si="46"/>
        <v>31.999999999999993</v>
      </c>
      <c r="Y270" s="156">
        <f t="shared" si="46"/>
        <v>33.599999999999994</v>
      </c>
      <c r="Z270" s="156">
        <f t="shared" si="46"/>
        <v>36.79999999999999</v>
      </c>
      <c r="AA270" s="156">
        <f t="shared" si="46"/>
        <v>33.599999999999994</v>
      </c>
      <c r="AB270" s="156">
        <f t="shared" si="46"/>
        <v>35.199999999999989</v>
      </c>
      <c r="AC270" s="156">
        <f t="shared" si="46"/>
        <v>35.199999999999989</v>
      </c>
      <c r="AD270" s="156">
        <f t="shared" si="46"/>
        <v>30.399999999999991</v>
      </c>
      <c r="AE270" s="156">
        <f t="shared" si="46"/>
        <v>35.199999999999989</v>
      </c>
      <c r="AF270" s="156">
        <f t="shared" si="46"/>
        <v>33.599999999999994</v>
      </c>
      <c r="AG270" s="156">
        <f t="shared" si="46"/>
        <v>31.999999999999993</v>
      </c>
      <c r="AH270" s="156">
        <f t="shared" si="46"/>
        <v>33.599999999999994</v>
      </c>
      <c r="AI270" s="156">
        <f t="shared" si="46"/>
        <v>30.399999999999991</v>
      </c>
      <c r="AJ270" s="156">
        <f t="shared" si="46"/>
        <v>31.999999999999993</v>
      </c>
      <c r="AK270" s="156">
        <f t="shared" si="46"/>
        <v>36.79999999999999</v>
      </c>
      <c r="AL270" s="156">
        <f t="shared" si="46"/>
        <v>33.599999999999994</v>
      </c>
      <c r="AM270" s="156">
        <f t="shared" si="46"/>
        <v>33.599999999999994</v>
      </c>
      <c r="AN270" s="156">
        <f t="shared" si="46"/>
        <v>35.199999999999989</v>
      </c>
      <c r="AO270" s="156">
        <f t="shared" si="46"/>
        <v>31.999999999999993</v>
      </c>
      <c r="AP270" s="156">
        <f t="shared" si="46"/>
        <v>30.399999999999991</v>
      </c>
      <c r="AQ270" s="156">
        <f t="shared" si="47"/>
        <v>33.599999999999994</v>
      </c>
      <c r="AR270" s="156">
        <f t="shared" si="47"/>
        <v>31.999999999999993</v>
      </c>
      <c r="AS270" s="156">
        <f t="shared" si="47"/>
        <v>33.599999999999994</v>
      </c>
      <c r="AT270" s="156">
        <f t="shared" si="47"/>
        <v>31.999999999999993</v>
      </c>
      <c r="AU270" s="156">
        <f t="shared" si="47"/>
        <v>31.999999999999993</v>
      </c>
      <c r="AV270" s="156">
        <f t="shared" si="47"/>
        <v>30.399999999999991</v>
      </c>
      <c r="AW270" s="156">
        <f t="shared" si="47"/>
        <v>36.79999999999999</v>
      </c>
      <c r="AX270" s="156">
        <f t="shared" si="47"/>
        <v>31.999999999999993</v>
      </c>
      <c r="AY270" s="156">
        <f t="shared" si="47"/>
        <v>35.199999999999989</v>
      </c>
      <c r="AZ270" s="156">
        <f t="shared" si="47"/>
        <v>35.199999999999989</v>
      </c>
      <c r="BA270" s="156">
        <f t="shared" si="47"/>
        <v>31.999999999999993</v>
      </c>
      <c r="BB270" s="156">
        <f t="shared" si="47"/>
        <v>31.999999999999993</v>
      </c>
    </row>
    <row r="271" hidden="1" outlineLevel="1">
      <c r="B271" s="80" t="s">
        <v>193</v>
      </c>
      <c r="C271" s="74" t="s">
        <v>194</v>
      </c>
      <c r="D271" s="74" t="s">
        <v>57</v>
      </c>
      <c r="E271" s="74"/>
      <c r="F271" s="74" t="s">
        <v>57</v>
      </c>
      <c r="G271" s="74"/>
      <c r="H271" s="74"/>
      <c r="I271" s="74"/>
      <c r="J271" s="74"/>
      <c r="K271" s="74"/>
      <c r="L271" s="76">
        <f t="shared" si="43"/>
        <v>0</v>
      </c>
      <c r="M271" s="74"/>
      <c r="N271" s="137">
        <f t="shared" si="44"/>
        <v>0</v>
      </c>
      <c r="O271" s="137">
        <f t="shared" si="45"/>
        <v>0</v>
      </c>
      <c r="P271" s="137">
        <f>Site!I27</f>
        <v>0</v>
      </c>
      <c r="Q271" s="74"/>
      <c r="R271" s="138"/>
      <c r="S271" s="156">
        <f t="shared" si="46"/>
        <v>0</v>
      </c>
      <c r="T271" s="156">
        <f t="shared" si="46"/>
        <v>0</v>
      </c>
      <c r="U271" s="156">
        <f t="shared" si="46"/>
        <v>0</v>
      </c>
      <c r="V271" s="156">
        <f t="shared" si="46"/>
        <v>0</v>
      </c>
      <c r="W271" s="156">
        <f t="shared" si="46"/>
        <v>0</v>
      </c>
      <c r="X271" s="156">
        <f t="shared" si="46"/>
        <v>0</v>
      </c>
      <c r="Y271" s="156">
        <f t="shared" si="46"/>
        <v>0</v>
      </c>
      <c r="Z271" s="156">
        <f t="shared" si="46"/>
        <v>0</v>
      </c>
      <c r="AA271" s="156">
        <f t="shared" si="46"/>
        <v>0</v>
      </c>
      <c r="AB271" s="156">
        <f t="shared" si="46"/>
        <v>0</v>
      </c>
      <c r="AC271" s="156">
        <f t="shared" si="46"/>
        <v>0</v>
      </c>
      <c r="AD271" s="156">
        <f t="shared" si="46"/>
        <v>0</v>
      </c>
      <c r="AE271" s="156">
        <f t="shared" si="46"/>
        <v>0</v>
      </c>
      <c r="AF271" s="156">
        <f t="shared" si="46"/>
        <v>0</v>
      </c>
      <c r="AG271" s="156">
        <f t="shared" si="46"/>
        <v>0</v>
      </c>
      <c r="AH271" s="156">
        <f t="shared" si="46"/>
        <v>0</v>
      </c>
      <c r="AI271" s="156">
        <f t="shared" si="46"/>
        <v>0</v>
      </c>
      <c r="AJ271" s="156">
        <f t="shared" si="46"/>
        <v>0</v>
      </c>
      <c r="AK271" s="156">
        <f t="shared" si="46"/>
        <v>0</v>
      </c>
      <c r="AL271" s="156">
        <f t="shared" si="46"/>
        <v>0</v>
      </c>
      <c r="AM271" s="156">
        <f t="shared" si="46"/>
        <v>0</v>
      </c>
      <c r="AN271" s="156">
        <f t="shared" si="46"/>
        <v>0</v>
      </c>
      <c r="AO271" s="156">
        <f t="shared" si="46"/>
        <v>0</v>
      </c>
      <c r="AP271" s="156">
        <f t="shared" si="46"/>
        <v>0</v>
      </c>
      <c r="AQ271" s="156">
        <f t="shared" si="47"/>
        <v>0</v>
      </c>
      <c r="AR271" s="156">
        <f t="shared" si="47"/>
        <v>0</v>
      </c>
      <c r="AS271" s="156">
        <f t="shared" si="47"/>
        <v>0</v>
      </c>
      <c r="AT271" s="156">
        <f t="shared" si="47"/>
        <v>0</v>
      </c>
      <c r="AU271" s="156">
        <f t="shared" si="47"/>
        <v>0</v>
      </c>
      <c r="AV271" s="156">
        <f t="shared" si="47"/>
        <v>0</v>
      </c>
      <c r="AW271" s="156">
        <f t="shared" si="47"/>
        <v>0</v>
      </c>
      <c r="AX271" s="156">
        <f t="shared" si="47"/>
        <v>0</v>
      </c>
      <c r="AY271" s="156">
        <f t="shared" si="47"/>
        <v>0</v>
      </c>
      <c r="AZ271" s="156">
        <f t="shared" si="47"/>
        <v>0</v>
      </c>
      <c r="BA271" s="156">
        <f t="shared" si="47"/>
        <v>0</v>
      </c>
      <c r="BB271" s="156">
        <f t="shared" si="47"/>
        <v>0</v>
      </c>
    </row>
    <row r="272" hidden="1" outlineLevel="1">
      <c r="B272" s="80" t="s">
        <v>193</v>
      </c>
      <c r="C272" s="74" t="s">
        <v>194</v>
      </c>
      <c r="D272" s="74" t="s">
        <v>57</v>
      </c>
      <c r="E272" s="74"/>
      <c r="F272" s="74" t="s">
        <v>57</v>
      </c>
      <c r="G272" s="74"/>
      <c r="H272" s="74"/>
      <c r="I272" s="74"/>
      <c r="J272" s="74"/>
      <c r="K272" s="74"/>
      <c r="L272" s="76">
        <f t="shared" si="43"/>
        <v>0</v>
      </c>
      <c r="M272" s="74"/>
      <c r="N272" s="137">
        <f t="shared" si="44"/>
        <v>0</v>
      </c>
      <c r="O272" s="137">
        <f t="shared" si="45"/>
        <v>0</v>
      </c>
      <c r="P272" s="137">
        <f>Site!I28</f>
        <v>0</v>
      </c>
      <c r="Q272" s="74"/>
      <c r="R272" s="138"/>
      <c r="S272" s="156">
        <f t="shared" si="46"/>
        <v>0</v>
      </c>
      <c r="T272" s="156">
        <f t="shared" si="46"/>
        <v>0</v>
      </c>
      <c r="U272" s="156">
        <f t="shared" si="46"/>
        <v>0</v>
      </c>
      <c r="V272" s="156">
        <f t="shared" si="46"/>
        <v>0</v>
      </c>
      <c r="W272" s="156">
        <f t="shared" si="46"/>
        <v>0</v>
      </c>
      <c r="X272" s="156">
        <f t="shared" si="46"/>
        <v>0</v>
      </c>
      <c r="Y272" s="156">
        <f t="shared" si="46"/>
        <v>0</v>
      </c>
      <c r="Z272" s="156">
        <f t="shared" si="46"/>
        <v>0</v>
      </c>
      <c r="AA272" s="156">
        <f t="shared" si="46"/>
        <v>0</v>
      </c>
      <c r="AB272" s="156">
        <f t="shared" si="46"/>
        <v>0</v>
      </c>
      <c r="AC272" s="156">
        <f t="shared" si="46"/>
        <v>0</v>
      </c>
      <c r="AD272" s="156">
        <f t="shared" si="46"/>
        <v>0</v>
      </c>
      <c r="AE272" s="156">
        <f t="shared" si="46"/>
        <v>0</v>
      </c>
      <c r="AF272" s="156">
        <f t="shared" si="46"/>
        <v>0</v>
      </c>
      <c r="AG272" s="156">
        <f t="shared" si="46"/>
        <v>0</v>
      </c>
      <c r="AH272" s="156">
        <f t="shared" si="46"/>
        <v>0</v>
      </c>
      <c r="AI272" s="156">
        <f t="shared" si="46"/>
        <v>0</v>
      </c>
      <c r="AJ272" s="156">
        <f t="shared" si="46"/>
        <v>0</v>
      </c>
      <c r="AK272" s="156">
        <f t="shared" si="46"/>
        <v>0</v>
      </c>
      <c r="AL272" s="156">
        <f t="shared" si="46"/>
        <v>0</v>
      </c>
      <c r="AM272" s="156">
        <f t="shared" si="46"/>
        <v>0</v>
      </c>
      <c r="AN272" s="156">
        <f t="shared" si="46"/>
        <v>0</v>
      </c>
      <c r="AO272" s="156">
        <f t="shared" si="46"/>
        <v>0</v>
      </c>
      <c r="AP272" s="156">
        <f t="shared" si="46"/>
        <v>0</v>
      </c>
      <c r="AQ272" s="156">
        <f t="shared" si="47"/>
        <v>0</v>
      </c>
      <c r="AR272" s="156">
        <f t="shared" si="47"/>
        <v>0</v>
      </c>
      <c r="AS272" s="156">
        <f t="shared" si="47"/>
        <v>0</v>
      </c>
      <c r="AT272" s="156">
        <f t="shared" si="47"/>
        <v>0</v>
      </c>
      <c r="AU272" s="156">
        <f t="shared" si="47"/>
        <v>0</v>
      </c>
      <c r="AV272" s="156">
        <f t="shared" si="47"/>
        <v>0</v>
      </c>
      <c r="AW272" s="156">
        <f t="shared" si="47"/>
        <v>0</v>
      </c>
      <c r="AX272" s="156">
        <f t="shared" si="47"/>
        <v>0</v>
      </c>
      <c r="AY272" s="156">
        <f t="shared" si="47"/>
        <v>0</v>
      </c>
      <c r="AZ272" s="156">
        <f t="shared" si="47"/>
        <v>0</v>
      </c>
      <c r="BA272" s="156">
        <f t="shared" si="47"/>
        <v>0</v>
      </c>
      <c r="BB272" s="156">
        <f t="shared" si="47"/>
        <v>0</v>
      </c>
    </row>
    <row r="273" hidden="1" outlineLevel="1">
      <c r="B273" s="80" t="s">
        <v>193</v>
      </c>
      <c r="C273" s="74" t="s">
        <v>194</v>
      </c>
      <c r="D273" s="74" t="s">
        <v>57</v>
      </c>
      <c r="E273" s="74"/>
      <c r="F273" s="74" t="s">
        <v>57</v>
      </c>
      <c r="G273" s="74"/>
      <c r="H273" s="74"/>
      <c r="I273" s="74"/>
      <c r="J273" s="74"/>
      <c r="K273" s="74"/>
      <c r="L273" s="76">
        <f t="shared" si="43"/>
        <v>0</v>
      </c>
      <c r="M273" s="74"/>
      <c r="N273" s="137">
        <f t="shared" si="44"/>
        <v>0</v>
      </c>
      <c r="O273" s="137">
        <f t="shared" si="45"/>
        <v>0</v>
      </c>
      <c r="P273" s="137">
        <f>Site!I29</f>
        <v>0</v>
      </c>
      <c r="Q273" s="74"/>
      <c r="R273" s="138"/>
      <c r="S273" s="156">
        <f t="shared" si="46"/>
        <v>0</v>
      </c>
      <c r="T273" s="156">
        <f t="shared" si="46"/>
        <v>0</v>
      </c>
      <c r="U273" s="156">
        <f t="shared" si="46"/>
        <v>0</v>
      </c>
      <c r="V273" s="156">
        <f t="shared" si="46"/>
        <v>0</v>
      </c>
      <c r="W273" s="156">
        <f t="shared" si="46"/>
        <v>0</v>
      </c>
      <c r="X273" s="156">
        <f t="shared" si="46"/>
        <v>0</v>
      </c>
      <c r="Y273" s="156">
        <f t="shared" si="46"/>
        <v>0</v>
      </c>
      <c r="Z273" s="156">
        <f t="shared" si="46"/>
        <v>0</v>
      </c>
      <c r="AA273" s="156">
        <f t="shared" si="46"/>
        <v>0</v>
      </c>
      <c r="AB273" s="156">
        <f t="shared" si="46"/>
        <v>0</v>
      </c>
      <c r="AC273" s="156">
        <f t="shared" si="46"/>
        <v>0</v>
      </c>
      <c r="AD273" s="156">
        <f t="shared" si="46"/>
        <v>0</v>
      </c>
      <c r="AE273" s="156">
        <f t="shared" si="46"/>
        <v>0</v>
      </c>
      <c r="AF273" s="156">
        <f t="shared" si="46"/>
        <v>0</v>
      </c>
      <c r="AG273" s="156">
        <f t="shared" si="46"/>
        <v>0</v>
      </c>
      <c r="AH273" s="156">
        <f t="shared" si="46"/>
        <v>0</v>
      </c>
      <c r="AI273" s="156">
        <f t="shared" si="46"/>
        <v>0</v>
      </c>
      <c r="AJ273" s="156">
        <f t="shared" si="46"/>
        <v>0</v>
      </c>
      <c r="AK273" s="156">
        <f t="shared" si="46"/>
        <v>0</v>
      </c>
      <c r="AL273" s="156">
        <f t="shared" si="46"/>
        <v>0</v>
      </c>
      <c r="AM273" s="156">
        <f t="shared" si="46"/>
        <v>0</v>
      </c>
      <c r="AN273" s="156">
        <f t="shared" si="46"/>
        <v>0</v>
      </c>
      <c r="AO273" s="156">
        <f t="shared" si="46"/>
        <v>0</v>
      </c>
      <c r="AP273" s="156">
        <f t="shared" si="46"/>
        <v>0</v>
      </c>
      <c r="AQ273" s="156">
        <f t="shared" si="47"/>
        <v>0</v>
      </c>
      <c r="AR273" s="156">
        <f t="shared" si="47"/>
        <v>0</v>
      </c>
      <c r="AS273" s="156">
        <f t="shared" si="47"/>
        <v>0</v>
      </c>
      <c r="AT273" s="156">
        <f t="shared" si="47"/>
        <v>0</v>
      </c>
      <c r="AU273" s="156">
        <f t="shared" si="47"/>
        <v>0</v>
      </c>
      <c r="AV273" s="156">
        <f t="shared" si="47"/>
        <v>0</v>
      </c>
      <c r="AW273" s="156">
        <f t="shared" si="47"/>
        <v>0</v>
      </c>
      <c r="AX273" s="156">
        <f t="shared" si="47"/>
        <v>0</v>
      </c>
      <c r="AY273" s="156">
        <f t="shared" si="47"/>
        <v>0</v>
      </c>
      <c r="AZ273" s="156">
        <f t="shared" si="47"/>
        <v>0</v>
      </c>
      <c r="BA273" s="156">
        <f t="shared" si="47"/>
        <v>0</v>
      </c>
      <c r="BB273" s="156">
        <f t="shared" si="47"/>
        <v>0</v>
      </c>
    </row>
    <row r="274" hidden="1" outlineLevel="1">
      <c r="B274" s="80" t="s">
        <v>193</v>
      </c>
      <c r="C274" s="74" t="s">
        <v>194</v>
      </c>
      <c r="D274" s="74" t="s">
        <v>57</v>
      </c>
      <c r="E274" s="74"/>
      <c r="F274" s="74" t="s">
        <v>57</v>
      </c>
      <c r="G274" s="74"/>
      <c r="H274" s="74"/>
      <c r="I274" s="74"/>
      <c r="J274" s="74"/>
      <c r="K274" s="74"/>
      <c r="L274" s="76">
        <f t="shared" si="43"/>
        <v>0</v>
      </c>
      <c r="M274" s="74"/>
      <c r="N274" s="137">
        <f t="shared" si="44"/>
        <v>0</v>
      </c>
      <c r="O274" s="137">
        <f t="shared" si="45"/>
        <v>0</v>
      </c>
      <c r="P274" s="137">
        <f>Site!I30</f>
        <v>0</v>
      </c>
      <c r="Q274" s="74"/>
      <c r="R274" s="138"/>
      <c r="S274" s="156">
        <f t="shared" si="46"/>
        <v>0</v>
      </c>
      <c r="T274" s="156">
        <f t="shared" si="46"/>
        <v>0</v>
      </c>
      <c r="U274" s="156">
        <f t="shared" si="46"/>
        <v>0</v>
      </c>
      <c r="V274" s="156">
        <f t="shared" si="46"/>
        <v>0</v>
      </c>
      <c r="W274" s="156">
        <f t="shared" si="46"/>
        <v>0</v>
      </c>
      <c r="X274" s="156">
        <f t="shared" si="46"/>
        <v>0</v>
      </c>
      <c r="Y274" s="156">
        <f t="shared" si="46"/>
        <v>0</v>
      </c>
      <c r="Z274" s="156">
        <f t="shared" si="46"/>
        <v>0</v>
      </c>
      <c r="AA274" s="156">
        <f t="shared" si="46"/>
        <v>0</v>
      </c>
      <c r="AB274" s="156">
        <f t="shared" si="46"/>
        <v>0</v>
      </c>
      <c r="AC274" s="156">
        <f t="shared" si="46"/>
        <v>0</v>
      </c>
      <c r="AD274" s="156">
        <f t="shared" si="46"/>
        <v>0</v>
      </c>
      <c r="AE274" s="156">
        <f t="shared" si="46"/>
        <v>0</v>
      </c>
      <c r="AF274" s="156">
        <f t="shared" si="46"/>
        <v>0</v>
      </c>
      <c r="AG274" s="156">
        <f t="shared" si="46"/>
        <v>0</v>
      </c>
      <c r="AH274" s="156">
        <f t="shared" si="46"/>
        <v>0</v>
      </c>
      <c r="AI274" s="156">
        <f t="shared" si="46"/>
        <v>0</v>
      </c>
      <c r="AJ274" s="156">
        <f t="shared" si="46"/>
        <v>0</v>
      </c>
      <c r="AK274" s="156">
        <f t="shared" si="46"/>
        <v>0</v>
      </c>
      <c r="AL274" s="156">
        <f t="shared" si="46"/>
        <v>0</v>
      </c>
      <c r="AM274" s="156">
        <f t="shared" si="46"/>
        <v>0</v>
      </c>
      <c r="AN274" s="156">
        <f t="shared" si="46"/>
        <v>0</v>
      </c>
      <c r="AO274" s="156">
        <f t="shared" si="46"/>
        <v>0</v>
      </c>
      <c r="AP274" s="156">
        <f t="shared" si="46"/>
        <v>0</v>
      </c>
      <c r="AQ274" s="156">
        <f t="shared" si="47"/>
        <v>0</v>
      </c>
      <c r="AR274" s="156">
        <f t="shared" si="47"/>
        <v>0</v>
      </c>
      <c r="AS274" s="156">
        <f t="shared" si="47"/>
        <v>0</v>
      </c>
      <c r="AT274" s="156">
        <f t="shared" si="47"/>
        <v>0</v>
      </c>
      <c r="AU274" s="156">
        <f t="shared" si="47"/>
        <v>0</v>
      </c>
      <c r="AV274" s="156">
        <f t="shared" si="47"/>
        <v>0</v>
      </c>
      <c r="AW274" s="156">
        <f t="shared" si="47"/>
        <v>0</v>
      </c>
      <c r="AX274" s="156">
        <f t="shared" si="47"/>
        <v>0</v>
      </c>
      <c r="AY274" s="156">
        <f t="shared" si="47"/>
        <v>0</v>
      </c>
      <c r="AZ274" s="156">
        <f t="shared" si="47"/>
        <v>0</v>
      </c>
      <c r="BA274" s="156">
        <f t="shared" si="47"/>
        <v>0</v>
      </c>
      <c r="BB274" s="156">
        <f t="shared" si="47"/>
        <v>0</v>
      </c>
    </row>
    <row r="275" hidden="1" outlineLevel="1">
      <c r="B275" s="80" t="s">
        <v>193</v>
      </c>
      <c r="C275" s="74" t="s">
        <v>194</v>
      </c>
      <c r="D275" s="74" t="s">
        <v>57</v>
      </c>
      <c r="E275" s="74"/>
      <c r="F275" s="74" t="s">
        <v>57</v>
      </c>
      <c r="G275" s="74"/>
      <c r="H275" s="74"/>
      <c r="I275" s="74"/>
      <c r="J275" s="74"/>
      <c r="K275" s="74"/>
      <c r="L275" s="76">
        <f t="shared" si="43"/>
        <v>0</v>
      </c>
      <c r="M275" s="74"/>
      <c r="N275" s="137">
        <f t="shared" si="44"/>
        <v>0</v>
      </c>
      <c r="O275" s="137">
        <f t="shared" si="45"/>
        <v>0</v>
      </c>
      <c r="P275" s="137">
        <f>Site!I31</f>
        <v>0</v>
      </c>
      <c r="Q275" s="74"/>
      <c r="R275" s="138"/>
      <c r="S275" s="156">
        <f t="shared" si="46"/>
        <v>0</v>
      </c>
      <c r="T275" s="156">
        <f t="shared" si="46"/>
        <v>0</v>
      </c>
      <c r="U275" s="156">
        <f t="shared" si="46"/>
        <v>0</v>
      </c>
      <c r="V275" s="156">
        <f t="shared" si="46"/>
        <v>0</v>
      </c>
      <c r="W275" s="156">
        <f t="shared" si="46"/>
        <v>0</v>
      </c>
      <c r="X275" s="156">
        <f t="shared" si="46"/>
        <v>0</v>
      </c>
      <c r="Y275" s="156">
        <f t="shared" si="46"/>
        <v>0</v>
      </c>
      <c r="Z275" s="156">
        <f t="shared" si="46"/>
        <v>0</v>
      </c>
      <c r="AA275" s="156">
        <f t="shared" si="46"/>
        <v>0</v>
      </c>
      <c r="AB275" s="156">
        <f t="shared" si="46"/>
        <v>0</v>
      </c>
      <c r="AC275" s="156">
        <f t="shared" si="46"/>
        <v>0</v>
      </c>
      <c r="AD275" s="156">
        <f t="shared" si="46"/>
        <v>0</v>
      </c>
      <c r="AE275" s="156">
        <f t="shared" si="46"/>
        <v>0</v>
      </c>
      <c r="AF275" s="156">
        <f t="shared" si="46"/>
        <v>0</v>
      </c>
      <c r="AG275" s="156">
        <f t="shared" si="46"/>
        <v>0</v>
      </c>
      <c r="AH275" s="156">
        <f t="shared" si="46"/>
        <v>0</v>
      </c>
      <c r="AI275" s="156">
        <f t="shared" si="46"/>
        <v>0</v>
      </c>
      <c r="AJ275" s="156">
        <f t="shared" si="46"/>
        <v>0</v>
      </c>
      <c r="AK275" s="156">
        <f t="shared" si="46"/>
        <v>0</v>
      </c>
      <c r="AL275" s="156">
        <f t="shared" si="46"/>
        <v>0</v>
      </c>
      <c r="AM275" s="156">
        <f t="shared" si="46"/>
        <v>0</v>
      </c>
      <c r="AN275" s="156">
        <f t="shared" si="46"/>
        <v>0</v>
      </c>
      <c r="AO275" s="156">
        <f t="shared" si="46"/>
        <v>0</v>
      </c>
      <c r="AP275" s="156">
        <f t="shared" si="46"/>
        <v>0</v>
      </c>
      <c r="AQ275" s="156">
        <f t="shared" si="47"/>
        <v>0</v>
      </c>
      <c r="AR275" s="156">
        <f t="shared" si="47"/>
        <v>0</v>
      </c>
      <c r="AS275" s="156">
        <f t="shared" si="47"/>
        <v>0</v>
      </c>
      <c r="AT275" s="156">
        <f t="shared" si="47"/>
        <v>0</v>
      </c>
      <c r="AU275" s="156">
        <f t="shared" si="47"/>
        <v>0</v>
      </c>
      <c r="AV275" s="156">
        <f t="shared" si="47"/>
        <v>0</v>
      </c>
      <c r="AW275" s="156">
        <f t="shared" si="47"/>
        <v>0</v>
      </c>
      <c r="AX275" s="156">
        <f t="shared" si="47"/>
        <v>0</v>
      </c>
      <c r="AY275" s="156">
        <f t="shared" si="47"/>
        <v>0</v>
      </c>
      <c r="AZ275" s="156">
        <f t="shared" si="47"/>
        <v>0</v>
      </c>
      <c r="BA275" s="156">
        <f t="shared" si="47"/>
        <v>0</v>
      </c>
      <c r="BB275" s="156">
        <f t="shared" si="47"/>
        <v>0</v>
      </c>
    </row>
    <row r="276" hidden="1" outlineLevel="1">
      <c r="B276" s="80" t="s">
        <v>193</v>
      </c>
      <c r="C276" s="74" t="s">
        <v>194</v>
      </c>
      <c r="D276" s="74" t="s">
        <v>57</v>
      </c>
      <c r="E276" s="74"/>
      <c r="F276" s="74" t="s">
        <v>57</v>
      </c>
      <c r="G276" s="74"/>
      <c r="H276" s="74"/>
      <c r="I276" s="74"/>
      <c r="J276" s="74"/>
      <c r="K276" s="74"/>
      <c r="L276" s="76">
        <f t="shared" si="43"/>
        <v>0</v>
      </c>
      <c r="M276" s="74"/>
      <c r="N276" s="137">
        <f t="shared" si="44"/>
        <v>0</v>
      </c>
      <c r="O276" s="137">
        <f t="shared" si="45"/>
        <v>0</v>
      </c>
      <c r="P276" s="137">
        <f>Site!I32</f>
        <v>0</v>
      </c>
      <c r="Q276" s="74"/>
      <c r="R276" s="138"/>
      <c r="S276" s="156">
        <f t="shared" si="46"/>
        <v>0</v>
      </c>
      <c r="T276" s="156">
        <f t="shared" si="46"/>
        <v>0</v>
      </c>
      <c r="U276" s="156">
        <f t="shared" si="46"/>
        <v>0</v>
      </c>
      <c r="V276" s="156">
        <f t="shared" si="46"/>
        <v>0</v>
      </c>
      <c r="W276" s="156">
        <f t="shared" si="46"/>
        <v>0</v>
      </c>
      <c r="X276" s="156">
        <f t="shared" si="46"/>
        <v>0</v>
      </c>
      <c r="Y276" s="156">
        <f t="shared" si="46"/>
        <v>0</v>
      </c>
      <c r="Z276" s="156">
        <f t="shared" si="46"/>
        <v>0</v>
      </c>
      <c r="AA276" s="156">
        <f t="shared" si="46"/>
        <v>0</v>
      </c>
      <c r="AB276" s="156">
        <f t="shared" si="46"/>
        <v>0</v>
      </c>
      <c r="AC276" s="156">
        <f t="shared" si="46"/>
        <v>0</v>
      </c>
      <c r="AD276" s="156">
        <f t="shared" si="46"/>
        <v>0</v>
      </c>
      <c r="AE276" s="156">
        <f t="shared" si="46"/>
        <v>0</v>
      </c>
      <c r="AF276" s="156">
        <f t="shared" si="46"/>
        <v>0</v>
      </c>
      <c r="AG276" s="156">
        <f t="shared" si="46"/>
        <v>0</v>
      </c>
      <c r="AH276" s="156">
        <f t="shared" si="46"/>
        <v>0</v>
      </c>
      <c r="AI276" s="156">
        <f t="shared" si="46"/>
        <v>0</v>
      </c>
      <c r="AJ276" s="156">
        <f t="shared" si="46"/>
        <v>0</v>
      </c>
      <c r="AK276" s="156">
        <f t="shared" si="46"/>
        <v>0</v>
      </c>
      <c r="AL276" s="156">
        <f t="shared" si="46"/>
        <v>0</v>
      </c>
      <c r="AM276" s="156">
        <f t="shared" si="46"/>
        <v>0</v>
      </c>
      <c r="AN276" s="156">
        <f t="shared" si="46"/>
        <v>0</v>
      </c>
      <c r="AO276" s="156">
        <f t="shared" si="46"/>
        <v>0</v>
      </c>
      <c r="AP276" s="156">
        <f t="shared" si="46"/>
        <v>0</v>
      </c>
      <c r="AQ276" s="156">
        <f t="shared" si="47"/>
        <v>0</v>
      </c>
      <c r="AR276" s="156">
        <f t="shared" si="47"/>
        <v>0</v>
      </c>
      <c r="AS276" s="156">
        <f t="shared" si="47"/>
        <v>0</v>
      </c>
      <c r="AT276" s="156">
        <f t="shared" si="47"/>
        <v>0</v>
      </c>
      <c r="AU276" s="156">
        <f t="shared" si="47"/>
        <v>0</v>
      </c>
      <c r="AV276" s="156">
        <f t="shared" si="47"/>
        <v>0</v>
      </c>
      <c r="AW276" s="156">
        <f t="shared" si="47"/>
        <v>0</v>
      </c>
      <c r="AX276" s="156">
        <f t="shared" si="47"/>
        <v>0</v>
      </c>
      <c r="AY276" s="156">
        <f t="shared" si="47"/>
        <v>0</v>
      </c>
      <c r="AZ276" s="156">
        <f t="shared" si="47"/>
        <v>0</v>
      </c>
      <c r="BA276" s="156">
        <f t="shared" si="47"/>
        <v>0</v>
      </c>
      <c r="BB276" s="156">
        <f t="shared" si="47"/>
        <v>0</v>
      </c>
    </row>
    <row r="277" hidden="1" outlineLevel="1">
      <c r="B277" s="80" t="s">
        <v>193</v>
      </c>
      <c r="C277" s="74" t="s">
        <v>194</v>
      </c>
      <c r="D277" s="74" t="s">
        <v>57</v>
      </c>
      <c r="E277" s="74"/>
      <c r="F277" s="74" t="s">
        <v>57</v>
      </c>
      <c r="G277" s="74"/>
      <c r="H277" s="74"/>
      <c r="I277" s="74"/>
      <c r="J277" s="74"/>
      <c r="K277" s="74"/>
      <c r="L277" s="76">
        <f t="shared" si="43"/>
        <v>0</v>
      </c>
      <c r="M277" s="74"/>
      <c r="N277" s="137">
        <f t="shared" si="44"/>
        <v>0</v>
      </c>
      <c r="O277" s="137">
        <f t="shared" si="45"/>
        <v>0</v>
      </c>
      <c r="P277" s="137">
        <f>Site!I33</f>
        <v>0</v>
      </c>
      <c r="Q277" s="74"/>
      <c r="R277" s="138"/>
      <c r="S277" s="156">
        <f t="shared" si="46"/>
        <v>0</v>
      </c>
      <c r="T277" s="156">
        <f t="shared" si="46"/>
        <v>0</v>
      </c>
      <c r="U277" s="156">
        <f t="shared" si="46"/>
        <v>0</v>
      </c>
      <c r="V277" s="156">
        <f t="shared" si="46"/>
        <v>0</v>
      </c>
      <c r="W277" s="156">
        <f t="shared" si="46"/>
        <v>0</v>
      </c>
      <c r="X277" s="156">
        <f t="shared" si="46"/>
        <v>0</v>
      </c>
      <c r="Y277" s="156">
        <f t="shared" si="46"/>
        <v>0</v>
      </c>
      <c r="Z277" s="156">
        <f t="shared" si="46"/>
        <v>0</v>
      </c>
      <c r="AA277" s="156">
        <f t="shared" si="46"/>
        <v>0</v>
      </c>
      <c r="AB277" s="156">
        <f t="shared" si="46"/>
        <v>0</v>
      </c>
      <c r="AC277" s="156">
        <f t="shared" si="46"/>
        <v>0</v>
      </c>
      <c r="AD277" s="156">
        <f t="shared" si="46"/>
        <v>0</v>
      </c>
      <c r="AE277" s="156">
        <f t="shared" si="46"/>
        <v>0</v>
      </c>
      <c r="AF277" s="156">
        <f t="shared" si="46"/>
        <v>0</v>
      </c>
      <c r="AG277" s="156">
        <f t="shared" si="46"/>
        <v>0</v>
      </c>
      <c r="AH277" s="156">
        <f t="shared" si="46"/>
        <v>0</v>
      </c>
      <c r="AI277" s="156">
        <f t="shared" si="46"/>
        <v>0</v>
      </c>
      <c r="AJ277" s="156">
        <f t="shared" si="46"/>
        <v>0</v>
      </c>
      <c r="AK277" s="156">
        <f t="shared" si="46"/>
        <v>0</v>
      </c>
      <c r="AL277" s="156">
        <f t="shared" si="46"/>
        <v>0</v>
      </c>
      <c r="AM277" s="156">
        <f t="shared" si="46"/>
        <v>0</v>
      </c>
      <c r="AN277" s="156">
        <f t="shared" si="46"/>
        <v>0</v>
      </c>
      <c r="AO277" s="156">
        <f t="shared" si="46"/>
        <v>0</v>
      </c>
      <c r="AP277" s="156">
        <f t="shared" si="46"/>
        <v>0</v>
      </c>
      <c r="AQ277" s="156">
        <f t="shared" si="47"/>
        <v>0</v>
      </c>
      <c r="AR277" s="156">
        <f t="shared" si="47"/>
        <v>0</v>
      </c>
      <c r="AS277" s="156">
        <f t="shared" si="47"/>
        <v>0</v>
      </c>
      <c r="AT277" s="156">
        <f t="shared" si="47"/>
        <v>0</v>
      </c>
      <c r="AU277" s="156">
        <f t="shared" si="47"/>
        <v>0</v>
      </c>
      <c r="AV277" s="156">
        <f t="shared" si="47"/>
        <v>0</v>
      </c>
      <c r="AW277" s="156">
        <f t="shared" si="47"/>
        <v>0</v>
      </c>
      <c r="AX277" s="156">
        <f t="shared" si="47"/>
        <v>0</v>
      </c>
      <c r="AY277" s="156">
        <f t="shared" si="47"/>
        <v>0</v>
      </c>
      <c r="AZ277" s="156">
        <f t="shared" si="47"/>
        <v>0</v>
      </c>
      <c r="BA277" s="156">
        <f t="shared" si="47"/>
        <v>0</v>
      </c>
      <c r="BB277" s="156">
        <f t="shared" si="47"/>
        <v>0</v>
      </c>
    </row>
    <row r="278" hidden="1" outlineLevel="1">
      <c r="B278" s="80" t="s">
        <v>193</v>
      </c>
      <c r="C278" s="74" t="s">
        <v>194</v>
      </c>
      <c r="D278" s="74" t="s">
        <v>57</v>
      </c>
      <c r="E278" s="74"/>
      <c r="F278" s="74" t="s">
        <v>57</v>
      </c>
      <c r="G278" s="74"/>
      <c r="H278" s="74"/>
      <c r="I278" s="74"/>
      <c r="J278" s="74"/>
      <c r="K278" s="74"/>
      <c r="L278" s="76">
        <f t="shared" si="43"/>
        <v>0</v>
      </c>
      <c r="M278" s="74"/>
      <c r="N278" s="137">
        <f t="shared" si="44"/>
        <v>0</v>
      </c>
      <c r="O278" s="137">
        <f t="shared" si="45"/>
        <v>0</v>
      </c>
      <c r="P278" s="137">
        <f>Site!I34</f>
        <v>0</v>
      </c>
      <c r="Q278" s="74"/>
      <c r="R278" s="138"/>
      <c r="S278" s="156">
        <f t="shared" si="46"/>
        <v>0</v>
      </c>
      <c r="T278" s="156">
        <f t="shared" si="46"/>
        <v>0</v>
      </c>
      <c r="U278" s="156">
        <f t="shared" si="46"/>
        <v>0</v>
      </c>
      <c r="V278" s="156">
        <f t="shared" si="46"/>
        <v>0</v>
      </c>
      <c r="W278" s="156">
        <f t="shared" si="46"/>
        <v>0</v>
      </c>
      <c r="X278" s="156">
        <f t="shared" si="46"/>
        <v>0</v>
      </c>
      <c r="Y278" s="156">
        <f t="shared" si="46"/>
        <v>0</v>
      </c>
      <c r="Z278" s="156">
        <f t="shared" si="46"/>
        <v>0</v>
      </c>
      <c r="AA278" s="156">
        <f t="shared" si="46"/>
        <v>0</v>
      </c>
      <c r="AB278" s="156">
        <f t="shared" si="46"/>
        <v>0</v>
      </c>
      <c r="AC278" s="156">
        <f t="shared" si="46"/>
        <v>0</v>
      </c>
      <c r="AD278" s="156">
        <f t="shared" si="46"/>
        <v>0</v>
      </c>
      <c r="AE278" s="156">
        <f t="shared" si="46"/>
        <v>0</v>
      </c>
      <c r="AF278" s="156">
        <f t="shared" si="46"/>
        <v>0</v>
      </c>
      <c r="AG278" s="156">
        <f t="shared" si="46"/>
        <v>0</v>
      </c>
      <c r="AH278" s="156">
        <f t="shared" si="46"/>
        <v>0</v>
      </c>
      <c r="AI278" s="156">
        <f t="shared" si="46"/>
        <v>0</v>
      </c>
      <c r="AJ278" s="156">
        <f t="shared" si="46"/>
        <v>0</v>
      </c>
      <c r="AK278" s="156">
        <f t="shared" si="46"/>
        <v>0</v>
      </c>
      <c r="AL278" s="156">
        <f t="shared" si="46"/>
        <v>0</v>
      </c>
      <c r="AM278" s="156">
        <f t="shared" si="46"/>
        <v>0</v>
      </c>
      <c r="AN278" s="156">
        <f t="shared" si="46"/>
        <v>0</v>
      </c>
      <c r="AO278" s="156">
        <f t="shared" si="46"/>
        <v>0</v>
      </c>
      <c r="AP278" s="156">
        <f t="shared" si="46"/>
        <v>0</v>
      </c>
      <c r="AQ278" s="156">
        <f t="shared" si="47"/>
        <v>0</v>
      </c>
      <c r="AR278" s="156">
        <f t="shared" si="47"/>
        <v>0</v>
      </c>
      <c r="AS278" s="156">
        <f t="shared" si="47"/>
        <v>0</v>
      </c>
      <c r="AT278" s="156">
        <f t="shared" si="47"/>
        <v>0</v>
      </c>
      <c r="AU278" s="156">
        <f t="shared" si="47"/>
        <v>0</v>
      </c>
      <c r="AV278" s="156">
        <f t="shared" si="47"/>
        <v>0</v>
      </c>
      <c r="AW278" s="156">
        <f t="shared" si="47"/>
        <v>0</v>
      </c>
      <c r="AX278" s="156">
        <f t="shared" si="47"/>
        <v>0</v>
      </c>
      <c r="AY278" s="156">
        <f t="shared" si="47"/>
        <v>0</v>
      </c>
      <c r="AZ278" s="156">
        <f t="shared" si="47"/>
        <v>0</v>
      </c>
      <c r="BA278" s="156">
        <f t="shared" si="47"/>
        <v>0</v>
      </c>
      <c r="BB278" s="156">
        <f t="shared" si="47"/>
        <v>0</v>
      </c>
    </row>
    <row r="279" hidden="1" outlineLevel="1">
      <c r="B279" s="80" t="s">
        <v>193</v>
      </c>
      <c r="C279" s="74" t="s">
        <v>194</v>
      </c>
      <c r="D279" s="74" t="s">
        <v>57</v>
      </c>
      <c r="E279" s="74"/>
      <c r="F279" s="74" t="s">
        <v>57</v>
      </c>
      <c r="G279" s="74"/>
      <c r="H279" s="74"/>
      <c r="I279" s="74"/>
      <c r="J279" s="74"/>
      <c r="K279" s="74"/>
      <c r="L279" s="76">
        <f t="shared" si="43"/>
        <v>0</v>
      </c>
      <c r="M279" s="74"/>
      <c r="N279" s="137">
        <f t="shared" si="44"/>
        <v>0</v>
      </c>
      <c r="O279" s="137">
        <f t="shared" si="45"/>
        <v>0</v>
      </c>
      <c r="P279" s="137">
        <f>Site!I35</f>
        <v>0</v>
      </c>
      <c r="Q279" s="74"/>
      <c r="R279" s="138"/>
      <c r="S279" s="156">
        <f t="shared" si="46"/>
        <v>0</v>
      </c>
      <c r="T279" s="156">
        <f t="shared" si="46"/>
        <v>0</v>
      </c>
      <c r="U279" s="156">
        <f t="shared" si="46"/>
        <v>0</v>
      </c>
      <c r="V279" s="156">
        <f t="shared" si="46"/>
        <v>0</v>
      </c>
      <c r="W279" s="156">
        <f t="shared" si="46"/>
        <v>0</v>
      </c>
      <c r="X279" s="156">
        <f t="shared" si="46"/>
        <v>0</v>
      </c>
      <c r="Y279" s="156">
        <f t="shared" si="46"/>
        <v>0</v>
      </c>
      <c r="Z279" s="156">
        <f t="shared" si="46"/>
        <v>0</v>
      </c>
      <c r="AA279" s="156">
        <f t="shared" si="46"/>
        <v>0</v>
      </c>
      <c r="AB279" s="156">
        <f t="shared" si="46"/>
        <v>0</v>
      </c>
      <c r="AC279" s="156">
        <f t="shared" si="46"/>
        <v>0</v>
      </c>
      <c r="AD279" s="156">
        <f t="shared" si="46"/>
        <v>0</v>
      </c>
      <c r="AE279" s="156">
        <f t="shared" si="46"/>
        <v>0</v>
      </c>
      <c r="AF279" s="156">
        <f t="shared" si="46"/>
        <v>0</v>
      </c>
      <c r="AG279" s="156">
        <f t="shared" si="46"/>
        <v>0</v>
      </c>
      <c r="AH279" s="156">
        <f t="shared" si="46"/>
        <v>0</v>
      </c>
      <c r="AI279" s="156">
        <f t="shared" si="46"/>
        <v>0</v>
      </c>
      <c r="AJ279" s="156">
        <f t="shared" si="46"/>
        <v>0</v>
      </c>
      <c r="AK279" s="156">
        <f t="shared" si="46"/>
        <v>0</v>
      </c>
      <c r="AL279" s="156">
        <f t="shared" si="46"/>
        <v>0</v>
      </c>
      <c r="AM279" s="156">
        <f t="shared" si="46"/>
        <v>0</v>
      </c>
      <c r="AN279" s="156">
        <f t="shared" si="46"/>
        <v>0</v>
      </c>
      <c r="AO279" s="156">
        <f t="shared" si="46"/>
        <v>0</v>
      </c>
      <c r="AP279" s="156">
        <f t="shared" si="46"/>
        <v>0</v>
      </c>
      <c r="AQ279" s="156">
        <f t="shared" si="47"/>
        <v>0</v>
      </c>
      <c r="AR279" s="156">
        <f t="shared" si="47"/>
        <v>0</v>
      </c>
      <c r="AS279" s="156">
        <f t="shared" si="47"/>
        <v>0</v>
      </c>
      <c r="AT279" s="156">
        <f t="shared" si="47"/>
        <v>0</v>
      </c>
      <c r="AU279" s="156">
        <f t="shared" si="47"/>
        <v>0</v>
      </c>
      <c r="AV279" s="156">
        <f t="shared" si="47"/>
        <v>0</v>
      </c>
      <c r="AW279" s="156">
        <f t="shared" si="47"/>
        <v>0</v>
      </c>
      <c r="AX279" s="156">
        <f t="shared" si="47"/>
        <v>0</v>
      </c>
      <c r="AY279" s="156">
        <f t="shared" si="47"/>
        <v>0</v>
      </c>
      <c r="AZ279" s="156">
        <f t="shared" si="47"/>
        <v>0</v>
      </c>
      <c r="BA279" s="156">
        <f t="shared" si="47"/>
        <v>0</v>
      </c>
      <c r="BB279" s="156">
        <f t="shared" si="47"/>
        <v>0</v>
      </c>
    </row>
    <row r="280" hidden="1" outlineLevel="1">
      <c r="B280" s="80" t="s">
        <v>193</v>
      </c>
      <c r="C280" s="74" t="s">
        <v>194</v>
      </c>
      <c r="D280" s="74" t="s">
        <v>57</v>
      </c>
      <c r="E280" s="74"/>
      <c r="F280" s="74" t="s">
        <v>57</v>
      </c>
      <c r="G280" s="74"/>
      <c r="H280" s="74"/>
      <c r="I280" s="74"/>
      <c r="J280" s="74"/>
      <c r="K280" s="74"/>
      <c r="L280" s="76">
        <f t="shared" si="43"/>
        <v>0</v>
      </c>
      <c r="M280" s="74"/>
      <c r="N280" s="137">
        <f t="shared" si="44"/>
        <v>0</v>
      </c>
      <c r="O280" s="137">
        <f t="shared" si="45"/>
        <v>0</v>
      </c>
      <c r="P280" s="137">
        <f>Site!I36</f>
        <v>0</v>
      </c>
      <c r="Q280" s="74"/>
      <c r="R280" s="138"/>
      <c r="S280" s="156">
        <f t="shared" si="46"/>
        <v>0</v>
      </c>
      <c r="T280" s="156">
        <f t="shared" si="46"/>
        <v>0</v>
      </c>
      <c r="U280" s="156">
        <f t="shared" si="46"/>
        <v>0</v>
      </c>
      <c r="V280" s="156">
        <f t="shared" si="46"/>
        <v>0</v>
      </c>
      <c r="W280" s="156">
        <f t="shared" si="46"/>
        <v>0</v>
      </c>
      <c r="X280" s="156">
        <f t="shared" si="46"/>
        <v>0</v>
      </c>
      <c r="Y280" s="156">
        <f t="shared" si="46"/>
        <v>0</v>
      </c>
      <c r="Z280" s="156">
        <f t="shared" si="46"/>
        <v>0</v>
      </c>
      <c r="AA280" s="156">
        <f t="shared" si="46"/>
        <v>0</v>
      </c>
      <c r="AB280" s="156">
        <f t="shared" si="46"/>
        <v>0</v>
      </c>
      <c r="AC280" s="156">
        <f t="shared" si="46"/>
        <v>0</v>
      </c>
      <c r="AD280" s="156">
        <f t="shared" si="46"/>
        <v>0</v>
      </c>
      <c r="AE280" s="156">
        <f t="shared" si="46"/>
        <v>0</v>
      </c>
      <c r="AF280" s="156">
        <f t="shared" si="46"/>
        <v>0</v>
      </c>
      <c r="AG280" s="156">
        <f t="shared" si="46"/>
        <v>0</v>
      </c>
      <c r="AH280" s="156">
        <f t="shared" si="46"/>
        <v>0</v>
      </c>
      <c r="AI280" s="156">
        <f t="shared" si="46"/>
        <v>0</v>
      </c>
      <c r="AJ280" s="156">
        <f t="shared" si="46"/>
        <v>0</v>
      </c>
      <c r="AK280" s="156">
        <f t="shared" si="46"/>
        <v>0</v>
      </c>
      <c r="AL280" s="156">
        <f t="shared" si="46"/>
        <v>0</v>
      </c>
      <c r="AM280" s="156">
        <f t="shared" si="46"/>
        <v>0</v>
      </c>
      <c r="AN280" s="156">
        <f t="shared" si="46"/>
        <v>0</v>
      </c>
      <c r="AO280" s="156">
        <f t="shared" si="46"/>
        <v>0</v>
      </c>
      <c r="AP280" s="156">
        <f t="shared" si="46"/>
        <v>0</v>
      </c>
      <c r="AQ280" s="156">
        <f t="shared" si="47"/>
        <v>0</v>
      </c>
      <c r="AR280" s="156">
        <f t="shared" si="47"/>
        <v>0</v>
      </c>
      <c r="AS280" s="156">
        <f t="shared" si="47"/>
        <v>0</v>
      </c>
      <c r="AT280" s="156">
        <f t="shared" si="47"/>
        <v>0</v>
      </c>
      <c r="AU280" s="156">
        <f t="shared" si="47"/>
        <v>0</v>
      </c>
      <c r="AV280" s="156">
        <f t="shared" si="47"/>
        <v>0</v>
      </c>
      <c r="AW280" s="156">
        <f t="shared" si="47"/>
        <v>0</v>
      </c>
      <c r="AX280" s="156">
        <f t="shared" si="47"/>
        <v>0</v>
      </c>
      <c r="AY280" s="156">
        <f t="shared" si="47"/>
        <v>0</v>
      </c>
      <c r="AZ280" s="156">
        <f t="shared" si="47"/>
        <v>0</v>
      </c>
      <c r="BA280" s="156">
        <f t="shared" si="47"/>
        <v>0</v>
      </c>
      <c r="BB280" s="156">
        <f t="shared" si="47"/>
        <v>0</v>
      </c>
    </row>
    <row r="281" hidden="1" outlineLevel="1">
      <c r="B281" s="80" t="s">
        <v>193</v>
      </c>
      <c r="C281" s="74" t="s">
        <v>194</v>
      </c>
      <c r="D281" s="74" t="s">
        <v>57</v>
      </c>
      <c r="E281" s="74"/>
      <c r="F281" s="74" t="s">
        <v>57</v>
      </c>
      <c r="G281" s="74"/>
      <c r="H281" s="74"/>
      <c r="I281" s="74"/>
      <c r="J281" s="74"/>
      <c r="K281" s="74"/>
      <c r="L281" s="76">
        <f t="shared" si="43"/>
        <v>0</v>
      </c>
      <c r="M281" s="74"/>
      <c r="N281" s="137">
        <f t="shared" si="44"/>
        <v>0</v>
      </c>
      <c r="O281" s="137">
        <f t="shared" si="45"/>
        <v>0</v>
      </c>
      <c r="P281" s="137">
        <f>Site!I37</f>
        <v>0</v>
      </c>
      <c r="Q281" s="74"/>
      <c r="R281" s="138"/>
      <c r="S281" s="156">
        <f t="shared" si="46"/>
        <v>0</v>
      </c>
      <c r="T281" s="156">
        <f t="shared" si="46"/>
        <v>0</v>
      </c>
      <c r="U281" s="156">
        <f t="shared" si="46"/>
        <v>0</v>
      </c>
      <c r="V281" s="156">
        <f t="shared" si="46"/>
        <v>0</v>
      </c>
      <c r="W281" s="156">
        <f t="shared" si="46"/>
        <v>0</v>
      </c>
      <c r="X281" s="156">
        <f t="shared" si="46"/>
        <v>0</v>
      </c>
      <c r="Y281" s="156">
        <f t="shared" si="46"/>
        <v>0</v>
      </c>
      <c r="Z281" s="156">
        <f t="shared" si="46"/>
        <v>0</v>
      </c>
      <c r="AA281" s="156">
        <f t="shared" si="46"/>
        <v>0</v>
      </c>
      <c r="AB281" s="156">
        <f t="shared" si="46"/>
        <v>0</v>
      </c>
      <c r="AC281" s="156">
        <f t="shared" si="46"/>
        <v>0</v>
      </c>
      <c r="AD281" s="156">
        <f t="shared" si="46"/>
        <v>0</v>
      </c>
      <c r="AE281" s="156">
        <f t="shared" si="46"/>
        <v>0</v>
      </c>
      <c r="AF281" s="156">
        <f t="shared" si="46"/>
        <v>0</v>
      </c>
      <c r="AG281" s="156">
        <f t="shared" si="46"/>
        <v>0</v>
      </c>
      <c r="AH281" s="156">
        <f t="shared" si="46"/>
        <v>0</v>
      </c>
      <c r="AI281" s="156">
        <f t="shared" si="46"/>
        <v>0</v>
      </c>
      <c r="AJ281" s="156">
        <f t="shared" si="46"/>
        <v>0</v>
      </c>
      <c r="AK281" s="156">
        <f t="shared" si="46"/>
        <v>0</v>
      </c>
      <c r="AL281" s="156">
        <f t="shared" si="46"/>
        <v>0</v>
      </c>
      <c r="AM281" s="156">
        <f t="shared" si="46"/>
        <v>0</v>
      </c>
      <c r="AN281" s="156">
        <f t="shared" si="46"/>
        <v>0</v>
      </c>
      <c r="AO281" s="156">
        <f t="shared" si="46"/>
        <v>0</v>
      </c>
      <c r="AP281" s="156">
        <f t="shared" si="46"/>
        <v>0</v>
      </c>
      <c r="AQ281" s="156">
        <f t="shared" si="47"/>
        <v>0</v>
      </c>
      <c r="AR281" s="156">
        <f t="shared" si="47"/>
        <v>0</v>
      </c>
      <c r="AS281" s="156">
        <f t="shared" si="47"/>
        <v>0</v>
      </c>
      <c r="AT281" s="156">
        <f t="shared" si="47"/>
        <v>0</v>
      </c>
      <c r="AU281" s="156">
        <f t="shared" si="47"/>
        <v>0</v>
      </c>
      <c r="AV281" s="156">
        <f t="shared" si="47"/>
        <v>0</v>
      </c>
      <c r="AW281" s="156">
        <f t="shared" si="47"/>
        <v>0</v>
      </c>
      <c r="AX281" s="156">
        <f t="shared" si="47"/>
        <v>0</v>
      </c>
      <c r="AY281" s="156">
        <f t="shared" si="47"/>
        <v>0</v>
      </c>
      <c r="AZ281" s="156">
        <f t="shared" si="47"/>
        <v>0</v>
      </c>
      <c r="BA281" s="156">
        <f t="shared" si="47"/>
        <v>0</v>
      </c>
      <c r="BB281" s="156">
        <f t="shared" si="47"/>
        <v>0</v>
      </c>
    </row>
    <row r="282" hidden="1" outlineLevel="1">
      <c r="B282" s="80" t="s">
        <v>193</v>
      </c>
      <c r="C282" s="74" t="s">
        <v>194</v>
      </c>
      <c r="D282" s="74" t="s">
        <v>57</v>
      </c>
      <c r="E282" s="74"/>
      <c r="F282" s="74" t="s">
        <v>57</v>
      </c>
      <c r="G282" s="74"/>
      <c r="H282" s="74"/>
      <c r="I282" s="74"/>
      <c r="J282" s="74"/>
      <c r="K282" s="74"/>
      <c r="L282" s="76">
        <f t="shared" si="43"/>
        <v>0</v>
      </c>
      <c r="M282" s="74"/>
      <c r="N282" s="137">
        <f t="shared" si="44"/>
        <v>0</v>
      </c>
      <c r="O282" s="137">
        <f t="shared" si="45"/>
        <v>0</v>
      </c>
      <c r="P282" s="137">
        <f>Site!I38</f>
        <v>0</v>
      </c>
      <c r="Q282" s="74"/>
      <c r="R282" s="138"/>
      <c r="S282" s="156">
        <f t="shared" si="46"/>
        <v>0</v>
      </c>
      <c r="T282" s="156">
        <f t="shared" si="46"/>
        <v>0</v>
      </c>
      <c r="U282" s="156">
        <f t="shared" si="46"/>
        <v>0</v>
      </c>
      <c r="V282" s="156">
        <f t="shared" si="46"/>
        <v>0</v>
      </c>
      <c r="W282" s="156">
        <f t="shared" si="46"/>
        <v>0</v>
      </c>
      <c r="X282" s="156">
        <f t="shared" si="46"/>
        <v>0</v>
      </c>
      <c r="Y282" s="156">
        <f t="shared" si="46"/>
        <v>0</v>
      </c>
      <c r="Z282" s="156">
        <f t="shared" si="46"/>
        <v>0</v>
      </c>
      <c r="AA282" s="156">
        <f t="shared" si="46"/>
        <v>0</v>
      </c>
      <c r="AB282" s="156">
        <f t="shared" si="46"/>
        <v>0</v>
      </c>
      <c r="AC282" s="156">
        <f t="shared" si="46"/>
        <v>0</v>
      </c>
      <c r="AD282" s="156">
        <f t="shared" si="46"/>
        <v>0</v>
      </c>
      <c r="AE282" s="156">
        <f t="shared" si="46"/>
        <v>0</v>
      </c>
      <c r="AF282" s="156">
        <f t="shared" si="46"/>
        <v>0</v>
      </c>
      <c r="AG282" s="156">
        <f t="shared" si="46"/>
        <v>0</v>
      </c>
      <c r="AH282" s="156">
        <f t="shared" si="46"/>
        <v>0</v>
      </c>
      <c r="AI282" s="156">
        <f t="shared" si="46"/>
        <v>0</v>
      </c>
      <c r="AJ282" s="156">
        <f t="shared" si="46"/>
        <v>0</v>
      </c>
      <c r="AK282" s="156">
        <f t="shared" si="46"/>
        <v>0</v>
      </c>
      <c r="AL282" s="156">
        <f t="shared" si="46"/>
        <v>0</v>
      </c>
      <c r="AM282" s="156">
        <f t="shared" si="46"/>
        <v>0</v>
      </c>
      <c r="AN282" s="156">
        <f t="shared" si="46"/>
        <v>0</v>
      </c>
      <c r="AO282" s="156">
        <f t="shared" si="46"/>
        <v>0</v>
      </c>
      <c r="AP282" s="156">
        <f t="shared" si="46"/>
        <v>0</v>
      </c>
      <c r="AQ282" s="156">
        <f t="shared" si="47"/>
        <v>0</v>
      </c>
      <c r="AR282" s="156">
        <f t="shared" si="47"/>
        <v>0</v>
      </c>
      <c r="AS282" s="156">
        <f t="shared" si="47"/>
        <v>0</v>
      </c>
      <c r="AT282" s="156">
        <f t="shared" si="47"/>
        <v>0</v>
      </c>
      <c r="AU282" s="156">
        <f t="shared" si="47"/>
        <v>0</v>
      </c>
      <c r="AV282" s="156">
        <f t="shared" si="47"/>
        <v>0</v>
      </c>
      <c r="AW282" s="156">
        <f t="shared" si="47"/>
        <v>0</v>
      </c>
      <c r="AX282" s="156">
        <f t="shared" si="47"/>
        <v>0</v>
      </c>
      <c r="AY282" s="156">
        <f t="shared" si="47"/>
        <v>0</v>
      </c>
      <c r="AZ282" s="156">
        <f t="shared" si="47"/>
        <v>0</v>
      </c>
      <c r="BA282" s="156">
        <f t="shared" si="47"/>
        <v>0</v>
      </c>
      <c r="BB282" s="156">
        <f t="shared" si="47"/>
        <v>0</v>
      </c>
    </row>
    <row r="283" hidden="1" outlineLevel="1">
      <c r="B283" s="80" t="s">
        <v>193</v>
      </c>
      <c r="C283" s="74" t="s">
        <v>194</v>
      </c>
      <c r="D283" s="74" t="s">
        <v>57</v>
      </c>
      <c r="E283" s="74"/>
      <c r="F283" s="74" t="s">
        <v>57</v>
      </c>
      <c r="G283" s="74"/>
      <c r="H283" s="74"/>
      <c r="I283" s="74"/>
      <c r="J283" s="74"/>
      <c r="K283" s="74"/>
      <c r="L283" s="76">
        <f t="shared" si="43"/>
        <v>0</v>
      </c>
      <c r="M283" s="74"/>
      <c r="N283" s="137">
        <f t="shared" si="44"/>
        <v>0</v>
      </c>
      <c r="O283" s="137">
        <f t="shared" si="45"/>
        <v>0</v>
      </c>
      <c r="P283" s="137">
        <f>Site!I39</f>
        <v>0</v>
      </c>
      <c r="Q283" s="74"/>
      <c r="R283" s="138"/>
      <c r="S283" s="156">
        <f t="shared" si="46"/>
        <v>0</v>
      </c>
      <c r="T283" s="156">
        <f t="shared" si="46"/>
        <v>0</v>
      </c>
      <c r="U283" s="156">
        <f t="shared" si="46"/>
        <v>0</v>
      </c>
      <c r="V283" s="156">
        <f t="shared" si="46"/>
        <v>0</v>
      </c>
      <c r="W283" s="156">
        <f t="shared" si="46"/>
        <v>0</v>
      </c>
      <c r="X283" s="156">
        <f t="shared" si="46"/>
        <v>0</v>
      </c>
      <c r="Y283" s="156">
        <f t="shared" si="46"/>
        <v>0</v>
      </c>
      <c r="Z283" s="156">
        <f t="shared" si="46"/>
        <v>0</v>
      </c>
      <c r="AA283" s="156">
        <f t="shared" si="46"/>
        <v>0</v>
      </c>
      <c r="AB283" s="156">
        <f t="shared" si="46"/>
        <v>0</v>
      </c>
      <c r="AC283" s="156">
        <f t="shared" si="46"/>
        <v>0</v>
      </c>
      <c r="AD283" s="156">
        <f t="shared" si="46"/>
        <v>0</v>
      </c>
      <c r="AE283" s="156">
        <f t="shared" si="46"/>
        <v>0</v>
      </c>
      <c r="AF283" s="156">
        <f t="shared" si="46"/>
        <v>0</v>
      </c>
      <c r="AG283" s="156">
        <f t="shared" si="46"/>
        <v>0</v>
      </c>
      <c r="AH283" s="156">
        <f t="shared" si="46"/>
        <v>0</v>
      </c>
      <c r="AI283" s="156">
        <f t="shared" si="46"/>
        <v>0</v>
      </c>
      <c r="AJ283" s="156">
        <f t="shared" si="46"/>
        <v>0</v>
      </c>
      <c r="AK283" s="156">
        <f t="shared" si="46"/>
        <v>0</v>
      </c>
      <c r="AL283" s="156">
        <f t="shared" si="46"/>
        <v>0</v>
      </c>
      <c r="AM283" s="156">
        <f t="shared" si="46"/>
        <v>0</v>
      </c>
      <c r="AN283" s="156">
        <f t="shared" si="46"/>
        <v>0</v>
      </c>
      <c r="AO283" s="156">
        <f t="shared" si="46"/>
        <v>0</v>
      </c>
      <c r="AP283" s="156">
        <f t="shared" si="46"/>
        <v>0</v>
      </c>
      <c r="AQ283" s="156">
        <f t="shared" si="47"/>
        <v>0</v>
      </c>
      <c r="AR283" s="156">
        <f t="shared" si="47"/>
        <v>0</v>
      </c>
      <c r="AS283" s="156">
        <f t="shared" si="47"/>
        <v>0</v>
      </c>
      <c r="AT283" s="156">
        <f t="shared" si="47"/>
        <v>0</v>
      </c>
      <c r="AU283" s="156">
        <f t="shared" si="47"/>
        <v>0</v>
      </c>
      <c r="AV283" s="156">
        <f t="shared" si="47"/>
        <v>0</v>
      </c>
      <c r="AW283" s="156">
        <f t="shared" si="47"/>
        <v>0</v>
      </c>
      <c r="AX283" s="156">
        <f t="shared" si="47"/>
        <v>0</v>
      </c>
      <c r="AY283" s="156">
        <f t="shared" si="47"/>
        <v>0</v>
      </c>
      <c r="AZ283" s="156">
        <f t="shared" si="47"/>
        <v>0</v>
      </c>
      <c r="BA283" s="156">
        <f t="shared" si="47"/>
        <v>0</v>
      </c>
      <c r="BB283" s="156">
        <f t="shared" si="47"/>
        <v>0</v>
      </c>
    </row>
    <row r="284" hidden="1" outlineLevel="1">
      <c r="B284" s="80" t="s">
        <v>193</v>
      </c>
      <c r="C284" s="74" t="s">
        <v>194</v>
      </c>
      <c r="D284" s="74" t="s">
        <v>57</v>
      </c>
      <c r="E284" s="74"/>
      <c r="F284" s="74" t="s">
        <v>57</v>
      </c>
      <c r="G284" s="74"/>
      <c r="H284" s="74"/>
      <c r="I284" s="74"/>
      <c r="J284" s="74"/>
      <c r="K284" s="74"/>
      <c r="L284" s="76">
        <f t="shared" si="43"/>
        <v>0</v>
      </c>
      <c r="M284" s="74"/>
      <c r="N284" s="137">
        <f t="shared" si="44"/>
        <v>0</v>
      </c>
      <c r="O284" s="137">
        <f t="shared" si="45"/>
        <v>0</v>
      </c>
      <c r="P284" s="137">
        <f>Site!I40</f>
        <v>0</v>
      </c>
      <c r="Q284" s="74"/>
      <c r="R284" s="138"/>
      <c r="S284" s="156">
        <f t="shared" si="46"/>
        <v>0</v>
      </c>
      <c r="T284" s="156">
        <f t="shared" si="46"/>
        <v>0</v>
      </c>
      <c r="U284" s="156">
        <f t="shared" si="46"/>
        <v>0</v>
      </c>
      <c r="V284" s="156">
        <f t="shared" si="46"/>
        <v>0</v>
      </c>
      <c r="W284" s="156">
        <f t="shared" si="46"/>
        <v>0</v>
      </c>
      <c r="X284" s="156">
        <f t="shared" si="46"/>
        <v>0</v>
      </c>
      <c r="Y284" s="156">
        <f t="shared" si="46"/>
        <v>0</v>
      </c>
      <c r="Z284" s="156">
        <f t="shared" si="46"/>
        <v>0</v>
      </c>
      <c r="AA284" s="156">
        <f t="shared" si="46"/>
        <v>0</v>
      </c>
      <c r="AB284" s="156">
        <f t="shared" si="46"/>
        <v>0</v>
      </c>
      <c r="AC284" s="156">
        <f t="shared" si="46"/>
        <v>0</v>
      </c>
      <c r="AD284" s="156">
        <f t="shared" si="46"/>
        <v>0</v>
      </c>
      <c r="AE284" s="156">
        <f t="shared" si="46"/>
        <v>0</v>
      </c>
      <c r="AF284" s="156">
        <f t="shared" si="46"/>
        <v>0</v>
      </c>
      <c r="AG284" s="156">
        <f t="shared" si="46"/>
        <v>0</v>
      </c>
      <c r="AH284" s="156">
        <f t="shared" si="46"/>
        <v>0</v>
      </c>
      <c r="AI284" s="156">
        <f t="shared" si="46"/>
        <v>0</v>
      </c>
      <c r="AJ284" s="156">
        <f t="shared" si="46"/>
        <v>0</v>
      </c>
      <c r="AK284" s="156">
        <f t="shared" si="46"/>
        <v>0</v>
      </c>
      <c r="AL284" s="156">
        <f t="shared" si="46"/>
        <v>0</v>
      </c>
      <c r="AM284" s="156">
        <f t="shared" si="46"/>
        <v>0</v>
      </c>
      <c r="AN284" s="156">
        <f t="shared" si="46"/>
        <v>0</v>
      </c>
      <c r="AO284" s="156">
        <f t="shared" si="46"/>
        <v>0</v>
      </c>
      <c r="AP284" s="156">
        <f t="shared" si="46"/>
        <v>0</v>
      </c>
      <c r="AQ284" s="156">
        <f t="shared" si="47"/>
        <v>0</v>
      </c>
      <c r="AR284" s="156">
        <f t="shared" si="47"/>
        <v>0</v>
      </c>
      <c r="AS284" s="156">
        <f t="shared" si="47"/>
        <v>0</v>
      </c>
      <c r="AT284" s="156">
        <f t="shared" si="47"/>
        <v>0</v>
      </c>
      <c r="AU284" s="156">
        <f t="shared" si="47"/>
        <v>0</v>
      </c>
      <c r="AV284" s="156">
        <f t="shared" si="47"/>
        <v>0</v>
      </c>
      <c r="AW284" s="156">
        <f t="shared" si="47"/>
        <v>0</v>
      </c>
      <c r="AX284" s="156">
        <f t="shared" si="47"/>
        <v>0</v>
      </c>
      <c r="AY284" s="156">
        <f t="shared" si="47"/>
        <v>0</v>
      </c>
      <c r="AZ284" s="156">
        <f t="shared" si="47"/>
        <v>0</v>
      </c>
      <c r="BA284" s="156">
        <f t="shared" si="47"/>
        <v>0</v>
      </c>
      <c r="BB284" s="156">
        <f t="shared" si="47"/>
        <v>0</v>
      </c>
    </row>
    <row r="285" hidden="1" outlineLevel="1">
      <c r="B285" s="80" t="s">
        <v>193</v>
      </c>
      <c r="C285" s="74" t="s">
        <v>194</v>
      </c>
      <c r="D285" s="74" t="s">
        <v>57</v>
      </c>
      <c r="E285" s="74"/>
      <c r="F285" s="74" t="s">
        <v>57</v>
      </c>
      <c r="G285" s="74"/>
      <c r="H285" s="74"/>
      <c r="I285" s="74"/>
      <c r="J285" s="74"/>
      <c r="K285" s="74"/>
      <c r="L285" s="76">
        <f t="shared" si="43"/>
        <v>0</v>
      </c>
      <c r="M285" s="74"/>
      <c r="N285" s="137">
        <f t="shared" si="44"/>
        <v>0</v>
      </c>
      <c r="O285" s="137">
        <f t="shared" si="45"/>
        <v>0</v>
      </c>
      <c r="P285" s="137">
        <f>Site!I41</f>
        <v>0</v>
      </c>
      <c r="Q285" s="74"/>
      <c r="R285" s="138"/>
      <c r="S285" s="156">
        <f t="shared" si="46"/>
        <v>0</v>
      </c>
      <c r="T285" s="156">
        <f t="shared" si="46"/>
        <v>0</v>
      </c>
      <c r="U285" s="156">
        <f t="shared" si="46"/>
        <v>0</v>
      </c>
      <c r="V285" s="156">
        <f t="shared" si="46"/>
        <v>0</v>
      </c>
      <c r="W285" s="156">
        <f t="shared" si="46"/>
        <v>0</v>
      </c>
      <c r="X285" s="156">
        <f t="shared" si="46"/>
        <v>0</v>
      </c>
      <c r="Y285" s="156">
        <f t="shared" si="46"/>
        <v>0</v>
      </c>
      <c r="Z285" s="156">
        <f t="shared" si="46"/>
        <v>0</v>
      </c>
      <c r="AA285" s="156">
        <f t="shared" si="46"/>
        <v>0</v>
      </c>
      <c r="AB285" s="156">
        <f t="shared" si="46"/>
        <v>0</v>
      </c>
      <c r="AC285" s="156">
        <f t="shared" si="46"/>
        <v>0</v>
      </c>
      <c r="AD285" s="156">
        <f t="shared" si="46"/>
        <v>0</v>
      </c>
      <c r="AE285" s="156">
        <f t="shared" si="46"/>
        <v>0</v>
      </c>
      <c r="AF285" s="156">
        <f t="shared" si="46"/>
        <v>0</v>
      </c>
      <c r="AG285" s="156">
        <f t="shared" si="46"/>
        <v>0</v>
      </c>
      <c r="AH285" s="156">
        <f t="shared" si="46"/>
        <v>0</v>
      </c>
      <c r="AI285" s="156">
        <f t="shared" si="46"/>
        <v>0</v>
      </c>
      <c r="AJ285" s="156">
        <f t="shared" si="46"/>
        <v>0</v>
      </c>
      <c r="AK285" s="156">
        <f t="shared" si="46"/>
        <v>0</v>
      </c>
      <c r="AL285" s="156">
        <f t="shared" si="46"/>
        <v>0</v>
      </c>
      <c r="AM285" s="156">
        <f t="shared" si="46"/>
        <v>0</v>
      </c>
      <c r="AN285" s="156">
        <f t="shared" si="46"/>
        <v>0</v>
      </c>
      <c r="AO285" s="156">
        <f t="shared" si="46"/>
        <v>0</v>
      </c>
      <c r="AP285" s="156">
        <f t="shared" si="46"/>
        <v>0</v>
      </c>
      <c r="AQ285" s="156">
        <f t="shared" si="47"/>
        <v>0</v>
      </c>
      <c r="AR285" s="156">
        <f t="shared" si="47"/>
        <v>0</v>
      </c>
      <c r="AS285" s="156">
        <f t="shared" si="47"/>
        <v>0</v>
      </c>
      <c r="AT285" s="156">
        <f t="shared" si="47"/>
        <v>0</v>
      </c>
      <c r="AU285" s="156">
        <f t="shared" si="47"/>
        <v>0</v>
      </c>
      <c r="AV285" s="156">
        <f t="shared" si="47"/>
        <v>0</v>
      </c>
      <c r="AW285" s="156">
        <f t="shared" si="47"/>
        <v>0</v>
      </c>
      <c r="AX285" s="156">
        <f t="shared" si="47"/>
        <v>0</v>
      </c>
      <c r="AY285" s="156">
        <f t="shared" si="47"/>
        <v>0</v>
      </c>
      <c r="AZ285" s="156">
        <f t="shared" si="47"/>
        <v>0</v>
      </c>
      <c r="BA285" s="156">
        <f t="shared" si="47"/>
        <v>0</v>
      </c>
      <c r="BB285" s="156">
        <f t="shared" si="47"/>
        <v>0</v>
      </c>
    </row>
    <row r="286" hidden="1" outlineLevel="1">
      <c r="B286" s="80" t="s">
        <v>193</v>
      </c>
      <c r="C286" s="74" t="s">
        <v>194</v>
      </c>
      <c r="D286" s="74" t="s">
        <v>57</v>
      </c>
      <c r="E286" s="74"/>
      <c r="F286" s="74" t="s">
        <v>57</v>
      </c>
      <c r="G286" s="74"/>
      <c r="H286" s="74"/>
      <c r="I286" s="74"/>
      <c r="J286" s="74"/>
      <c r="K286" s="74"/>
      <c r="L286" s="76">
        <f t="shared" si="43"/>
        <v>0</v>
      </c>
      <c r="M286" s="74"/>
      <c r="N286" s="137">
        <f t="shared" si="44"/>
        <v>0</v>
      </c>
      <c r="O286" s="137">
        <f t="shared" si="45"/>
        <v>0</v>
      </c>
      <c r="P286" s="137">
        <f>Site!I42</f>
        <v>0</v>
      </c>
      <c r="Q286" s="74"/>
      <c r="R286" s="138"/>
      <c r="S286" s="156">
        <f t="shared" si="46"/>
        <v>0</v>
      </c>
      <c r="T286" s="156">
        <f t="shared" si="46"/>
        <v>0</v>
      </c>
      <c r="U286" s="156">
        <f t="shared" si="46"/>
        <v>0</v>
      </c>
      <c r="V286" s="156">
        <f t="shared" si="46"/>
        <v>0</v>
      </c>
      <c r="W286" s="156">
        <f t="shared" si="46"/>
        <v>0</v>
      </c>
      <c r="X286" s="156">
        <f t="shared" si="46"/>
        <v>0</v>
      </c>
      <c r="Y286" s="156">
        <f t="shared" si="46"/>
        <v>0</v>
      </c>
      <c r="Z286" s="156">
        <f t="shared" si="46"/>
        <v>0</v>
      </c>
      <c r="AA286" s="156">
        <f t="shared" si="46"/>
        <v>0</v>
      </c>
      <c r="AB286" s="156">
        <f t="shared" si="46"/>
        <v>0</v>
      </c>
      <c r="AC286" s="156">
        <f t="shared" si="46"/>
        <v>0</v>
      </c>
      <c r="AD286" s="156">
        <f t="shared" si="46"/>
        <v>0</v>
      </c>
      <c r="AE286" s="156">
        <f t="shared" si="46"/>
        <v>0</v>
      </c>
      <c r="AF286" s="156">
        <f t="shared" si="46"/>
        <v>0</v>
      </c>
      <c r="AG286" s="156">
        <f t="shared" si="46"/>
        <v>0</v>
      </c>
      <c r="AH286" s="156">
        <f t="shared" si="46"/>
        <v>0</v>
      </c>
      <c r="AI286" s="156">
        <f t="shared" si="46"/>
        <v>0</v>
      </c>
      <c r="AJ286" s="156">
        <f t="shared" si="46"/>
        <v>0</v>
      </c>
      <c r="AK286" s="156">
        <f t="shared" si="46"/>
        <v>0</v>
      </c>
      <c r="AL286" s="156">
        <f t="shared" si="46"/>
        <v>0</v>
      </c>
      <c r="AM286" s="156">
        <f t="shared" si="46"/>
        <v>0</v>
      </c>
      <c r="AN286" s="156">
        <f t="shared" si="46"/>
        <v>0</v>
      </c>
      <c r="AO286" s="156">
        <f t="shared" si="46"/>
        <v>0</v>
      </c>
      <c r="AP286" s="156">
        <f t="shared" si="46"/>
        <v>0</v>
      </c>
      <c r="AQ286" s="156">
        <f t="shared" si="47"/>
        <v>0</v>
      </c>
      <c r="AR286" s="156">
        <f t="shared" si="47"/>
        <v>0</v>
      </c>
      <c r="AS286" s="156">
        <f t="shared" si="47"/>
        <v>0</v>
      </c>
      <c r="AT286" s="156">
        <f t="shared" si="47"/>
        <v>0</v>
      </c>
      <c r="AU286" s="156">
        <f t="shared" si="47"/>
        <v>0</v>
      </c>
      <c r="AV286" s="156">
        <f t="shared" si="47"/>
        <v>0</v>
      </c>
      <c r="AW286" s="156">
        <f t="shared" si="47"/>
        <v>0</v>
      </c>
      <c r="AX286" s="156">
        <f t="shared" si="47"/>
        <v>0</v>
      </c>
      <c r="AY286" s="156">
        <f t="shared" si="47"/>
        <v>0</v>
      </c>
      <c r="AZ286" s="156">
        <f t="shared" si="47"/>
        <v>0</v>
      </c>
      <c r="BA286" s="156">
        <f t="shared" si="47"/>
        <v>0</v>
      </c>
      <c r="BB286" s="156">
        <f t="shared" si="47"/>
        <v>0</v>
      </c>
    </row>
    <row r="287" hidden="1" outlineLevel="1">
      <c r="B287" s="80" t="s">
        <v>193</v>
      </c>
      <c r="C287" s="74" t="s">
        <v>194</v>
      </c>
      <c r="D287" s="74" t="s">
        <v>57</v>
      </c>
      <c r="E287" s="74"/>
      <c r="F287" s="74" t="s">
        <v>57</v>
      </c>
      <c r="G287" s="74"/>
      <c r="H287" s="74"/>
      <c r="I287" s="74"/>
      <c r="J287" s="74"/>
      <c r="K287" s="74"/>
      <c r="L287" s="76">
        <f t="shared" si="43"/>
        <v>0</v>
      </c>
      <c r="M287" s="74"/>
      <c r="N287" s="137">
        <f t="shared" si="44"/>
        <v>0</v>
      </c>
      <c r="O287" s="137">
        <f t="shared" si="45"/>
        <v>0</v>
      </c>
      <c r="P287" s="137">
        <f>Site!I43</f>
        <v>0</v>
      </c>
      <c r="Q287" s="74"/>
      <c r="R287" s="138"/>
      <c r="S287" s="156">
        <f t="shared" si="46"/>
        <v>0</v>
      </c>
      <c r="T287" s="156">
        <f t="shared" si="46"/>
        <v>0</v>
      </c>
      <c r="U287" s="156">
        <f t="shared" si="46"/>
        <v>0</v>
      </c>
      <c r="V287" s="156">
        <f t="shared" si="46"/>
        <v>0</v>
      </c>
      <c r="W287" s="156">
        <f t="shared" si="46"/>
        <v>0</v>
      </c>
      <c r="X287" s="156">
        <f t="shared" si="46"/>
        <v>0</v>
      </c>
      <c r="Y287" s="156">
        <f t="shared" si="46"/>
        <v>0</v>
      </c>
      <c r="Z287" s="156">
        <f t="shared" si="46"/>
        <v>0</v>
      </c>
      <c r="AA287" s="156">
        <f t="shared" si="46"/>
        <v>0</v>
      </c>
      <c r="AB287" s="156">
        <f t="shared" si="46"/>
        <v>0</v>
      </c>
      <c r="AC287" s="156">
        <f t="shared" si="46"/>
        <v>0</v>
      </c>
      <c r="AD287" s="156">
        <f t="shared" si="46"/>
        <v>0</v>
      </c>
      <c r="AE287" s="156">
        <f t="shared" si="46"/>
        <v>0</v>
      </c>
      <c r="AF287" s="156">
        <f t="shared" si="46"/>
        <v>0</v>
      </c>
      <c r="AG287" s="156">
        <f t="shared" si="46"/>
        <v>0</v>
      </c>
      <c r="AH287" s="156">
        <f t="shared" si="46"/>
        <v>0</v>
      </c>
      <c r="AI287" s="156">
        <f t="shared" si="46"/>
        <v>0</v>
      </c>
      <c r="AJ287" s="156">
        <f t="shared" si="46"/>
        <v>0</v>
      </c>
      <c r="AK287" s="156">
        <f t="shared" si="46"/>
        <v>0</v>
      </c>
      <c r="AL287" s="156">
        <f t="shared" si="46"/>
        <v>0</v>
      </c>
      <c r="AM287" s="156">
        <f t="shared" si="46"/>
        <v>0</v>
      </c>
      <c r="AN287" s="156">
        <f t="shared" si="46"/>
        <v>0</v>
      </c>
      <c r="AO287" s="156">
        <f t="shared" si="46"/>
        <v>0</v>
      </c>
      <c r="AP287" s="156">
        <f t="shared" si="46"/>
        <v>0</v>
      </c>
      <c r="AQ287" s="156">
        <f t="shared" si="47"/>
        <v>0</v>
      </c>
      <c r="AR287" s="156">
        <f t="shared" si="47"/>
        <v>0</v>
      </c>
      <c r="AS287" s="156">
        <f t="shared" si="47"/>
        <v>0</v>
      </c>
      <c r="AT287" s="156">
        <f t="shared" si="47"/>
        <v>0</v>
      </c>
      <c r="AU287" s="156">
        <f t="shared" si="47"/>
        <v>0</v>
      </c>
      <c r="AV287" s="156">
        <f t="shared" si="47"/>
        <v>0</v>
      </c>
      <c r="AW287" s="156">
        <f t="shared" si="47"/>
        <v>0</v>
      </c>
      <c r="AX287" s="156">
        <f t="shared" si="47"/>
        <v>0</v>
      </c>
      <c r="AY287" s="156">
        <f t="shared" si="47"/>
        <v>0</v>
      </c>
      <c r="AZ287" s="156">
        <f t="shared" si="47"/>
        <v>0</v>
      </c>
      <c r="BA287" s="156">
        <f t="shared" si="47"/>
        <v>0</v>
      </c>
      <c r="BB287" s="156">
        <f t="shared" si="47"/>
        <v>0</v>
      </c>
    </row>
    <row r="288" hidden="1" outlineLevel="1">
      <c r="B288" s="80" t="s">
        <v>193</v>
      </c>
      <c r="C288" s="74" t="s">
        <v>194</v>
      </c>
      <c r="D288" s="74" t="s">
        <v>57</v>
      </c>
      <c r="E288" s="74"/>
      <c r="F288" s="74" t="s">
        <v>57</v>
      </c>
      <c r="G288" s="74"/>
      <c r="H288" s="74"/>
      <c r="I288" s="74"/>
      <c r="J288" s="74"/>
      <c r="K288" s="74"/>
      <c r="L288" s="76">
        <f t="shared" si="43"/>
        <v>0</v>
      </c>
      <c r="M288" s="74"/>
      <c r="N288" s="137">
        <f t="shared" si="44"/>
        <v>0</v>
      </c>
      <c r="O288" s="137">
        <f t="shared" si="45"/>
        <v>0</v>
      </c>
      <c r="P288" s="137">
        <f>Site!I44</f>
        <v>0</v>
      </c>
      <c r="Q288" s="74"/>
      <c r="R288" s="138"/>
      <c r="S288" s="156">
        <f t="shared" si="46"/>
        <v>0</v>
      </c>
      <c r="T288" s="156">
        <f t="shared" si="46"/>
        <v>0</v>
      </c>
      <c r="U288" s="156">
        <f t="shared" si="46"/>
        <v>0</v>
      </c>
      <c r="V288" s="156">
        <f t="shared" si="46"/>
        <v>0</v>
      </c>
      <c r="W288" s="156">
        <f t="shared" si="46"/>
        <v>0</v>
      </c>
      <c r="X288" s="156">
        <f t="shared" si="46"/>
        <v>0</v>
      </c>
      <c r="Y288" s="156">
        <f t="shared" si="46"/>
        <v>0</v>
      </c>
      <c r="Z288" s="156">
        <f t="shared" si="46"/>
        <v>0</v>
      </c>
      <c r="AA288" s="156">
        <f t="shared" si="46"/>
        <v>0</v>
      </c>
      <c r="AB288" s="156">
        <f t="shared" si="46"/>
        <v>0</v>
      </c>
      <c r="AC288" s="156">
        <f t="shared" si="46"/>
        <v>0</v>
      </c>
      <c r="AD288" s="156">
        <f t="shared" si="46"/>
        <v>0</v>
      </c>
      <c r="AE288" s="156">
        <f t="shared" si="46"/>
        <v>0</v>
      </c>
      <c r="AF288" s="156">
        <f t="shared" si="46"/>
        <v>0</v>
      </c>
      <c r="AG288" s="156">
        <f t="shared" si="46"/>
        <v>0</v>
      </c>
      <c r="AH288" s="156">
        <f t="shared" si="46"/>
        <v>0</v>
      </c>
      <c r="AI288" s="156">
        <f t="shared" si="46"/>
        <v>0</v>
      </c>
      <c r="AJ288" s="156">
        <f t="shared" si="46"/>
        <v>0</v>
      </c>
      <c r="AK288" s="156">
        <f t="shared" si="46"/>
        <v>0</v>
      </c>
      <c r="AL288" s="156">
        <f t="shared" si="46"/>
        <v>0</v>
      </c>
      <c r="AM288" s="156">
        <f t="shared" si="46"/>
        <v>0</v>
      </c>
      <c r="AN288" s="156">
        <f t="shared" si="46"/>
        <v>0</v>
      </c>
      <c r="AO288" s="156">
        <f t="shared" si="46"/>
        <v>0</v>
      </c>
      <c r="AP288" s="156">
        <f t="shared" si="46"/>
        <v>0</v>
      </c>
      <c r="AQ288" s="156">
        <f t="shared" si="47"/>
        <v>0</v>
      </c>
      <c r="AR288" s="156">
        <f t="shared" si="47"/>
        <v>0</v>
      </c>
      <c r="AS288" s="156">
        <f t="shared" si="47"/>
        <v>0</v>
      </c>
      <c r="AT288" s="156">
        <f t="shared" si="47"/>
        <v>0</v>
      </c>
      <c r="AU288" s="156">
        <f t="shared" si="47"/>
        <v>0</v>
      </c>
      <c r="AV288" s="156">
        <f t="shared" si="47"/>
        <v>0</v>
      </c>
      <c r="AW288" s="156">
        <f t="shared" si="47"/>
        <v>0</v>
      </c>
      <c r="AX288" s="156">
        <f t="shared" si="47"/>
        <v>0</v>
      </c>
      <c r="AY288" s="156">
        <f t="shared" si="47"/>
        <v>0</v>
      </c>
      <c r="AZ288" s="156">
        <f t="shared" si="47"/>
        <v>0</v>
      </c>
      <c r="BA288" s="156">
        <f t="shared" si="47"/>
        <v>0</v>
      </c>
      <c r="BB288" s="156">
        <f t="shared" si="47"/>
        <v>0</v>
      </c>
    </row>
    <row r="289" hidden="1" outlineLevel="1">
      <c r="B289" s="80" t="s">
        <v>193</v>
      </c>
      <c r="C289" s="74" t="s">
        <v>194</v>
      </c>
      <c r="D289" s="74" t="s">
        <v>57</v>
      </c>
      <c r="E289" s="74"/>
      <c r="F289" s="74" t="s">
        <v>57</v>
      </c>
      <c r="G289" s="74"/>
      <c r="H289" s="74"/>
      <c r="I289" s="74"/>
      <c r="J289" s="74"/>
      <c r="K289" s="74"/>
      <c r="L289" s="76">
        <f t="shared" si="43"/>
        <v>0</v>
      </c>
      <c r="M289" s="74"/>
      <c r="N289" s="137">
        <f t="shared" si="44"/>
        <v>0</v>
      </c>
      <c r="O289" s="137">
        <f t="shared" si="45"/>
        <v>0</v>
      </c>
      <c r="P289" s="137">
        <f>Site!I45</f>
        <v>0</v>
      </c>
      <c r="Q289" s="74"/>
      <c r="R289" s="138"/>
      <c r="S289" s="156">
        <f t="shared" si="46"/>
        <v>0</v>
      </c>
      <c r="T289" s="156">
        <f t="shared" si="46"/>
        <v>0</v>
      </c>
      <c r="U289" s="156">
        <f t="shared" si="46"/>
        <v>0</v>
      </c>
      <c r="V289" s="156">
        <f t="shared" si="46"/>
        <v>0</v>
      </c>
      <c r="W289" s="156">
        <f t="shared" si="46"/>
        <v>0</v>
      </c>
      <c r="X289" s="156">
        <f t="shared" si="46"/>
        <v>0</v>
      </c>
      <c r="Y289" s="156">
        <f t="shared" si="46"/>
        <v>0</v>
      </c>
      <c r="Z289" s="156">
        <f t="shared" si="46"/>
        <v>0</v>
      </c>
      <c r="AA289" s="156">
        <f t="shared" si="46"/>
        <v>0</v>
      </c>
      <c r="AB289" s="156">
        <f t="shared" si="46"/>
        <v>0</v>
      </c>
      <c r="AC289" s="156">
        <f t="shared" si="46"/>
        <v>0</v>
      </c>
      <c r="AD289" s="156">
        <f t="shared" si="46"/>
        <v>0</v>
      </c>
      <c r="AE289" s="156">
        <f t="shared" si="46"/>
        <v>0</v>
      </c>
      <c r="AF289" s="156">
        <f t="shared" si="46"/>
        <v>0</v>
      </c>
      <c r="AG289" s="156">
        <f t="shared" si="46"/>
        <v>0</v>
      </c>
      <c r="AH289" s="156">
        <f t="shared" si="46"/>
        <v>0</v>
      </c>
      <c r="AI289" s="156">
        <f t="shared" si="46"/>
        <v>0</v>
      </c>
      <c r="AJ289" s="156">
        <f t="shared" si="46"/>
        <v>0</v>
      </c>
      <c r="AK289" s="156">
        <f t="shared" si="46"/>
        <v>0</v>
      </c>
      <c r="AL289" s="156">
        <f t="shared" si="46"/>
        <v>0</v>
      </c>
      <c r="AM289" s="156">
        <f t="shared" si="46"/>
        <v>0</v>
      </c>
      <c r="AN289" s="156">
        <f t="shared" si="46"/>
        <v>0</v>
      </c>
      <c r="AO289" s="156">
        <f t="shared" si="46"/>
        <v>0</v>
      </c>
      <c r="AP289" s="156">
        <f t="shared" si="46"/>
        <v>0</v>
      </c>
      <c r="AQ289" s="156">
        <f t="shared" si="47"/>
        <v>0</v>
      </c>
      <c r="AR289" s="156">
        <f t="shared" si="47"/>
        <v>0</v>
      </c>
      <c r="AS289" s="156">
        <f t="shared" si="47"/>
        <v>0</v>
      </c>
      <c r="AT289" s="156">
        <f t="shared" si="47"/>
        <v>0</v>
      </c>
      <c r="AU289" s="156">
        <f t="shared" si="47"/>
        <v>0</v>
      </c>
      <c r="AV289" s="156">
        <f t="shared" si="47"/>
        <v>0</v>
      </c>
      <c r="AW289" s="156">
        <f t="shared" si="47"/>
        <v>0</v>
      </c>
      <c r="AX289" s="156">
        <f t="shared" si="47"/>
        <v>0</v>
      </c>
      <c r="AY289" s="156">
        <f t="shared" si="47"/>
        <v>0</v>
      </c>
      <c r="AZ289" s="156">
        <f t="shared" si="47"/>
        <v>0</v>
      </c>
      <c r="BA289" s="156">
        <f t="shared" si="47"/>
        <v>0</v>
      </c>
      <c r="BB289" s="156">
        <f t="shared" si="47"/>
        <v>0</v>
      </c>
    </row>
    <row r="290" hidden="1" outlineLevel="1">
      <c r="B290" s="80" t="s">
        <v>193</v>
      </c>
      <c r="C290" s="74" t="s">
        <v>194</v>
      </c>
      <c r="D290" s="74" t="s">
        <v>57</v>
      </c>
      <c r="E290" s="74"/>
      <c r="F290" s="74" t="s">
        <v>57</v>
      </c>
      <c r="G290" s="74"/>
      <c r="H290" s="74"/>
      <c r="I290" s="74"/>
      <c r="J290" s="74"/>
      <c r="K290" s="74"/>
      <c r="L290" s="76">
        <f t="shared" si="43"/>
        <v>0</v>
      </c>
      <c r="M290" s="74"/>
      <c r="N290" s="137">
        <f t="shared" si="44"/>
        <v>0</v>
      </c>
      <c r="O290" s="137">
        <f t="shared" si="45"/>
        <v>0</v>
      </c>
      <c r="P290" s="137">
        <f>Site!I46</f>
        <v>0</v>
      </c>
      <c r="Q290" s="74"/>
      <c r="R290" s="138"/>
      <c r="S290" s="156">
        <f t="shared" si="46"/>
        <v>0</v>
      </c>
      <c r="T290" s="156">
        <f t="shared" si="46"/>
        <v>0</v>
      </c>
      <c r="U290" s="156">
        <f t="shared" si="46"/>
        <v>0</v>
      </c>
      <c r="V290" s="156">
        <f t="shared" si="46"/>
        <v>0</v>
      </c>
      <c r="W290" s="156">
        <f t="shared" si="46"/>
        <v>0</v>
      </c>
      <c r="X290" s="156">
        <f t="shared" si="46"/>
        <v>0</v>
      </c>
      <c r="Y290" s="156">
        <f t="shared" si="46"/>
        <v>0</v>
      </c>
      <c r="Z290" s="156">
        <f t="shared" si="46"/>
        <v>0</v>
      </c>
      <c r="AA290" s="156">
        <f t="shared" si="46"/>
        <v>0</v>
      </c>
      <c r="AB290" s="156">
        <f t="shared" si="46"/>
        <v>0</v>
      </c>
      <c r="AC290" s="156">
        <f t="shared" si="46"/>
        <v>0</v>
      </c>
      <c r="AD290" s="156">
        <f t="shared" si="46"/>
        <v>0</v>
      </c>
      <c r="AE290" s="156">
        <f t="shared" si="46"/>
        <v>0</v>
      </c>
      <c r="AF290" s="156">
        <f t="shared" si="46"/>
        <v>0</v>
      </c>
      <c r="AG290" s="156">
        <f t="shared" si="46"/>
        <v>0</v>
      </c>
      <c r="AH290" s="156">
        <f t="shared" si="46"/>
        <v>0</v>
      </c>
      <c r="AI290" s="156">
        <f t="shared" si="46"/>
        <v>0</v>
      </c>
      <c r="AJ290" s="156">
        <f t="shared" si="46"/>
        <v>0</v>
      </c>
      <c r="AK290" s="156">
        <f t="shared" si="46"/>
        <v>0</v>
      </c>
      <c r="AL290" s="156">
        <f t="shared" si="46"/>
        <v>0</v>
      </c>
      <c r="AM290" s="156">
        <f t="shared" si="46"/>
        <v>0</v>
      </c>
      <c r="AN290" s="156">
        <f t="shared" si="46"/>
        <v>0</v>
      </c>
      <c r="AO290" s="156">
        <f t="shared" si="46"/>
        <v>0</v>
      </c>
      <c r="AP290" s="156">
        <f t="shared" si="46"/>
        <v>0</v>
      </c>
      <c r="AQ290" s="156">
        <f t="shared" si="47"/>
        <v>0</v>
      </c>
      <c r="AR290" s="156">
        <f t="shared" si="47"/>
        <v>0</v>
      </c>
      <c r="AS290" s="156">
        <f t="shared" si="47"/>
        <v>0</v>
      </c>
      <c r="AT290" s="156">
        <f t="shared" si="47"/>
        <v>0</v>
      </c>
      <c r="AU290" s="156">
        <f t="shared" si="47"/>
        <v>0</v>
      </c>
      <c r="AV290" s="156">
        <f t="shared" si="47"/>
        <v>0</v>
      </c>
      <c r="AW290" s="156">
        <f t="shared" si="47"/>
        <v>0</v>
      </c>
      <c r="AX290" s="156">
        <f t="shared" si="47"/>
        <v>0</v>
      </c>
      <c r="AY290" s="156">
        <f t="shared" si="47"/>
        <v>0</v>
      </c>
      <c r="AZ290" s="156">
        <f t="shared" si="47"/>
        <v>0</v>
      </c>
      <c r="BA290" s="156">
        <f t="shared" si="47"/>
        <v>0</v>
      </c>
      <c r="BB290" s="156">
        <f t="shared" si="47"/>
        <v>0</v>
      </c>
    </row>
    <row r="291" hidden="1" outlineLevel="1">
      <c r="B291" s="80" t="s">
        <v>193</v>
      </c>
      <c r="C291" s="74" t="s">
        <v>194</v>
      </c>
      <c r="D291" s="74" t="s">
        <v>57</v>
      </c>
      <c r="E291" s="74"/>
      <c r="F291" s="74" t="s">
        <v>57</v>
      </c>
      <c r="G291" s="74"/>
      <c r="H291" s="74"/>
      <c r="I291" s="74"/>
      <c r="J291" s="74"/>
      <c r="K291" s="74"/>
      <c r="L291" s="76">
        <f t="shared" si="43"/>
        <v>0</v>
      </c>
      <c r="M291" s="74"/>
      <c r="N291" s="137">
        <f t="shared" si="44"/>
        <v>0</v>
      </c>
      <c r="O291" s="137">
        <f t="shared" si="45"/>
        <v>0</v>
      </c>
      <c r="P291" s="137">
        <f>Site!I47</f>
        <v>0</v>
      </c>
      <c r="Q291" s="74"/>
      <c r="R291" s="138"/>
      <c r="S291" s="156">
        <f t="shared" si="46"/>
        <v>0</v>
      </c>
      <c r="T291" s="156">
        <f t="shared" si="46"/>
        <v>0</v>
      </c>
      <c r="U291" s="156">
        <f t="shared" si="46"/>
        <v>0</v>
      </c>
      <c r="V291" s="156">
        <f t="shared" si="46"/>
        <v>0</v>
      </c>
      <c r="W291" s="156">
        <f t="shared" si="46"/>
        <v>0</v>
      </c>
      <c r="X291" s="156">
        <f t="shared" si="46"/>
        <v>0</v>
      </c>
      <c r="Y291" s="156">
        <f t="shared" si="46"/>
        <v>0</v>
      </c>
      <c r="Z291" s="156">
        <f t="shared" si="46"/>
        <v>0</v>
      </c>
      <c r="AA291" s="156">
        <f t="shared" si="46"/>
        <v>0</v>
      </c>
      <c r="AB291" s="156">
        <f t="shared" si="46"/>
        <v>0</v>
      </c>
      <c r="AC291" s="156">
        <f t="shared" si="46"/>
        <v>0</v>
      </c>
      <c r="AD291" s="156">
        <f t="shared" si="46"/>
        <v>0</v>
      </c>
      <c r="AE291" s="156">
        <f t="shared" si="46"/>
        <v>0</v>
      </c>
      <c r="AF291" s="156">
        <f t="shared" si="46"/>
        <v>0</v>
      </c>
      <c r="AG291" s="156">
        <f t="shared" si="46"/>
        <v>0</v>
      </c>
      <c r="AH291" s="156">
        <f t="shared" si="46"/>
        <v>0</v>
      </c>
      <c r="AI291" s="156">
        <f t="shared" si="46"/>
        <v>0</v>
      </c>
      <c r="AJ291" s="156">
        <f t="shared" si="46"/>
        <v>0</v>
      </c>
      <c r="AK291" s="156">
        <f t="shared" si="46"/>
        <v>0</v>
      </c>
      <c r="AL291" s="156">
        <f t="shared" si="46"/>
        <v>0</v>
      </c>
      <c r="AM291" s="156">
        <f t="shared" si="46"/>
        <v>0</v>
      </c>
      <c r="AN291" s="156">
        <f t="shared" si="46"/>
        <v>0</v>
      </c>
      <c r="AO291" s="156">
        <f t="shared" si="46"/>
        <v>0</v>
      </c>
      <c r="AP291" s="156">
        <f t="shared" si="46"/>
        <v>0</v>
      </c>
      <c r="AQ291" s="156">
        <f t="shared" si="47"/>
        <v>0</v>
      </c>
      <c r="AR291" s="156">
        <f t="shared" si="47"/>
        <v>0</v>
      </c>
      <c r="AS291" s="156">
        <f t="shared" si="47"/>
        <v>0</v>
      </c>
      <c r="AT291" s="156">
        <f t="shared" si="47"/>
        <v>0</v>
      </c>
      <c r="AU291" s="156">
        <f t="shared" si="47"/>
        <v>0</v>
      </c>
      <c r="AV291" s="156">
        <f t="shared" si="47"/>
        <v>0</v>
      </c>
      <c r="AW291" s="156">
        <f t="shared" si="47"/>
        <v>0</v>
      </c>
      <c r="AX291" s="156">
        <f t="shared" si="47"/>
        <v>0</v>
      </c>
      <c r="AY291" s="156">
        <f t="shared" si="47"/>
        <v>0</v>
      </c>
      <c r="AZ291" s="156">
        <f t="shared" si="47"/>
        <v>0</v>
      </c>
      <c r="BA291" s="156">
        <f t="shared" si="47"/>
        <v>0</v>
      </c>
      <c r="BB291" s="156">
        <f t="shared" si="47"/>
        <v>0</v>
      </c>
    </row>
    <row r="292" hidden="1" outlineLevel="1">
      <c r="B292" s="80" t="s">
        <v>193</v>
      </c>
      <c r="C292" s="74" t="s">
        <v>194</v>
      </c>
      <c r="D292" s="74" t="s">
        <v>57</v>
      </c>
      <c r="E292" s="74"/>
      <c r="F292" s="74" t="s">
        <v>57</v>
      </c>
      <c r="G292" s="74"/>
      <c r="H292" s="74"/>
      <c r="I292" s="74"/>
      <c r="J292" s="74"/>
      <c r="K292" s="74"/>
      <c r="L292" s="76">
        <f t="shared" si="43"/>
        <v>0</v>
      </c>
      <c r="M292" s="74"/>
      <c r="N292" s="137">
        <f t="shared" si="44"/>
        <v>0</v>
      </c>
      <c r="O292" s="137">
        <f t="shared" si="45"/>
        <v>0</v>
      </c>
      <c r="P292" s="137">
        <f>Site!I48</f>
        <v>0</v>
      </c>
      <c r="Q292" s="74"/>
      <c r="R292" s="138"/>
      <c r="S292" s="156">
        <f t="shared" si="46"/>
        <v>0</v>
      </c>
      <c r="T292" s="156">
        <f t="shared" si="46"/>
        <v>0</v>
      </c>
      <c r="U292" s="156">
        <f t="shared" si="46"/>
        <v>0</v>
      </c>
      <c r="V292" s="156">
        <f t="shared" si="46"/>
        <v>0</v>
      </c>
      <c r="W292" s="156">
        <f t="shared" si="46"/>
        <v>0</v>
      </c>
      <c r="X292" s="156">
        <f t="shared" si="46"/>
        <v>0</v>
      </c>
      <c r="Y292" s="156">
        <f t="shared" si="46"/>
        <v>0</v>
      </c>
      <c r="Z292" s="156">
        <f t="shared" si="46"/>
        <v>0</v>
      </c>
      <c r="AA292" s="156">
        <f t="shared" si="46"/>
        <v>0</v>
      </c>
      <c r="AB292" s="156">
        <f t="shared" si="46"/>
        <v>0</v>
      </c>
      <c r="AC292" s="156">
        <f t="shared" si="46"/>
        <v>0</v>
      </c>
      <c r="AD292" s="156">
        <f t="shared" si="46"/>
        <v>0</v>
      </c>
      <c r="AE292" s="156">
        <f t="shared" si="46"/>
        <v>0</v>
      </c>
      <c r="AF292" s="156">
        <f t="shared" si="46"/>
        <v>0</v>
      </c>
      <c r="AG292" s="156">
        <f t="shared" si="46"/>
        <v>0</v>
      </c>
      <c r="AH292" s="156">
        <f t="shared" si="46"/>
        <v>0</v>
      </c>
      <c r="AI292" s="156">
        <f t="shared" si="46"/>
        <v>0</v>
      </c>
      <c r="AJ292" s="156">
        <f t="shared" si="46"/>
        <v>0</v>
      </c>
      <c r="AK292" s="156">
        <f t="shared" si="46"/>
        <v>0</v>
      </c>
      <c r="AL292" s="156">
        <f t="shared" si="46"/>
        <v>0</v>
      </c>
      <c r="AM292" s="156">
        <f t="shared" si="46"/>
        <v>0</v>
      </c>
      <c r="AN292" s="156">
        <f t="shared" si="46"/>
        <v>0</v>
      </c>
      <c r="AO292" s="156">
        <f t="shared" si="46"/>
        <v>0</v>
      </c>
      <c r="AP292" s="156">
        <f t="shared" si="46"/>
        <v>0</v>
      </c>
      <c r="AQ292" s="156">
        <f t="shared" si="47"/>
        <v>0</v>
      </c>
      <c r="AR292" s="156">
        <f t="shared" si="47"/>
        <v>0</v>
      </c>
      <c r="AS292" s="156">
        <f t="shared" si="47"/>
        <v>0</v>
      </c>
      <c r="AT292" s="156">
        <f t="shared" si="47"/>
        <v>0</v>
      </c>
      <c r="AU292" s="156">
        <f t="shared" si="47"/>
        <v>0</v>
      </c>
      <c r="AV292" s="156">
        <f t="shared" si="47"/>
        <v>0</v>
      </c>
      <c r="AW292" s="156">
        <f t="shared" si="47"/>
        <v>0</v>
      </c>
      <c r="AX292" s="156">
        <f t="shared" si="47"/>
        <v>0</v>
      </c>
      <c r="AY292" s="156">
        <f t="shared" si="47"/>
        <v>0</v>
      </c>
      <c r="AZ292" s="156">
        <f t="shared" si="47"/>
        <v>0</v>
      </c>
      <c r="BA292" s="156">
        <f t="shared" si="47"/>
        <v>0</v>
      </c>
      <c r="BB292" s="156">
        <f t="shared" si="47"/>
        <v>0</v>
      </c>
    </row>
    <row r="293" hidden="1" outlineLevel="1">
      <c r="B293" s="80" t="s">
        <v>193</v>
      </c>
      <c r="C293" s="74" t="s">
        <v>194</v>
      </c>
      <c r="D293" s="74" t="s">
        <v>57</v>
      </c>
      <c r="E293" s="74"/>
      <c r="F293" s="74" t="s">
        <v>57</v>
      </c>
      <c r="G293" s="74"/>
      <c r="H293" s="74"/>
      <c r="I293" s="74"/>
      <c r="J293" s="74"/>
      <c r="K293" s="74"/>
      <c r="L293" s="76">
        <f t="shared" si="43"/>
        <v>0</v>
      </c>
      <c r="M293" s="74"/>
      <c r="N293" s="137">
        <f t="shared" si="44"/>
        <v>0</v>
      </c>
      <c r="O293" s="137">
        <f t="shared" si="45"/>
        <v>0</v>
      </c>
      <c r="P293" s="137">
        <f>Site!I49</f>
        <v>0</v>
      </c>
      <c r="Q293" s="74"/>
      <c r="R293" s="138"/>
      <c r="S293" s="156">
        <f t="shared" si="46"/>
        <v>0</v>
      </c>
      <c r="T293" s="156">
        <f t="shared" si="46"/>
        <v>0</v>
      </c>
      <c r="U293" s="156">
        <f t="shared" si="46"/>
        <v>0</v>
      </c>
      <c r="V293" s="156">
        <f t="shared" si="46"/>
        <v>0</v>
      </c>
      <c r="W293" s="156">
        <f t="shared" si="46"/>
        <v>0</v>
      </c>
      <c r="X293" s="156">
        <f t="shared" si="46"/>
        <v>0</v>
      </c>
      <c r="Y293" s="156">
        <f t="shared" si="46"/>
        <v>0</v>
      </c>
      <c r="Z293" s="156">
        <f t="shared" si="46"/>
        <v>0</v>
      </c>
      <c r="AA293" s="156">
        <f t="shared" si="46"/>
        <v>0</v>
      </c>
      <c r="AB293" s="156">
        <f t="shared" si="46"/>
        <v>0</v>
      </c>
      <c r="AC293" s="156">
        <f t="shared" si="46"/>
        <v>0</v>
      </c>
      <c r="AD293" s="156">
        <f t="shared" si="46"/>
        <v>0</v>
      </c>
      <c r="AE293" s="156">
        <f t="shared" si="46"/>
        <v>0</v>
      </c>
      <c r="AF293" s="156">
        <f t="shared" si="46"/>
        <v>0</v>
      </c>
      <c r="AG293" s="156">
        <f t="shared" si="46"/>
        <v>0</v>
      </c>
      <c r="AH293" s="156">
        <f t="shared" si="46"/>
        <v>0</v>
      </c>
      <c r="AI293" s="156">
        <f t="shared" si="46"/>
        <v>0</v>
      </c>
      <c r="AJ293" s="156">
        <f t="shared" si="46"/>
        <v>0</v>
      </c>
      <c r="AK293" s="156">
        <f t="shared" si="46"/>
        <v>0</v>
      </c>
      <c r="AL293" s="156">
        <f t="shared" si="46"/>
        <v>0</v>
      </c>
      <c r="AM293" s="156">
        <f t="shared" si="46"/>
        <v>0</v>
      </c>
      <c r="AN293" s="156">
        <f t="shared" si="46"/>
        <v>0</v>
      </c>
      <c r="AO293" s="156">
        <f t="shared" si="46"/>
        <v>0</v>
      </c>
      <c r="AP293" s="156">
        <f t="shared" si="46"/>
        <v>0</v>
      </c>
      <c r="AQ293" s="156">
        <f t="shared" si="47"/>
        <v>0</v>
      </c>
      <c r="AR293" s="156">
        <f t="shared" si="47"/>
        <v>0</v>
      </c>
      <c r="AS293" s="156">
        <f t="shared" si="47"/>
        <v>0</v>
      </c>
      <c r="AT293" s="156">
        <f t="shared" si="47"/>
        <v>0</v>
      </c>
      <c r="AU293" s="156">
        <f t="shared" si="47"/>
        <v>0</v>
      </c>
      <c r="AV293" s="156">
        <f t="shared" si="47"/>
        <v>0</v>
      </c>
      <c r="AW293" s="156">
        <f t="shared" si="47"/>
        <v>0</v>
      </c>
      <c r="AX293" s="156">
        <f t="shared" si="47"/>
        <v>0</v>
      </c>
      <c r="AY293" s="156">
        <f t="shared" si="47"/>
        <v>0</v>
      </c>
      <c r="AZ293" s="156">
        <f t="shared" si="47"/>
        <v>0</v>
      </c>
      <c r="BA293" s="156">
        <f t="shared" si="47"/>
        <v>0</v>
      </c>
      <c r="BB293" s="156">
        <f t="shared" si="47"/>
        <v>0</v>
      </c>
    </row>
    <row r="294" hidden="1" outlineLevel="1">
      <c r="B294" s="80" t="s">
        <v>193</v>
      </c>
      <c r="C294" s="74" t="s">
        <v>194</v>
      </c>
      <c r="D294" s="74" t="s">
        <v>57</v>
      </c>
      <c r="E294" s="74"/>
      <c r="F294" s="74" t="s">
        <v>57</v>
      </c>
      <c r="G294" s="74"/>
      <c r="H294" s="74"/>
      <c r="I294" s="74"/>
      <c r="J294" s="74"/>
      <c r="K294" s="74"/>
      <c r="L294" s="76">
        <f t="shared" si="43"/>
        <v>0</v>
      </c>
      <c r="M294" s="74"/>
      <c r="N294" s="137">
        <f t="shared" si="44"/>
        <v>0</v>
      </c>
      <c r="O294" s="137">
        <f t="shared" si="45"/>
        <v>0</v>
      </c>
      <c r="P294" s="137">
        <f>Site!I50</f>
        <v>0</v>
      </c>
      <c r="Q294" s="74"/>
      <c r="R294" s="138"/>
      <c r="S294" s="156">
        <f t="shared" si="46"/>
        <v>0</v>
      </c>
      <c r="T294" s="156">
        <f t="shared" si="46"/>
        <v>0</v>
      </c>
      <c r="U294" s="156">
        <f t="shared" si="46"/>
        <v>0</v>
      </c>
      <c r="V294" s="156">
        <f t="shared" si="46"/>
        <v>0</v>
      </c>
      <c r="W294" s="156">
        <f t="shared" si="46"/>
        <v>0</v>
      </c>
      <c r="X294" s="156">
        <f t="shared" si="46"/>
        <v>0</v>
      </c>
      <c r="Y294" s="156">
        <f t="shared" si="46"/>
        <v>0</v>
      </c>
      <c r="Z294" s="156">
        <f t="shared" si="46"/>
        <v>0</v>
      </c>
      <c r="AA294" s="156">
        <f t="shared" si="46"/>
        <v>0</v>
      </c>
      <c r="AB294" s="156">
        <f t="shared" si="46"/>
        <v>0</v>
      </c>
      <c r="AC294" s="156">
        <f t="shared" si="46"/>
        <v>0</v>
      </c>
      <c r="AD294" s="156">
        <f t="shared" si="46"/>
        <v>0</v>
      </c>
      <c r="AE294" s="156">
        <f t="shared" si="46"/>
        <v>0</v>
      </c>
      <c r="AF294" s="156">
        <f t="shared" si="46"/>
        <v>0</v>
      </c>
      <c r="AG294" s="156">
        <f t="shared" si="46"/>
        <v>0</v>
      </c>
      <c r="AH294" s="156">
        <f t="shared" si="46"/>
        <v>0</v>
      </c>
      <c r="AI294" s="156">
        <f t="shared" si="46"/>
        <v>0</v>
      </c>
      <c r="AJ294" s="156">
        <f t="shared" si="46"/>
        <v>0</v>
      </c>
      <c r="AK294" s="156">
        <f t="shared" si="46"/>
        <v>0</v>
      </c>
      <c r="AL294" s="156">
        <f t="shared" si="46"/>
        <v>0</v>
      </c>
      <c r="AM294" s="156">
        <f t="shared" si="46"/>
        <v>0</v>
      </c>
      <c r="AN294" s="156">
        <f t="shared" si="46"/>
        <v>0</v>
      </c>
      <c r="AO294" s="156">
        <f t="shared" si="46"/>
        <v>0</v>
      </c>
      <c r="AP294" s="156">
        <f t="shared" si="46"/>
        <v>0</v>
      </c>
      <c r="AQ294" s="156">
        <f t="shared" si="47"/>
        <v>0</v>
      </c>
      <c r="AR294" s="156">
        <f t="shared" si="47"/>
        <v>0</v>
      </c>
      <c r="AS294" s="156">
        <f t="shared" si="47"/>
        <v>0</v>
      </c>
      <c r="AT294" s="156">
        <f t="shared" si="47"/>
        <v>0</v>
      </c>
      <c r="AU294" s="156">
        <f t="shared" si="47"/>
        <v>0</v>
      </c>
      <c r="AV294" s="156">
        <f t="shared" si="47"/>
        <v>0</v>
      </c>
      <c r="AW294" s="156">
        <f t="shared" si="47"/>
        <v>0</v>
      </c>
      <c r="AX294" s="156">
        <f t="shared" si="47"/>
        <v>0</v>
      </c>
      <c r="AY294" s="156">
        <f t="shared" si="47"/>
        <v>0</v>
      </c>
      <c r="AZ294" s="156">
        <f t="shared" si="47"/>
        <v>0</v>
      </c>
      <c r="BA294" s="156">
        <f t="shared" si="47"/>
        <v>0</v>
      </c>
      <c r="BB294" s="156">
        <f t="shared" si="47"/>
        <v>0</v>
      </c>
    </row>
    <row r="295" hidden="1" outlineLevel="1">
      <c r="B295" s="80" t="s">
        <v>193</v>
      </c>
      <c r="C295" s="74" t="s">
        <v>194</v>
      </c>
      <c r="D295" s="74" t="s">
        <v>57</v>
      </c>
      <c r="E295" s="74"/>
      <c r="F295" s="74" t="s">
        <v>57</v>
      </c>
      <c r="G295" s="74"/>
      <c r="H295" s="74"/>
      <c r="I295" s="74"/>
      <c r="J295" s="74"/>
      <c r="K295" s="74"/>
      <c r="L295" s="76">
        <f t="shared" si="43"/>
        <v>0</v>
      </c>
      <c r="M295" s="74"/>
      <c r="N295" s="137">
        <f t="shared" si="44"/>
        <v>0</v>
      </c>
      <c r="O295" s="137">
        <f t="shared" si="45"/>
        <v>0</v>
      </c>
      <c r="P295" s="137">
        <f>Site!I51</f>
        <v>0</v>
      </c>
      <c r="Q295" s="74"/>
      <c r="R295" s="138"/>
      <c r="S295" s="156">
        <f t="shared" si="46"/>
        <v>0</v>
      </c>
      <c r="T295" s="156">
        <f t="shared" si="46"/>
        <v>0</v>
      </c>
      <c r="U295" s="156">
        <f t="shared" si="46"/>
        <v>0</v>
      </c>
      <c r="V295" s="156">
        <f t="shared" si="46"/>
        <v>0</v>
      </c>
      <c r="W295" s="156">
        <f t="shared" si="46"/>
        <v>0</v>
      </c>
      <c r="X295" s="156">
        <f t="shared" si="46"/>
        <v>0</v>
      </c>
      <c r="Y295" s="156">
        <f t="shared" si="46"/>
        <v>0</v>
      </c>
      <c r="Z295" s="156">
        <f t="shared" si="46"/>
        <v>0</v>
      </c>
      <c r="AA295" s="156">
        <f t="shared" si="46"/>
        <v>0</v>
      </c>
      <c r="AB295" s="156">
        <f t="shared" si="46"/>
        <v>0</v>
      </c>
      <c r="AC295" s="156">
        <f t="shared" si="46"/>
        <v>0</v>
      </c>
      <c r="AD295" s="156">
        <f t="shared" si="46"/>
        <v>0</v>
      </c>
      <c r="AE295" s="156">
        <f t="shared" si="46"/>
        <v>0</v>
      </c>
      <c r="AF295" s="156">
        <f t="shared" si="46"/>
        <v>0</v>
      </c>
      <c r="AG295" s="156">
        <f t="shared" si="46"/>
        <v>0</v>
      </c>
      <c r="AH295" s="156">
        <f t="shared" si="46"/>
        <v>0</v>
      </c>
      <c r="AI295" s="156">
        <f t="shared" si="46"/>
        <v>0</v>
      </c>
      <c r="AJ295" s="156">
        <f t="shared" si="46"/>
        <v>0</v>
      </c>
      <c r="AK295" s="156">
        <f t="shared" si="46"/>
        <v>0</v>
      </c>
      <c r="AL295" s="156">
        <f t="shared" si="46"/>
        <v>0</v>
      </c>
      <c r="AM295" s="156">
        <f t="shared" si="46"/>
        <v>0</v>
      </c>
      <c r="AN295" s="156">
        <f t="shared" si="46"/>
        <v>0</v>
      </c>
      <c r="AO295" s="156">
        <f t="shared" si="46"/>
        <v>0</v>
      </c>
      <c r="AP295" s="156">
        <f t="shared" si="46"/>
        <v>0</v>
      </c>
      <c r="AQ295" s="156">
        <f t="shared" si="47"/>
        <v>0</v>
      </c>
      <c r="AR295" s="156">
        <f t="shared" si="47"/>
        <v>0</v>
      </c>
      <c r="AS295" s="156">
        <f t="shared" si="47"/>
        <v>0</v>
      </c>
      <c r="AT295" s="156">
        <f t="shared" si="47"/>
        <v>0</v>
      </c>
      <c r="AU295" s="156">
        <f t="shared" si="47"/>
        <v>0</v>
      </c>
      <c r="AV295" s="156">
        <f t="shared" si="47"/>
        <v>0</v>
      </c>
      <c r="AW295" s="156">
        <f t="shared" si="47"/>
        <v>0</v>
      </c>
      <c r="AX295" s="156">
        <f t="shared" si="47"/>
        <v>0</v>
      </c>
      <c r="AY295" s="156">
        <f t="shared" si="47"/>
        <v>0</v>
      </c>
      <c r="AZ295" s="156">
        <f t="shared" si="47"/>
        <v>0</v>
      </c>
      <c r="BA295" s="156">
        <f t="shared" si="47"/>
        <v>0</v>
      </c>
      <c r="BB295" s="156">
        <f t="shared" si="47"/>
        <v>0</v>
      </c>
    </row>
    <row r="296" hidden="1" outlineLevel="1">
      <c r="B296" s="80" t="s">
        <v>193</v>
      </c>
      <c r="C296" s="74" t="s">
        <v>194</v>
      </c>
      <c r="D296" s="74" t="s">
        <v>57</v>
      </c>
      <c r="E296" s="74"/>
      <c r="F296" s="74" t="s">
        <v>57</v>
      </c>
      <c r="G296" s="74"/>
      <c r="H296" s="74"/>
      <c r="I296" s="74"/>
      <c r="J296" s="74"/>
      <c r="K296" s="74"/>
      <c r="L296" s="76">
        <f t="shared" si="43"/>
        <v>0</v>
      </c>
      <c r="M296" s="74"/>
      <c r="N296" s="137">
        <f t="shared" si="44"/>
        <v>0</v>
      </c>
      <c r="O296" s="137">
        <f t="shared" si="45"/>
        <v>0</v>
      </c>
      <c r="P296" s="137">
        <f>Site!I52</f>
        <v>0</v>
      </c>
      <c r="Q296" s="74"/>
      <c r="R296" s="138"/>
      <c r="S296" s="156">
        <f t="shared" si="46"/>
        <v>0</v>
      </c>
      <c r="T296" s="156">
        <f t="shared" si="46"/>
        <v>0</v>
      </c>
      <c r="U296" s="156">
        <f t="shared" si="46"/>
        <v>0</v>
      </c>
      <c r="V296" s="156">
        <f t="shared" si="46"/>
        <v>0</v>
      </c>
      <c r="W296" s="156">
        <f t="shared" si="46"/>
        <v>0</v>
      </c>
      <c r="X296" s="156">
        <f t="shared" si="46"/>
        <v>0</v>
      </c>
      <c r="Y296" s="156">
        <f t="shared" si="46"/>
        <v>0</v>
      </c>
      <c r="Z296" s="156">
        <f t="shared" si="46"/>
        <v>0</v>
      </c>
      <c r="AA296" s="156">
        <f t="shared" si="46"/>
        <v>0</v>
      </c>
      <c r="AB296" s="156">
        <f t="shared" si="46"/>
        <v>0</v>
      </c>
      <c r="AC296" s="156">
        <f t="shared" si="46"/>
        <v>0</v>
      </c>
      <c r="AD296" s="156">
        <f t="shared" si="46"/>
        <v>0</v>
      </c>
      <c r="AE296" s="156">
        <f t="shared" si="46"/>
        <v>0</v>
      </c>
      <c r="AF296" s="156">
        <f t="shared" si="46"/>
        <v>0</v>
      </c>
      <c r="AG296" s="156">
        <f t="shared" si="46"/>
        <v>0</v>
      </c>
      <c r="AH296" s="156">
        <f t="shared" si="46"/>
        <v>0</v>
      </c>
      <c r="AI296" s="156">
        <f t="shared" si="46"/>
        <v>0</v>
      </c>
      <c r="AJ296" s="156">
        <f t="shared" si="46"/>
        <v>0</v>
      </c>
      <c r="AK296" s="156">
        <f t="shared" si="46"/>
        <v>0</v>
      </c>
      <c r="AL296" s="156">
        <f t="shared" si="46"/>
        <v>0</v>
      </c>
      <c r="AM296" s="156">
        <f t="shared" si="46"/>
        <v>0</v>
      </c>
      <c r="AN296" s="156">
        <f t="shared" si="46"/>
        <v>0</v>
      </c>
      <c r="AO296" s="156">
        <f t="shared" si="46"/>
        <v>0</v>
      </c>
      <c r="AP296" s="156">
        <f t="shared" si="46"/>
        <v>0</v>
      </c>
      <c r="AQ296" s="156">
        <f t="shared" si="47"/>
        <v>0</v>
      </c>
      <c r="AR296" s="156">
        <f t="shared" si="47"/>
        <v>0</v>
      </c>
      <c r="AS296" s="156">
        <f t="shared" si="47"/>
        <v>0</v>
      </c>
      <c r="AT296" s="156">
        <f t="shared" si="47"/>
        <v>0</v>
      </c>
      <c r="AU296" s="156">
        <f t="shared" si="47"/>
        <v>0</v>
      </c>
      <c r="AV296" s="156">
        <f t="shared" si="47"/>
        <v>0</v>
      </c>
      <c r="AW296" s="156">
        <f t="shared" si="47"/>
        <v>0</v>
      </c>
      <c r="AX296" s="156">
        <f t="shared" si="47"/>
        <v>0</v>
      </c>
      <c r="AY296" s="156">
        <f t="shared" si="47"/>
        <v>0</v>
      </c>
      <c r="AZ296" s="156">
        <f t="shared" si="47"/>
        <v>0</v>
      </c>
      <c r="BA296" s="156">
        <f t="shared" si="47"/>
        <v>0</v>
      </c>
      <c r="BB296" s="156">
        <f t="shared" si="47"/>
        <v>0</v>
      </c>
    </row>
    <row r="297" hidden="1" outlineLevel="1">
      <c r="B297" s="80" t="s">
        <v>193</v>
      </c>
      <c r="C297" s="74" t="s">
        <v>194</v>
      </c>
      <c r="D297" s="74" t="s">
        <v>57</v>
      </c>
      <c r="E297" s="74"/>
      <c r="F297" s="74" t="s">
        <v>57</v>
      </c>
      <c r="G297" s="74"/>
      <c r="H297" s="74"/>
      <c r="I297" s="74"/>
      <c r="J297" s="74"/>
      <c r="K297" s="74"/>
      <c r="L297" s="76">
        <f t="shared" si="43"/>
        <v>0</v>
      </c>
      <c r="M297" s="74"/>
      <c r="N297" s="137">
        <f t="shared" si="44"/>
        <v>0</v>
      </c>
      <c r="O297" s="137">
        <f t="shared" si="45"/>
        <v>0</v>
      </c>
      <c r="P297" s="137">
        <f>Site!I53</f>
        <v>0</v>
      </c>
      <c r="Q297" s="74"/>
      <c r="R297" s="138"/>
      <c r="S297" s="156">
        <f t="shared" si="46"/>
        <v>0</v>
      </c>
      <c r="T297" s="156">
        <f t="shared" si="46"/>
        <v>0</v>
      </c>
      <c r="U297" s="156">
        <f t="shared" si="46"/>
        <v>0</v>
      </c>
      <c r="V297" s="156">
        <f t="shared" si="46"/>
        <v>0</v>
      </c>
      <c r="W297" s="156">
        <f t="shared" si="46"/>
        <v>0</v>
      </c>
      <c r="X297" s="156">
        <f t="shared" si="46"/>
        <v>0</v>
      </c>
      <c r="Y297" s="156">
        <f t="shared" si="46"/>
        <v>0</v>
      </c>
      <c r="Z297" s="156">
        <f t="shared" si="46"/>
        <v>0</v>
      </c>
      <c r="AA297" s="156">
        <f t="shared" si="46"/>
        <v>0</v>
      </c>
      <c r="AB297" s="156">
        <f t="shared" si="46"/>
        <v>0</v>
      </c>
      <c r="AC297" s="156">
        <f t="shared" si="46"/>
        <v>0</v>
      </c>
      <c r="AD297" s="156">
        <f t="shared" si="46"/>
        <v>0</v>
      </c>
      <c r="AE297" s="156">
        <f t="shared" si="46"/>
        <v>0</v>
      </c>
      <c r="AF297" s="156">
        <f t="shared" si="46"/>
        <v>0</v>
      </c>
      <c r="AG297" s="156">
        <f t="shared" si="46"/>
        <v>0</v>
      </c>
      <c r="AH297" s="156">
        <f t="shared" si="46"/>
        <v>0</v>
      </c>
      <c r="AI297" s="156">
        <f t="shared" si="46"/>
        <v>0</v>
      </c>
      <c r="AJ297" s="156">
        <f t="shared" si="46"/>
        <v>0</v>
      </c>
      <c r="AK297" s="156">
        <f t="shared" si="46"/>
        <v>0</v>
      </c>
      <c r="AL297" s="156">
        <f t="shared" si="46"/>
        <v>0</v>
      </c>
      <c r="AM297" s="156">
        <f t="shared" si="46"/>
        <v>0</v>
      </c>
      <c r="AN297" s="156">
        <f t="shared" si="46"/>
        <v>0</v>
      </c>
      <c r="AO297" s="156">
        <f t="shared" si="46"/>
        <v>0</v>
      </c>
      <c r="AP297" s="156">
        <f t="shared" si="46"/>
        <v>0</v>
      </c>
      <c r="AQ297" s="156">
        <f t="shared" si="47"/>
        <v>0</v>
      </c>
      <c r="AR297" s="156">
        <f t="shared" si="47"/>
        <v>0</v>
      </c>
      <c r="AS297" s="156">
        <f t="shared" si="47"/>
        <v>0</v>
      </c>
      <c r="AT297" s="156">
        <f t="shared" si="47"/>
        <v>0</v>
      </c>
      <c r="AU297" s="156">
        <f t="shared" si="47"/>
        <v>0</v>
      </c>
      <c r="AV297" s="156">
        <f t="shared" si="47"/>
        <v>0</v>
      </c>
      <c r="AW297" s="156">
        <f t="shared" si="47"/>
        <v>0</v>
      </c>
      <c r="AX297" s="156">
        <f t="shared" si="47"/>
        <v>0</v>
      </c>
      <c r="AY297" s="156">
        <f t="shared" si="47"/>
        <v>0</v>
      </c>
      <c r="AZ297" s="156">
        <f t="shared" si="47"/>
        <v>0</v>
      </c>
      <c r="BA297" s="156">
        <f t="shared" si="47"/>
        <v>0</v>
      </c>
      <c r="BB297" s="156">
        <f t="shared" si="47"/>
        <v>0</v>
      </c>
    </row>
    <row r="298" hidden="1" outlineLevel="1">
      <c r="B298" s="80" t="s">
        <v>193</v>
      </c>
      <c r="C298" s="74" t="s">
        <v>194</v>
      </c>
      <c r="D298" s="74" t="s">
        <v>57</v>
      </c>
      <c r="E298" s="74"/>
      <c r="F298" s="74" t="s">
        <v>57</v>
      </c>
      <c r="G298" s="74"/>
      <c r="H298" s="74"/>
      <c r="I298" s="74"/>
      <c r="J298" s="74"/>
      <c r="K298" s="74"/>
      <c r="L298" s="76">
        <f t="shared" si="43"/>
        <v>0</v>
      </c>
      <c r="M298" s="74"/>
      <c r="N298" s="137">
        <f t="shared" si="44"/>
        <v>0</v>
      </c>
      <c r="O298" s="137">
        <f t="shared" si="45"/>
        <v>0</v>
      </c>
      <c r="P298" s="137">
        <f>Site!I54</f>
        <v>0</v>
      </c>
      <c r="Q298" s="74"/>
      <c r="R298" s="138"/>
      <c r="S298" s="156">
        <f t="shared" si="46"/>
        <v>0</v>
      </c>
      <c r="T298" s="156">
        <f t="shared" si="46"/>
        <v>0</v>
      </c>
      <c r="U298" s="156">
        <f t="shared" si="46"/>
        <v>0</v>
      </c>
      <c r="V298" s="156">
        <f t="shared" si="46"/>
        <v>0</v>
      </c>
      <c r="W298" s="156">
        <f t="shared" si="46"/>
        <v>0</v>
      </c>
      <c r="X298" s="156">
        <f t="shared" si="46"/>
        <v>0</v>
      </c>
      <c r="Y298" s="156">
        <f t="shared" si="46"/>
        <v>0</v>
      </c>
      <c r="Z298" s="156">
        <f t="shared" si="46"/>
        <v>0</v>
      </c>
      <c r="AA298" s="156">
        <f t="shared" si="46"/>
        <v>0</v>
      </c>
      <c r="AB298" s="156">
        <f t="shared" si="46"/>
        <v>0</v>
      </c>
      <c r="AC298" s="156">
        <f t="shared" si="46"/>
        <v>0</v>
      </c>
      <c r="AD298" s="156">
        <f t="shared" si="46"/>
        <v>0</v>
      </c>
      <c r="AE298" s="156">
        <f t="shared" si="46"/>
        <v>0</v>
      </c>
      <c r="AF298" s="156">
        <f t="shared" si="46"/>
        <v>0</v>
      </c>
      <c r="AG298" s="156">
        <f t="shared" si="46"/>
        <v>0</v>
      </c>
      <c r="AH298" s="156">
        <f t="shared" si="46"/>
        <v>0</v>
      </c>
      <c r="AI298" s="156">
        <f t="shared" si="46"/>
        <v>0</v>
      </c>
      <c r="AJ298" s="156">
        <f t="shared" si="46"/>
        <v>0</v>
      </c>
      <c r="AK298" s="156">
        <f t="shared" si="46"/>
        <v>0</v>
      </c>
      <c r="AL298" s="156">
        <f t="shared" si="46"/>
        <v>0</v>
      </c>
      <c r="AM298" s="156">
        <f t="shared" si="46"/>
        <v>0</v>
      </c>
      <c r="AN298" s="156">
        <f t="shared" si="46"/>
        <v>0</v>
      </c>
      <c r="AO298" s="156">
        <f t="shared" si="46"/>
        <v>0</v>
      </c>
      <c r="AP298" s="156">
        <f t="shared" si="46"/>
        <v>0</v>
      </c>
      <c r="AQ298" s="156">
        <f t="shared" si="47"/>
        <v>0</v>
      </c>
      <c r="AR298" s="156">
        <f t="shared" si="47"/>
        <v>0</v>
      </c>
      <c r="AS298" s="156">
        <f t="shared" si="47"/>
        <v>0</v>
      </c>
      <c r="AT298" s="156">
        <f t="shared" si="47"/>
        <v>0</v>
      </c>
      <c r="AU298" s="156">
        <f t="shared" si="47"/>
        <v>0</v>
      </c>
      <c r="AV298" s="156">
        <f t="shared" si="47"/>
        <v>0</v>
      </c>
      <c r="AW298" s="156">
        <f t="shared" si="47"/>
        <v>0</v>
      </c>
      <c r="AX298" s="156">
        <f t="shared" si="47"/>
        <v>0</v>
      </c>
      <c r="AY298" s="156">
        <f t="shared" si="47"/>
        <v>0</v>
      </c>
      <c r="AZ298" s="156">
        <f t="shared" si="47"/>
        <v>0</v>
      </c>
      <c r="BA298" s="156">
        <f t="shared" si="47"/>
        <v>0</v>
      </c>
      <c r="BB298" s="156">
        <f t="shared" si="47"/>
        <v>0</v>
      </c>
    </row>
    <row r="299" hidden="1" outlineLevel="1">
      <c r="B299" s="80" t="s">
        <v>193</v>
      </c>
      <c r="C299" s="74" t="s">
        <v>194</v>
      </c>
      <c r="D299" s="74" t="s">
        <v>57</v>
      </c>
      <c r="E299" s="74"/>
      <c r="F299" s="74" t="s">
        <v>57</v>
      </c>
      <c r="G299" s="74"/>
      <c r="H299" s="74"/>
      <c r="I299" s="74"/>
      <c r="J299" s="74"/>
      <c r="K299" s="74"/>
      <c r="L299" s="76">
        <f t="shared" si="43"/>
        <v>0</v>
      </c>
      <c r="M299" s="74"/>
      <c r="N299" s="137">
        <f t="shared" si="44"/>
        <v>0</v>
      </c>
      <c r="O299" s="137">
        <f t="shared" si="45"/>
        <v>0</v>
      </c>
      <c r="P299" s="137">
        <f>Site!I55</f>
        <v>0</v>
      </c>
      <c r="Q299" s="74"/>
      <c r="R299" s="138"/>
      <c r="S299" s="156">
        <f t="shared" si="46"/>
        <v>0</v>
      </c>
      <c r="T299" s="156">
        <f t="shared" si="46"/>
        <v>0</v>
      </c>
      <c r="U299" s="156">
        <f t="shared" si="46"/>
        <v>0</v>
      </c>
      <c r="V299" s="156">
        <f t="shared" si="46"/>
        <v>0</v>
      </c>
      <c r="W299" s="156">
        <f t="shared" si="46"/>
        <v>0</v>
      </c>
      <c r="X299" s="156">
        <f t="shared" si="46"/>
        <v>0</v>
      </c>
      <c r="Y299" s="156">
        <f t="shared" si="46"/>
        <v>0</v>
      </c>
      <c r="Z299" s="156">
        <f t="shared" si="46"/>
        <v>0</v>
      </c>
      <c r="AA299" s="156">
        <f t="shared" si="46"/>
        <v>0</v>
      </c>
      <c r="AB299" s="156">
        <f t="shared" si="46"/>
        <v>0</v>
      </c>
      <c r="AC299" s="156">
        <f t="shared" si="46"/>
        <v>0</v>
      </c>
      <c r="AD299" s="156">
        <f t="shared" si="46"/>
        <v>0</v>
      </c>
      <c r="AE299" s="156">
        <f t="shared" si="46"/>
        <v>0</v>
      </c>
      <c r="AF299" s="156">
        <f t="shared" si="46"/>
        <v>0</v>
      </c>
      <c r="AG299" s="156">
        <f t="shared" si="46"/>
        <v>0</v>
      </c>
      <c r="AH299" s="156">
        <f t="shared" si="46"/>
        <v>0</v>
      </c>
      <c r="AI299" s="156">
        <f t="shared" si="46"/>
        <v>0</v>
      </c>
      <c r="AJ299" s="156">
        <f t="shared" si="46"/>
        <v>0</v>
      </c>
      <c r="AK299" s="156">
        <f t="shared" si="46"/>
        <v>0</v>
      </c>
      <c r="AL299" s="156">
        <f t="shared" si="46"/>
        <v>0</v>
      </c>
      <c r="AM299" s="156">
        <f t="shared" si="46"/>
        <v>0</v>
      </c>
      <c r="AN299" s="156">
        <f t="shared" si="46"/>
        <v>0</v>
      </c>
      <c r="AO299" s="156">
        <f t="shared" si="46"/>
        <v>0</v>
      </c>
      <c r="AP299" s="156">
        <f t="shared" si="46"/>
        <v>0</v>
      </c>
      <c r="AQ299" s="156">
        <f t="shared" si="47"/>
        <v>0</v>
      </c>
      <c r="AR299" s="156">
        <f t="shared" si="47"/>
        <v>0</v>
      </c>
      <c r="AS299" s="156">
        <f t="shared" si="47"/>
        <v>0</v>
      </c>
      <c r="AT299" s="156">
        <f t="shared" si="47"/>
        <v>0</v>
      </c>
      <c r="AU299" s="156">
        <f t="shared" si="47"/>
        <v>0</v>
      </c>
      <c r="AV299" s="156">
        <f t="shared" si="47"/>
        <v>0</v>
      </c>
      <c r="AW299" s="156">
        <f t="shared" si="47"/>
        <v>0</v>
      </c>
      <c r="AX299" s="156">
        <f t="shared" si="47"/>
        <v>0</v>
      </c>
      <c r="AY299" s="156">
        <f t="shared" si="47"/>
        <v>0</v>
      </c>
      <c r="AZ299" s="156">
        <f t="shared" si="47"/>
        <v>0</v>
      </c>
      <c r="BA299" s="156">
        <f t="shared" si="47"/>
        <v>0</v>
      </c>
      <c r="BB299" s="156">
        <f t="shared" si="47"/>
        <v>0</v>
      </c>
    </row>
    <row r="300" hidden="1" outlineLevel="1">
      <c r="B300" s="80" t="s">
        <v>193</v>
      </c>
      <c r="C300" s="74" t="s">
        <v>194</v>
      </c>
      <c r="D300" s="74" t="s">
        <v>57</v>
      </c>
      <c r="E300" s="74"/>
      <c r="F300" s="74" t="s">
        <v>57</v>
      </c>
      <c r="G300" s="74"/>
      <c r="H300" s="74"/>
      <c r="I300" s="74"/>
      <c r="J300" s="74"/>
      <c r="K300" s="74"/>
      <c r="L300" s="76">
        <f t="shared" si="43"/>
        <v>0</v>
      </c>
      <c r="M300" s="74"/>
      <c r="N300" s="137">
        <f t="shared" si="44"/>
        <v>0</v>
      </c>
      <c r="O300" s="137">
        <f t="shared" si="45"/>
        <v>0</v>
      </c>
      <c r="P300" s="137">
        <f>Site!I56</f>
        <v>0</v>
      </c>
      <c r="Q300" s="74"/>
      <c r="R300" s="138"/>
      <c r="S300" s="156">
        <f t="shared" si="46"/>
        <v>0</v>
      </c>
      <c r="T300" s="156">
        <f t="shared" si="46"/>
        <v>0</v>
      </c>
      <c r="U300" s="156">
        <f t="shared" si="46"/>
        <v>0</v>
      </c>
      <c r="V300" s="156">
        <f t="shared" si="46"/>
        <v>0</v>
      </c>
      <c r="W300" s="156">
        <f t="shared" si="46"/>
        <v>0</v>
      </c>
      <c r="X300" s="156">
        <f t="shared" si="46"/>
        <v>0</v>
      </c>
      <c r="Y300" s="156">
        <f t="shared" si="46"/>
        <v>0</v>
      </c>
      <c r="Z300" s="156">
        <f t="shared" si="46"/>
        <v>0</v>
      </c>
      <c r="AA300" s="156">
        <f t="shared" si="46"/>
        <v>0</v>
      </c>
      <c r="AB300" s="156">
        <f t="shared" si="46"/>
        <v>0</v>
      </c>
      <c r="AC300" s="156">
        <f t="shared" si="46"/>
        <v>0</v>
      </c>
      <c r="AD300" s="156">
        <f t="shared" si="46"/>
        <v>0</v>
      </c>
      <c r="AE300" s="156">
        <f t="shared" si="46"/>
        <v>0</v>
      </c>
      <c r="AF300" s="156">
        <f t="shared" si="46"/>
        <v>0</v>
      </c>
      <c r="AG300" s="156">
        <f t="shared" si="46"/>
        <v>0</v>
      </c>
      <c r="AH300" s="156">
        <f t="shared" si="46"/>
        <v>0</v>
      </c>
      <c r="AI300" s="156">
        <f t="shared" si="46"/>
        <v>0</v>
      </c>
      <c r="AJ300" s="156">
        <f t="shared" si="46"/>
        <v>0</v>
      </c>
      <c r="AK300" s="156">
        <f t="shared" si="46"/>
        <v>0</v>
      </c>
      <c r="AL300" s="156">
        <f t="shared" si="46"/>
        <v>0</v>
      </c>
      <c r="AM300" s="156">
        <f t="shared" si="46"/>
        <v>0</v>
      </c>
      <c r="AN300" s="156">
        <f t="shared" si="46"/>
        <v>0</v>
      </c>
      <c r="AO300" s="156">
        <f t="shared" si="46"/>
        <v>0</v>
      </c>
      <c r="AP300" s="156">
        <f t="shared" si="46"/>
        <v>0</v>
      </c>
      <c r="AQ300" s="156">
        <f t="shared" si="47"/>
        <v>0</v>
      </c>
      <c r="AR300" s="156">
        <f t="shared" si="47"/>
        <v>0</v>
      </c>
      <c r="AS300" s="156">
        <f t="shared" si="47"/>
        <v>0</v>
      </c>
      <c r="AT300" s="156">
        <f t="shared" si="47"/>
        <v>0</v>
      </c>
      <c r="AU300" s="156">
        <f t="shared" si="47"/>
        <v>0</v>
      </c>
      <c r="AV300" s="156">
        <f t="shared" si="47"/>
        <v>0</v>
      </c>
      <c r="AW300" s="156">
        <f t="shared" si="47"/>
        <v>0</v>
      </c>
      <c r="AX300" s="156">
        <f t="shared" si="47"/>
        <v>0</v>
      </c>
      <c r="AY300" s="156">
        <f t="shared" si="47"/>
        <v>0</v>
      </c>
      <c r="AZ300" s="156">
        <f t="shared" si="47"/>
        <v>0</v>
      </c>
      <c r="BA300" s="156">
        <f t="shared" si="47"/>
        <v>0</v>
      </c>
      <c r="BB300" s="156">
        <f t="shared" si="47"/>
        <v>0</v>
      </c>
    </row>
    <row r="301" hidden="1" outlineLevel="1">
      <c r="B301" s="80" t="s">
        <v>193</v>
      </c>
      <c r="C301" s="74" t="s">
        <v>194</v>
      </c>
      <c r="D301" s="74" t="s">
        <v>57</v>
      </c>
      <c r="E301" s="74"/>
      <c r="F301" s="74" t="s">
        <v>57</v>
      </c>
      <c r="G301" s="74"/>
      <c r="H301" s="74"/>
      <c r="I301" s="74"/>
      <c r="J301" s="74"/>
      <c r="K301" s="74"/>
      <c r="L301" s="76">
        <f t="shared" si="43"/>
        <v>0</v>
      </c>
      <c r="M301" s="74"/>
      <c r="N301" s="137">
        <f t="shared" si="44"/>
        <v>0</v>
      </c>
      <c r="O301" s="137">
        <f t="shared" si="45"/>
        <v>0</v>
      </c>
      <c r="P301" s="137">
        <f>Site!I57</f>
        <v>0</v>
      </c>
      <c r="Q301" s="74"/>
      <c r="R301" s="138"/>
      <c r="S301" s="156">
        <f t="shared" si="46"/>
        <v>0</v>
      </c>
      <c r="T301" s="156">
        <f t="shared" si="46"/>
        <v>0</v>
      </c>
      <c r="U301" s="156">
        <f t="shared" si="46"/>
        <v>0</v>
      </c>
      <c r="V301" s="156">
        <f t="shared" si="46"/>
        <v>0</v>
      </c>
      <c r="W301" s="156">
        <f t="shared" si="46"/>
        <v>0</v>
      </c>
      <c r="X301" s="156">
        <f t="shared" si="46"/>
        <v>0</v>
      </c>
      <c r="Y301" s="156">
        <f t="shared" si="46"/>
        <v>0</v>
      </c>
      <c r="Z301" s="156">
        <f t="shared" si="46"/>
        <v>0</v>
      </c>
      <c r="AA301" s="156">
        <f t="shared" si="46"/>
        <v>0</v>
      </c>
      <c r="AB301" s="156">
        <f t="shared" si="46"/>
        <v>0</v>
      </c>
      <c r="AC301" s="156">
        <f t="shared" si="46"/>
        <v>0</v>
      </c>
      <c r="AD301" s="156">
        <f t="shared" si="46"/>
        <v>0</v>
      </c>
      <c r="AE301" s="156">
        <f t="shared" si="46"/>
        <v>0</v>
      </c>
      <c r="AF301" s="156">
        <f t="shared" si="46"/>
        <v>0</v>
      </c>
      <c r="AG301" s="156">
        <f t="shared" si="46"/>
        <v>0</v>
      </c>
      <c r="AH301" s="156">
        <f t="shared" si="46"/>
        <v>0</v>
      </c>
      <c r="AI301" s="156">
        <f t="shared" si="46"/>
        <v>0</v>
      </c>
      <c r="AJ301" s="156">
        <f t="shared" si="46"/>
        <v>0</v>
      </c>
      <c r="AK301" s="156">
        <f t="shared" si="46"/>
        <v>0</v>
      </c>
      <c r="AL301" s="156">
        <f t="shared" si="46"/>
        <v>0</v>
      </c>
      <c r="AM301" s="156">
        <f t="shared" si="46"/>
        <v>0</v>
      </c>
      <c r="AN301" s="156">
        <f t="shared" si="46"/>
        <v>0</v>
      </c>
      <c r="AO301" s="156">
        <f t="shared" si="46"/>
        <v>0</v>
      </c>
      <c r="AP301" s="156">
        <f t="shared" si="46"/>
        <v>0</v>
      </c>
      <c r="AQ301" s="156">
        <f t="shared" si="47"/>
        <v>0</v>
      </c>
      <c r="AR301" s="156">
        <f t="shared" si="47"/>
        <v>0</v>
      </c>
      <c r="AS301" s="156">
        <f t="shared" si="47"/>
        <v>0</v>
      </c>
      <c r="AT301" s="156">
        <f t="shared" si="47"/>
        <v>0</v>
      </c>
      <c r="AU301" s="156">
        <f t="shared" si="47"/>
        <v>0</v>
      </c>
      <c r="AV301" s="156">
        <f t="shared" si="47"/>
        <v>0</v>
      </c>
      <c r="AW301" s="156">
        <f t="shared" si="47"/>
        <v>0</v>
      </c>
      <c r="AX301" s="156">
        <f t="shared" si="47"/>
        <v>0</v>
      </c>
      <c r="AY301" s="156">
        <f t="shared" si="47"/>
        <v>0</v>
      </c>
      <c r="AZ301" s="156">
        <f t="shared" si="47"/>
        <v>0</v>
      </c>
      <c r="BA301" s="156">
        <f t="shared" si="47"/>
        <v>0</v>
      </c>
      <c r="BB301" s="156">
        <f t="shared" si="47"/>
        <v>0</v>
      </c>
    </row>
    <row r="302" hidden="1" outlineLevel="1">
      <c r="B302" s="80" t="s">
        <v>193</v>
      </c>
      <c r="C302" s="74" t="s">
        <v>194</v>
      </c>
      <c r="D302" s="74" t="s">
        <v>57</v>
      </c>
      <c r="E302" s="74"/>
      <c r="F302" s="74" t="s">
        <v>57</v>
      </c>
      <c r="G302" s="74"/>
      <c r="H302" s="74"/>
      <c r="I302" s="74"/>
      <c r="J302" s="74"/>
      <c r="K302" s="74"/>
      <c r="L302" s="76">
        <f t="shared" si="43"/>
        <v>0</v>
      </c>
      <c r="M302" s="74"/>
      <c r="N302" s="137">
        <f t="shared" si="44"/>
        <v>0</v>
      </c>
      <c r="O302" s="137">
        <f t="shared" si="45"/>
        <v>0</v>
      </c>
      <c r="P302" s="137">
        <f>Site!I58</f>
        <v>0</v>
      </c>
      <c r="Q302" s="74"/>
      <c r="R302" s="138"/>
      <c r="S302" s="156">
        <f t="shared" si="46"/>
        <v>0</v>
      </c>
      <c r="T302" s="156">
        <f t="shared" si="46"/>
        <v>0</v>
      </c>
      <c r="U302" s="156">
        <f t="shared" si="46"/>
        <v>0</v>
      </c>
      <c r="V302" s="156">
        <f t="shared" si="46"/>
        <v>0</v>
      </c>
      <c r="W302" s="156">
        <f t="shared" si="46"/>
        <v>0</v>
      </c>
      <c r="X302" s="156">
        <f t="shared" si="46"/>
        <v>0</v>
      </c>
      <c r="Y302" s="156">
        <f t="shared" si="46"/>
        <v>0</v>
      </c>
      <c r="Z302" s="156">
        <f t="shared" si="46"/>
        <v>0</v>
      </c>
      <c r="AA302" s="156">
        <f t="shared" si="46"/>
        <v>0</v>
      </c>
      <c r="AB302" s="156">
        <f t="shared" si="46"/>
        <v>0</v>
      </c>
      <c r="AC302" s="156">
        <f t="shared" si="46"/>
        <v>0</v>
      </c>
      <c r="AD302" s="156">
        <f t="shared" si="46"/>
        <v>0</v>
      </c>
      <c r="AE302" s="156">
        <f t="shared" si="46"/>
        <v>0</v>
      </c>
      <c r="AF302" s="156">
        <f t="shared" si="46"/>
        <v>0</v>
      </c>
      <c r="AG302" s="156">
        <f t="shared" si="46"/>
        <v>0</v>
      </c>
      <c r="AH302" s="156">
        <f t="shared" si="46"/>
        <v>0</v>
      </c>
      <c r="AI302" s="156">
        <f t="shared" si="46"/>
        <v>0</v>
      </c>
      <c r="AJ302" s="156">
        <f t="shared" si="46"/>
        <v>0</v>
      </c>
      <c r="AK302" s="156">
        <f t="shared" si="46"/>
        <v>0</v>
      </c>
      <c r="AL302" s="156">
        <f t="shared" si="46"/>
        <v>0</v>
      </c>
      <c r="AM302" s="156">
        <f t="shared" si="46"/>
        <v>0</v>
      </c>
      <c r="AN302" s="156">
        <f t="shared" si="46"/>
        <v>0</v>
      </c>
      <c r="AO302" s="156">
        <f t="shared" si="46"/>
        <v>0</v>
      </c>
      <c r="AP302" s="156">
        <f t="shared" si="46"/>
        <v>0</v>
      </c>
      <c r="AQ302" s="156">
        <f t="shared" si="47"/>
        <v>0</v>
      </c>
      <c r="AR302" s="156">
        <f t="shared" si="47"/>
        <v>0</v>
      </c>
      <c r="AS302" s="156">
        <f t="shared" si="47"/>
        <v>0</v>
      </c>
      <c r="AT302" s="156">
        <f t="shared" si="47"/>
        <v>0</v>
      </c>
      <c r="AU302" s="156">
        <f t="shared" si="47"/>
        <v>0</v>
      </c>
      <c r="AV302" s="156">
        <f t="shared" si="47"/>
        <v>0</v>
      </c>
      <c r="AW302" s="156">
        <f t="shared" si="47"/>
        <v>0</v>
      </c>
      <c r="AX302" s="156">
        <f t="shared" si="47"/>
        <v>0</v>
      </c>
      <c r="AY302" s="156">
        <f t="shared" si="47"/>
        <v>0</v>
      </c>
      <c r="AZ302" s="156">
        <f t="shared" si="47"/>
        <v>0</v>
      </c>
      <c r="BA302" s="156">
        <f t="shared" si="47"/>
        <v>0</v>
      </c>
      <c r="BB302" s="156">
        <f t="shared" si="47"/>
        <v>0</v>
      </c>
    </row>
    <row r="303" hidden="1" outlineLevel="1">
      <c r="B303" s="80" t="s">
        <v>193</v>
      </c>
      <c r="C303" s="74" t="s">
        <v>194</v>
      </c>
      <c r="D303" s="74" t="s">
        <v>57</v>
      </c>
      <c r="E303" s="74"/>
      <c r="F303" s="74" t="s">
        <v>57</v>
      </c>
      <c r="G303" s="74"/>
      <c r="H303" s="74"/>
      <c r="I303" s="74"/>
      <c r="J303" s="74"/>
      <c r="K303" s="74"/>
      <c r="L303" s="76">
        <f t="shared" si="43"/>
        <v>0</v>
      </c>
      <c r="M303" s="74"/>
      <c r="N303" s="137">
        <f t="shared" si="44"/>
        <v>0</v>
      </c>
      <c r="O303" s="137">
        <f t="shared" si="45"/>
        <v>0</v>
      </c>
      <c r="P303" s="137">
        <f>Site!I59</f>
        <v>0</v>
      </c>
      <c r="Q303" s="74"/>
      <c r="R303" s="138"/>
      <c r="S303" s="156">
        <f t="shared" si="46"/>
        <v>0</v>
      </c>
      <c r="T303" s="156">
        <f t="shared" si="46"/>
        <v>0</v>
      </c>
      <c r="U303" s="156">
        <f t="shared" si="46"/>
        <v>0</v>
      </c>
      <c r="V303" s="156">
        <f t="shared" si="46"/>
        <v>0</v>
      </c>
      <c r="W303" s="156">
        <f t="shared" si="46"/>
        <v>0</v>
      </c>
      <c r="X303" s="156">
        <f t="shared" si="46"/>
        <v>0</v>
      </c>
      <c r="Y303" s="156">
        <f t="shared" si="46"/>
        <v>0</v>
      </c>
      <c r="Z303" s="156">
        <f t="shared" si="46"/>
        <v>0</v>
      </c>
      <c r="AA303" s="156">
        <f t="shared" si="46"/>
        <v>0</v>
      </c>
      <c r="AB303" s="156">
        <f t="shared" si="46"/>
        <v>0</v>
      </c>
      <c r="AC303" s="156">
        <f t="shared" si="46"/>
        <v>0</v>
      </c>
      <c r="AD303" s="156">
        <f t="shared" si="46"/>
        <v>0</v>
      </c>
      <c r="AE303" s="156">
        <f t="shared" si="46"/>
        <v>0</v>
      </c>
      <c r="AF303" s="156">
        <f t="shared" si="46"/>
        <v>0</v>
      </c>
      <c r="AG303" s="156">
        <f t="shared" si="46"/>
        <v>0</v>
      </c>
      <c r="AH303" s="156">
        <f t="shared" si="46"/>
        <v>0</v>
      </c>
      <c r="AI303" s="156">
        <f t="shared" si="46"/>
        <v>0</v>
      </c>
      <c r="AJ303" s="156">
        <f t="shared" si="46"/>
        <v>0</v>
      </c>
      <c r="AK303" s="156">
        <f t="shared" si="46"/>
        <v>0</v>
      </c>
      <c r="AL303" s="156">
        <f t="shared" si="46"/>
        <v>0</v>
      </c>
      <c r="AM303" s="156">
        <f t="shared" si="46"/>
        <v>0</v>
      </c>
      <c r="AN303" s="156">
        <f t="shared" si="46"/>
        <v>0</v>
      </c>
      <c r="AO303" s="156">
        <f t="shared" si="46"/>
        <v>0</v>
      </c>
      <c r="AP303" s="156">
        <f t="shared" si="46"/>
        <v>0</v>
      </c>
      <c r="AQ303" s="156">
        <f t="shared" si="47"/>
        <v>0</v>
      </c>
      <c r="AR303" s="156">
        <f t="shared" si="47"/>
        <v>0</v>
      </c>
      <c r="AS303" s="156">
        <f t="shared" si="47"/>
        <v>0</v>
      </c>
      <c r="AT303" s="156">
        <f t="shared" si="47"/>
        <v>0</v>
      </c>
      <c r="AU303" s="156">
        <f t="shared" si="47"/>
        <v>0</v>
      </c>
      <c r="AV303" s="156">
        <f t="shared" si="47"/>
        <v>0</v>
      </c>
      <c r="AW303" s="156">
        <f t="shared" si="47"/>
        <v>0</v>
      </c>
      <c r="AX303" s="156">
        <f t="shared" si="47"/>
        <v>0</v>
      </c>
      <c r="AY303" s="156">
        <f t="shared" si="47"/>
        <v>0</v>
      </c>
      <c r="AZ303" s="156">
        <f t="shared" si="47"/>
        <v>0</v>
      </c>
      <c r="BA303" s="156">
        <f t="shared" si="47"/>
        <v>0</v>
      </c>
      <c r="BB303" s="156">
        <f t="shared" si="47"/>
        <v>0</v>
      </c>
    </row>
    <row r="304" hidden="1" outlineLevel="1">
      <c r="B304" s="80" t="s">
        <v>193</v>
      </c>
      <c r="C304" s="74" t="s">
        <v>194</v>
      </c>
      <c r="D304" s="74" t="s">
        <v>57</v>
      </c>
      <c r="E304" s="74"/>
      <c r="F304" s="74" t="s">
        <v>57</v>
      </c>
      <c r="G304" s="74"/>
      <c r="H304" s="74"/>
      <c r="I304" s="74"/>
      <c r="J304" s="74"/>
      <c r="K304" s="74"/>
      <c r="L304" s="76">
        <f t="shared" si="43"/>
        <v>0</v>
      </c>
      <c r="M304" s="74"/>
      <c r="N304" s="137">
        <f t="shared" si="44"/>
        <v>0</v>
      </c>
      <c r="O304" s="137">
        <f t="shared" si="45"/>
        <v>0</v>
      </c>
      <c r="P304" s="137">
        <f>Site!I60</f>
        <v>0</v>
      </c>
      <c r="Q304" s="74"/>
      <c r="R304" s="138"/>
      <c r="S304" s="156">
        <f t="shared" si="46"/>
        <v>0</v>
      </c>
      <c r="T304" s="156">
        <f t="shared" si="46"/>
        <v>0</v>
      </c>
      <c r="U304" s="156">
        <f t="shared" si="46"/>
        <v>0</v>
      </c>
      <c r="V304" s="156">
        <f t="shared" si="46"/>
        <v>0</v>
      </c>
      <c r="W304" s="156">
        <f t="shared" si="46"/>
        <v>0</v>
      </c>
      <c r="X304" s="156">
        <f t="shared" si="46"/>
        <v>0</v>
      </c>
      <c r="Y304" s="156">
        <f t="shared" si="46"/>
        <v>0</v>
      </c>
      <c r="Z304" s="156">
        <f t="shared" si="46"/>
        <v>0</v>
      </c>
      <c r="AA304" s="156">
        <f t="shared" si="46"/>
        <v>0</v>
      </c>
      <c r="AB304" s="156">
        <f t="shared" si="46"/>
        <v>0</v>
      </c>
      <c r="AC304" s="156">
        <f t="shared" si="46"/>
        <v>0</v>
      </c>
      <c r="AD304" s="156">
        <f t="shared" si="46"/>
        <v>0</v>
      </c>
      <c r="AE304" s="156">
        <f t="shared" si="46"/>
        <v>0</v>
      </c>
      <c r="AF304" s="156">
        <f t="shared" si="46"/>
        <v>0</v>
      </c>
      <c r="AG304" s="156">
        <f t="shared" si="46"/>
        <v>0</v>
      </c>
      <c r="AH304" s="156">
        <f t="shared" si="46"/>
        <v>0</v>
      </c>
      <c r="AI304" s="156">
        <f t="shared" si="46"/>
        <v>0</v>
      </c>
      <c r="AJ304" s="156">
        <f t="shared" si="46"/>
        <v>0</v>
      </c>
      <c r="AK304" s="156">
        <f t="shared" si="46"/>
        <v>0</v>
      </c>
      <c r="AL304" s="156">
        <f t="shared" si="46"/>
        <v>0</v>
      </c>
      <c r="AM304" s="156">
        <f t="shared" si="46"/>
        <v>0</v>
      </c>
      <c r="AN304" s="156">
        <f t="shared" si="46"/>
        <v>0</v>
      </c>
      <c r="AO304" s="156">
        <f t="shared" si="46"/>
        <v>0</v>
      </c>
      <c r="AP304" s="156">
        <f t="shared" si="46"/>
        <v>0</v>
      </c>
      <c r="AQ304" s="156">
        <f t="shared" si="47"/>
        <v>0</v>
      </c>
      <c r="AR304" s="156">
        <f t="shared" si="47"/>
        <v>0</v>
      </c>
      <c r="AS304" s="156">
        <f t="shared" si="47"/>
        <v>0</v>
      </c>
      <c r="AT304" s="156">
        <f t="shared" si="47"/>
        <v>0</v>
      </c>
      <c r="AU304" s="156">
        <f t="shared" si="47"/>
        <v>0</v>
      </c>
      <c r="AV304" s="156">
        <f t="shared" si="47"/>
        <v>0</v>
      </c>
      <c r="AW304" s="156">
        <f t="shared" si="47"/>
        <v>0</v>
      </c>
      <c r="AX304" s="156">
        <f t="shared" si="47"/>
        <v>0</v>
      </c>
      <c r="AY304" s="156">
        <f t="shared" si="47"/>
        <v>0</v>
      </c>
      <c r="AZ304" s="156">
        <f t="shared" si="47"/>
        <v>0</v>
      </c>
      <c r="BA304" s="156">
        <f t="shared" si="47"/>
        <v>0</v>
      </c>
      <c r="BB304" s="156">
        <f t="shared" si="47"/>
        <v>0</v>
      </c>
    </row>
    <row r="305" hidden="1" outlineLevel="1">
      <c r="B305" s="80" t="s">
        <v>193</v>
      </c>
      <c r="C305" s="74" t="s">
        <v>194</v>
      </c>
      <c r="D305" s="74" t="s">
        <v>57</v>
      </c>
      <c r="E305" s="74"/>
      <c r="F305" s="74" t="s">
        <v>57</v>
      </c>
      <c r="G305" s="74"/>
      <c r="H305" s="74"/>
      <c r="I305" s="74"/>
      <c r="J305" s="74"/>
      <c r="K305" s="74"/>
      <c r="L305" s="76">
        <f t="shared" si="43"/>
        <v>0</v>
      </c>
      <c r="M305" s="74"/>
      <c r="N305" s="137">
        <f t="shared" si="44"/>
        <v>0</v>
      </c>
      <c r="O305" s="137">
        <f t="shared" si="45"/>
        <v>0</v>
      </c>
      <c r="P305" s="137">
        <f>Site!I61</f>
        <v>0</v>
      </c>
      <c r="Q305" s="74"/>
      <c r="R305" s="138"/>
      <c r="S305" s="156">
        <f t="shared" si="46"/>
        <v>0</v>
      </c>
      <c r="T305" s="156">
        <f t="shared" si="46"/>
        <v>0</v>
      </c>
      <c r="U305" s="156">
        <f t="shared" si="46"/>
        <v>0</v>
      </c>
      <c r="V305" s="156">
        <f t="shared" si="46"/>
        <v>0</v>
      </c>
      <c r="W305" s="156">
        <f t="shared" si="46"/>
        <v>0</v>
      </c>
      <c r="X305" s="156">
        <f t="shared" si="46"/>
        <v>0</v>
      </c>
      <c r="Y305" s="156">
        <f t="shared" si="46"/>
        <v>0</v>
      </c>
      <c r="Z305" s="156">
        <f t="shared" si="46"/>
        <v>0</v>
      </c>
      <c r="AA305" s="156">
        <f t="shared" si="46"/>
        <v>0</v>
      </c>
      <c r="AB305" s="156">
        <f t="shared" si="46"/>
        <v>0</v>
      </c>
      <c r="AC305" s="156">
        <f t="shared" si="46"/>
        <v>0</v>
      </c>
      <c r="AD305" s="156">
        <f t="shared" si="46"/>
        <v>0</v>
      </c>
      <c r="AE305" s="156">
        <f t="shared" si="46"/>
        <v>0</v>
      </c>
      <c r="AF305" s="156">
        <f t="shared" si="46"/>
        <v>0</v>
      </c>
      <c r="AG305" s="156">
        <f t="shared" si="46"/>
        <v>0</v>
      </c>
      <c r="AH305" s="156">
        <f t="shared" si="46"/>
        <v>0</v>
      </c>
      <c r="AI305" s="156">
        <f t="shared" si="46"/>
        <v>0</v>
      </c>
      <c r="AJ305" s="156">
        <f t="shared" si="46"/>
        <v>0</v>
      </c>
      <c r="AK305" s="156">
        <f t="shared" si="46"/>
        <v>0</v>
      </c>
      <c r="AL305" s="156">
        <f t="shared" si="46"/>
        <v>0</v>
      </c>
      <c r="AM305" s="156">
        <f t="shared" si="46"/>
        <v>0</v>
      </c>
      <c r="AN305" s="156">
        <f t="shared" si="46"/>
        <v>0</v>
      </c>
      <c r="AO305" s="156">
        <f t="shared" si="46"/>
        <v>0</v>
      </c>
      <c r="AP305" s="156">
        <f t="shared" si="46"/>
        <v>0</v>
      </c>
      <c r="AQ305" s="156">
        <f t="shared" si="47"/>
        <v>0</v>
      </c>
      <c r="AR305" s="156">
        <f t="shared" si="47"/>
        <v>0</v>
      </c>
      <c r="AS305" s="156">
        <f t="shared" si="47"/>
        <v>0</v>
      </c>
      <c r="AT305" s="156">
        <f t="shared" si="47"/>
        <v>0</v>
      </c>
      <c r="AU305" s="156">
        <f t="shared" si="47"/>
        <v>0</v>
      </c>
      <c r="AV305" s="156">
        <f t="shared" si="47"/>
        <v>0</v>
      </c>
      <c r="AW305" s="156">
        <f t="shared" si="47"/>
        <v>0</v>
      </c>
      <c r="AX305" s="156">
        <f t="shared" si="47"/>
        <v>0</v>
      </c>
      <c r="AY305" s="156">
        <f t="shared" si="47"/>
        <v>0</v>
      </c>
      <c r="AZ305" s="156">
        <f t="shared" si="47"/>
        <v>0</v>
      </c>
      <c r="BA305" s="156">
        <f t="shared" si="47"/>
        <v>0</v>
      </c>
      <c r="BB305" s="156">
        <f t="shared" si="47"/>
        <v>0</v>
      </c>
    </row>
    <row r="306" hidden="1" outlineLevel="1">
      <c r="B306" s="80" t="s">
        <v>193</v>
      </c>
      <c r="C306" s="74" t="s">
        <v>194</v>
      </c>
      <c r="D306" s="74" t="s">
        <v>57</v>
      </c>
      <c r="E306" s="74"/>
      <c r="F306" s="74" t="s">
        <v>57</v>
      </c>
      <c r="G306" s="74"/>
      <c r="H306" s="74"/>
      <c r="I306" s="74"/>
      <c r="J306" s="74"/>
      <c r="K306" s="74"/>
      <c r="L306" s="76">
        <f t="shared" si="43"/>
        <v>0</v>
      </c>
      <c r="M306" s="74"/>
      <c r="N306" s="137">
        <f t="shared" si="44"/>
        <v>0</v>
      </c>
      <c r="O306" s="137">
        <f t="shared" si="45"/>
        <v>0</v>
      </c>
      <c r="P306" s="137">
        <f>Site!I62</f>
        <v>0</v>
      </c>
      <c r="Q306" s="74"/>
      <c r="R306" s="138"/>
      <c r="S306" s="156">
        <f t="shared" si="46"/>
        <v>0</v>
      </c>
      <c r="T306" s="156">
        <f t="shared" si="46"/>
        <v>0</v>
      </c>
      <c r="U306" s="156">
        <f t="shared" si="46"/>
        <v>0</v>
      </c>
      <c r="V306" s="156">
        <f t="shared" si="46"/>
        <v>0</v>
      </c>
      <c r="W306" s="156">
        <f t="shared" si="46"/>
        <v>0</v>
      </c>
      <c r="X306" s="156">
        <f t="shared" si="46"/>
        <v>0</v>
      </c>
      <c r="Y306" s="156">
        <f t="shared" si="46"/>
        <v>0</v>
      </c>
      <c r="Z306" s="156">
        <f t="shared" si="46"/>
        <v>0</v>
      </c>
      <c r="AA306" s="156">
        <f t="shared" si="46"/>
        <v>0</v>
      </c>
      <c r="AB306" s="156">
        <f t="shared" si="46"/>
        <v>0</v>
      </c>
      <c r="AC306" s="156">
        <f t="shared" si="46"/>
        <v>0</v>
      </c>
      <c r="AD306" s="156">
        <f t="shared" si="46"/>
        <v>0</v>
      </c>
      <c r="AE306" s="156">
        <f t="shared" si="46"/>
        <v>0</v>
      </c>
      <c r="AF306" s="156">
        <f t="shared" si="46"/>
        <v>0</v>
      </c>
      <c r="AG306" s="156">
        <f t="shared" si="46"/>
        <v>0</v>
      </c>
      <c r="AH306" s="156">
        <f t="shared" si="46"/>
        <v>0</v>
      </c>
      <c r="AI306" s="156">
        <f t="shared" si="46"/>
        <v>0</v>
      </c>
      <c r="AJ306" s="156">
        <f t="shared" si="46"/>
        <v>0</v>
      </c>
      <c r="AK306" s="156">
        <f t="shared" si="46"/>
        <v>0</v>
      </c>
      <c r="AL306" s="156">
        <f t="shared" si="46"/>
        <v>0</v>
      </c>
      <c r="AM306" s="156">
        <f t="shared" si="46"/>
        <v>0</v>
      </c>
      <c r="AN306" s="156">
        <f t="shared" si="46"/>
        <v>0</v>
      </c>
      <c r="AO306" s="156">
        <f t="shared" si="46"/>
        <v>0</v>
      </c>
      <c r="AP306" s="156">
        <f t="shared" si="46"/>
        <v>0</v>
      </c>
      <c r="AQ306" s="156">
        <f t="shared" si="47"/>
        <v>0</v>
      </c>
      <c r="AR306" s="156">
        <f t="shared" si="47"/>
        <v>0</v>
      </c>
      <c r="AS306" s="156">
        <f t="shared" si="47"/>
        <v>0</v>
      </c>
      <c r="AT306" s="156">
        <f t="shared" si="47"/>
        <v>0</v>
      </c>
      <c r="AU306" s="156">
        <f t="shared" si="47"/>
        <v>0</v>
      </c>
      <c r="AV306" s="156">
        <f t="shared" si="47"/>
        <v>0</v>
      </c>
      <c r="AW306" s="156">
        <f t="shared" si="47"/>
        <v>0</v>
      </c>
      <c r="AX306" s="156">
        <f t="shared" si="47"/>
        <v>0</v>
      </c>
      <c r="AY306" s="156">
        <f t="shared" si="47"/>
        <v>0</v>
      </c>
      <c r="AZ306" s="156">
        <f t="shared" si="47"/>
        <v>0</v>
      </c>
      <c r="BA306" s="156">
        <f t="shared" si="47"/>
        <v>0</v>
      </c>
      <c r="BB306" s="156">
        <f t="shared" si="47"/>
        <v>0</v>
      </c>
    </row>
    <row r="307" hidden="1" outlineLevel="1">
      <c r="B307" s="80" t="s">
        <v>193</v>
      </c>
      <c r="C307" s="74" t="s">
        <v>194</v>
      </c>
      <c r="D307" s="74" t="s">
        <v>57</v>
      </c>
      <c r="E307" s="74"/>
      <c r="F307" s="74" t="s">
        <v>57</v>
      </c>
      <c r="G307" s="74"/>
      <c r="H307" s="74"/>
      <c r="I307" s="74"/>
      <c r="J307" s="74"/>
      <c r="K307" s="74"/>
      <c r="L307" s="76">
        <f t="shared" si="43"/>
        <v>0</v>
      </c>
      <c r="M307" s="74"/>
      <c r="N307" s="137">
        <f t="shared" si="44"/>
        <v>0</v>
      </c>
      <c r="O307" s="137">
        <f t="shared" si="45"/>
        <v>0</v>
      </c>
      <c r="P307" s="137">
        <f>Site!I63</f>
        <v>0</v>
      </c>
      <c r="Q307" s="74"/>
      <c r="R307" s="138"/>
      <c r="S307" s="156">
        <f t="shared" si="46"/>
        <v>0</v>
      </c>
      <c r="T307" s="156">
        <f t="shared" si="46"/>
        <v>0</v>
      </c>
      <c r="U307" s="156">
        <f t="shared" si="46"/>
        <v>0</v>
      </c>
      <c r="V307" s="156">
        <f t="shared" si="46"/>
        <v>0</v>
      </c>
      <c r="W307" s="156">
        <f t="shared" si="46"/>
        <v>0</v>
      </c>
      <c r="X307" s="156">
        <f t="shared" si="46"/>
        <v>0</v>
      </c>
      <c r="Y307" s="156">
        <f t="shared" si="46"/>
        <v>0</v>
      </c>
      <c r="Z307" s="156">
        <f t="shared" si="46"/>
        <v>0</v>
      </c>
      <c r="AA307" s="156">
        <f t="shared" si="46"/>
        <v>0</v>
      </c>
      <c r="AB307" s="156">
        <f t="shared" si="46"/>
        <v>0</v>
      </c>
      <c r="AC307" s="156">
        <f t="shared" si="46"/>
        <v>0</v>
      </c>
      <c r="AD307" s="156">
        <f t="shared" si="46"/>
        <v>0</v>
      </c>
      <c r="AE307" s="156">
        <f t="shared" si="46"/>
        <v>0</v>
      </c>
      <c r="AF307" s="156">
        <f t="shared" si="46"/>
        <v>0</v>
      </c>
      <c r="AG307" s="156">
        <f t="shared" si="46"/>
        <v>0</v>
      </c>
      <c r="AH307" s="156">
        <f t="shared" si="46"/>
        <v>0</v>
      </c>
      <c r="AI307" s="156">
        <f t="shared" si="46"/>
        <v>0</v>
      </c>
      <c r="AJ307" s="156">
        <f t="shared" si="46"/>
        <v>0</v>
      </c>
      <c r="AK307" s="156">
        <f t="shared" si="46"/>
        <v>0</v>
      </c>
      <c r="AL307" s="156">
        <f t="shared" si="46"/>
        <v>0</v>
      </c>
      <c r="AM307" s="156">
        <f t="shared" si="46"/>
        <v>0</v>
      </c>
      <c r="AN307" s="156">
        <f t="shared" si="46"/>
        <v>0</v>
      </c>
      <c r="AO307" s="156">
        <f t="shared" si="46"/>
        <v>0</v>
      </c>
      <c r="AP307" s="156">
        <f t="shared" si="46"/>
        <v>0</v>
      </c>
      <c r="AQ307" s="156">
        <f t="shared" si="47"/>
        <v>0</v>
      </c>
      <c r="AR307" s="156">
        <f t="shared" si="47"/>
        <v>0</v>
      </c>
      <c r="AS307" s="156">
        <f t="shared" si="47"/>
        <v>0</v>
      </c>
      <c r="AT307" s="156">
        <f t="shared" si="47"/>
        <v>0</v>
      </c>
      <c r="AU307" s="156">
        <f t="shared" si="47"/>
        <v>0</v>
      </c>
      <c r="AV307" s="156">
        <f t="shared" si="47"/>
        <v>0</v>
      </c>
      <c r="AW307" s="156">
        <f t="shared" si="47"/>
        <v>0</v>
      </c>
      <c r="AX307" s="156">
        <f t="shared" si="47"/>
        <v>0</v>
      </c>
      <c r="AY307" s="156">
        <f t="shared" si="47"/>
        <v>0</v>
      </c>
      <c r="AZ307" s="156">
        <f t="shared" si="47"/>
        <v>0</v>
      </c>
      <c r="BA307" s="156">
        <f t="shared" si="47"/>
        <v>0</v>
      </c>
      <c r="BB307" s="156">
        <f t="shared" si="47"/>
        <v>0</v>
      </c>
    </row>
    <row r="308" hidden="1" outlineLevel="1">
      <c r="B308" s="80" t="s">
        <v>193</v>
      </c>
      <c r="C308" s="74" t="s">
        <v>194</v>
      </c>
      <c r="D308" s="74" t="s">
        <v>57</v>
      </c>
      <c r="E308" s="74"/>
      <c r="F308" s="74" t="s">
        <v>57</v>
      </c>
      <c r="G308" s="74"/>
      <c r="H308" s="74"/>
      <c r="I308" s="74"/>
      <c r="J308" s="74"/>
      <c r="K308" s="74"/>
      <c r="L308" s="76">
        <f t="shared" si="43"/>
        <v>0</v>
      </c>
      <c r="M308" s="74"/>
      <c r="N308" s="137">
        <f t="shared" si="44"/>
        <v>0</v>
      </c>
      <c r="O308" s="137">
        <f t="shared" si="45"/>
        <v>0</v>
      </c>
      <c r="P308" s="137">
        <f>Site!I64</f>
        <v>0</v>
      </c>
      <c r="Q308" s="74"/>
      <c r="R308" s="138"/>
      <c r="S308" s="156">
        <f t="shared" si="46"/>
        <v>0</v>
      </c>
      <c r="T308" s="156">
        <f t="shared" si="46"/>
        <v>0</v>
      </c>
      <c r="U308" s="156">
        <f t="shared" si="46"/>
        <v>0</v>
      </c>
      <c r="V308" s="156">
        <f t="shared" si="46"/>
        <v>0</v>
      </c>
      <c r="W308" s="156">
        <f t="shared" si="46"/>
        <v>0</v>
      </c>
      <c r="X308" s="156">
        <f t="shared" si="46"/>
        <v>0</v>
      </c>
      <c r="Y308" s="156">
        <f t="shared" si="46"/>
        <v>0</v>
      </c>
      <c r="Z308" s="156">
        <f t="shared" si="46"/>
        <v>0</v>
      </c>
      <c r="AA308" s="156">
        <f t="shared" si="46"/>
        <v>0</v>
      </c>
      <c r="AB308" s="156">
        <f t="shared" si="46"/>
        <v>0</v>
      </c>
      <c r="AC308" s="156">
        <f t="shared" si="46"/>
        <v>0</v>
      </c>
      <c r="AD308" s="156">
        <f t="shared" si="46"/>
        <v>0</v>
      </c>
      <c r="AE308" s="156">
        <f t="shared" si="46"/>
        <v>0</v>
      </c>
      <c r="AF308" s="156">
        <f t="shared" si="46"/>
        <v>0</v>
      </c>
      <c r="AG308" s="156">
        <f t="shared" si="46"/>
        <v>0</v>
      </c>
      <c r="AH308" s="156">
        <f t="shared" si="46"/>
        <v>0</v>
      </c>
      <c r="AI308" s="156">
        <f t="shared" si="46"/>
        <v>0</v>
      </c>
      <c r="AJ308" s="156">
        <f t="shared" si="46"/>
        <v>0</v>
      </c>
      <c r="AK308" s="156">
        <f t="shared" si="46"/>
        <v>0</v>
      </c>
      <c r="AL308" s="156">
        <f t="shared" si="46"/>
        <v>0</v>
      </c>
      <c r="AM308" s="156">
        <f t="shared" si="46"/>
        <v>0</v>
      </c>
      <c r="AN308" s="156">
        <f t="shared" si="46"/>
        <v>0</v>
      </c>
      <c r="AO308" s="156">
        <f t="shared" si="46"/>
        <v>0</v>
      </c>
      <c r="AP308" s="156">
        <f t="shared" si="46"/>
        <v>0</v>
      </c>
      <c r="AQ308" s="156">
        <f t="shared" si="47"/>
        <v>0</v>
      </c>
      <c r="AR308" s="156">
        <f t="shared" si="47"/>
        <v>0</v>
      </c>
      <c r="AS308" s="156">
        <f t="shared" si="47"/>
        <v>0</v>
      </c>
      <c r="AT308" s="156">
        <f t="shared" si="47"/>
        <v>0</v>
      </c>
      <c r="AU308" s="156">
        <f t="shared" si="47"/>
        <v>0</v>
      </c>
      <c r="AV308" s="156">
        <f t="shared" si="47"/>
        <v>0</v>
      </c>
      <c r="AW308" s="156">
        <f t="shared" si="47"/>
        <v>0</v>
      </c>
      <c r="AX308" s="156">
        <f t="shared" si="47"/>
        <v>0</v>
      </c>
      <c r="AY308" s="156">
        <f t="shared" si="47"/>
        <v>0</v>
      </c>
      <c r="AZ308" s="156">
        <f t="shared" si="47"/>
        <v>0</v>
      </c>
      <c r="BA308" s="156">
        <f t="shared" si="47"/>
        <v>0</v>
      </c>
      <c r="BB308" s="156">
        <f t="shared" si="47"/>
        <v>0</v>
      </c>
    </row>
    <row r="309" hidden="1" outlineLevel="1">
      <c r="B309" s="80" t="s">
        <v>193</v>
      </c>
      <c r="C309" s="74" t="s">
        <v>194</v>
      </c>
      <c r="D309" s="74" t="s">
        <v>57</v>
      </c>
      <c r="E309" s="74"/>
      <c r="F309" s="74" t="s">
        <v>57</v>
      </c>
      <c r="G309" s="74"/>
      <c r="H309" s="74"/>
      <c r="I309" s="74"/>
      <c r="J309" s="74"/>
      <c r="K309" s="74"/>
      <c r="L309" s="76">
        <f t="shared" si="43"/>
        <v>0</v>
      </c>
      <c r="M309" s="74"/>
      <c r="N309" s="137">
        <f t="shared" si="44"/>
        <v>0</v>
      </c>
      <c r="O309" s="137">
        <f t="shared" si="45"/>
        <v>0</v>
      </c>
      <c r="P309" s="137">
        <f>Site!I65</f>
        <v>0</v>
      </c>
      <c r="Q309" s="74"/>
      <c r="R309" s="138"/>
      <c r="S309" s="156">
        <f t="shared" si="46"/>
        <v>0</v>
      </c>
      <c r="T309" s="156">
        <f t="shared" si="46"/>
        <v>0</v>
      </c>
      <c r="U309" s="156">
        <f t="shared" si="46"/>
        <v>0</v>
      </c>
      <c r="V309" s="156">
        <f t="shared" si="46"/>
        <v>0</v>
      </c>
      <c r="W309" s="156">
        <f t="shared" si="46"/>
        <v>0</v>
      </c>
      <c r="X309" s="156">
        <f t="shared" si="46"/>
        <v>0</v>
      </c>
      <c r="Y309" s="156">
        <f t="shared" si="46"/>
        <v>0</v>
      </c>
      <c r="Z309" s="156">
        <f t="shared" si="46"/>
        <v>0</v>
      </c>
      <c r="AA309" s="156">
        <f t="shared" si="46"/>
        <v>0</v>
      </c>
      <c r="AB309" s="156">
        <f t="shared" si="46"/>
        <v>0</v>
      </c>
      <c r="AC309" s="156">
        <f t="shared" si="46"/>
        <v>0</v>
      </c>
      <c r="AD309" s="156">
        <f t="shared" si="46"/>
        <v>0</v>
      </c>
      <c r="AE309" s="156">
        <f t="shared" si="46"/>
        <v>0</v>
      </c>
      <c r="AF309" s="156">
        <f t="shared" si="46"/>
        <v>0</v>
      </c>
      <c r="AG309" s="156">
        <f t="shared" si="46"/>
        <v>0</v>
      </c>
      <c r="AH309" s="156">
        <f t="shared" si="46"/>
        <v>0</v>
      </c>
      <c r="AI309" s="156">
        <f t="shared" si="46"/>
        <v>0</v>
      </c>
      <c r="AJ309" s="156">
        <f t="shared" si="46"/>
        <v>0</v>
      </c>
      <c r="AK309" s="156">
        <f t="shared" si="46"/>
        <v>0</v>
      </c>
      <c r="AL309" s="156">
        <f t="shared" si="46"/>
        <v>0</v>
      </c>
      <c r="AM309" s="156">
        <f t="shared" si="46"/>
        <v>0</v>
      </c>
      <c r="AN309" s="156">
        <f t="shared" si="46"/>
        <v>0</v>
      </c>
      <c r="AO309" s="156">
        <f t="shared" si="46"/>
        <v>0</v>
      </c>
      <c r="AP309" s="156">
        <f t="shared" si="46"/>
        <v>0</v>
      </c>
      <c r="AQ309" s="156">
        <f t="shared" si="47"/>
        <v>0</v>
      </c>
      <c r="AR309" s="156">
        <f t="shared" si="47"/>
        <v>0</v>
      </c>
      <c r="AS309" s="156">
        <f t="shared" si="47"/>
        <v>0</v>
      </c>
      <c r="AT309" s="156">
        <f t="shared" si="47"/>
        <v>0</v>
      </c>
      <c r="AU309" s="156">
        <f t="shared" si="47"/>
        <v>0</v>
      </c>
      <c r="AV309" s="156">
        <f t="shared" si="47"/>
        <v>0</v>
      </c>
      <c r="AW309" s="156">
        <f t="shared" si="47"/>
        <v>0</v>
      </c>
      <c r="AX309" s="156">
        <f t="shared" si="47"/>
        <v>0</v>
      </c>
      <c r="AY309" s="156">
        <f t="shared" si="47"/>
        <v>0</v>
      </c>
      <c r="AZ309" s="156">
        <f t="shared" si="47"/>
        <v>0</v>
      </c>
      <c r="BA309" s="156">
        <f t="shared" si="47"/>
        <v>0</v>
      </c>
      <c r="BB309" s="156">
        <f t="shared" si="47"/>
        <v>0</v>
      </c>
    </row>
    <row r="310" hidden="1" outlineLevel="1">
      <c r="B310" s="80" t="s">
        <v>193</v>
      </c>
      <c r="C310" s="74" t="s">
        <v>194</v>
      </c>
      <c r="D310" s="74" t="s">
        <v>57</v>
      </c>
      <c r="E310" s="74"/>
      <c r="F310" s="74" t="s">
        <v>57</v>
      </c>
      <c r="G310" s="74"/>
      <c r="H310" s="74"/>
      <c r="I310" s="74"/>
      <c r="J310" s="74"/>
      <c r="K310" s="74"/>
      <c r="L310" s="76">
        <f t="shared" si="43"/>
        <v>0</v>
      </c>
      <c r="M310" s="74"/>
      <c r="N310" s="137">
        <f t="shared" si="44"/>
        <v>0</v>
      </c>
      <c r="O310" s="137">
        <f t="shared" si="45"/>
        <v>0</v>
      </c>
      <c r="P310" s="137">
        <f>Site!I66</f>
        <v>0</v>
      </c>
      <c r="Q310" s="74"/>
      <c r="R310" s="138"/>
      <c r="S310" s="156">
        <f t="shared" si="46"/>
        <v>0</v>
      </c>
      <c r="T310" s="156">
        <f t="shared" si="46"/>
        <v>0</v>
      </c>
      <c r="U310" s="156">
        <f t="shared" si="46"/>
        <v>0</v>
      </c>
      <c r="V310" s="156">
        <f t="shared" si="46"/>
        <v>0</v>
      </c>
      <c r="W310" s="156">
        <f t="shared" si="46"/>
        <v>0</v>
      </c>
      <c r="X310" s="156">
        <f t="shared" si="46"/>
        <v>0</v>
      </c>
      <c r="Y310" s="156">
        <f t="shared" si="46"/>
        <v>0</v>
      </c>
      <c r="Z310" s="156">
        <f t="shared" si="46"/>
        <v>0</v>
      </c>
      <c r="AA310" s="156">
        <f t="shared" si="46"/>
        <v>0</v>
      </c>
      <c r="AB310" s="156">
        <f t="shared" si="46"/>
        <v>0</v>
      </c>
      <c r="AC310" s="156">
        <f t="shared" si="46"/>
        <v>0</v>
      </c>
      <c r="AD310" s="156">
        <f t="shared" si="46"/>
        <v>0</v>
      </c>
      <c r="AE310" s="156">
        <f t="shared" si="46"/>
        <v>0</v>
      </c>
      <c r="AF310" s="156">
        <f t="shared" si="46"/>
        <v>0</v>
      </c>
      <c r="AG310" s="156">
        <f t="shared" si="46"/>
        <v>0</v>
      </c>
      <c r="AH310" s="156">
        <f t="shared" si="46"/>
        <v>0</v>
      </c>
      <c r="AI310" s="156">
        <f t="shared" si="46"/>
        <v>0</v>
      </c>
      <c r="AJ310" s="156">
        <f t="shared" si="46"/>
        <v>0</v>
      </c>
      <c r="AK310" s="156">
        <f t="shared" si="46"/>
        <v>0</v>
      </c>
      <c r="AL310" s="156">
        <f t="shared" si="46"/>
        <v>0</v>
      </c>
      <c r="AM310" s="156">
        <f t="shared" si="46"/>
        <v>0</v>
      </c>
      <c r="AN310" s="156">
        <f t="shared" si="46"/>
        <v>0</v>
      </c>
      <c r="AO310" s="156">
        <f t="shared" si="46"/>
        <v>0</v>
      </c>
      <c r="AP310" s="156">
        <f t="shared" si="46"/>
        <v>0</v>
      </c>
      <c r="AQ310" s="156">
        <f t="shared" si="47"/>
        <v>0</v>
      </c>
      <c r="AR310" s="156">
        <f t="shared" si="47"/>
        <v>0</v>
      </c>
      <c r="AS310" s="156">
        <f t="shared" si="47"/>
        <v>0</v>
      </c>
      <c r="AT310" s="156">
        <f t="shared" si="47"/>
        <v>0</v>
      </c>
      <c r="AU310" s="156">
        <f t="shared" si="47"/>
        <v>0</v>
      </c>
      <c r="AV310" s="156">
        <f t="shared" si="47"/>
        <v>0</v>
      </c>
      <c r="AW310" s="156">
        <f t="shared" si="47"/>
        <v>0</v>
      </c>
      <c r="AX310" s="156">
        <f t="shared" si="47"/>
        <v>0</v>
      </c>
      <c r="AY310" s="156">
        <f t="shared" si="47"/>
        <v>0</v>
      </c>
      <c r="AZ310" s="156">
        <f t="shared" si="47"/>
        <v>0</v>
      </c>
      <c r="BA310" s="156">
        <f t="shared" si="47"/>
        <v>0</v>
      </c>
      <c r="BB310" s="156">
        <f t="shared" si="47"/>
        <v>0</v>
      </c>
    </row>
    <row r="311" hidden="1" outlineLevel="1">
      <c r="B311" s="80" t="s">
        <v>193</v>
      </c>
      <c r="C311" s="74" t="s">
        <v>194</v>
      </c>
      <c r="D311" s="74" t="s">
        <v>57</v>
      </c>
      <c r="E311" s="74"/>
      <c r="F311" s="74" t="s">
        <v>57</v>
      </c>
      <c r="G311" s="74"/>
      <c r="H311" s="74"/>
      <c r="I311" s="74"/>
      <c r="J311" s="74"/>
      <c r="K311" s="74"/>
      <c r="L311" s="76">
        <f t="shared" si="43"/>
        <v>0</v>
      </c>
      <c r="M311" s="74"/>
      <c r="N311" s="137">
        <f t="shared" si="44"/>
        <v>0</v>
      </c>
      <c r="O311" s="137">
        <f t="shared" si="45"/>
        <v>0</v>
      </c>
      <c r="P311" s="137">
        <f>Site!I67</f>
        <v>0</v>
      </c>
      <c r="Q311" s="74"/>
      <c r="R311" s="138"/>
      <c r="S311" s="156">
        <f t="shared" si="46"/>
        <v>0</v>
      </c>
      <c r="T311" s="156">
        <f t="shared" si="46"/>
        <v>0</v>
      </c>
      <c r="U311" s="156">
        <f t="shared" si="46"/>
        <v>0</v>
      </c>
      <c r="V311" s="156">
        <f t="shared" si="46"/>
        <v>0</v>
      </c>
      <c r="W311" s="156">
        <f t="shared" si="46"/>
        <v>0</v>
      </c>
      <c r="X311" s="156">
        <f t="shared" si="46"/>
        <v>0</v>
      </c>
      <c r="Y311" s="156">
        <f t="shared" si="46"/>
        <v>0</v>
      </c>
      <c r="Z311" s="156">
        <f t="shared" si="46"/>
        <v>0</v>
      </c>
      <c r="AA311" s="156">
        <f t="shared" si="46"/>
        <v>0</v>
      </c>
      <c r="AB311" s="156">
        <f t="shared" si="46"/>
        <v>0</v>
      </c>
      <c r="AC311" s="156">
        <f t="shared" si="46"/>
        <v>0</v>
      </c>
      <c r="AD311" s="156">
        <f t="shared" si="46"/>
        <v>0</v>
      </c>
      <c r="AE311" s="156">
        <f t="shared" si="46"/>
        <v>0</v>
      </c>
      <c r="AF311" s="156">
        <f t="shared" si="46"/>
        <v>0</v>
      </c>
      <c r="AG311" s="156">
        <f t="shared" si="46"/>
        <v>0</v>
      </c>
      <c r="AH311" s="156">
        <f t="shared" si="46"/>
        <v>0</v>
      </c>
      <c r="AI311" s="156">
        <f t="shared" si="46"/>
        <v>0</v>
      </c>
      <c r="AJ311" s="156">
        <f t="shared" si="46"/>
        <v>0</v>
      </c>
      <c r="AK311" s="156">
        <f t="shared" si="46"/>
        <v>0</v>
      </c>
      <c r="AL311" s="156">
        <f t="shared" si="46"/>
        <v>0</v>
      </c>
      <c r="AM311" s="156">
        <f t="shared" si="46"/>
        <v>0</v>
      </c>
      <c r="AN311" s="156">
        <f t="shared" si="46"/>
        <v>0</v>
      </c>
      <c r="AO311" s="156">
        <f t="shared" si="46"/>
        <v>0</v>
      </c>
      <c r="AP311" s="156">
        <f t="shared" si="46"/>
        <v>0</v>
      </c>
      <c r="AQ311" s="156">
        <f t="shared" si="47"/>
        <v>0</v>
      </c>
      <c r="AR311" s="156">
        <f t="shared" si="47"/>
        <v>0</v>
      </c>
      <c r="AS311" s="156">
        <f t="shared" si="47"/>
        <v>0</v>
      </c>
      <c r="AT311" s="156">
        <f t="shared" si="47"/>
        <v>0</v>
      </c>
      <c r="AU311" s="156">
        <f t="shared" si="47"/>
        <v>0</v>
      </c>
      <c r="AV311" s="156">
        <f t="shared" si="47"/>
        <v>0</v>
      </c>
      <c r="AW311" s="156">
        <f t="shared" si="47"/>
        <v>0</v>
      </c>
      <c r="AX311" s="156">
        <f t="shared" si="47"/>
        <v>0</v>
      </c>
      <c r="AY311" s="156">
        <f t="shared" si="47"/>
        <v>0</v>
      </c>
      <c r="AZ311" s="156">
        <f t="shared" si="47"/>
        <v>0</v>
      </c>
      <c r="BA311" s="156">
        <f t="shared" si="47"/>
        <v>0</v>
      </c>
      <c r="BB311" s="156">
        <f t="shared" si="47"/>
        <v>0</v>
      </c>
    </row>
    <row r="312" hidden="1" outlineLevel="1">
      <c r="B312" s="80" t="s">
        <v>193</v>
      </c>
      <c r="C312" s="74" t="s">
        <v>194</v>
      </c>
      <c r="D312" s="74" t="s">
        <v>57</v>
      </c>
      <c r="E312" s="74"/>
      <c r="F312" s="74" t="s">
        <v>57</v>
      </c>
      <c r="G312" s="74"/>
      <c r="H312" s="74"/>
      <c r="I312" s="74"/>
      <c r="J312" s="74"/>
      <c r="K312" s="74"/>
      <c r="L312" s="76">
        <f t="shared" si="43"/>
        <v>0</v>
      </c>
      <c r="M312" s="74"/>
      <c r="N312" s="137">
        <f t="shared" si="44"/>
        <v>0</v>
      </c>
      <c r="O312" s="137">
        <f t="shared" si="45"/>
        <v>0</v>
      </c>
      <c r="P312" s="137">
        <f>Site!I68</f>
        <v>0</v>
      </c>
      <c r="Q312" s="74"/>
      <c r="R312" s="138"/>
      <c r="S312" s="156">
        <f t="shared" si="46"/>
        <v>0</v>
      </c>
      <c r="T312" s="156">
        <f t="shared" si="46"/>
        <v>0</v>
      </c>
      <c r="U312" s="156">
        <f t="shared" si="46"/>
        <v>0</v>
      </c>
      <c r="V312" s="156">
        <f t="shared" si="46"/>
        <v>0</v>
      </c>
      <c r="W312" s="156">
        <f t="shared" si="46"/>
        <v>0</v>
      </c>
      <c r="X312" s="156">
        <f t="shared" si="46"/>
        <v>0</v>
      </c>
      <c r="Y312" s="156">
        <f t="shared" si="46"/>
        <v>0</v>
      </c>
      <c r="Z312" s="156">
        <f t="shared" si="46"/>
        <v>0</v>
      </c>
      <c r="AA312" s="156">
        <f t="shared" si="46"/>
        <v>0</v>
      </c>
      <c r="AB312" s="156">
        <f t="shared" si="46"/>
        <v>0</v>
      </c>
      <c r="AC312" s="156">
        <f t="shared" si="46"/>
        <v>0</v>
      </c>
      <c r="AD312" s="156">
        <f t="shared" si="46"/>
        <v>0</v>
      </c>
      <c r="AE312" s="156">
        <f t="shared" si="46"/>
        <v>0</v>
      </c>
      <c r="AF312" s="156">
        <f t="shared" si="46"/>
        <v>0</v>
      </c>
      <c r="AG312" s="156">
        <f t="shared" si="46"/>
        <v>0</v>
      </c>
      <c r="AH312" s="156">
        <f t="shared" si="46"/>
        <v>0</v>
      </c>
      <c r="AI312" s="156">
        <f t="shared" si="46"/>
        <v>0</v>
      </c>
      <c r="AJ312" s="156">
        <f t="shared" si="46"/>
        <v>0</v>
      </c>
      <c r="AK312" s="156">
        <f t="shared" si="46"/>
        <v>0</v>
      </c>
      <c r="AL312" s="156">
        <f t="shared" si="46"/>
        <v>0</v>
      </c>
      <c r="AM312" s="156">
        <f t="shared" si="46"/>
        <v>0</v>
      </c>
      <c r="AN312" s="156">
        <f t="shared" si="46"/>
        <v>0</v>
      </c>
      <c r="AO312" s="156">
        <f t="shared" si="46"/>
        <v>0</v>
      </c>
      <c r="AP312" s="156">
        <f t="shared" si="46"/>
        <v>0</v>
      </c>
      <c r="AQ312" s="156">
        <f t="shared" si="47"/>
        <v>0</v>
      </c>
      <c r="AR312" s="156">
        <f t="shared" si="47"/>
        <v>0</v>
      </c>
      <c r="AS312" s="156">
        <f t="shared" si="47"/>
        <v>0</v>
      </c>
      <c r="AT312" s="156">
        <f t="shared" si="47"/>
        <v>0</v>
      </c>
      <c r="AU312" s="156">
        <f t="shared" si="47"/>
        <v>0</v>
      </c>
      <c r="AV312" s="156">
        <f t="shared" si="47"/>
        <v>0</v>
      </c>
      <c r="AW312" s="156">
        <f t="shared" si="47"/>
        <v>0</v>
      </c>
      <c r="AX312" s="156">
        <f t="shared" si="47"/>
        <v>0</v>
      </c>
      <c r="AY312" s="156">
        <f t="shared" si="47"/>
        <v>0</v>
      </c>
      <c r="AZ312" s="156">
        <f t="shared" si="47"/>
        <v>0</v>
      </c>
      <c r="BA312" s="156">
        <f t="shared" si="47"/>
        <v>0</v>
      </c>
      <c r="BB312" s="156">
        <f t="shared" si="47"/>
        <v>0</v>
      </c>
    </row>
    <row r="313" hidden="1" outlineLevel="1">
      <c r="B313" s="80" t="s">
        <v>193</v>
      </c>
      <c r="C313" s="74" t="s">
        <v>194</v>
      </c>
      <c r="D313" s="74" t="s">
        <v>57</v>
      </c>
      <c r="E313" s="74"/>
      <c r="F313" s="74" t="s">
        <v>57</v>
      </c>
      <c r="G313" s="74"/>
      <c r="H313" s="74"/>
      <c r="I313" s="74"/>
      <c r="J313" s="74"/>
      <c r="K313" s="74"/>
      <c r="L313" s="76">
        <f t="shared" si="43"/>
        <v>0</v>
      </c>
      <c r="M313" s="74"/>
      <c r="N313" s="137">
        <f t="shared" si="44"/>
        <v>0</v>
      </c>
      <c r="O313" s="137">
        <f t="shared" si="45"/>
        <v>0</v>
      </c>
      <c r="P313" s="137">
        <f>Site!I69</f>
        <v>0</v>
      </c>
      <c r="Q313" s="74"/>
      <c r="R313" s="138"/>
      <c r="S313" s="156">
        <f t="shared" si="46"/>
        <v>0</v>
      </c>
      <c r="T313" s="156">
        <f t="shared" si="46"/>
        <v>0</v>
      </c>
      <c r="U313" s="156">
        <f t="shared" si="46"/>
        <v>0</v>
      </c>
      <c r="V313" s="156">
        <f t="shared" si="46"/>
        <v>0</v>
      </c>
      <c r="W313" s="156">
        <f t="shared" si="46"/>
        <v>0</v>
      </c>
      <c r="X313" s="156">
        <f t="shared" si="46"/>
        <v>0</v>
      </c>
      <c r="Y313" s="156">
        <f t="shared" si="46"/>
        <v>0</v>
      </c>
      <c r="Z313" s="156">
        <f t="shared" si="46"/>
        <v>0</v>
      </c>
      <c r="AA313" s="156">
        <f t="shared" si="46"/>
        <v>0</v>
      </c>
      <c r="AB313" s="156">
        <f t="shared" si="46"/>
        <v>0</v>
      </c>
      <c r="AC313" s="156">
        <f t="shared" si="46"/>
        <v>0</v>
      </c>
      <c r="AD313" s="156">
        <f t="shared" si="46"/>
        <v>0</v>
      </c>
      <c r="AE313" s="156">
        <f t="shared" si="46"/>
        <v>0</v>
      </c>
      <c r="AF313" s="156">
        <f t="shared" si="46"/>
        <v>0</v>
      </c>
      <c r="AG313" s="156">
        <f t="shared" si="46"/>
        <v>0</v>
      </c>
      <c r="AH313" s="156">
        <f t="shared" si="46"/>
        <v>0</v>
      </c>
      <c r="AI313" s="156">
        <f t="shared" si="46"/>
        <v>0</v>
      </c>
      <c r="AJ313" s="156">
        <f t="shared" si="46"/>
        <v>0</v>
      </c>
      <c r="AK313" s="156">
        <f t="shared" si="46"/>
        <v>0</v>
      </c>
      <c r="AL313" s="156">
        <f t="shared" si="46"/>
        <v>0</v>
      </c>
      <c r="AM313" s="156">
        <f t="shared" si="46"/>
        <v>0</v>
      </c>
      <c r="AN313" s="156">
        <f t="shared" si="46"/>
        <v>0</v>
      </c>
      <c r="AO313" s="156">
        <f t="shared" si="46"/>
        <v>0</v>
      </c>
      <c r="AP313" s="156">
        <f t="shared" si="46"/>
        <v>0</v>
      </c>
      <c r="AQ313" s="156">
        <f t="shared" si="47"/>
        <v>0</v>
      </c>
      <c r="AR313" s="156">
        <f t="shared" si="47"/>
        <v>0</v>
      </c>
      <c r="AS313" s="156">
        <f t="shared" si="47"/>
        <v>0</v>
      </c>
      <c r="AT313" s="156">
        <f t="shared" si="47"/>
        <v>0</v>
      </c>
      <c r="AU313" s="156">
        <f t="shared" si="47"/>
        <v>0</v>
      </c>
      <c r="AV313" s="156">
        <f t="shared" si="47"/>
        <v>0</v>
      </c>
      <c r="AW313" s="156">
        <f t="shared" si="47"/>
        <v>0</v>
      </c>
      <c r="AX313" s="156">
        <f t="shared" si="47"/>
        <v>0</v>
      </c>
      <c r="AY313" s="156">
        <f t="shared" si="47"/>
        <v>0</v>
      </c>
      <c r="AZ313" s="156">
        <f t="shared" si="47"/>
        <v>0</v>
      </c>
      <c r="BA313" s="156">
        <f t="shared" si="47"/>
        <v>0</v>
      </c>
      <c r="BB313" s="156">
        <f t="shared" si="47"/>
        <v>0</v>
      </c>
    </row>
    <row r="314" hidden="1" outlineLevel="1">
      <c r="B314" s="80" t="s">
        <v>193</v>
      </c>
      <c r="C314" s="74" t="s">
        <v>194</v>
      </c>
      <c r="D314" s="74" t="s">
        <v>57</v>
      </c>
      <c r="E314" s="74"/>
      <c r="F314" s="74" t="s">
        <v>57</v>
      </c>
      <c r="G314" s="74"/>
      <c r="H314" s="74"/>
      <c r="I314" s="74"/>
      <c r="J314" s="74"/>
      <c r="K314" s="74"/>
      <c r="L314" s="76">
        <f t="shared" si="43"/>
        <v>0</v>
      </c>
      <c r="M314" s="74"/>
      <c r="N314" s="137">
        <f t="shared" si="44"/>
        <v>0</v>
      </c>
      <c r="O314" s="137">
        <f t="shared" si="45"/>
        <v>0</v>
      </c>
      <c r="P314" s="137">
        <f>Site!I70</f>
        <v>0</v>
      </c>
      <c r="Q314" s="74"/>
      <c r="R314" s="138"/>
      <c r="S314" s="156">
        <f t="shared" si="46"/>
        <v>0</v>
      </c>
      <c r="T314" s="156">
        <f t="shared" si="46"/>
        <v>0</v>
      </c>
      <c r="U314" s="156">
        <f t="shared" si="46"/>
        <v>0</v>
      </c>
      <c r="V314" s="156">
        <f t="shared" si="46"/>
        <v>0</v>
      </c>
      <c r="W314" s="156">
        <f t="shared" si="46"/>
        <v>0</v>
      </c>
      <c r="X314" s="156">
        <f t="shared" si="46"/>
        <v>0</v>
      </c>
      <c r="Y314" s="156">
        <f t="shared" si="46"/>
        <v>0</v>
      </c>
      <c r="Z314" s="156">
        <f t="shared" si="46"/>
        <v>0</v>
      </c>
      <c r="AA314" s="156">
        <f t="shared" si="46"/>
        <v>0</v>
      </c>
      <c r="AB314" s="156">
        <f t="shared" si="46"/>
        <v>0</v>
      </c>
      <c r="AC314" s="156">
        <f t="shared" si="46"/>
        <v>0</v>
      </c>
      <c r="AD314" s="156">
        <f t="shared" si="46"/>
        <v>0</v>
      </c>
      <c r="AE314" s="156">
        <f t="shared" si="46"/>
        <v>0</v>
      </c>
      <c r="AF314" s="156">
        <f t="shared" si="46"/>
        <v>0</v>
      </c>
      <c r="AG314" s="156">
        <f t="shared" si="46"/>
        <v>0</v>
      </c>
      <c r="AH314" s="156">
        <f t="shared" si="46"/>
        <v>0</v>
      </c>
      <c r="AI314" s="156">
        <f t="shared" si="46"/>
        <v>0</v>
      </c>
      <c r="AJ314" s="156">
        <f t="shared" si="46"/>
        <v>0</v>
      </c>
      <c r="AK314" s="156">
        <f t="shared" si="46"/>
        <v>0</v>
      </c>
      <c r="AL314" s="156">
        <f t="shared" si="46"/>
        <v>0</v>
      </c>
      <c r="AM314" s="156">
        <f t="shared" si="46"/>
        <v>0</v>
      </c>
      <c r="AN314" s="156">
        <f t="shared" si="46"/>
        <v>0</v>
      </c>
      <c r="AO314" s="156">
        <f t="shared" si="46"/>
        <v>0</v>
      </c>
      <c r="AP314" s="156">
        <f t="shared" si="46"/>
        <v>0</v>
      </c>
      <c r="AQ314" s="156">
        <f t="shared" si="47"/>
        <v>0</v>
      </c>
      <c r="AR314" s="156">
        <f t="shared" si="47"/>
        <v>0</v>
      </c>
      <c r="AS314" s="156">
        <f t="shared" si="47"/>
        <v>0</v>
      </c>
      <c r="AT314" s="156">
        <f t="shared" si="47"/>
        <v>0</v>
      </c>
      <c r="AU314" s="156">
        <f t="shared" si="47"/>
        <v>0</v>
      </c>
      <c r="AV314" s="156">
        <f t="shared" si="47"/>
        <v>0</v>
      </c>
      <c r="AW314" s="156">
        <f t="shared" si="47"/>
        <v>0</v>
      </c>
      <c r="AX314" s="156">
        <f t="shared" si="47"/>
        <v>0</v>
      </c>
      <c r="AY314" s="156">
        <f t="shared" si="47"/>
        <v>0</v>
      </c>
      <c r="AZ314" s="156">
        <f t="shared" si="47"/>
        <v>0</v>
      </c>
      <c r="BA314" s="156">
        <f t="shared" si="47"/>
        <v>0</v>
      </c>
      <c r="BB314" s="156">
        <f t="shared" si="47"/>
        <v>0</v>
      </c>
    </row>
    <row r="315" hidden="1" outlineLevel="1">
      <c r="B315" s="80" t="s">
        <v>193</v>
      </c>
      <c r="C315" s="74" t="s">
        <v>194</v>
      </c>
      <c r="D315" s="74" t="s">
        <v>57</v>
      </c>
      <c r="E315" s="74"/>
      <c r="F315" s="74" t="s">
        <v>57</v>
      </c>
      <c r="G315" s="74"/>
      <c r="H315" s="74"/>
      <c r="I315" s="74"/>
      <c r="J315" s="74"/>
      <c r="K315" s="74"/>
      <c r="L315" s="76">
        <f t="shared" si="43"/>
        <v>0</v>
      </c>
      <c r="M315" s="74"/>
      <c r="N315" s="137">
        <f t="shared" si="44"/>
        <v>0</v>
      </c>
      <c r="O315" s="137">
        <f t="shared" si="45"/>
        <v>0</v>
      </c>
      <c r="P315" s="137">
        <f>Site!I71</f>
        <v>0</v>
      </c>
      <c r="Q315" s="74"/>
      <c r="R315" s="138"/>
      <c r="S315" s="156">
        <f t="shared" si="46"/>
        <v>0</v>
      </c>
      <c r="T315" s="156">
        <f t="shared" si="46"/>
        <v>0</v>
      </c>
      <c r="U315" s="156">
        <f t="shared" si="46"/>
        <v>0</v>
      </c>
      <c r="V315" s="156">
        <f t="shared" si="46"/>
        <v>0</v>
      </c>
      <c r="W315" s="156">
        <f t="shared" si="46"/>
        <v>0</v>
      </c>
      <c r="X315" s="156">
        <f t="shared" si="46"/>
        <v>0</v>
      </c>
      <c r="Y315" s="156">
        <f t="shared" si="46"/>
        <v>0</v>
      </c>
      <c r="Z315" s="156">
        <f t="shared" si="46"/>
        <v>0</v>
      </c>
      <c r="AA315" s="156">
        <f t="shared" si="46"/>
        <v>0</v>
      </c>
      <c r="AB315" s="156">
        <f t="shared" si="46"/>
        <v>0</v>
      </c>
      <c r="AC315" s="156">
        <f t="shared" si="46"/>
        <v>0</v>
      </c>
      <c r="AD315" s="156">
        <f t="shared" si="46"/>
        <v>0</v>
      </c>
      <c r="AE315" s="156">
        <f t="shared" si="46"/>
        <v>0</v>
      </c>
      <c r="AF315" s="156">
        <f t="shared" si="46"/>
        <v>0</v>
      </c>
      <c r="AG315" s="156">
        <f t="shared" si="46"/>
        <v>0</v>
      </c>
      <c r="AH315" s="156">
        <f t="shared" si="46"/>
        <v>0</v>
      </c>
      <c r="AI315" s="156">
        <f t="shared" si="46"/>
        <v>0</v>
      </c>
      <c r="AJ315" s="156">
        <f t="shared" si="46"/>
        <v>0</v>
      </c>
      <c r="AK315" s="156">
        <f t="shared" si="46"/>
        <v>0</v>
      </c>
      <c r="AL315" s="156">
        <f t="shared" si="46"/>
        <v>0</v>
      </c>
      <c r="AM315" s="156">
        <f t="shared" si="46"/>
        <v>0</v>
      </c>
      <c r="AN315" s="156">
        <f t="shared" si="46"/>
        <v>0</v>
      </c>
      <c r="AO315" s="156">
        <f t="shared" si="46"/>
        <v>0</v>
      </c>
      <c r="AP315" s="156">
        <f t="shared" si="46"/>
        <v>0</v>
      </c>
      <c r="AQ315" s="156">
        <f t="shared" si="47"/>
        <v>0</v>
      </c>
      <c r="AR315" s="156">
        <f t="shared" si="47"/>
        <v>0</v>
      </c>
      <c r="AS315" s="156">
        <f t="shared" si="47"/>
        <v>0</v>
      </c>
      <c r="AT315" s="156">
        <f t="shared" si="47"/>
        <v>0</v>
      </c>
      <c r="AU315" s="156">
        <f t="shared" si="47"/>
        <v>0</v>
      </c>
      <c r="AV315" s="156">
        <f t="shared" si="47"/>
        <v>0</v>
      </c>
      <c r="AW315" s="156">
        <f t="shared" si="47"/>
        <v>0</v>
      </c>
      <c r="AX315" s="156">
        <f t="shared" si="47"/>
        <v>0</v>
      </c>
      <c r="AY315" s="156">
        <f t="shared" si="47"/>
        <v>0</v>
      </c>
      <c r="AZ315" s="156">
        <f t="shared" si="47"/>
        <v>0</v>
      </c>
      <c r="BA315" s="156">
        <f t="shared" si="47"/>
        <v>0</v>
      </c>
      <c r="BB315" s="156">
        <f t="shared" si="47"/>
        <v>0</v>
      </c>
    </row>
    <row r="316" hidden="1" outlineLevel="1">
      <c r="B316" s="80" t="s">
        <v>193</v>
      </c>
      <c r="C316" s="74" t="s">
        <v>194</v>
      </c>
      <c r="D316" s="74" t="s">
        <v>57</v>
      </c>
      <c r="E316" s="74"/>
      <c r="F316" s="74" t="s">
        <v>57</v>
      </c>
      <c r="G316" s="74"/>
      <c r="H316" s="74"/>
      <c r="I316" s="74"/>
      <c r="J316" s="74"/>
      <c r="K316" s="74"/>
      <c r="L316" s="76">
        <f t="shared" si="43"/>
        <v>0</v>
      </c>
      <c r="M316" s="74"/>
      <c r="N316" s="137">
        <f t="shared" si="44"/>
        <v>0</v>
      </c>
      <c r="O316" s="137">
        <f t="shared" si="45"/>
        <v>0</v>
      </c>
      <c r="P316" s="137">
        <f>Site!I72</f>
        <v>0</v>
      </c>
      <c r="Q316" s="74"/>
      <c r="R316" s="138"/>
      <c r="S316" s="156">
        <f t="shared" si="46"/>
        <v>0</v>
      </c>
      <c r="T316" s="156">
        <f t="shared" si="46"/>
        <v>0</v>
      </c>
      <c r="U316" s="156">
        <f t="shared" si="46"/>
        <v>0</v>
      </c>
      <c r="V316" s="156">
        <f t="shared" si="46"/>
        <v>0</v>
      </c>
      <c r="W316" s="156">
        <f t="shared" si="46"/>
        <v>0</v>
      </c>
      <c r="X316" s="156">
        <f t="shared" si="46"/>
        <v>0</v>
      </c>
      <c r="Y316" s="156">
        <f t="shared" si="46"/>
        <v>0</v>
      </c>
      <c r="Z316" s="156">
        <f t="shared" si="46"/>
        <v>0</v>
      </c>
      <c r="AA316" s="156">
        <f t="shared" si="46"/>
        <v>0</v>
      </c>
      <c r="AB316" s="156">
        <f t="shared" si="46"/>
        <v>0</v>
      </c>
      <c r="AC316" s="156">
        <f t="shared" si="46"/>
        <v>0</v>
      </c>
      <c r="AD316" s="156">
        <f t="shared" si="46"/>
        <v>0</v>
      </c>
      <c r="AE316" s="156">
        <f t="shared" si="46"/>
        <v>0</v>
      </c>
      <c r="AF316" s="156">
        <f t="shared" si="46"/>
        <v>0</v>
      </c>
      <c r="AG316" s="156">
        <f t="shared" si="46"/>
        <v>0</v>
      </c>
      <c r="AH316" s="156">
        <f t="shared" si="46"/>
        <v>0</v>
      </c>
      <c r="AI316" s="156">
        <f t="shared" si="46"/>
        <v>0</v>
      </c>
      <c r="AJ316" s="156">
        <f t="shared" si="46"/>
        <v>0</v>
      </c>
      <c r="AK316" s="156">
        <f t="shared" si="46"/>
        <v>0</v>
      </c>
      <c r="AL316" s="156">
        <f t="shared" si="46"/>
        <v>0</v>
      </c>
      <c r="AM316" s="156">
        <f t="shared" si="46"/>
        <v>0</v>
      </c>
      <c r="AN316" s="156">
        <f t="shared" si="46"/>
        <v>0</v>
      </c>
      <c r="AO316" s="156">
        <f t="shared" si="46"/>
        <v>0</v>
      </c>
      <c r="AP316" s="156">
        <f t="shared" si="46"/>
        <v>0</v>
      </c>
      <c r="AQ316" s="156">
        <f t="shared" si="47"/>
        <v>0</v>
      </c>
      <c r="AR316" s="156">
        <f t="shared" si="47"/>
        <v>0</v>
      </c>
      <c r="AS316" s="156">
        <f t="shared" si="47"/>
        <v>0</v>
      </c>
      <c r="AT316" s="156">
        <f t="shared" si="47"/>
        <v>0</v>
      </c>
      <c r="AU316" s="156">
        <f t="shared" si="47"/>
        <v>0</v>
      </c>
      <c r="AV316" s="156">
        <f t="shared" si="47"/>
        <v>0</v>
      </c>
      <c r="AW316" s="156">
        <f t="shared" si="47"/>
        <v>0</v>
      </c>
      <c r="AX316" s="156">
        <f t="shared" si="47"/>
        <v>0</v>
      </c>
      <c r="AY316" s="156">
        <f t="shared" si="47"/>
        <v>0</v>
      </c>
      <c r="AZ316" s="156">
        <f t="shared" si="47"/>
        <v>0</v>
      </c>
      <c r="BA316" s="156">
        <f t="shared" si="47"/>
        <v>0</v>
      </c>
      <c r="BB316" s="156">
        <f t="shared" si="47"/>
        <v>0</v>
      </c>
    </row>
    <row r="317" hidden="1" outlineLevel="1">
      <c r="B317" s="80" t="s">
        <v>193</v>
      </c>
      <c r="C317" s="74" t="s">
        <v>194</v>
      </c>
      <c r="D317" s="74" t="s">
        <v>57</v>
      </c>
      <c r="E317" s="74"/>
      <c r="F317" s="74" t="s">
        <v>57</v>
      </c>
      <c r="G317" s="74"/>
      <c r="H317" s="74"/>
      <c r="I317" s="74"/>
      <c r="J317" s="74"/>
      <c r="K317" s="74"/>
      <c r="L317" s="76">
        <f t="shared" si="43"/>
        <v>0</v>
      </c>
      <c r="M317" s="74"/>
      <c r="N317" s="137">
        <f t="shared" si="44"/>
        <v>0</v>
      </c>
      <c r="O317" s="137">
        <f t="shared" si="45"/>
        <v>0</v>
      </c>
      <c r="P317" s="137">
        <f>Site!I73</f>
        <v>0</v>
      </c>
      <c r="Q317" s="74"/>
      <c r="R317" s="138"/>
      <c r="S317" s="156">
        <f t="shared" si="46"/>
        <v>0</v>
      </c>
      <c r="T317" s="156">
        <f t="shared" si="46"/>
        <v>0</v>
      </c>
      <c r="U317" s="156">
        <f t="shared" si="46"/>
        <v>0</v>
      </c>
      <c r="V317" s="156">
        <f t="shared" si="46"/>
        <v>0</v>
      </c>
      <c r="W317" s="156">
        <f t="shared" si="46"/>
        <v>0</v>
      </c>
      <c r="X317" s="156">
        <f t="shared" si="46"/>
        <v>0</v>
      </c>
      <c r="Y317" s="156">
        <f t="shared" si="46"/>
        <v>0</v>
      </c>
      <c r="Z317" s="156">
        <f t="shared" si="46"/>
        <v>0</v>
      </c>
      <c r="AA317" s="156">
        <f t="shared" si="46"/>
        <v>0</v>
      </c>
      <c r="AB317" s="156">
        <f t="shared" si="46"/>
        <v>0</v>
      </c>
      <c r="AC317" s="156">
        <f t="shared" si="46"/>
        <v>0</v>
      </c>
      <c r="AD317" s="156">
        <f t="shared" si="46"/>
        <v>0</v>
      </c>
      <c r="AE317" s="156">
        <f t="shared" si="46"/>
        <v>0</v>
      </c>
      <c r="AF317" s="156">
        <f t="shared" si="46"/>
        <v>0</v>
      </c>
      <c r="AG317" s="156">
        <f t="shared" si="46"/>
        <v>0</v>
      </c>
      <c r="AH317" s="156">
        <f t="shared" si="46"/>
        <v>0</v>
      </c>
      <c r="AI317" s="156">
        <f t="shared" si="46"/>
        <v>0</v>
      </c>
      <c r="AJ317" s="156">
        <f t="shared" si="46"/>
        <v>0</v>
      </c>
      <c r="AK317" s="156">
        <f t="shared" si="46"/>
        <v>0</v>
      </c>
      <c r="AL317" s="156">
        <f t="shared" si="46"/>
        <v>0</v>
      </c>
      <c r="AM317" s="156">
        <f t="shared" si="46"/>
        <v>0</v>
      </c>
      <c r="AN317" s="156">
        <f t="shared" si="46"/>
        <v>0</v>
      </c>
      <c r="AO317" s="156">
        <f t="shared" si="46"/>
        <v>0</v>
      </c>
      <c r="AP317" s="156">
        <f t="shared" si="46"/>
        <v>0</v>
      </c>
      <c r="AQ317" s="156">
        <f t="shared" si="47"/>
        <v>0</v>
      </c>
      <c r="AR317" s="156">
        <f t="shared" si="47"/>
        <v>0</v>
      </c>
      <c r="AS317" s="156">
        <f t="shared" si="47"/>
        <v>0</v>
      </c>
      <c r="AT317" s="156">
        <f t="shared" si="47"/>
        <v>0</v>
      </c>
      <c r="AU317" s="156">
        <f t="shared" si="47"/>
        <v>0</v>
      </c>
      <c r="AV317" s="156">
        <f t="shared" si="47"/>
        <v>0</v>
      </c>
      <c r="AW317" s="156">
        <f t="shared" si="47"/>
        <v>0</v>
      </c>
      <c r="AX317" s="156">
        <f t="shared" si="47"/>
        <v>0</v>
      </c>
      <c r="AY317" s="156">
        <f t="shared" si="47"/>
        <v>0</v>
      </c>
      <c r="AZ317" s="156">
        <f t="shared" si="47"/>
        <v>0</v>
      </c>
      <c r="BA317" s="156">
        <f t="shared" si="47"/>
        <v>0</v>
      </c>
      <c r="BB317" s="156">
        <f t="shared" si="47"/>
        <v>0</v>
      </c>
    </row>
    <row r="318" hidden="1" outlineLevel="1">
      <c r="B318" s="80" t="s">
        <v>193</v>
      </c>
      <c r="C318" s="74" t="s">
        <v>194</v>
      </c>
      <c r="D318" s="74" t="s">
        <v>57</v>
      </c>
      <c r="E318" s="74"/>
      <c r="F318" s="74" t="s">
        <v>57</v>
      </c>
      <c r="G318" s="74"/>
      <c r="H318" s="74"/>
      <c r="I318" s="74"/>
      <c r="J318" s="74"/>
      <c r="K318" s="74"/>
      <c r="L318" s="76">
        <f t="shared" ref="L318:L355" si="48">SUM(S318:BB318)</f>
        <v>0</v>
      </c>
      <c r="M318" s="74"/>
      <c r="N318" s="137">
        <f t="shared" ref="N318:N355" si="49">IF(ISERROR(VLOOKUP(P318,Member_Tab,2,FALSE)),"",VLOOKUP(P318,Member_Tab,2,FALSE))</f>
        <v>0</v>
      </c>
      <c r="O318" s="137">
        <f t="shared" ref="O318:O355" si="50">IF(ISERROR(VLOOKUP(P318,Member_Tab,3,FALSE)),"",VLOOKUP(P318,Member_Tab,3,FALSE))</f>
        <v>0</v>
      </c>
      <c r="P318" s="137">
        <f>Site!I74</f>
        <v>0</v>
      </c>
      <c r="Q318" s="74"/>
      <c r="R318" s="138"/>
      <c r="S318" s="156">
        <f t="shared" ref="S318:AP353" si="51">(1-ProdFac)*S455</f>
        <v>0</v>
      </c>
      <c r="T318" s="156">
        <f t="shared" si="51"/>
        <v>0</v>
      </c>
      <c r="U318" s="156">
        <f t="shared" si="51"/>
        <v>0</v>
      </c>
      <c r="V318" s="156">
        <f t="shared" si="51"/>
        <v>0</v>
      </c>
      <c r="W318" s="156">
        <f t="shared" si="51"/>
        <v>0</v>
      </c>
      <c r="X318" s="156">
        <f t="shared" si="51"/>
        <v>0</v>
      </c>
      <c r="Y318" s="156">
        <f t="shared" si="51"/>
        <v>0</v>
      </c>
      <c r="Z318" s="156">
        <f t="shared" si="51"/>
        <v>0</v>
      </c>
      <c r="AA318" s="156">
        <f t="shared" si="51"/>
        <v>0</v>
      </c>
      <c r="AB318" s="156">
        <f t="shared" si="51"/>
        <v>0</v>
      </c>
      <c r="AC318" s="156">
        <f t="shared" si="51"/>
        <v>0</v>
      </c>
      <c r="AD318" s="156">
        <f t="shared" si="51"/>
        <v>0</v>
      </c>
      <c r="AE318" s="156">
        <f t="shared" si="51"/>
        <v>0</v>
      </c>
      <c r="AF318" s="156">
        <f t="shared" si="51"/>
        <v>0</v>
      </c>
      <c r="AG318" s="156">
        <f t="shared" si="51"/>
        <v>0</v>
      </c>
      <c r="AH318" s="156">
        <f t="shared" si="51"/>
        <v>0</v>
      </c>
      <c r="AI318" s="156">
        <f t="shared" si="51"/>
        <v>0</v>
      </c>
      <c r="AJ318" s="156">
        <f t="shared" si="51"/>
        <v>0</v>
      </c>
      <c r="AK318" s="156">
        <f t="shared" si="51"/>
        <v>0</v>
      </c>
      <c r="AL318" s="156">
        <f t="shared" si="51"/>
        <v>0</v>
      </c>
      <c r="AM318" s="156">
        <f t="shared" si="51"/>
        <v>0</v>
      </c>
      <c r="AN318" s="156">
        <f t="shared" si="51"/>
        <v>0</v>
      </c>
      <c r="AO318" s="156">
        <f t="shared" si="51"/>
        <v>0</v>
      </c>
      <c r="AP318" s="156">
        <f t="shared" si="51"/>
        <v>0</v>
      </c>
      <c r="AQ318" s="156">
        <f t="shared" ref="AQ318:BB353" si="52">(1-ProdFac)*AQ455</f>
        <v>0</v>
      </c>
      <c r="AR318" s="156">
        <f t="shared" si="52"/>
        <v>0</v>
      </c>
      <c r="AS318" s="156">
        <f t="shared" si="52"/>
        <v>0</v>
      </c>
      <c r="AT318" s="156">
        <f t="shared" si="52"/>
        <v>0</v>
      </c>
      <c r="AU318" s="156">
        <f t="shared" si="52"/>
        <v>0</v>
      </c>
      <c r="AV318" s="156">
        <f t="shared" si="52"/>
        <v>0</v>
      </c>
      <c r="AW318" s="156">
        <f t="shared" si="52"/>
        <v>0</v>
      </c>
      <c r="AX318" s="156">
        <f t="shared" si="52"/>
        <v>0</v>
      </c>
      <c r="AY318" s="156">
        <f t="shared" si="52"/>
        <v>0</v>
      </c>
      <c r="AZ318" s="156">
        <f t="shared" si="52"/>
        <v>0</v>
      </c>
      <c r="BA318" s="156">
        <f t="shared" si="52"/>
        <v>0</v>
      </c>
      <c r="BB318" s="156">
        <f t="shared" si="52"/>
        <v>0</v>
      </c>
    </row>
    <row r="319" hidden="1" outlineLevel="1">
      <c r="B319" s="80" t="s">
        <v>193</v>
      </c>
      <c r="C319" s="74" t="s">
        <v>194</v>
      </c>
      <c r="D319" s="74" t="s">
        <v>57</v>
      </c>
      <c r="E319" s="74"/>
      <c r="F319" s="74" t="s">
        <v>57</v>
      </c>
      <c r="G319" s="74"/>
      <c r="H319" s="74"/>
      <c r="I319" s="74"/>
      <c r="J319" s="74"/>
      <c r="K319" s="74"/>
      <c r="L319" s="76">
        <f t="shared" si="48"/>
        <v>0</v>
      </c>
      <c r="M319" s="74"/>
      <c r="N319" s="137">
        <f t="shared" si="49"/>
        <v>0</v>
      </c>
      <c r="O319" s="137">
        <f t="shared" si="50"/>
        <v>0</v>
      </c>
      <c r="P319" s="137">
        <f>Site!I75</f>
        <v>0</v>
      </c>
      <c r="Q319" s="74"/>
      <c r="R319" s="138"/>
      <c r="S319" s="156">
        <f t="shared" si="51"/>
        <v>0</v>
      </c>
      <c r="T319" s="156">
        <f t="shared" si="51"/>
        <v>0</v>
      </c>
      <c r="U319" s="156">
        <f t="shared" si="51"/>
        <v>0</v>
      </c>
      <c r="V319" s="156">
        <f t="shared" si="51"/>
        <v>0</v>
      </c>
      <c r="W319" s="156">
        <f t="shared" si="51"/>
        <v>0</v>
      </c>
      <c r="X319" s="156">
        <f t="shared" si="51"/>
        <v>0</v>
      </c>
      <c r="Y319" s="156">
        <f t="shared" si="51"/>
        <v>0</v>
      </c>
      <c r="Z319" s="156">
        <f t="shared" si="51"/>
        <v>0</v>
      </c>
      <c r="AA319" s="156">
        <f t="shared" si="51"/>
        <v>0</v>
      </c>
      <c r="AB319" s="156">
        <f t="shared" si="51"/>
        <v>0</v>
      </c>
      <c r="AC319" s="156">
        <f t="shared" si="51"/>
        <v>0</v>
      </c>
      <c r="AD319" s="156">
        <f t="shared" si="51"/>
        <v>0</v>
      </c>
      <c r="AE319" s="156">
        <f t="shared" si="51"/>
        <v>0</v>
      </c>
      <c r="AF319" s="156">
        <f t="shared" si="51"/>
        <v>0</v>
      </c>
      <c r="AG319" s="156">
        <f t="shared" si="51"/>
        <v>0</v>
      </c>
      <c r="AH319" s="156">
        <f t="shared" si="51"/>
        <v>0</v>
      </c>
      <c r="AI319" s="156">
        <f t="shared" si="51"/>
        <v>0</v>
      </c>
      <c r="AJ319" s="156">
        <f t="shared" si="51"/>
        <v>0</v>
      </c>
      <c r="AK319" s="156">
        <f t="shared" si="51"/>
        <v>0</v>
      </c>
      <c r="AL319" s="156">
        <f t="shared" si="51"/>
        <v>0</v>
      </c>
      <c r="AM319" s="156">
        <f t="shared" si="51"/>
        <v>0</v>
      </c>
      <c r="AN319" s="156">
        <f t="shared" si="51"/>
        <v>0</v>
      </c>
      <c r="AO319" s="156">
        <f t="shared" si="51"/>
        <v>0</v>
      </c>
      <c r="AP319" s="156">
        <f t="shared" si="51"/>
        <v>0</v>
      </c>
      <c r="AQ319" s="156">
        <f t="shared" si="52"/>
        <v>0</v>
      </c>
      <c r="AR319" s="156">
        <f t="shared" si="52"/>
        <v>0</v>
      </c>
      <c r="AS319" s="156">
        <f t="shared" si="52"/>
        <v>0</v>
      </c>
      <c r="AT319" s="156">
        <f t="shared" si="52"/>
        <v>0</v>
      </c>
      <c r="AU319" s="156">
        <f t="shared" si="52"/>
        <v>0</v>
      </c>
      <c r="AV319" s="156">
        <f t="shared" si="52"/>
        <v>0</v>
      </c>
      <c r="AW319" s="156">
        <f t="shared" si="52"/>
        <v>0</v>
      </c>
      <c r="AX319" s="156">
        <f t="shared" si="52"/>
        <v>0</v>
      </c>
      <c r="AY319" s="156">
        <f t="shared" si="52"/>
        <v>0</v>
      </c>
      <c r="AZ319" s="156">
        <f t="shared" si="52"/>
        <v>0</v>
      </c>
      <c r="BA319" s="156">
        <f t="shared" si="52"/>
        <v>0</v>
      </c>
      <c r="BB319" s="156">
        <f t="shared" si="52"/>
        <v>0</v>
      </c>
    </row>
    <row r="320" hidden="1" outlineLevel="1">
      <c r="B320" s="80" t="s">
        <v>193</v>
      </c>
      <c r="C320" s="74" t="s">
        <v>194</v>
      </c>
      <c r="D320" s="74" t="s">
        <v>57</v>
      </c>
      <c r="E320" s="74"/>
      <c r="F320" s="74" t="s">
        <v>57</v>
      </c>
      <c r="G320" s="74"/>
      <c r="H320" s="74"/>
      <c r="I320" s="74"/>
      <c r="J320" s="74"/>
      <c r="K320" s="74"/>
      <c r="L320" s="76">
        <f t="shared" si="48"/>
        <v>0</v>
      </c>
      <c r="M320" s="74"/>
      <c r="N320" s="137">
        <f t="shared" si="49"/>
        <v>0</v>
      </c>
      <c r="O320" s="137">
        <f t="shared" si="50"/>
        <v>0</v>
      </c>
      <c r="P320" s="137">
        <f>Site!I76</f>
        <v>0</v>
      </c>
      <c r="Q320" s="74"/>
      <c r="R320" s="138"/>
      <c r="S320" s="156">
        <f t="shared" si="51"/>
        <v>0</v>
      </c>
      <c r="T320" s="156">
        <f t="shared" si="51"/>
        <v>0</v>
      </c>
      <c r="U320" s="156">
        <f t="shared" si="51"/>
        <v>0</v>
      </c>
      <c r="V320" s="156">
        <f t="shared" si="51"/>
        <v>0</v>
      </c>
      <c r="W320" s="156">
        <f t="shared" si="51"/>
        <v>0</v>
      </c>
      <c r="X320" s="156">
        <f t="shared" si="51"/>
        <v>0</v>
      </c>
      <c r="Y320" s="156">
        <f t="shared" si="51"/>
        <v>0</v>
      </c>
      <c r="Z320" s="156">
        <f t="shared" si="51"/>
        <v>0</v>
      </c>
      <c r="AA320" s="156">
        <f t="shared" si="51"/>
        <v>0</v>
      </c>
      <c r="AB320" s="156">
        <f t="shared" si="51"/>
        <v>0</v>
      </c>
      <c r="AC320" s="156">
        <f t="shared" si="51"/>
        <v>0</v>
      </c>
      <c r="AD320" s="156">
        <f t="shared" si="51"/>
        <v>0</v>
      </c>
      <c r="AE320" s="156">
        <f t="shared" si="51"/>
        <v>0</v>
      </c>
      <c r="AF320" s="156">
        <f t="shared" si="51"/>
        <v>0</v>
      </c>
      <c r="AG320" s="156">
        <f t="shared" si="51"/>
        <v>0</v>
      </c>
      <c r="AH320" s="156">
        <f t="shared" si="51"/>
        <v>0</v>
      </c>
      <c r="AI320" s="156">
        <f t="shared" si="51"/>
        <v>0</v>
      </c>
      <c r="AJ320" s="156">
        <f t="shared" si="51"/>
        <v>0</v>
      </c>
      <c r="AK320" s="156">
        <f t="shared" si="51"/>
        <v>0</v>
      </c>
      <c r="AL320" s="156">
        <f t="shared" si="51"/>
        <v>0</v>
      </c>
      <c r="AM320" s="156">
        <f t="shared" si="51"/>
        <v>0</v>
      </c>
      <c r="AN320" s="156">
        <f t="shared" si="51"/>
        <v>0</v>
      </c>
      <c r="AO320" s="156">
        <f t="shared" si="51"/>
        <v>0</v>
      </c>
      <c r="AP320" s="156">
        <f t="shared" si="51"/>
        <v>0</v>
      </c>
      <c r="AQ320" s="156">
        <f t="shared" si="52"/>
        <v>0</v>
      </c>
      <c r="AR320" s="156">
        <f t="shared" si="52"/>
        <v>0</v>
      </c>
      <c r="AS320" s="156">
        <f t="shared" si="52"/>
        <v>0</v>
      </c>
      <c r="AT320" s="156">
        <f t="shared" si="52"/>
        <v>0</v>
      </c>
      <c r="AU320" s="156">
        <f t="shared" si="52"/>
        <v>0</v>
      </c>
      <c r="AV320" s="156">
        <f t="shared" si="52"/>
        <v>0</v>
      </c>
      <c r="AW320" s="156">
        <f t="shared" si="52"/>
        <v>0</v>
      </c>
      <c r="AX320" s="156">
        <f t="shared" si="52"/>
        <v>0</v>
      </c>
      <c r="AY320" s="156">
        <f t="shared" si="52"/>
        <v>0</v>
      </c>
      <c r="AZ320" s="156">
        <f t="shared" si="52"/>
        <v>0</v>
      </c>
      <c r="BA320" s="156">
        <f t="shared" si="52"/>
        <v>0</v>
      </c>
      <c r="BB320" s="156">
        <f t="shared" si="52"/>
        <v>0</v>
      </c>
    </row>
    <row r="321" hidden="1" outlineLevel="1">
      <c r="B321" s="80" t="s">
        <v>193</v>
      </c>
      <c r="C321" s="74" t="s">
        <v>194</v>
      </c>
      <c r="D321" s="74" t="s">
        <v>57</v>
      </c>
      <c r="E321" s="74"/>
      <c r="F321" s="74" t="s">
        <v>57</v>
      </c>
      <c r="G321" s="74"/>
      <c r="H321" s="74"/>
      <c r="I321" s="74"/>
      <c r="J321" s="74"/>
      <c r="K321" s="74"/>
      <c r="L321" s="76">
        <f t="shared" si="48"/>
        <v>0</v>
      </c>
      <c r="M321" s="74"/>
      <c r="N321" s="137">
        <f t="shared" si="49"/>
        <v>0</v>
      </c>
      <c r="O321" s="137">
        <f t="shared" si="50"/>
        <v>0</v>
      </c>
      <c r="P321" s="137">
        <f>Site!I77</f>
        <v>0</v>
      </c>
      <c r="Q321" s="74"/>
      <c r="R321" s="138"/>
      <c r="S321" s="156">
        <f t="shared" si="51"/>
        <v>0</v>
      </c>
      <c r="T321" s="156">
        <f t="shared" si="51"/>
        <v>0</v>
      </c>
      <c r="U321" s="156">
        <f t="shared" si="51"/>
        <v>0</v>
      </c>
      <c r="V321" s="156">
        <f t="shared" si="51"/>
        <v>0</v>
      </c>
      <c r="W321" s="156">
        <f t="shared" si="51"/>
        <v>0</v>
      </c>
      <c r="X321" s="156">
        <f t="shared" si="51"/>
        <v>0</v>
      </c>
      <c r="Y321" s="156">
        <f t="shared" si="51"/>
        <v>0</v>
      </c>
      <c r="Z321" s="156">
        <f t="shared" si="51"/>
        <v>0</v>
      </c>
      <c r="AA321" s="156">
        <f t="shared" si="51"/>
        <v>0</v>
      </c>
      <c r="AB321" s="156">
        <f t="shared" si="51"/>
        <v>0</v>
      </c>
      <c r="AC321" s="156">
        <f t="shared" si="51"/>
        <v>0</v>
      </c>
      <c r="AD321" s="156">
        <f t="shared" si="51"/>
        <v>0</v>
      </c>
      <c r="AE321" s="156">
        <f t="shared" si="51"/>
        <v>0</v>
      </c>
      <c r="AF321" s="156">
        <f t="shared" si="51"/>
        <v>0</v>
      </c>
      <c r="AG321" s="156">
        <f t="shared" si="51"/>
        <v>0</v>
      </c>
      <c r="AH321" s="156">
        <f t="shared" si="51"/>
        <v>0</v>
      </c>
      <c r="AI321" s="156">
        <f t="shared" si="51"/>
        <v>0</v>
      </c>
      <c r="AJ321" s="156">
        <f t="shared" si="51"/>
        <v>0</v>
      </c>
      <c r="AK321" s="156">
        <f t="shared" si="51"/>
        <v>0</v>
      </c>
      <c r="AL321" s="156">
        <f t="shared" si="51"/>
        <v>0</v>
      </c>
      <c r="AM321" s="156">
        <f t="shared" si="51"/>
        <v>0</v>
      </c>
      <c r="AN321" s="156">
        <f t="shared" si="51"/>
        <v>0</v>
      </c>
      <c r="AO321" s="156">
        <f t="shared" si="51"/>
        <v>0</v>
      </c>
      <c r="AP321" s="156">
        <f t="shared" si="51"/>
        <v>0</v>
      </c>
      <c r="AQ321" s="156">
        <f t="shared" si="52"/>
        <v>0</v>
      </c>
      <c r="AR321" s="156">
        <f t="shared" si="52"/>
        <v>0</v>
      </c>
      <c r="AS321" s="156">
        <f t="shared" si="52"/>
        <v>0</v>
      </c>
      <c r="AT321" s="156">
        <f t="shared" si="52"/>
        <v>0</v>
      </c>
      <c r="AU321" s="156">
        <f t="shared" si="52"/>
        <v>0</v>
      </c>
      <c r="AV321" s="156">
        <f t="shared" si="52"/>
        <v>0</v>
      </c>
      <c r="AW321" s="156">
        <f t="shared" si="52"/>
        <v>0</v>
      </c>
      <c r="AX321" s="156">
        <f t="shared" si="52"/>
        <v>0</v>
      </c>
      <c r="AY321" s="156">
        <f t="shared" si="52"/>
        <v>0</v>
      </c>
      <c r="AZ321" s="156">
        <f t="shared" si="52"/>
        <v>0</v>
      </c>
      <c r="BA321" s="156">
        <f t="shared" si="52"/>
        <v>0</v>
      </c>
      <c r="BB321" s="156">
        <f t="shared" si="52"/>
        <v>0</v>
      </c>
    </row>
    <row r="322" hidden="1" outlineLevel="1">
      <c r="B322" s="80" t="s">
        <v>193</v>
      </c>
      <c r="C322" s="74" t="s">
        <v>194</v>
      </c>
      <c r="D322" s="74" t="s">
        <v>57</v>
      </c>
      <c r="E322" s="74"/>
      <c r="F322" s="74" t="s">
        <v>57</v>
      </c>
      <c r="G322" s="74"/>
      <c r="H322" s="74"/>
      <c r="I322" s="74"/>
      <c r="J322" s="74"/>
      <c r="K322" s="74"/>
      <c r="L322" s="76">
        <f t="shared" si="48"/>
        <v>0</v>
      </c>
      <c r="M322" s="74"/>
      <c r="N322" s="137">
        <f t="shared" si="49"/>
        <v>0</v>
      </c>
      <c r="O322" s="137">
        <f t="shared" si="50"/>
        <v>0</v>
      </c>
      <c r="P322" s="137">
        <f>Site!I78</f>
        <v>0</v>
      </c>
      <c r="Q322" s="74"/>
      <c r="R322" s="138"/>
      <c r="S322" s="156">
        <f t="shared" si="51"/>
        <v>0</v>
      </c>
      <c r="T322" s="156">
        <f t="shared" si="51"/>
        <v>0</v>
      </c>
      <c r="U322" s="156">
        <f t="shared" si="51"/>
        <v>0</v>
      </c>
      <c r="V322" s="156">
        <f t="shared" si="51"/>
        <v>0</v>
      </c>
      <c r="W322" s="156">
        <f t="shared" si="51"/>
        <v>0</v>
      </c>
      <c r="X322" s="156">
        <f t="shared" si="51"/>
        <v>0</v>
      </c>
      <c r="Y322" s="156">
        <f t="shared" si="51"/>
        <v>0</v>
      </c>
      <c r="Z322" s="156">
        <f t="shared" si="51"/>
        <v>0</v>
      </c>
      <c r="AA322" s="156">
        <f t="shared" si="51"/>
        <v>0</v>
      </c>
      <c r="AB322" s="156">
        <f t="shared" si="51"/>
        <v>0</v>
      </c>
      <c r="AC322" s="156">
        <f t="shared" si="51"/>
        <v>0</v>
      </c>
      <c r="AD322" s="156">
        <f t="shared" si="51"/>
        <v>0</v>
      </c>
      <c r="AE322" s="156">
        <f t="shared" si="51"/>
        <v>0</v>
      </c>
      <c r="AF322" s="156">
        <f t="shared" si="51"/>
        <v>0</v>
      </c>
      <c r="AG322" s="156">
        <f t="shared" si="51"/>
        <v>0</v>
      </c>
      <c r="AH322" s="156">
        <f t="shared" si="51"/>
        <v>0</v>
      </c>
      <c r="AI322" s="156">
        <f t="shared" si="51"/>
        <v>0</v>
      </c>
      <c r="AJ322" s="156">
        <f t="shared" si="51"/>
        <v>0</v>
      </c>
      <c r="AK322" s="156">
        <f t="shared" si="51"/>
        <v>0</v>
      </c>
      <c r="AL322" s="156">
        <f t="shared" si="51"/>
        <v>0</v>
      </c>
      <c r="AM322" s="156">
        <f t="shared" si="51"/>
        <v>0</v>
      </c>
      <c r="AN322" s="156">
        <f t="shared" si="51"/>
        <v>0</v>
      </c>
      <c r="AO322" s="156">
        <f t="shared" si="51"/>
        <v>0</v>
      </c>
      <c r="AP322" s="156">
        <f t="shared" si="51"/>
        <v>0</v>
      </c>
      <c r="AQ322" s="156">
        <f t="shared" si="52"/>
        <v>0</v>
      </c>
      <c r="AR322" s="156">
        <f t="shared" si="52"/>
        <v>0</v>
      </c>
      <c r="AS322" s="156">
        <f t="shared" si="52"/>
        <v>0</v>
      </c>
      <c r="AT322" s="156">
        <f t="shared" si="52"/>
        <v>0</v>
      </c>
      <c r="AU322" s="156">
        <f t="shared" si="52"/>
        <v>0</v>
      </c>
      <c r="AV322" s="156">
        <f t="shared" si="52"/>
        <v>0</v>
      </c>
      <c r="AW322" s="156">
        <f t="shared" si="52"/>
        <v>0</v>
      </c>
      <c r="AX322" s="156">
        <f t="shared" si="52"/>
        <v>0</v>
      </c>
      <c r="AY322" s="156">
        <f t="shared" si="52"/>
        <v>0</v>
      </c>
      <c r="AZ322" s="156">
        <f t="shared" si="52"/>
        <v>0</v>
      </c>
      <c r="BA322" s="156">
        <f t="shared" si="52"/>
        <v>0</v>
      </c>
      <c r="BB322" s="156">
        <f t="shared" si="52"/>
        <v>0</v>
      </c>
    </row>
    <row r="323" hidden="1" outlineLevel="1">
      <c r="B323" s="80" t="s">
        <v>193</v>
      </c>
      <c r="C323" s="74" t="s">
        <v>194</v>
      </c>
      <c r="D323" s="74" t="s">
        <v>57</v>
      </c>
      <c r="E323" s="74"/>
      <c r="F323" s="74" t="s">
        <v>57</v>
      </c>
      <c r="G323" s="74"/>
      <c r="H323" s="74"/>
      <c r="I323" s="74"/>
      <c r="J323" s="74"/>
      <c r="K323" s="74"/>
      <c r="L323" s="76">
        <f t="shared" si="48"/>
        <v>0</v>
      </c>
      <c r="M323" s="74"/>
      <c r="N323" s="137">
        <f t="shared" si="49"/>
        <v>0</v>
      </c>
      <c r="O323" s="137">
        <f t="shared" si="50"/>
        <v>0</v>
      </c>
      <c r="P323" s="137">
        <f>Site!I79</f>
        <v>0</v>
      </c>
      <c r="Q323" s="74"/>
      <c r="R323" s="138"/>
      <c r="S323" s="156">
        <f t="shared" si="51"/>
        <v>0</v>
      </c>
      <c r="T323" s="156">
        <f t="shared" si="51"/>
        <v>0</v>
      </c>
      <c r="U323" s="156">
        <f t="shared" si="51"/>
        <v>0</v>
      </c>
      <c r="V323" s="156">
        <f t="shared" si="51"/>
        <v>0</v>
      </c>
      <c r="W323" s="156">
        <f t="shared" si="51"/>
        <v>0</v>
      </c>
      <c r="X323" s="156">
        <f t="shared" si="51"/>
        <v>0</v>
      </c>
      <c r="Y323" s="156">
        <f t="shared" si="51"/>
        <v>0</v>
      </c>
      <c r="Z323" s="156">
        <f t="shared" si="51"/>
        <v>0</v>
      </c>
      <c r="AA323" s="156">
        <f t="shared" si="51"/>
        <v>0</v>
      </c>
      <c r="AB323" s="156">
        <f t="shared" si="51"/>
        <v>0</v>
      </c>
      <c r="AC323" s="156">
        <f t="shared" si="51"/>
        <v>0</v>
      </c>
      <c r="AD323" s="156">
        <f t="shared" si="51"/>
        <v>0</v>
      </c>
      <c r="AE323" s="156">
        <f t="shared" si="51"/>
        <v>0</v>
      </c>
      <c r="AF323" s="156">
        <f t="shared" si="51"/>
        <v>0</v>
      </c>
      <c r="AG323" s="156">
        <f t="shared" si="51"/>
        <v>0</v>
      </c>
      <c r="AH323" s="156">
        <f t="shared" si="51"/>
        <v>0</v>
      </c>
      <c r="AI323" s="156">
        <f t="shared" si="51"/>
        <v>0</v>
      </c>
      <c r="AJ323" s="156">
        <f t="shared" si="51"/>
        <v>0</v>
      </c>
      <c r="AK323" s="156">
        <f t="shared" si="51"/>
        <v>0</v>
      </c>
      <c r="AL323" s="156">
        <f t="shared" si="51"/>
        <v>0</v>
      </c>
      <c r="AM323" s="156">
        <f t="shared" si="51"/>
        <v>0</v>
      </c>
      <c r="AN323" s="156">
        <f t="shared" si="51"/>
        <v>0</v>
      </c>
      <c r="AO323" s="156">
        <f t="shared" si="51"/>
        <v>0</v>
      </c>
      <c r="AP323" s="156">
        <f t="shared" si="51"/>
        <v>0</v>
      </c>
      <c r="AQ323" s="156">
        <f t="shared" si="52"/>
        <v>0</v>
      </c>
      <c r="AR323" s="156">
        <f t="shared" si="52"/>
        <v>0</v>
      </c>
      <c r="AS323" s="156">
        <f t="shared" si="52"/>
        <v>0</v>
      </c>
      <c r="AT323" s="156">
        <f t="shared" si="52"/>
        <v>0</v>
      </c>
      <c r="AU323" s="156">
        <f t="shared" si="52"/>
        <v>0</v>
      </c>
      <c r="AV323" s="156">
        <f t="shared" si="52"/>
        <v>0</v>
      </c>
      <c r="AW323" s="156">
        <f t="shared" si="52"/>
        <v>0</v>
      </c>
      <c r="AX323" s="156">
        <f t="shared" si="52"/>
        <v>0</v>
      </c>
      <c r="AY323" s="156">
        <f t="shared" si="52"/>
        <v>0</v>
      </c>
      <c r="AZ323" s="156">
        <f t="shared" si="52"/>
        <v>0</v>
      </c>
      <c r="BA323" s="156">
        <f t="shared" si="52"/>
        <v>0</v>
      </c>
      <c r="BB323" s="156">
        <f t="shared" si="52"/>
        <v>0</v>
      </c>
    </row>
    <row r="324" hidden="1" outlineLevel="1">
      <c r="B324" s="80" t="s">
        <v>193</v>
      </c>
      <c r="C324" s="74" t="s">
        <v>194</v>
      </c>
      <c r="D324" s="74" t="s">
        <v>57</v>
      </c>
      <c r="E324" s="74"/>
      <c r="F324" s="74" t="s">
        <v>57</v>
      </c>
      <c r="G324" s="74"/>
      <c r="H324" s="74"/>
      <c r="I324" s="74"/>
      <c r="J324" s="74"/>
      <c r="K324" s="74"/>
      <c r="L324" s="76">
        <f t="shared" si="48"/>
        <v>0</v>
      </c>
      <c r="M324" s="74"/>
      <c r="N324" s="137">
        <f t="shared" si="49"/>
        <v>0</v>
      </c>
      <c r="O324" s="137">
        <f t="shared" si="50"/>
        <v>0</v>
      </c>
      <c r="P324" s="137">
        <f>Site!I80</f>
        <v>0</v>
      </c>
      <c r="Q324" s="74"/>
      <c r="R324" s="138"/>
      <c r="S324" s="156">
        <f t="shared" si="51"/>
        <v>0</v>
      </c>
      <c r="T324" s="156">
        <f t="shared" si="51"/>
        <v>0</v>
      </c>
      <c r="U324" s="156">
        <f t="shared" si="51"/>
        <v>0</v>
      </c>
      <c r="V324" s="156">
        <f t="shared" si="51"/>
        <v>0</v>
      </c>
      <c r="W324" s="156">
        <f t="shared" si="51"/>
        <v>0</v>
      </c>
      <c r="X324" s="156">
        <f t="shared" si="51"/>
        <v>0</v>
      </c>
      <c r="Y324" s="156">
        <f t="shared" si="51"/>
        <v>0</v>
      </c>
      <c r="Z324" s="156">
        <f t="shared" si="51"/>
        <v>0</v>
      </c>
      <c r="AA324" s="156">
        <f t="shared" si="51"/>
        <v>0</v>
      </c>
      <c r="AB324" s="156">
        <f t="shared" si="51"/>
        <v>0</v>
      </c>
      <c r="AC324" s="156">
        <f t="shared" si="51"/>
        <v>0</v>
      </c>
      <c r="AD324" s="156">
        <f t="shared" si="51"/>
        <v>0</v>
      </c>
      <c r="AE324" s="156">
        <f t="shared" si="51"/>
        <v>0</v>
      </c>
      <c r="AF324" s="156">
        <f t="shared" si="51"/>
        <v>0</v>
      </c>
      <c r="AG324" s="156">
        <f t="shared" si="51"/>
        <v>0</v>
      </c>
      <c r="AH324" s="156">
        <f t="shared" si="51"/>
        <v>0</v>
      </c>
      <c r="AI324" s="156">
        <f t="shared" si="51"/>
        <v>0</v>
      </c>
      <c r="AJ324" s="156">
        <f t="shared" si="51"/>
        <v>0</v>
      </c>
      <c r="AK324" s="156">
        <f t="shared" si="51"/>
        <v>0</v>
      </c>
      <c r="AL324" s="156">
        <f t="shared" si="51"/>
        <v>0</v>
      </c>
      <c r="AM324" s="156">
        <f t="shared" si="51"/>
        <v>0</v>
      </c>
      <c r="AN324" s="156">
        <f t="shared" si="51"/>
        <v>0</v>
      </c>
      <c r="AO324" s="156">
        <f t="shared" si="51"/>
        <v>0</v>
      </c>
      <c r="AP324" s="156">
        <f t="shared" si="51"/>
        <v>0</v>
      </c>
      <c r="AQ324" s="156">
        <f t="shared" si="52"/>
        <v>0</v>
      </c>
      <c r="AR324" s="156">
        <f t="shared" si="52"/>
        <v>0</v>
      </c>
      <c r="AS324" s="156">
        <f t="shared" si="52"/>
        <v>0</v>
      </c>
      <c r="AT324" s="156">
        <f t="shared" si="52"/>
        <v>0</v>
      </c>
      <c r="AU324" s="156">
        <f t="shared" si="52"/>
        <v>0</v>
      </c>
      <c r="AV324" s="156">
        <f t="shared" si="52"/>
        <v>0</v>
      </c>
      <c r="AW324" s="156">
        <f t="shared" si="52"/>
        <v>0</v>
      </c>
      <c r="AX324" s="156">
        <f t="shared" si="52"/>
        <v>0</v>
      </c>
      <c r="AY324" s="156">
        <f t="shared" si="52"/>
        <v>0</v>
      </c>
      <c r="AZ324" s="156">
        <f t="shared" si="52"/>
        <v>0</v>
      </c>
      <c r="BA324" s="156">
        <f t="shared" si="52"/>
        <v>0</v>
      </c>
      <c r="BB324" s="156">
        <f t="shared" si="52"/>
        <v>0</v>
      </c>
    </row>
    <row r="325" hidden="1" outlineLevel="1">
      <c r="B325" s="80" t="s">
        <v>193</v>
      </c>
      <c r="C325" s="74" t="s">
        <v>194</v>
      </c>
      <c r="D325" s="74" t="s">
        <v>57</v>
      </c>
      <c r="E325" s="74"/>
      <c r="F325" s="74" t="s">
        <v>57</v>
      </c>
      <c r="G325" s="74"/>
      <c r="H325" s="74"/>
      <c r="I325" s="74"/>
      <c r="J325" s="74"/>
      <c r="K325" s="74"/>
      <c r="L325" s="76">
        <f t="shared" si="48"/>
        <v>0</v>
      </c>
      <c r="M325" s="74"/>
      <c r="N325" s="137">
        <f t="shared" si="49"/>
        <v>0</v>
      </c>
      <c r="O325" s="137">
        <f t="shared" si="50"/>
        <v>0</v>
      </c>
      <c r="P325" s="137">
        <f>Site!I81</f>
        <v>0</v>
      </c>
      <c r="Q325" s="74"/>
      <c r="R325" s="138"/>
      <c r="S325" s="156">
        <f t="shared" si="51"/>
        <v>0</v>
      </c>
      <c r="T325" s="156">
        <f t="shared" si="51"/>
        <v>0</v>
      </c>
      <c r="U325" s="156">
        <f t="shared" si="51"/>
        <v>0</v>
      </c>
      <c r="V325" s="156">
        <f t="shared" si="51"/>
        <v>0</v>
      </c>
      <c r="W325" s="156">
        <f t="shared" si="51"/>
        <v>0</v>
      </c>
      <c r="X325" s="156">
        <f t="shared" si="51"/>
        <v>0</v>
      </c>
      <c r="Y325" s="156">
        <f t="shared" si="51"/>
        <v>0</v>
      </c>
      <c r="Z325" s="156">
        <f t="shared" si="51"/>
        <v>0</v>
      </c>
      <c r="AA325" s="156">
        <f t="shared" si="51"/>
        <v>0</v>
      </c>
      <c r="AB325" s="156">
        <f t="shared" si="51"/>
        <v>0</v>
      </c>
      <c r="AC325" s="156">
        <f t="shared" si="51"/>
        <v>0</v>
      </c>
      <c r="AD325" s="156">
        <f t="shared" si="51"/>
        <v>0</v>
      </c>
      <c r="AE325" s="156">
        <f t="shared" si="51"/>
        <v>0</v>
      </c>
      <c r="AF325" s="156">
        <f t="shared" si="51"/>
        <v>0</v>
      </c>
      <c r="AG325" s="156">
        <f t="shared" si="51"/>
        <v>0</v>
      </c>
      <c r="AH325" s="156">
        <f t="shared" si="51"/>
        <v>0</v>
      </c>
      <c r="AI325" s="156">
        <f t="shared" si="51"/>
        <v>0</v>
      </c>
      <c r="AJ325" s="156">
        <f t="shared" si="51"/>
        <v>0</v>
      </c>
      <c r="AK325" s="156">
        <f t="shared" si="51"/>
        <v>0</v>
      </c>
      <c r="AL325" s="156">
        <f t="shared" si="51"/>
        <v>0</v>
      </c>
      <c r="AM325" s="156">
        <f t="shared" si="51"/>
        <v>0</v>
      </c>
      <c r="AN325" s="156">
        <f t="shared" si="51"/>
        <v>0</v>
      </c>
      <c r="AO325" s="156">
        <f t="shared" si="51"/>
        <v>0</v>
      </c>
      <c r="AP325" s="156">
        <f t="shared" si="51"/>
        <v>0</v>
      </c>
      <c r="AQ325" s="156">
        <f t="shared" si="52"/>
        <v>0</v>
      </c>
      <c r="AR325" s="156">
        <f t="shared" si="52"/>
        <v>0</v>
      </c>
      <c r="AS325" s="156">
        <f t="shared" si="52"/>
        <v>0</v>
      </c>
      <c r="AT325" s="156">
        <f t="shared" si="52"/>
        <v>0</v>
      </c>
      <c r="AU325" s="156">
        <f t="shared" si="52"/>
        <v>0</v>
      </c>
      <c r="AV325" s="156">
        <f t="shared" si="52"/>
        <v>0</v>
      </c>
      <c r="AW325" s="156">
        <f t="shared" si="52"/>
        <v>0</v>
      </c>
      <c r="AX325" s="156">
        <f t="shared" si="52"/>
        <v>0</v>
      </c>
      <c r="AY325" s="156">
        <f t="shared" si="52"/>
        <v>0</v>
      </c>
      <c r="AZ325" s="156">
        <f t="shared" si="52"/>
        <v>0</v>
      </c>
      <c r="BA325" s="156">
        <f t="shared" si="52"/>
        <v>0</v>
      </c>
      <c r="BB325" s="156">
        <f t="shared" si="52"/>
        <v>0</v>
      </c>
    </row>
    <row r="326" hidden="1" outlineLevel="1">
      <c r="B326" s="80" t="s">
        <v>193</v>
      </c>
      <c r="C326" s="74" t="s">
        <v>194</v>
      </c>
      <c r="D326" s="74" t="s">
        <v>57</v>
      </c>
      <c r="E326" s="74"/>
      <c r="F326" s="74" t="s">
        <v>57</v>
      </c>
      <c r="G326" s="74"/>
      <c r="H326" s="74"/>
      <c r="I326" s="74"/>
      <c r="J326" s="74"/>
      <c r="K326" s="74"/>
      <c r="L326" s="76">
        <f t="shared" si="48"/>
        <v>0</v>
      </c>
      <c r="M326" s="74"/>
      <c r="N326" s="137">
        <f t="shared" si="49"/>
        <v>0</v>
      </c>
      <c r="O326" s="137">
        <f t="shared" si="50"/>
        <v>0</v>
      </c>
      <c r="P326" s="137">
        <f>Site!I82</f>
        <v>0</v>
      </c>
      <c r="Q326" s="74"/>
      <c r="R326" s="138"/>
      <c r="S326" s="156">
        <f t="shared" si="51"/>
        <v>0</v>
      </c>
      <c r="T326" s="156">
        <f t="shared" si="51"/>
        <v>0</v>
      </c>
      <c r="U326" s="156">
        <f t="shared" si="51"/>
        <v>0</v>
      </c>
      <c r="V326" s="156">
        <f t="shared" si="51"/>
        <v>0</v>
      </c>
      <c r="W326" s="156">
        <f t="shared" si="51"/>
        <v>0</v>
      </c>
      <c r="X326" s="156">
        <f t="shared" si="51"/>
        <v>0</v>
      </c>
      <c r="Y326" s="156">
        <f t="shared" si="51"/>
        <v>0</v>
      </c>
      <c r="Z326" s="156">
        <f t="shared" si="51"/>
        <v>0</v>
      </c>
      <c r="AA326" s="156">
        <f t="shared" si="51"/>
        <v>0</v>
      </c>
      <c r="AB326" s="156">
        <f t="shared" si="51"/>
        <v>0</v>
      </c>
      <c r="AC326" s="156">
        <f t="shared" si="51"/>
        <v>0</v>
      </c>
      <c r="AD326" s="156">
        <f t="shared" si="51"/>
        <v>0</v>
      </c>
      <c r="AE326" s="156">
        <f t="shared" si="51"/>
        <v>0</v>
      </c>
      <c r="AF326" s="156">
        <f t="shared" si="51"/>
        <v>0</v>
      </c>
      <c r="AG326" s="156">
        <f t="shared" si="51"/>
        <v>0</v>
      </c>
      <c r="AH326" s="156">
        <f t="shared" si="51"/>
        <v>0</v>
      </c>
      <c r="AI326" s="156">
        <f t="shared" si="51"/>
        <v>0</v>
      </c>
      <c r="AJ326" s="156">
        <f t="shared" si="51"/>
        <v>0</v>
      </c>
      <c r="AK326" s="156">
        <f t="shared" si="51"/>
        <v>0</v>
      </c>
      <c r="AL326" s="156">
        <f t="shared" si="51"/>
        <v>0</v>
      </c>
      <c r="AM326" s="156">
        <f t="shared" si="51"/>
        <v>0</v>
      </c>
      <c r="AN326" s="156">
        <f t="shared" si="51"/>
        <v>0</v>
      </c>
      <c r="AO326" s="156">
        <f t="shared" si="51"/>
        <v>0</v>
      </c>
      <c r="AP326" s="156">
        <f t="shared" si="51"/>
        <v>0</v>
      </c>
      <c r="AQ326" s="156">
        <f t="shared" si="52"/>
        <v>0</v>
      </c>
      <c r="AR326" s="156">
        <f t="shared" si="52"/>
        <v>0</v>
      </c>
      <c r="AS326" s="156">
        <f t="shared" si="52"/>
        <v>0</v>
      </c>
      <c r="AT326" s="156">
        <f t="shared" si="52"/>
        <v>0</v>
      </c>
      <c r="AU326" s="156">
        <f t="shared" si="52"/>
        <v>0</v>
      </c>
      <c r="AV326" s="156">
        <f t="shared" si="52"/>
        <v>0</v>
      </c>
      <c r="AW326" s="156">
        <f t="shared" si="52"/>
        <v>0</v>
      </c>
      <c r="AX326" s="156">
        <f t="shared" si="52"/>
        <v>0</v>
      </c>
      <c r="AY326" s="156">
        <f t="shared" si="52"/>
        <v>0</v>
      </c>
      <c r="AZ326" s="156">
        <f t="shared" si="52"/>
        <v>0</v>
      </c>
      <c r="BA326" s="156">
        <f t="shared" si="52"/>
        <v>0</v>
      </c>
      <c r="BB326" s="156">
        <f t="shared" si="52"/>
        <v>0</v>
      </c>
    </row>
    <row r="327" hidden="1" outlineLevel="1">
      <c r="B327" s="80" t="s">
        <v>193</v>
      </c>
      <c r="C327" s="74" t="s">
        <v>194</v>
      </c>
      <c r="D327" s="74" t="s">
        <v>57</v>
      </c>
      <c r="E327" s="74"/>
      <c r="F327" s="74" t="s">
        <v>57</v>
      </c>
      <c r="G327" s="74"/>
      <c r="H327" s="74"/>
      <c r="I327" s="74"/>
      <c r="J327" s="74"/>
      <c r="K327" s="74"/>
      <c r="L327" s="76">
        <f t="shared" si="48"/>
        <v>0</v>
      </c>
      <c r="M327" s="74"/>
      <c r="N327" s="137">
        <f t="shared" si="49"/>
        <v>0</v>
      </c>
      <c r="O327" s="137">
        <f t="shared" si="50"/>
        <v>0</v>
      </c>
      <c r="P327" s="137">
        <f>Site!I83</f>
        <v>0</v>
      </c>
      <c r="Q327" s="74"/>
      <c r="R327" s="138"/>
      <c r="S327" s="156">
        <f t="shared" si="51"/>
        <v>0</v>
      </c>
      <c r="T327" s="156">
        <f t="shared" si="51"/>
        <v>0</v>
      </c>
      <c r="U327" s="156">
        <f t="shared" si="51"/>
        <v>0</v>
      </c>
      <c r="V327" s="156">
        <f t="shared" si="51"/>
        <v>0</v>
      </c>
      <c r="W327" s="156">
        <f t="shared" si="51"/>
        <v>0</v>
      </c>
      <c r="X327" s="156">
        <f t="shared" si="51"/>
        <v>0</v>
      </c>
      <c r="Y327" s="156">
        <f t="shared" si="51"/>
        <v>0</v>
      </c>
      <c r="Z327" s="156">
        <f t="shared" si="51"/>
        <v>0</v>
      </c>
      <c r="AA327" s="156">
        <f t="shared" si="51"/>
        <v>0</v>
      </c>
      <c r="AB327" s="156">
        <f t="shared" si="51"/>
        <v>0</v>
      </c>
      <c r="AC327" s="156">
        <f t="shared" si="51"/>
        <v>0</v>
      </c>
      <c r="AD327" s="156">
        <f t="shared" si="51"/>
        <v>0</v>
      </c>
      <c r="AE327" s="156">
        <f t="shared" si="51"/>
        <v>0</v>
      </c>
      <c r="AF327" s="156">
        <f t="shared" si="51"/>
        <v>0</v>
      </c>
      <c r="AG327" s="156">
        <f t="shared" si="51"/>
        <v>0</v>
      </c>
      <c r="AH327" s="156">
        <f t="shared" si="51"/>
        <v>0</v>
      </c>
      <c r="AI327" s="156">
        <f t="shared" si="51"/>
        <v>0</v>
      </c>
      <c r="AJ327" s="156">
        <f t="shared" si="51"/>
        <v>0</v>
      </c>
      <c r="AK327" s="156">
        <f t="shared" si="51"/>
        <v>0</v>
      </c>
      <c r="AL327" s="156">
        <f t="shared" si="51"/>
        <v>0</v>
      </c>
      <c r="AM327" s="156">
        <f t="shared" si="51"/>
        <v>0</v>
      </c>
      <c r="AN327" s="156">
        <f t="shared" si="51"/>
        <v>0</v>
      </c>
      <c r="AO327" s="156">
        <f t="shared" si="51"/>
        <v>0</v>
      </c>
      <c r="AP327" s="156">
        <f t="shared" si="51"/>
        <v>0</v>
      </c>
      <c r="AQ327" s="156">
        <f t="shared" si="52"/>
        <v>0</v>
      </c>
      <c r="AR327" s="156">
        <f t="shared" si="52"/>
        <v>0</v>
      </c>
      <c r="AS327" s="156">
        <f t="shared" si="52"/>
        <v>0</v>
      </c>
      <c r="AT327" s="156">
        <f t="shared" si="52"/>
        <v>0</v>
      </c>
      <c r="AU327" s="156">
        <f t="shared" si="52"/>
        <v>0</v>
      </c>
      <c r="AV327" s="156">
        <f t="shared" si="52"/>
        <v>0</v>
      </c>
      <c r="AW327" s="156">
        <f t="shared" si="52"/>
        <v>0</v>
      </c>
      <c r="AX327" s="156">
        <f t="shared" si="52"/>
        <v>0</v>
      </c>
      <c r="AY327" s="156">
        <f t="shared" si="52"/>
        <v>0</v>
      </c>
      <c r="AZ327" s="156">
        <f t="shared" si="52"/>
        <v>0</v>
      </c>
      <c r="BA327" s="156">
        <f t="shared" si="52"/>
        <v>0</v>
      </c>
      <c r="BB327" s="156">
        <f t="shared" si="52"/>
        <v>0</v>
      </c>
    </row>
    <row r="328" hidden="1" outlineLevel="1">
      <c r="B328" s="80" t="s">
        <v>193</v>
      </c>
      <c r="C328" s="74" t="s">
        <v>194</v>
      </c>
      <c r="D328" s="74" t="s">
        <v>57</v>
      </c>
      <c r="E328" s="74"/>
      <c r="F328" s="74" t="s">
        <v>57</v>
      </c>
      <c r="G328" s="74"/>
      <c r="H328" s="74"/>
      <c r="I328" s="74"/>
      <c r="J328" s="74"/>
      <c r="K328" s="74"/>
      <c r="L328" s="76">
        <f t="shared" si="48"/>
        <v>0</v>
      </c>
      <c r="M328" s="74"/>
      <c r="N328" s="137">
        <f t="shared" si="49"/>
        <v>0</v>
      </c>
      <c r="O328" s="137">
        <f t="shared" si="50"/>
        <v>0</v>
      </c>
      <c r="P328" s="137">
        <f>Site!I84</f>
        <v>0</v>
      </c>
      <c r="Q328" s="74"/>
      <c r="R328" s="138"/>
      <c r="S328" s="156">
        <f t="shared" si="51"/>
        <v>0</v>
      </c>
      <c r="T328" s="156">
        <f t="shared" si="51"/>
        <v>0</v>
      </c>
      <c r="U328" s="156">
        <f t="shared" si="51"/>
        <v>0</v>
      </c>
      <c r="V328" s="156">
        <f t="shared" si="51"/>
        <v>0</v>
      </c>
      <c r="W328" s="156">
        <f t="shared" si="51"/>
        <v>0</v>
      </c>
      <c r="X328" s="156">
        <f t="shared" si="51"/>
        <v>0</v>
      </c>
      <c r="Y328" s="156">
        <f t="shared" si="51"/>
        <v>0</v>
      </c>
      <c r="Z328" s="156">
        <f t="shared" si="51"/>
        <v>0</v>
      </c>
      <c r="AA328" s="156">
        <f t="shared" si="51"/>
        <v>0</v>
      </c>
      <c r="AB328" s="156">
        <f t="shared" si="51"/>
        <v>0</v>
      </c>
      <c r="AC328" s="156">
        <f t="shared" si="51"/>
        <v>0</v>
      </c>
      <c r="AD328" s="156">
        <f t="shared" si="51"/>
        <v>0</v>
      </c>
      <c r="AE328" s="156">
        <f t="shared" si="51"/>
        <v>0</v>
      </c>
      <c r="AF328" s="156">
        <f t="shared" si="51"/>
        <v>0</v>
      </c>
      <c r="AG328" s="156">
        <f t="shared" si="51"/>
        <v>0</v>
      </c>
      <c r="AH328" s="156">
        <f t="shared" si="51"/>
        <v>0</v>
      </c>
      <c r="AI328" s="156">
        <f t="shared" si="51"/>
        <v>0</v>
      </c>
      <c r="AJ328" s="156">
        <f t="shared" si="51"/>
        <v>0</v>
      </c>
      <c r="AK328" s="156">
        <f t="shared" si="51"/>
        <v>0</v>
      </c>
      <c r="AL328" s="156">
        <f t="shared" si="51"/>
        <v>0</v>
      </c>
      <c r="AM328" s="156">
        <f t="shared" si="51"/>
        <v>0</v>
      </c>
      <c r="AN328" s="156">
        <f t="shared" si="51"/>
        <v>0</v>
      </c>
      <c r="AO328" s="156">
        <f t="shared" si="51"/>
        <v>0</v>
      </c>
      <c r="AP328" s="156">
        <f t="shared" si="51"/>
        <v>0</v>
      </c>
      <c r="AQ328" s="156">
        <f t="shared" si="52"/>
        <v>0</v>
      </c>
      <c r="AR328" s="156">
        <f t="shared" si="52"/>
        <v>0</v>
      </c>
      <c r="AS328" s="156">
        <f t="shared" si="52"/>
        <v>0</v>
      </c>
      <c r="AT328" s="156">
        <f t="shared" si="52"/>
        <v>0</v>
      </c>
      <c r="AU328" s="156">
        <f t="shared" si="52"/>
        <v>0</v>
      </c>
      <c r="AV328" s="156">
        <f t="shared" si="52"/>
        <v>0</v>
      </c>
      <c r="AW328" s="156">
        <f t="shared" si="52"/>
        <v>0</v>
      </c>
      <c r="AX328" s="156">
        <f t="shared" si="52"/>
        <v>0</v>
      </c>
      <c r="AY328" s="156">
        <f t="shared" si="52"/>
        <v>0</v>
      </c>
      <c r="AZ328" s="156">
        <f t="shared" si="52"/>
        <v>0</v>
      </c>
      <c r="BA328" s="156">
        <f t="shared" si="52"/>
        <v>0</v>
      </c>
      <c r="BB328" s="156">
        <f t="shared" si="52"/>
        <v>0</v>
      </c>
    </row>
    <row r="329" hidden="1" outlineLevel="1">
      <c r="B329" s="80" t="s">
        <v>193</v>
      </c>
      <c r="C329" s="74" t="s">
        <v>194</v>
      </c>
      <c r="D329" s="74" t="s">
        <v>57</v>
      </c>
      <c r="E329" s="74"/>
      <c r="F329" s="74" t="s">
        <v>57</v>
      </c>
      <c r="G329" s="74"/>
      <c r="H329" s="74"/>
      <c r="I329" s="74"/>
      <c r="J329" s="74"/>
      <c r="K329" s="74"/>
      <c r="L329" s="76">
        <f t="shared" si="48"/>
        <v>0</v>
      </c>
      <c r="M329" s="74"/>
      <c r="N329" s="137">
        <f t="shared" si="49"/>
        <v>0</v>
      </c>
      <c r="O329" s="137">
        <f t="shared" si="50"/>
        <v>0</v>
      </c>
      <c r="P329" s="137">
        <f>Site!I85</f>
        <v>0</v>
      </c>
      <c r="Q329" s="74"/>
      <c r="R329" s="138"/>
      <c r="S329" s="156">
        <f t="shared" si="51"/>
        <v>0</v>
      </c>
      <c r="T329" s="156">
        <f t="shared" si="51"/>
        <v>0</v>
      </c>
      <c r="U329" s="156">
        <f t="shared" si="51"/>
        <v>0</v>
      </c>
      <c r="V329" s="156">
        <f t="shared" si="51"/>
        <v>0</v>
      </c>
      <c r="W329" s="156">
        <f t="shared" si="51"/>
        <v>0</v>
      </c>
      <c r="X329" s="156">
        <f t="shared" si="51"/>
        <v>0</v>
      </c>
      <c r="Y329" s="156">
        <f t="shared" si="51"/>
        <v>0</v>
      </c>
      <c r="Z329" s="156">
        <f t="shared" si="51"/>
        <v>0</v>
      </c>
      <c r="AA329" s="156">
        <f t="shared" si="51"/>
        <v>0</v>
      </c>
      <c r="AB329" s="156">
        <f t="shared" si="51"/>
        <v>0</v>
      </c>
      <c r="AC329" s="156">
        <f t="shared" si="51"/>
        <v>0</v>
      </c>
      <c r="AD329" s="156">
        <f t="shared" si="51"/>
        <v>0</v>
      </c>
      <c r="AE329" s="156">
        <f t="shared" si="51"/>
        <v>0</v>
      </c>
      <c r="AF329" s="156">
        <f t="shared" si="51"/>
        <v>0</v>
      </c>
      <c r="AG329" s="156">
        <f t="shared" si="51"/>
        <v>0</v>
      </c>
      <c r="AH329" s="156">
        <f t="shared" si="51"/>
        <v>0</v>
      </c>
      <c r="AI329" s="156">
        <f t="shared" si="51"/>
        <v>0</v>
      </c>
      <c r="AJ329" s="156">
        <f t="shared" si="51"/>
        <v>0</v>
      </c>
      <c r="AK329" s="156">
        <f t="shared" si="51"/>
        <v>0</v>
      </c>
      <c r="AL329" s="156">
        <f t="shared" si="51"/>
        <v>0</v>
      </c>
      <c r="AM329" s="156">
        <f t="shared" si="51"/>
        <v>0</v>
      </c>
      <c r="AN329" s="156">
        <f t="shared" si="51"/>
        <v>0</v>
      </c>
      <c r="AO329" s="156">
        <f t="shared" si="51"/>
        <v>0</v>
      </c>
      <c r="AP329" s="156">
        <f t="shared" si="51"/>
        <v>0</v>
      </c>
      <c r="AQ329" s="156">
        <f t="shared" si="52"/>
        <v>0</v>
      </c>
      <c r="AR329" s="156">
        <f t="shared" si="52"/>
        <v>0</v>
      </c>
      <c r="AS329" s="156">
        <f t="shared" si="52"/>
        <v>0</v>
      </c>
      <c r="AT329" s="156">
        <f t="shared" si="52"/>
        <v>0</v>
      </c>
      <c r="AU329" s="156">
        <f t="shared" si="52"/>
        <v>0</v>
      </c>
      <c r="AV329" s="156">
        <f t="shared" si="52"/>
        <v>0</v>
      </c>
      <c r="AW329" s="156">
        <f t="shared" si="52"/>
        <v>0</v>
      </c>
      <c r="AX329" s="156">
        <f t="shared" si="52"/>
        <v>0</v>
      </c>
      <c r="AY329" s="156">
        <f t="shared" si="52"/>
        <v>0</v>
      </c>
      <c r="AZ329" s="156">
        <f t="shared" si="52"/>
        <v>0</v>
      </c>
      <c r="BA329" s="156">
        <f t="shared" si="52"/>
        <v>0</v>
      </c>
      <c r="BB329" s="156">
        <f t="shared" si="52"/>
        <v>0</v>
      </c>
    </row>
    <row r="330" hidden="1" outlineLevel="1">
      <c r="B330" s="80" t="s">
        <v>193</v>
      </c>
      <c r="C330" s="74" t="s">
        <v>194</v>
      </c>
      <c r="D330" s="74" t="s">
        <v>57</v>
      </c>
      <c r="E330" s="74"/>
      <c r="F330" s="74" t="s">
        <v>57</v>
      </c>
      <c r="G330" s="74"/>
      <c r="H330" s="74"/>
      <c r="I330" s="74"/>
      <c r="J330" s="74"/>
      <c r="K330" s="74"/>
      <c r="L330" s="76">
        <f t="shared" si="48"/>
        <v>0</v>
      </c>
      <c r="M330" s="74"/>
      <c r="N330" s="137">
        <f t="shared" si="49"/>
        <v>0</v>
      </c>
      <c r="O330" s="137">
        <f t="shared" si="50"/>
        <v>0</v>
      </c>
      <c r="P330" s="137">
        <f>Site!I86</f>
        <v>0</v>
      </c>
      <c r="Q330" s="74"/>
      <c r="R330" s="138"/>
      <c r="S330" s="156">
        <f t="shared" si="51"/>
        <v>0</v>
      </c>
      <c r="T330" s="156">
        <f t="shared" si="51"/>
        <v>0</v>
      </c>
      <c r="U330" s="156">
        <f t="shared" si="51"/>
        <v>0</v>
      </c>
      <c r="V330" s="156">
        <f t="shared" si="51"/>
        <v>0</v>
      </c>
      <c r="W330" s="156">
        <f t="shared" si="51"/>
        <v>0</v>
      </c>
      <c r="X330" s="156">
        <f t="shared" si="51"/>
        <v>0</v>
      </c>
      <c r="Y330" s="156">
        <f t="shared" si="51"/>
        <v>0</v>
      </c>
      <c r="Z330" s="156">
        <f t="shared" si="51"/>
        <v>0</v>
      </c>
      <c r="AA330" s="156">
        <f t="shared" si="51"/>
        <v>0</v>
      </c>
      <c r="AB330" s="156">
        <f t="shared" si="51"/>
        <v>0</v>
      </c>
      <c r="AC330" s="156">
        <f t="shared" si="51"/>
        <v>0</v>
      </c>
      <c r="AD330" s="156">
        <f t="shared" si="51"/>
        <v>0</v>
      </c>
      <c r="AE330" s="156">
        <f t="shared" si="51"/>
        <v>0</v>
      </c>
      <c r="AF330" s="156">
        <f t="shared" si="51"/>
        <v>0</v>
      </c>
      <c r="AG330" s="156">
        <f t="shared" si="51"/>
        <v>0</v>
      </c>
      <c r="AH330" s="156">
        <f t="shared" si="51"/>
        <v>0</v>
      </c>
      <c r="AI330" s="156">
        <f t="shared" si="51"/>
        <v>0</v>
      </c>
      <c r="AJ330" s="156">
        <f t="shared" si="51"/>
        <v>0</v>
      </c>
      <c r="AK330" s="156">
        <f t="shared" si="51"/>
        <v>0</v>
      </c>
      <c r="AL330" s="156">
        <f t="shared" si="51"/>
        <v>0</v>
      </c>
      <c r="AM330" s="156">
        <f t="shared" si="51"/>
        <v>0</v>
      </c>
      <c r="AN330" s="156">
        <f t="shared" si="51"/>
        <v>0</v>
      </c>
      <c r="AO330" s="156">
        <f t="shared" si="51"/>
        <v>0</v>
      </c>
      <c r="AP330" s="156">
        <f t="shared" si="51"/>
        <v>0</v>
      </c>
      <c r="AQ330" s="156">
        <f t="shared" si="52"/>
        <v>0</v>
      </c>
      <c r="AR330" s="156">
        <f t="shared" si="52"/>
        <v>0</v>
      </c>
      <c r="AS330" s="156">
        <f t="shared" si="52"/>
        <v>0</v>
      </c>
      <c r="AT330" s="156">
        <f t="shared" si="52"/>
        <v>0</v>
      </c>
      <c r="AU330" s="156">
        <f t="shared" si="52"/>
        <v>0</v>
      </c>
      <c r="AV330" s="156">
        <f t="shared" si="52"/>
        <v>0</v>
      </c>
      <c r="AW330" s="156">
        <f t="shared" si="52"/>
        <v>0</v>
      </c>
      <c r="AX330" s="156">
        <f t="shared" si="52"/>
        <v>0</v>
      </c>
      <c r="AY330" s="156">
        <f t="shared" si="52"/>
        <v>0</v>
      </c>
      <c r="AZ330" s="156">
        <f t="shared" si="52"/>
        <v>0</v>
      </c>
      <c r="BA330" s="156">
        <f t="shared" si="52"/>
        <v>0</v>
      </c>
      <c r="BB330" s="156">
        <f t="shared" si="52"/>
        <v>0</v>
      </c>
    </row>
    <row r="331" hidden="1" outlineLevel="1">
      <c r="B331" s="80" t="s">
        <v>193</v>
      </c>
      <c r="C331" s="74" t="s">
        <v>194</v>
      </c>
      <c r="D331" s="74" t="s">
        <v>57</v>
      </c>
      <c r="E331" s="74"/>
      <c r="F331" s="74" t="s">
        <v>57</v>
      </c>
      <c r="G331" s="74"/>
      <c r="H331" s="74"/>
      <c r="I331" s="74"/>
      <c r="J331" s="74"/>
      <c r="K331" s="74"/>
      <c r="L331" s="76">
        <f t="shared" si="48"/>
        <v>0</v>
      </c>
      <c r="M331" s="74"/>
      <c r="N331" s="137">
        <f t="shared" si="49"/>
        <v>0</v>
      </c>
      <c r="O331" s="137">
        <f t="shared" si="50"/>
        <v>0</v>
      </c>
      <c r="P331" s="137">
        <f>Site!I87</f>
        <v>0</v>
      </c>
      <c r="Q331" s="74"/>
      <c r="R331" s="138"/>
      <c r="S331" s="156">
        <f t="shared" si="51"/>
        <v>0</v>
      </c>
      <c r="T331" s="156">
        <f t="shared" si="51"/>
        <v>0</v>
      </c>
      <c r="U331" s="156">
        <f t="shared" si="51"/>
        <v>0</v>
      </c>
      <c r="V331" s="156">
        <f t="shared" si="51"/>
        <v>0</v>
      </c>
      <c r="W331" s="156">
        <f t="shared" si="51"/>
        <v>0</v>
      </c>
      <c r="X331" s="156">
        <f t="shared" si="51"/>
        <v>0</v>
      </c>
      <c r="Y331" s="156">
        <f t="shared" si="51"/>
        <v>0</v>
      </c>
      <c r="Z331" s="156">
        <f t="shared" si="51"/>
        <v>0</v>
      </c>
      <c r="AA331" s="156">
        <f t="shared" si="51"/>
        <v>0</v>
      </c>
      <c r="AB331" s="156">
        <f t="shared" si="51"/>
        <v>0</v>
      </c>
      <c r="AC331" s="156">
        <f t="shared" si="51"/>
        <v>0</v>
      </c>
      <c r="AD331" s="156">
        <f t="shared" si="51"/>
        <v>0</v>
      </c>
      <c r="AE331" s="156">
        <f t="shared" si="51"/>
        <v>0</v>
      </c>
      <c r="AF331" s="156">
        <f t="shared" si="51"/>
        <v>0</v>
      </c>
      <c r="AG331" s="156">
        <f t="shared" si="51"/>
        <v>0</v>
      </c>
      <c r="AH331" s="156">
        <f t="shared" si="51"/>
        <v>0</v>
      </c>
      <c r="AI331" s="156">
        <f t="shared" si="51"/>
        <v>0</v>
      </c>
      <c r="AJ331" s="156">
        <f t="shared" si="51"/>
        <v>0</v>
      </c>
      <c r="AK331" s="156">
        <f t="shared" si="51"/>
        <v>0</v>
      </c>
      <c r="AL331" s="156">
        <f t="shared" si="51"/>
        <v>0</v>
      </c>
      <c r="AM331" s="156">
        <f t="shared" si="51"/>
        <v>0</v>
      </c>
      <c r="AN331" s="156">
        <f t="shared" si="51"/>
        <v>0</v>
      </c>
      <c r="AO331" s="156">
        <f t="shared" si="51"/>
        <v>0</v>
      </c>
      <c r="AP331" s="156">
        <f t="shared" si="51"/>
        <v>0</v>
      </c>
      <c r="AQ331" s="156">
        <f t="shared" si="52"/>
        <v>0</v>
      </c>
      <c r="AR331" s="156">
        <f t="shared" si="52"/>
        <v>0</v>
      </c>
      <c r="AS331" s="156">
        <f t="shared" si="52"/>
        <v>0</v>
      </c>
      <c r="AT331" s="156">
        <f t="shared" si="52"/>
        <v>0</v>
      </c>
      <c r="AU331" s="156">
        <f t="shared" si="52"/>
        <v>0</v>
      </c>
      <c r="AV331" s="156">
        <f t="shared" si="52"/>
        <v>0</v>
      </c>
      <c r="AW331" s="156">
        <f t="shared" si="52"/>
        <v>0</v>
      </c>
      <c r="AX331" s="156">
        <f t="shared" si="52"/>
        <v>0</v>
      </c>
      <c r="AY331" s="156">
        <f t="shared" si="52"/>
        <v>0</v>
      </c>
      <c r="AZ331" s="156">
        <f t="shared" si="52"/>
        <v>0</v>
      </c>
      <c r="BA331" s="156">
        <f t="shared" si="52"/>
        <v>0</v>
      </c>
      <c r="BB331" s="156">
        <f t="shared" si="52"/>
        <v>0</v>
      </c>
    </row>
    <row r="332" hidden="1" outlineLevel="1">
      <c r="B332" s="80" t="s">
        <v>193</v>
      </c>
      <c r="C332" s="74" t="s">
        <v>194</v>
      </c>
      <c r="D332" s="74" t="s">
        <v>57</v>
      </c>
      <c r="E332" s="74"/>
      <c r="F332" s="74" t="s">
        <v>57</v>
      </c>
      <c r="G332" s="74"/>
      <c r="H332" s="74"/>
      <c r="I332" s="74"/>
      <c r="J332" s="74"/>
      <c r="K332" s="74"/>
      <c r="L332" s="76">
        <f t="shared" si="48"/>
        <v>0</v>
      </c>
      <c r="M332" s="74"/>
      <c r="N332" s="137">
        <f t="shared" si="49"/>
        <v>0</v>
      </c>
      <c r="O332" s="137">
        <f t="shared" si="50"/>
        <v>0</v>
      </c>
      <c r="P332" s="137">
        <f>Site!I88</f>
        <v>0</v>
      </c>
      <c r="Q332" s="74"/>
      <c r="R332" s="138"/>
      <c r="S332" s="156">
        <f t="shared" si="51"/>
        <v>0</v>
      </c>
      <c r="T332" s="156">
        <f t="shared" si="51"/>
        <v>0</v>
      </c>
      <c r="U332" s="156">
        <f t="shared" si="51"/>
        <v>0</v>
      </c>
      <c r="V332" s="156">
        <f t="shared" si="51"/>
        <v>0</v>
      </c>
      <c r="W332" s="156">
        <f t="shared" si="51"/>
        <v>0</v>
      </c>
      <c r="X332" s="156">
        <f t="shared" si="51"/>
        <v>0</v>
      </c>
      <c r="Y332" s="156">
        <f t="shared" si="51"/>
        <v>0</v>
      </c>
      <c r="Z332" s="156">
        <f t="shared" si="51"/>
        <v>0</v>
      </c>
      <c r="AA332" s="156">
        <f t="shared" si="51"/>
        <v>0</v>
      </c>
      <c r="AB332" s="156">
        <f t="shared" si="51"/>
        <v>0</v>
      </c>
      <c r="AC332" s="156">
        <f t="shared" si="51"/>
        <v>0</v>
      </c>
      <c r="AD332" s="156">
        <f t="shared" si="51"/>
        <v>0</v>
      </c>
      <c r="AE332" s="156">
        <f t="shared" si="51"/>
        <v>0</v>
      </c>
      <c r="AF332" s="156">
        <f t="shared" si="51"/>
        <v>0</v>
      </c>
      <c r="AG332" s="156">
        <f t="shared" si="51"/>
        <v>0</v>
      </c>
      <c r="AH332" s="156">
        <f t="shared" si="51"/>
        <v>0</v>
      </c>
      <c r="AI332" s="156">
        <f t="shared" si="51"/>
        <v>0</v>
      </c>
      <c r="AJ332" s="156">
        <f t="shared" si="51"/>
        <v>0</v>
      </c>
      <c r="AK332" s="156">
        <f t="shared" si="51"/>
        <v>0</v>
      </c>
      <c r="AL332" s="156">
        <f t="shared" si="51"/>
        <v>0</v>
      </c>
      <c r="AM332" s="156">
        <f t="shared" si="51"/>
        <v>0</v>
      </c>
      <c r="AN332" s="156">
        <f t="shared" si="51"/>
        <v>0</v>
      </c>
      <c r="AO332" s="156">
        <f t="shared" si="51"/>
        <v>0</v>
      </c>
      <c r="AP332" s="156">
        <f t="shared" si="51"/>
        <v>0</v>
      </c>
      <c r="AQ332" s="156">
        <f t="shared" si="52"/>
        <v>0</v>
      </c>
      <c r="AR332" s="156">
        <f t="shared" si="52"/>
        <v>0</v>
      </c>
      <c r="AS332" s="156">
        <f t="shared" si="52"/>
        <v>0</v>
      </c>
      <c r="AT332" s="156">
        <f t="shared" si="52"/>
        <v>0</v>
      </c>
      <c r="AU332" s="156">
        <f t="shared" si="52"/>
        <v>0</v>
      </c>
      <c r="AV332" s="156">
        <f t="shared" si="52"/>
        <v>0</v>
      </c>
      <c r="AW332" s="156">
        <f t="shared" si="52"/>
        <v>0</v>
      </c>
      <c r="AX332" s="156">
        <f t="shared" si="52"/>
        <v>0</v>
      </c>
      <c r="AY332" s="156">
        <f t="shared" si="52"/>
        <v>0</v>
      </c>
      <c r="AZ332" s="156">
        <f t="shared" si="52"/>
        <v>0</v>
      </c>
      <c r="BA332" s="156">
        <f t="shared" si="52"/>
        <v>0</v>
      </c>
      <c r="BB332" s="156">
        <f t="shared" si="52"/>
        <v>0</v>
      </c>
    </row>
    <row r="333" hidden="1" outlineLevel="1">
      <c r="B333" s="80" t="s">
        <v>193</v>
      </c>
      <c r="C333" s="74" t="s">
        <v>194</v>
      </c>
      <c r="D333" s="74" t="s">
        <v>57</v>
      </c>
      <c r="E333" s="74"/>
      <c r="F333" s="74" t="s">
        <v>57</v>
      </c>
      <c r="G333" s="74"/>
      <c r="H333" s="74"/>
      <c r="I333" s="74"/>
      <c r="J333" s="74"/>
      <c r="K333" s="74"/>
      <c r="L333" s="76">
        <f t="shared" si="48"/>
        <v>0</v>
      </c>
      <c r="M333" s="74"/>
      <c r="N333" s="137">
        <f t="shared" si="49"/>
        <v>0</v>
      </c>
      <c r="O333" s="137">
        <f t="shared" si="50"/>
        <v>0</v>
      </c>
      <c r="P333" s="137">
        <f>Site!I89</f>
        <v>0</v>
      </c>
      <c r="Q333" s="74"/>
      <c r="R333" s="138"/>
      <c r="S333" s="156">
        <f t="shared" si="51"/>
        <v>0</v>
      </c>
      <c r="T333" s="156">
        <f t="shared" si="51"/>
        <v>0</v>
      </c>
      <c r="U333" s="156">
        <f t="shared" si="51"/>
        <v>0</v>
      </c>
      <c r="V333" s="156">
        <f t="shared" si="51"/>
        <v>0</v>
      </c>
      <c r="W333" s="156">
        <f t="shared" si="51"/>
        <v>0</v>
      </c>
      <c r="X333" s="156">
        <f t="shared" si="51"/>
        <v>0</v>
      </c>
      <c r="Y333" s="156">
        <f t="shared" si="51"/>
        <v>0</v>
      </c>
      <c r="Z333" s="156">
        <f t="shared" si="51"/>
        <v>0</v>
      </c>
      <c r="AA333" s="156">
        <f t="shared" si="51"/>
        <v>0</v>
      </c>
      <c r="AB333" s="156">
        <f t="shared" si="51"/>
        <v>0</v>
      </c>
      <c r="AC333" s="156">
        <f t="shared" si="51"/>
        <v>0</v>
      </c>
      <c r="AD333" s="156">
        <f t="shared" si="51"/>
        <v>0</v>
      </c>
      <c r="AE333" s="156">
        <f t="shared" si="51"/>
        <v>0</v>
      </c>
      <c r="AF333" s="156">
        <f t="shared" si="51"/>
        <v>0</v>
      </c>
      <c r="AG333" s="156">
        <f t="shared" si="51"/>
        <v>0</v>
      </c>
      <c r="AH333" s="156">
        <f t="shared" si="51"/>
        <v>0</v>
      </c>
      <c r="AI333" s="156">
        <f t="shared" si="51"/>
        <v>0</v>
      </c>
      <c r="AJ333" s="156">
        <f t="shared" si="51"/>
        <v>0</v>
      </c>
      <c r="AK333" s="156">
        <f t="shared" si="51"/>
        <v>0</v>
      </c>
      <c r="AL333" s="156">
        <f t="shared" si="51"/>
        <v>0</v>
      </c>
      <c r="AM333" s="156">
        <f t="shared" si="51"/>
        <v>0</v>
      </c>
      <c r="AN333" s="156">
        <f t="shared" si="51"/>
        <v>0</v>
      </c>
      <c r="AO333" s="156">
        <f t="shared" si="51"/>
        <v>0</v>
      </c>
      <c r="AP333" s="156">
        <f t="shared" si="51"/>
        <v>0</v>
      </c>
      <c r="AQ333" s="156">
        <f t="shared" si="52"/>
        <v>0</v>
      </c>
      <c r="AR333" s="156">
        <f t="shared" si="52"/>
        <v>0</v>
      </c>
      <c r="AS333" s="156">
        <f t="shared" si="52"/>
        <v>0</v>
      </c>
      <c r="AT333" s="156">
        <f t="shared" si="52"/>
        <v>0</v>
      </c>
      <c r="AU333" s="156">
        <f t="shared" si="52"/>
        <v>0</v>
      </c>
      <c r="AV333" s="156">
        <f t="shared" si="52"/>
        <v>0</v>
      </c>
      <c r="AW333" s="156">
        <f t="shared" si="52"/>
        <v>0</v>
      </c>
      <c r="AX333" s="156">
        <f t="shared" si="52"/>
        <v>0</v>
      </c>
      <c r="AY333" s="156">
        <f t="shared" si="52"/>
        <v>0</v>
      </c>
      <c r="AZ333" s="156">
        <f t="shared" si="52"/>
        <v>0</v>
      </c>
      <c r="BA333" s="156">
        <f t="shared" si="52"/>
        <v>0</v>
      </c>
      <c r="BB333" s="156">
        <f t="shared" si="52"/>
        <v>0</v>
      </c>
    </row>
    <row r="334" hidden="1" outlineLevel="1">
      <c r="B334" s="80" t="s">
        <v>193</v>
      </c>
      <c r="C334" s="74" t="s">
        <v>194</v>
      </c>
      <c r="D334" s="74" t="s">
        <v>57</v>
      </c>
      <c r="E334" s="74"/>
      <c r="F334" s="74" t="s">
        <v>57</v>
      </c>
      <c r="G334" s="74"/>
      <c r="H334" s="74"/>
      <c r="I334" s="74"/>
      <c r="J334" s="74"/>
      <c r="K334" s="74"/>
      <c r="L334" s="76">
        <f t="shared" si="48"/>
        <v>0</v>
      </c>
      <c r="M334" s="74"/>
      <c r="N334" s="137">
        <f t="shared" si="49"/>
        <v>0</v>
      </c>
      <c r="O334" s="137">
        <f t="shared" si="50"/>
        <v>0</v>
      </c>
      <c r="P334" s="137">
        <f>Site!I90</f>
        <v>0</v>
      </c>
      <c r="Q334" s="74"/>
      <c r="R334" s="138"/>
      <c r="S334" s="156">
        <f t="shared" si="51"/>
        <v>0</v>
      </c>
      <c r="T334" s="156">
        <f t="shared" si="51"/>
        <v>0</v>
      </c>
      <c r="U334" s="156">
        <f t="shared" si="51"/>
        <v>0</v>
      </c>
      <c r="V334" s="156">
        <f t="shared" si="51"/>
        <v>0</v>
      </c>
      <c r="W334" s="156">
        <f t="shared" si="51"/>
        <v>0</v>
      </c>
      <c r="X334" s="156">
        <f t="shared" si="51"/>
        <v>0</v>
      </c>
      <c r="Y334" s="156">
        <f t="shared" si="51"/>
        <v>0</v>
      </c>
      <c r="Z334" s="156">
        <f t="shared" si="51"/>
        <v>0</v>
      </c>
      <c r="AA334" s="156">
        <f t="shared" si="51"/>
        <v>0</v>
      </c>
      <c r="AB334" s="156">
        <f t="shared" si="51"/>
        <v>0</v>
      </c>
      <c r="AC334" s="156">
        <f t="shared" si="51"/>
        <v>0</v>
      </c>
      <c r="AD334" s="156">
        <f t="shared" si="51"/>
        <v>0</v>
      </c>
      <c r="AE334" s="156">
        <f t="shared" si="51"/>
        <v>0</v>
      </c>
      <c r="AF334" s="156">
        <f t="shared" si="51"/>
        <v>0</v>
      </c>
      <c r="AG334" s="156">
        <f t="shared" si="51"/>
        <v>0</v>
      </c>
      <c r="AH334" s="156">
        <f t="shared" si="51"/>
        <v>0</v>
      </c>
      <c r="AI334" s="156">
        <f t="shared" si="51"/>
        <v>0</v>
      </c>
      <c r="AJ334" s="156">
        <f t="shared" si="51"/>
        <v>0</v>
      </c>
      <c r="AK334" s="156">
        <f t="shared" si="51"/>
        <v>0</v>
      </c>
      <c r="AL334" s="156">
        <f t="shared" si="51"/>
        <v>0</v>
      </c>
      <c r="AM334" s="156">
        <f t="shared" si="51"/>
        <v>0</v>
      </c>
      <c r="AN334" s="156">
        <f t="shared" si="51"/>
        <v>0</v>
      </c>
      <c r="AO334" s="156">
        <f t="shared" si="51"/>
        <v>0</v>
      </c>
      <c r="AP334" s="156">
        <f t="shared" si="51"/>
        <v>0</v>
      </c>
      <c r="AQ334" s="156">
        <f t="shared" si="52"/>
        <v>0</v>
      </c>
      <c r="AR334" s="156">
        <f t="shared" si="52"/>
        <v>0</v>
      </c>
      <c r="AS334" s="156">
        <f t="shared" si="52"/>
        <v>0</v>
      </c>
      <c r="AT334" s="156">
        <f t="shared" si="52"/>
        <v>0</v>
      </c>
      <c r="AU334" s="156">
        <f t="shared" si="52"/>
        <v>0</v>
      </c>
      <c r="AV334" s="156">
        <f t="shared" si="52"/>
        <v>0</v>
      </c>
      <c r="AW334" s="156">
        <f t="shared" si="52"/>
        <v>0</v>
      </c>
      <c r="AX334" s="156">
        <f t="shared" si="52"/>
        <v>0</v>
      </c>
      <c r="AY334" s="156">
        <f t="shared" si="52"/>
        <v>0</v>
      </c>
      <c r="AZ334" s="156">
        <f t="shared" si="52"/>
        <v>0</v>
      </c>
      <c r="BA334" s="156">
        <f t="shared" si="52"/>
        <v>0</v>
      </c>
      <c r="BB334" s="156">
        <f t="shared" si="52"/>
        <v>0</v>
      </c>
    </row>
    <row r="335" hidden="1" outlineLevel="1">
      <c r="B335" s="80" t="s">
        <v>193</v>
      </c>
      <c r="C335" s="74" t="s">
        <v>194</v>
      </c>
      <c r="D335" s="74" t="s">
        <v>57</v>
      </c>
      <c r="E335" s="74"/>
      <c r="F335" s="74" t="s">
        <v>57</v>
      </c>
      <c r="G335" s="74"/>
      <c r="H335" s="74"/>
      <c r="I335" s="74"/>
      <c r="J335" s="74"/>
      <c r="K335" s="74"/>
      <c r="L335" s="76">
        <f t="shared" si="48"/>
        <v>0</v>
      </c>
      <c r="M335" s="74"/>
      <c r="N335" s="137">
        <f t="shared" si="49"/>
        <v>0</v>
      </c>
      <c r="O335" s="137">
        <f t="shared" si="50"/>
        <v>0</v>
      </c>
      <c r="P335" s="137">
        <f>Site!I91</f>
        <v>0</v>
      </c>
      <c r="Q335" s="74"/>
      <c r="R335" s="138"/>
      <c r="S335" s="156">
        <f t="shared" si="51"/>
        <v>0</v>
      </c>
      <c r="T335" s="156">
        <f t="shared" si="51"/>
        <v>0</v>
      </c>
      <c r="U335" s="156">
        <f t="shared" si="51"/>
        <v>0</v>
      </c>
      <c r="V335" s="156">
        <f t="shared" si="51"/>
        <v>0</v>
      </c>
      <c r="W335" s="156">
        <f t="shared" si="51"/>
        <v>0</v>
      </c>
      <c r="X335" s="156">
        <f t="shared" si="51"/>
        <v>0</v>
      </c>
      <c r="Y335" s="156">
        <f t="shared" si="51"/>
        <v>0</v>
      </c>
      <c r="Z335" s="156">
        <f t="shared" si="51"/>
        <v>0</v>
      </c>
      <c r="AA335" s="156">
        <f t="shared" si="51"/>
        <v>0</v>
      </c>
      <c r="AB335" s="156">
        <f t="shared" si="51"/>
        <v>0</v>
      </c>
      <c r="AC335" s="156">
        <f t="shared" si="51"/>
        <v>0</v>
      </c>
      <c r="AD335" s="156">
        <f t="shared" si="51"/>
        <v>0</v>
      </c>
      <c r="AE335" s="156">
        <f t="shared" si="51"/>
        <v>0</v>
      </c>
      <c r="AF335" s="156">
        <f t="shared" si="51"/>
        <v>0</v>
      </c>
      <c r="AG335" s="156">
        <f t="shared" si="51"/>
        <v>0</v>
      </c>
      <c r="AH335" s="156">
        <f t="shared" si="51"/>
        <v>0</v>
      </c>
      <c r="AI335" s="156">
        <f t="shared" si="51"/>
        <v>0</v>
      </c>
      <c r="AJ335" s="156">
        <f t="shared" si="51"/>
        <v>0</v>
      </c>
      <c r="AK335" s="156">
        <f t="shared" si="51"/>
        <v>0</v>
      </c>
      <c r="AL335" s="156">
        <f t="shared" si="51"/>
        <v>0</v>
      </c>
      <c r="AM335" s="156">
        <f t="shared" si="51"/>
        <v>0</v>
      </c>
      <c r="AN335" s="156">
        <f t="shared" si="51"/>
        <v>0</v>
      </c>
      <c r="AO335" s="156">
        <f t="shared" si="51"/>
        <v>0</v>
      </c>
      <c r="AP335" s="156">
        <f t="shared" si="51"/>
        <v>0</v>
      </c>
      <c r="AQ335" s="156">
        <f t="shared" si="52"/>
        <v>0</v>
      </c>
      <c r="AR335" s="156">
        <f t="shared" si="52"/>
        <v>0</v>
      </c>
      <c r="AS335" s="156">
        <f t="shared" si="52"/>
        <v>0</v>
      </c>
      <c r="AT335" s="156">
        <f t="shared" si="52"/>
        <v>0</v>
      </c>
      <c r="AU335" s="156">
        <f t="shared" si="52"/>
        <v>0</v>
      </c>
      <c r="AV335" s="156">
        <f t="shared" si="52"/>
        <v>0</v>
      </c>
      <c r="AW335" s="156">
        <f t="shared" si="52"/>
        <v>0</v>
      </c>
      <c r="AX335" s="156">
        <f t="shared" si="52"/>
        <v>0</v>
      </c>
      <c r="AY335" s="156">
        <f t="shared" si="52"/>
        <v>0</v>
      </c>
      <c r="AZ335" s="156">
        <f t="shared" si="52"/>
        <v>0</v>
      </c>
      <c r="BA335" s="156">
        <f t="shared" si="52"/>
        <v>0</v>
      </c>
      <c r="BB335" s="156">
        <f t="shared" si="52"/>
        <v>0</v>
      </c>
    </row>
    <row r="336" hidden="1" outlineLevel="1">
      <c r="B336" s="80" t="s">
        <v>193</v>
      </c>
      <c r="C336" s="74" t="s">
        <v>194</v>
      </c>
      <c r="D336" s="74" t="s">
        <v>57</v>
      </c>
      <c r="E336" s="74"/>
      <c r="F336" s="74" t="s">
        <v>57</v>
      </c>
      <c r="G336" s="74"/>
      <c r="H336" s="74"/>
      <c r="I336" s="74"/>
      <c r="J336" s="74"/>
      <c r="K336" s="74"/>
      <c r="L336" s="76">
        <f t="shared" si="48"/>
        <v>0</v>
      </c>
      <c r="M336" s="74"/>
      <c r="N336" s="137">
        <f t="shared" si="49"/>
        <v>0</v>
      </c>
      <c r="O336" s="137">
        <f t="shared" si="50"/>
        <v>0</v>
      </c>
      <c r="P336" s="137">
        <f>Site!I92</f>
        <v>0</v>
      </c>
      <c r="Q336" s="74"/>
      <c r="R336" s="138"/>
      <c r="S336" s="156">
        <f t="shared" si="51"/>
        <v>0</v>
      </c>
      <c r="T336" s="156">
        <f t="shared" si="51"/>
        <v>0</v>
      </c>
      <c r="U336" s="156">
        <f t="shared" si="51"/>
        <v>0</v>
      </c>
      <c r="V336" s="156">
        <f t="shared" si="51"/>
        <v>0</v>
      </c>
      <c r="W336" s="156">
        <f t="shared" si="51"/>
        <v>0</v>
      </c>
      <c r="X336" s="156">
        <f t="shared" si="51"/>
        <v>0</v>
      </c>
      <c r="Y336" s="156">
        <f t="shared" si="51"/>
        <v>0</v>
      </c>
      <c r="Z336" s="156">
        <f t="shared" si="51"/>
        <v>0</v>
      </c>
      <c r="AA336" s="156">
        <f t="shared" si="51"/>
        <v>0</v>
      </c>
      <c r="AB336" s="156">
        <f t="shared" si="51"/>
        <v>0</v>
      </c>
      <c r="AC336" s="156">
        <f t="shared" si="51"/>
        <v>0</v>
      </c>
      <c r="AD336" s="156">
        <f t="shared" si="51"/>
        <v>0</v>
      </c>
      <c r="AE336" s="156">
        <f t="shared" si="51"/>
        <v>0</v>
      </c>
      <c r="AF336" s="156">
        <f t="shared" si="51"/>
        <v>0</v>
      </c>
      <c r="AG336" s="156">
        <f t="shared" si="51"/>
        <v>0</v>
      </c>
      <c r="AH336" s="156">
        <f t="shared" si="51"/>
        <v>0</v>
      </c>
      <c r="AI336" s="156">
        <f t="shared" si="51"/>
        <v>0</v>
      </c>
      <c r="AJ336" s="156">
        <f t="shared" si="51"/>
        <v>0</v>
      </c>
      <c r="AK336" s="156">
        <f t="shared" si="51"/>
        <v>0</v>
      </c>
      <c r="AL336" s="156">
        <f t="shared" si="51"/>
        <v>0</v>
      </c>
      <c r="AM336" s="156">
        <f t="shared" si="51"/>
        <v>0</v>
      </c>
      <c r="AN336" s="156">
        <f t="shared" si="51"/>
        <v>0</v>
      </c>
      <c r="AO336" s="156">
        <f t="shared" si="51"/>
        <v>0</v>
      </c>
      <c r="AP336" s="156">
        <f t="shared" si="51"/>
        <v>0</v>
      </c>
      <c r="AQ336" s="156">
        <f t="shared" si="52"/>
        <v>0</v>
      </c>
      <c r="AR336" s="156">
        <f t="shared" si="52"/>
        <v>0</v>
      </c>
      <c r="AS336" s="156">
        <f t="shared" si="52"/>
        <v>0</v>
      </c>
      <c r="AT336" s="156">
        <f t="shared" si="52"/>
        <v>0</v>
      </c>
      <c r="AU336" s="156">
        <f t="shared" si="52"/>
        <v>0</v>
      </c>
      <c r="AV336" s="156">
        <f t="shared" si="52"/>
        <v>0</v>
      </c>
      <c r="AW336" s="156">
        <f t="shared" si="52"/>
        <v>0</v>
      </c>
      <c r="AX336" s="156">
        <f t="shared" si="52"/>
        <v>0</v>
      </c>
      <c r="AY336" s="156">
        <f t="shared" si="52"/>
        <v>0</v>
      </c>
      <c r="AZ336" s="156">
        <f t="shared" si="52"/>
        <v>0</v>
      </c>
      <c r="BA336" s="156">
        <f t="shared" si="52"/>
        <v>0</v>
      </c>
      <c r="BB336" s="156">
        <f t="shared" si="52"/>
        <v>0</v>
      </c>
    </row>
    <row r="337" hidden="1" outlineLevel="1">
      <c r="B337" s="80" t="s">
        <v>193</v>
      </c>
      <c r="C337" s="74" t="s">
        <v>194</v>
      </c>
      <c r="D337" s="74" t="s">
        <v>57</v>
      </c>
      <c r="E337" s="74"/>
      <c r="F337" s="74" t="s">
        <v>57</v>
      </c>
      <c r="G337" s="74"/>
      <c r="H337" s="74"/>
      <c r="I337" s="74"/>
      <c r="J337" s="74"/>
      <c r="K337" s="74"/>
      <c r="L337" s="76">
        <f t="shared" si="48"/>
        <v>0</v>
      </c>
      <c r="M337" s="74"/>
      <c r="N337" s="137">
        <f t="shared" si="49"/>
        <v>0</v>
      </c>
      <c r="O337" s="137">
        <f t="shared" si="50"/>
        <v>0</v>
      </c>
      <c r="P337" s="137">
        <f>Site!I93</f>
        <v>0</v>
      </c>
      <c r="Q337" s="74"/>
      <c r="R337" s="138"/>
      <c r="S337" s="156">
        <f t="shared" si="51"/>
        <v>0</v>
      </c>
      <c r="T337" s="156">
        <f t="shared" si="51"/>
        <v>0</v>
      </c>
      <c r="U337" s="156">
        <f t="shared" si="51"/>
        <v>0</v>
      </c>
      <c r="V337" s="156">
        <f t="shared" si="51"/>
        <v>0</v>
      </c>
      <c r="W337" s="156">
        <f t="shared" si="51"/>
        <v>0</v>
      </c>
      <c r="X337" s="156">
        <f t="shared" si="51"/>
        <v>0</v>
      </c>
      <c r="Y337" s="156">
        <f t="shared" si="51"/>
        <v>0</v>
      </c>
      <c r="Z337" s="156">
        <f t="shared" si="51"/>
        <v>0</v>
      </c>
      <c r="AA337" s="156">
        <f t="shared" si="51"/>
        <v>0</v>
      </c>
      <c r="AB337" s="156">
        <f t="shared" si="51"/>
        <v>0</v>
      </c>
      <c r="AC337" s="156">
        <f t="shared" si="51"/>
        <v>0</v>
      </c>
      <c r="AD337" s="156">
        <f t="shared" si="51"/>
        <v>0</v>
      </c>
      <c r="AE337" s="156">
        <f t="shared" si="51"/>
        <v>0</v>
      </c>
      <c r="AF337" s="156">
        <f t="shared" si="51"/>
        <v>0</v>
      </c>
      <c r="AG337" s="156">
        <f t="shared" si="51"/>
        <v>0</v>
      </c>
      <c r="AH337" s="156">
        <f t="shared" si="51"/>
        <v>0</v>
      </c>
      <c r="AI337" s="156">
        <f t="shared" si="51"/>
        <v>0</v>
      </c>
      <c r="AJ337" s="156">
        <f t="shared" si="51"/>
        <v>0</v>
      </c>
      <c r="AK337" s="156">
        <f t="shared" si="51"/>
        <v>0</v>
      </c>
      <c r="AL337" s="156">
        <f t="shared" si="51"/>
        <v>0</v>
      </c>
      <c r="AM337" s="156">
        <f t="shared" si="51"/>
        <v>0</v>
      </c>
      <c r="AN337" s="156">
        <f t="shared" si="51"/>
        <v>0</v>
      </c>
      <c r="AO337" s="156">
        <f t="shared" si="51"/>
        <v>0</v>
      </c>
      <c r="AP337" s="156">
        <f t="shared" si="51"/>
        <v>0</v>
      </c>
      <c r="AQ337" s="156">
        <f t="shared" si="52"/>
        <v>0</v>
      </c>
      <c r="AR337" s="156">
        <f t="shared" si="52"/>
        <v>0</v>
      </c>
      <c r="AS337" s="156">
        <f t="shared" si="52"/>
        <v>0</v>
      </c>
      <c r="AT337" s="156">
        <f t="shared" si="52"/>
        <v>0</v>
      </c>
      <c r="AU337" s="156">
        <f t="shared" si="52"/>
        <v>0</v>
      </c>
      <c r="AV337" s="156">
        <f t="shared" si="52"/>
        <v>0</v>
      </c>
      <c r="AW337" s="156">
        <f t="shared" si="52"/>
        <v>0</v>
      </c>
      <c r="AX337" s="156">
        <f t="shared" si="52"/>
        <v>0</v>
      </c>
      <c r="AY337" s="156">
        <f t="shared" si="52"/>
        <v>0</v>
      </c>
      <c r="AZ337" s="156">
        <f t="shared" si="52"/>
        <v>0</v>
      </c>
      <c r="BA337" s="156">
        <f t="shared" si="52"/>
        <v>0</v>
      </c>
      <c r="BB337" s="156">
        <f t="shared" si="52"/>
        <v>0</v>
      </c>
    </row>
    <row r="338" hidden="1" outlineLevel="1">
      <c r="B338" s="80" t="s">
        <v>193</v>
      </c>
      <c r="C338" s="74" t="s">
        <v>194</v>
      </c>
      <c r="D338" s="74" t="s">
        <v>57</v>
      </c>
      <c r="E338" s="74"/>
      <c r="F338" s="74" t="s">
        <v>57</v>
      </c>
      <c r="G338" s="74"/>
      <c r="H338" s="74"/>
      <c r="I338" s="74"/>
      <c r="J338" s="74"/>
      <c r="K338" s="74"/>
      <c r="L338" s="76">
        <f t="shared" si="48"/>
        <v>0</v>
      </c>
      <c r="M338" s="74"/>
      <c r="N338" s="137">
        <f t="shared" si="49"/>
        <v>0</v>
      </c>
      <c r="O338" s="137">
        <f t="shared" si="50"/>
        <v>0</v>
      </c>
      <c r="P338" s="137">
        <f>Site!I94</f>
        <v>0</v>
      </c>
      <c r="Q338" s="74"/>
      <c r="R338" s="138"/>
      <c r="S338" s="156">
        <f t="shared" si="51"/>
        <v>0</v>
      </c>
      <c r="T338" s="156">
        <f t="shared" si="51"/>
        <v>0</v>
      </c>
      <c r="U338" s="156">
        <f t="shared" si="51"/>
        <v>0</v>
      </c>
      <c r="V338" s="156">
        <f t="shared" si="51"/>
        <v>0</v>
      </c>
      <c r="W338" s="156">
        <f t="shared" si="51"/>
        <v>0</v>
      </c>
      <c r="X338" s="156">
        <f t="shared" si="51"/>
        <v>0</v>
      </c>
      <c r="Y338" s="156">
        <f t="shared" si="51"/>
        <v>0</v>
      </c>
      <c r="Z338" s="156">
        <f t="shared" si="51"/>
        <v>0</v>
      </c>
      <c r="AA338" s="156">
        <f t="shared" si="51"/>
        <v>0</v>
      </c>
      <c r="AB338" s="156">
        <f t="shared" si="51"/>
        <v>0</v>
      </c>
      <c r="AC338" s="156">
        <f t="shared" si="51"/>
        <v>0</v>
      </c>
      <c r="AD338" s="156">
        <f t="shared" si="51"/>
        <v>0</v>
      </c>
      <c r="AE338" s="156">
        <f t="shared" si="51"/>
        <v>0</v>
      </c>
      <c r="AF338" s="156">
        <f t="shared" si="51"/>
        <v>0</v>
      </c>
      <c r="AG338" s="156">
        <f t="shared" si="51"/>
        <v>0</v>
      </c>
      <c r="AH338" s="156">
        <f t="shared" si="51"/>
        <v>0</v>
      </c>
      <c r="AI338" s="156">
        <f t="shared" si="51"/>
        <v>0</v>
      </c>
      <c r="AJ338" s="156">
        <f t="shared" si="51"/>
        <v>0</v>
      </c>
      <c r="AK338" s="156">
        <f t="shared" si="51"/>
        <v>0</v>
      </c>
      <c r="AL338" s="156">
        <f t="shared" si="51"/>
        <v>0</v>
      </c>
      <c r="AM338" s="156">
        <f t="shared" si="51"/>
        <v>0</v>
      </c>
      <c r="AN338" s="156">
        <f t="shared" si="51"/>
        <v>0</v>
      </c>
      <c r="AO338" s="156">
        <f t="shared" si="51"/>
        <v>0</v>
      </c>
      <c r="AP338" s="156">
        <f t="shared" si="51"/>
        <v>0</v>
      </c>
      <c r="AQ338" s="156">
        <f t="shared" si="52"/>
        <v>0</v>
      </c>
      <c r="AR338" s="156">
        <f t="shared" si="52"/>
        <v>0</v>
      </c>
      <c r="AS338" s="156">
        <f t="shared" si="52"/>
        <v>0</v>
      </c>
      <c r="AT338" s="156">
        <f t="shared" si="52"/>
        <v>0</v>
      </c>
      <c r="AU338" s="156">
        <f t="shared" si="52"/>
        <v>0</v>
      </c>
      <c r="AV338" s="156">
        <f t="shared" si="52"/>
        <v>0</v>
      </c>
      <c r="AW338" s="156">
        <f t="shared" si="52"/>
        <v>0</v>
      </c>
      <c r="AX338" s="156">
        <f t="shared" si="52"/>
        <v>0</v>
      </c>
      <c r="AY338" s="156">
        <f t="shared" si="52"/>
        <v>0</v>
      </c>
      <c r="AZ338" s="156">
        <f t="shared" si="52"/>
        <v>0</v>
      </c>
      <c r="BA338" s="156">
        <f t="shared" si="52"/>
        <v>0</v>
      </c>
      <c r="BB338" s="156">
        <f t="shared" si="52"/>
        <v>0</v>
      </c>
    </row>
    <row r="339" hidden="1" outlineLevel="1">
      <c r="B339" s="80" t="s">
        <v>193</v>
      </c>
      <c r="C339" s="74" t="s">
        <v>194</v>
      </c>
      <c r="D339" s="74" t="s">
        <v>57</v>
      </c>
      <c r="E339" s="74"/>
      <c r="F339" s="74" t="s">
        <v>57</v>
      </c>
      <c r="G339" s="74"/>
      <c r="H339" s="74"/>
      <c r="I339" s="74"/>
      <c r="J339" s="74"/>
      <c r="K339" s="74"/>
      <c r="L339" s="76">
        <f t="shared" si="48"/>
        <v>0</v>
      </c>
      <c r="M339" s="74"/>
      <c r="N339" s="137">
        <f t="shared" si="49"/>
        <v>0</v>
      </c>
      <c r="O339" s="137">
        <f t="shared" si="50"/>
        <v>0</v>
      </c>
      <c r="P339" s="137">
        <f>Site!I95</f>
        <v>0</v>
      </c>
      <c r="Q339" s="74"/>
      <c r="R339" s="138"/>
      <c r="S339" s="156">
        <f t="shared" si="51"/>
        <v>0</v>
      </c>
      <c r="T339" s="156">
        <f t="shared" si="51"/>
        <v>0</v>
      </c>
      <c r="U339" s="156">
        <f t="shared" si="51"/>
        <v>0</v>
      </c>
      <c r="V339" s="156">
        <f t="shared" si="51"/>
        <v>0</v>
      </c>
      <c r="W339" s="156">
        <f t="shared" si="51"/>
        <v>0</v>
      </c>
      <c r="X339" s="156">
        <f t="shared" si="51"/>
        <v>0</v>
      </c>
      <c r="Y339" s="156">
        <f t="shared" si="51"/>
        <v>0</v>
      </c>
      <c r="Z339" s="156">
        <f t="shared" si="51"/>
        <v>0</v>
      </c>
      <c r="AA339" s="156">
        <f t="shared" si="51"/>
        <v>0</v>
      </c>
      <c r="AB339" s="156">
        <f t="shared" si="51"/>
        <v>0</v>
      </c>
      <c r="AC339" s="156">
        <f t="shared" si="51"/>
        <v>0</v>
      </c>
      <c r="AD339" s="156">
        <f t="shared" si="51"/>
        <v>0</v>
      </c>
      <c r="AE339" s="156">
        <f t="shared" si="51"/>
        <v>0</v>
      </c>
      <c r="AF339" s="156">
        <f t="shared" si="51"/>
        <v>0</v>
      </c>
      <c r="AG339" s="156">
        <f t="shared" si="51"/>
        <v>0</v>
      </c>
      <c r="AH339" s="156">
        <f t="shared" si="51"/>
        <v>0</v>
      </c>
      <c r="AI339" s="156">
        <f t="shared" si="51"/>
        <v>0</v>
      </c>
      <c r="AJ339" s="156">
        <f t="shared" si="51"/>
        <v>0</v>
      </c>
      <c r="AK339" s="156">
        <f t="shared" si="51"/>
        <v>0</v>
      </c>
      <c r="AL339" s="156">
        <f t="shared" si="51"/>
        <v>0</v>
      </c>
      <c r="AM339" s="156">
        <f t="shared" si="51"/>
        <v>0</v>
      </c>
      <c r="AN339" s="156">
        <f t="shared" si="51"/>
        <v>0</v>
      </c>
      <c r="AO339" s="156">
        <f t="shared" si="51"/>
        <v>0</v>
      </c>
      <c r="AP339" s="156">
        <f t="shared" si="51"/>
        <v>0</v>
      </c>
      <c r="AQ339" s="156">
        <f t="shared" si="52"/>
        <v>0</v>
      </c>
      <c r="AR339" s="156">
        <f t="shared" si="52"/>
        <v>0</v>
      </c>
      <c r="AS339" s="156">
        <f t="shared" si="52"/>
        <v>0</v>
      </c>
      <c r="AT339" s="156">
        <f t="shared" si="52"/>
        <v>0</v>
      </c>
      <c r="AU339" s="156">
        <f t="shared" si="52"/>
        <v>0</v>
      </c>
      <c r="AV339" s="156">
        <f t="shared" si="52"/>
        <v>0</v>
      </c>
      <c r="AW339" s="156">
        <f t="shared" si="52"/>
        <v>0</v>
      </c>
      <c r="AX339" s="156">
        <f t="shared" si="52"/>
        <v>0</v>
      </c>
      <c r="AY339" s="156">
        <f t="shared" si="52"/>
        <v>0</v>
      </c>
      <c r="AZ339" s="156">
        <f t="shared" si="52"/>
        <v>0</v>
      </c>
      <c r="BA339" s="156">
        <f t="shared" si="52"/>
        <v>0</v>
      </c>
      <c r="BB339" s="156">
        <f t="shared" si="52"/>
        <v>0</v>
      </c>
    </row>
    <row r="340" hidden="1" outlineLevel="1">
      <c r="B340" s="80" t="s">
        <v>193</v>
      </c>
      <c r="C340" s="74" t="s">
        <v>194</v>
      </c>
      <c r="D340" s="74" t="s">
        <v>57</v>
      </c>
      <c r="E340" s="74"/>
      <c r="F340" s="74" t="s">
        <v>57</v>
      </c>
      <c r="G340" s="74"/>
      <c r="H340" s="74"/>
      <c r="I340" s="74"/>
      <c r="J340" s="74"/>
      <c r="K340" s="74"/>
      <c r="L340" s="76">
        <f t="shared" si="48"/>
        <v>0</v>
      </c>
      <c r="M340" s="74"/>
      <c r="N340" s="137">
        <f t="shared" si="49"/>
        <v>0</v>
      </c>
      <c r="O340" s="137">
        <f t="shared" si="50"/>
        <v>0</v>
      </c>
      <c r="P340" s="137">
        <f>Site!I96</f>
        <v>0</v>
      </c>
      <c r="Q340" s="74"/>
      <c r="R340" s="138"/>
      <c r="S340" s="156">
        <f t="shared" si="51"/>
        <v>0</v>
      </c>
      <c r="T340" s="156">
        <f t="shared" si="51"/>
        <v>0</v>
      </c>
      <c r="U340" s="156">
        <f t="shared" si="51"/>
        <v>0</v>
      </c>
      <c r="V340" s="156">
        <f t="shared" si="51"/>
        <v>0</v>
      </c>
      <c r="W340" s="156">
        <f t="shared" si="51"/>
        <v>0</v>
      </c>
      <c r="X340" s="156">
        <f t="shared" si="51"/>
        <v>0</v>
      </c>
      <c r="Y340" s="156">
        <f t="shared" si="51"/>
        <v>0</v>
      </c>
      <c r="Z340" s="156">
        <f t="shared" si="51"/>
        <v>0</v>
      </c>
      <c r="AA340" s="156">
        <f t="shared" si="51"/>
        <v>0</v>
      </c>
      <c r="AB340" s="156">
        <f t="shared" si="51"/>
        <v>0</v>
      </c>
      <c r="AC340" s="156">
        <f t="shared" si="51"/>
        <v>0</v>
      </c>
      <c r="AD340" s="156">
        <f t="shared" si="51"/>
        <v>0</v>
      </c>
      <c r="AE340" s="156">
        <f t="shared" si="51"/>
        <v>0</v>
      </c>
      <c r="AF340" s="156">
        <f t="shared" si="51"/>
        <v>0</v>
      </c>
      <c r="AG340" s="156">
        <f t="shared" si="51"/>
        <v>0</v>
      </c>
      <c r="AH340" s="156">
        <f t="shared" si="51"/>
        <v>0</v>
      </c>
      <c r="AI340" s="156">
        <f t="shared" si="51"/>
        <v>0</v>
      </c>
      <c r="AJ340" s="156">
        <f t="shared" si="51"/>
        <v>0</v>
      </c>
      <c r="AK340" s="156">
        <f t="shared" si="51"/>
        <v>0</v>
      </c>
      <c r="AL340" s="156">
        <f t="shared" si="51"/>
        <v>0</v>
      </c>
      <c r="AM340" s="156">
        <f t="shared" si="51"/>
        <v>0</v>
      </c>
      <c r="AN340" s="156">
        <f t="shared" si="51"/>
        <v>0</v>
      </c>
      <c r="AO340" s="156">
        <f t="shared" si="51"/>
        <v>0</v>
      </c>
      <c r="AP340" s="156">
        <f t="shared" si="51"/>
        <v>0</v>
      </c>
      <c r="AQ340" s="156">
        <f t="shared" si="52"/>
        <v>0</v>
      </c>
      <c r="AR340" s="156">
        <f t="shared" si="52"/>
        <v>0</v>
      </c>
      <c r="AS340" s="156">
        <f t="shared" si="52"/>
        <v>0</v>
      </c>
      <c r="AT340" s="156">
        <f t="shared" si="52"/>
        <v>0</v>
      </c>
      <c r="AU340" s="156">
        <f t="shared" si="52"/>
        <v>0</v>
      </c>
      <c r="AV340" s="156">
        <f t="shared" si="52"/>
        <v>0</v>
      </c>
      <c r="AW340" s="156">
        <f t="shared" si="52"/>
        <v>0</v>
      </c>
      <c r="AX340" s="156">
        <f t="shared" si="52"/>
        <v>0</v>
      </c>
      <c r="AY340" s="156">
        <f t="shared" si="52"/>
        <v>0</v>
      </c>
      <c r="AZ340" s="156">
        <f t="shared" si="52"/>
        <v>0</v>
      </c>
      <c r="BA340" s="156">
        <f t="shared" si="52"/>
        <v>0</v>
      </c>
      <c r="BB340" s="156">
        <f t="shared" si="52"/>
        <v>0</v>
      </c>
    </row>
    <row r="341" hidden="1" outlineLevel="1">
      <c r="B341" s="80" t="s">
        <v>193</v>
      </c>
      <c r="C341" s="74" t="s">
        <v>194</v>
      </c>
      <c r="D341" s="74" t="s">
        <v>57</v>
      </c>
      <c r="E341" s="74"/>
      <c r="F341" s="74" t="s">
        <v>57</v>
      </c>
      <c r="G341" s="74"/>
      <c r="H341" s="74"/>
      <c r="I341" s="74"/>
      <c r="J341" s="74"/>
      <c r="K341" s="74"/>
      <c r="L341" s="76">
        <f t="shared" si="48"/>
        <v>0</v>
      </c>
      <c r="M341" s="74"/>
      <c r="N341" s="137">
        <f t="shared" si="49"/>
        <v>0</v>
      </c>
      <c r="O341" s="137">
        <f t="shared" si="50"/>
        <v>0</v>
      </c>
      <c r="P341" s="137">
        <f>Site!I97</f>
        <v>0</v>
      </c>
      <c r="Q341" s="74"/>
      <c r="R341" s="138"/>
      <c r="S341" s="156">
        <f t="shared" si="51"/>
        <v>0</v>
      </c>
      <c r="T341" s="156">
        <f t="shared" si="51"/>
        <v>0</v>
      </c>
      <c r="U341" s="156">
        <f t="shared" si="51"/>
        <v>0</v>
      </c>
      <c r="V341" s="156">
        <f t="shared" si="51"/>
        <v>0</v>
      </c>
      <c r="W341" s="156">
        <f t="shared" si="51"/>
        <v>0</v>
      </c>
      <c r="X341" s="156">
        <f t="shared" si="51"/>
        <v>0</v>
      </c>
      <c r="Y341" s="156">
        <f t="shared" si="51"/>
        <v>0</v>
      </c>
      <c r="Z341" s="156">
        <f t="shared" si="51"/>
        <v>0</v>
      </c>
      <c r="AA341" s="156">
        <f t="shared" si="51"/>
        <v>0</v>
      </c>
      <c r="AB341" s="156">
        <f t="shared" si="51"/>
        <v>0</v>
      </c>
      <c r="AC341" s="156">
        <f t="shared" si="51"/>
        <v>0</v>
      </c>
      <c r="AD341" s="156">
        <f t="shared" si="51"/>
        <v>0</v>
      </c>
      <c r="AE341" s="156">
        <f t="shared" si="51"/>
        <v>0</v>
      </c>
      <c r="AF341" s="156">
        <f t="shared" si="51"/>
        <v>0</v>
      </c>
      <c r="AG341" s="156">
        <f t="shared" si="51"/>
        <v>0</v>
      </c>
      <c r="AH341" s="156">
        <f t="shared" si="51"/>
        <v>0</v>
      </c>
      <c r="AI341" s="156">
        <f t="shared" si="51"/>
        <v>0</v>
      </c>
      <c r="AJ341" s="156">
        <f t="shared" si="51"/>
        <v>0</v>
      </c>
      <c r="AK341" s="156">
        <f t="shared" si="51"/>
        <v>0</v>
      </c>
      <c r="AL341" s="156">
        <f t="shared" si="51"/>
        <v>0</v>
      </c>
      <c r="AM341" s="156">
        <f t="shared" si="51"/>
        <v>0</v>
      </c>
      <c r="AN341" s="156">
        <f t="shared" si="51"/>
        <v>0</v>
      </c>
      <c r="AO341" s="156">
        <f t="shared" si="51"/>
        <v>0</v>
      </c>
      <c r="AP341" s="156">
        <f t="shared" si="51"/>
        <v>0</v>
      </c>
      <c r="AQ341" s="156">
        <f t="shared" si="52"/>
        <v>0</v>
      </c>
      <c r="AR341" s="156">
        <f t="shared" si="52"/>
        <v>0</v>
      </c>
      <c r="AS341" s="156">
        <f t="shared" si="52"/>
        <v>0</v>
      </c>
      <c r="AT341" s="156">
        <f t="shared" si="52"/>
        <v>0</v>
      </c>
      <c r="AU341" s="156">
        <f t="shared" si="52"/>
        <v>0</v>
      </c>
      <c r="AV341" s="156">
        <f t="shared" si="52"/>
        <v>0</v>
      </c>
      <c r="AW341" s="156">
        <f t="shared" si="52"/>
        <v>0</v>
      </c>
      <c r="AX341" s="156">
        <f t="shared" si="52"/>
        <v>0</v>
      </c>
      <c r="AY341" s="156">
        <f t="shared" si="52"/>
        <v>0</v>
      </c>
      <c r="AZ341" s="156">
        <f t="shared" si="52"/>
        <v>0</v>
      </c>
      <c r="BA341" s="156">
        <f t="shared" si="52"/>
        <v>0</v>
      </c>
      <c r="BB341" s="156">
        <f t="shared" si="52"/>
        <v>0</v>
      </c>
    </row>
    <row r="342" hidden="1" outlineLevel="1">
      <c r="B342" s="80" t="s">
        <v>193</v>
      </c>
      <c r="C342" s="74" t="s">
        <v>194</v>
      </c>
      <c r="D342" s="74" t="s">
        <v>57</v>
      </c>
      <c r="E342" s="74"/>
      <c r="F342" s="74" t="s">
        <v>57</v>
      </c>
      <c r="G342" s="74"/>
      <c r="H342" s="74"/>
      <c r="I342" s="74"/>
      <c r="J342" s="74"/>
      <c r="K342" s="74"/>
      <c r="L342" s="76">
        <f t="shared" si="48"/>
        <v>0</v>
      </c>
      <c r="M342" s="74"/>
      <c r="N342" s="137">
        <f t="shared" si="49"/>
        <v>0</v>
      </c>
      <c r="O342" s="137">
        <f t="shared" si="50"/>
        <v>0</v>
      </c>
      <c r="P342" s="137">
        <f>Site!I98</f>
        <v>0</v>
      </c>
      <c r="Q342" s="74"/>
      <c r="R342" s="138"/>
      <c r="S342" s="156">
        <f t="shared" si="51"/>
        <v>0</v>
      </c>
      <c r="T342" s="156">
        <f t="shared" si="51"/>
        <v>0</v>
      </c>
      <c r="U342" s="156">
        <f t="shared" si="51"/>
        <v>0</v>
      </c>
      <c r="V342" s="156">
        <f t="shared" si="51"/>
        <v>0</v>
      </c>
      <c r="W342" s="156">
        <f t="shared" si="51"/>
        <v>0</v>
      </c>
      <c r="X342" s="156">
        <f t="shared" si="51"/>
        <v>0</v>
      </c>
      <c r="Y342" s="156">
        <f t="shared" si="51"/>
        <v>0</v>
      </c>
      <c r="Z342" s="156">
        <f t="shared" si="51"/>
        <v>0</v>
      </c>
      <c r="AA342" s="156">
        <f t="shared" si="51"/>
        <v>0</v>
      </c>
      <c r="AB342" s="156">
        <f t="shared" si="51"/>
        <v>0</v>
      </c>
      <c r="AC342" s="156">
        <f t="shared" si="51"/>
        <v>0</v>
      </c>
      <c r="AD342" s="156">
        <f t="shared" si="51"/>
        <v>0</v>
      </c>
      <c r="AE342" s="156">
        <f t="shared" si="51"/>
        <v>0</v>
      </c>
      <c r="AF342" s="156">
        <f t="shared" si="51"/>
        <v>0</v>
      </c>
      <c r="AG342" s="156">
        <f t="shared" si="51"/>
        <v>0</v>
      </c>
      <c r="AH342" s="156">
        <f t="shared" si="51"/>
        <v>0</v>
      </c>
      <c r="AI342" s="156">
        <f t="shared" si="51"/>
        <v>0</v>
      </c>
      <c r="AJ342" s="156">
        <f t="shared" si="51"/>
        <v>0</v>
      </c>
      <c r="AK342" s="156">
        <f t="shared" si="51"/>
        <v>0</v>
      </c>
      <c r="AL342" s="156">
        <f t="shared" si="51"/>
        <v>0</v>
      </c>
      <c r="AM342" s="156">
        <f t="shared" si="51"/>
        <v>0</v>
      </c>
      <c r="AN342" s="156">
        <f t="shared" si="51"/>
        <v>0</v>
      </c>
      <c r="AO342" s="156">
        <f t="shared" si="51"/>
        <v>0</v>
      </c>
      <c r="AP342" s="156">
        <f t="shared" si="51"/>
        <v>0</v>
      </c>
      <c r="AQ342" s="156">
        <f t="shared" si="52"/>
        <v>0</v>
      </c>
      <c r="AR342" s="156">
        <f t="shared" si="52"/>
        <v>0</v>
      </c>
      <c r="AS342" s="156">
        <f t="shared" si="52"/>
        <v>0</v>
      </c>
      <c r="AT342" s="156">
        <f t="shared" si="52"/>
        <v>0</v>
      </c>
      <c r="AU342" s="156">
        <f t="shared" si="52"/>
        <v>0</v>
      </c>
      <c r="AV342" s="156">
        <f t="shared" si="52"/>
        <v>0</v>
      </c>
      <c r="AW342" s="156">
        <f t="shared" si="52"/>
        <v>0</v>
      </c>
      <c r="AX342" s="156">
        <f t="shared" si="52"/>
        <v>0</v>
      </c>
      <c r="AY342" s="156">
        <f t="shared" si="52"/>
        <v>0</v>
      </c>
      <c r="AZ342" s="156">
        <f t="shared" si="52"/>
        <v>0</v>
      </c>
      <c r="BA342" s="156">
        <f t="shared" si="52"/>
        <v>0</v>
      </c>
      <c r="BB342" s="156">
        <f t="shared" si="52"/>
        <v>0</v>
      </c>
    </row>
    <row r="343" hidden="1" outlineLevel="1">
      <c r="B343" s="80" t="s">
        <v>193</v>
      </c>
      <c r="C343" s="74" t="s">
        <v>194</v>
      </c>
      <c r="D343" s="74" t="s">
        <v>57</v>
      </c>
      <c r="E343" s="74"/>
      <c r="F343" s="74" t="s">
        <v>57</v>
      </c>
      <c r="G343" s="74"/>
      <c r="H343" s="74"/>
      <c r="I343" s="74"/>
      <c r="J343" s="74"/>
      <c r="K343" s="74"/>
      <c r="L343" s="76">
        <f t="shared" si="48"/>
        <v>0</v>
      </c>
      <c r="M343" s="74"/>
      <c r="N343" s="137">
        <f t="shared" si="49"/>
        <v>0</v>
      </c>
      <c r="O343" s="137">
        <f t="shared" si="50"/>
        <v>0</v>
      </c>
      <c r="P343" s="137">
        <f>Site!I99</f>
        <v>0</v>
      </c>
      <c r="Q343" s="74"/>
      <c r="R343" s="138"/>
      <c r="S343" s="156">
        <f t="shared" si="51"/>
        <v>0</v>
      </c>
      <c r="T343" s="156">
        <f t="shared" si="51"/>
        <v>0</v>
      </c>
      <c r="U343" s="156">
        <f t="shared" si="51"/>
        <v>0</v>
      </c>
      <c r="V343" s="156">
        <f t="shared" si="51"/>
        <v>0</v>
      </c>
      <c r="W343" s="156">
        <f t="shared" si="51"/>
        <v>0</v>
      </c>
      <c r="X343" s="156">
        <f t="shared" si="51"/>
        <v>0</v>
      </c>
      <c r="Y343" s="156">
        <f t="shared" si="51"/>
        <v>0</v>
      </c>
      <c r="Z343" s="156">
        <f t="shared" si="51"/>
        <v>0</v>
      </c>
      <c r="AA343" s="156">
        <f t="shared" si="51"/>
        <v>0</v>
      </c>
      <c r="AB343" s="156">
        <f t="shared" si="51"/>
        <v>0</v>
      </c>
      <c r="AC343" s="156">
        <f t="shared" si="51"/>
        <v>0</v>
      </c>
      <c r="AD343" s="156">
        <f t="shared" si="51"/>
        <v>0</v>
      </c>
      <c r="AE343" s="156">
        <f t="shared" si="51"/>
        <v>0</v>
      </c>
      <c r="AF343" s="156">
        <f t="shared" si="51"/>
        <v>0</v>
      </c>
      <c r="AG343" s="156">
        <f t="shared" si="51"/>
        <v>0</v>
      </c>
      <c r="AH343" s="156">
        <f t="shared" si="51"/>
        <v>0</v>
      </c>
      <c r="AI343" s="156">
        <f t="shared" si="51"/>
        <v>0</v>
      </c>
      <c r="AJ343" s="156">
        <f t="shared" si="51"/>
        <v>0</v>
      </c>
      <c r="AK343" s="156">
        <f t="shared" si="51"/>
        <v>0</v>
      </c>
      <c r="AL343" s="156">
        <f t="shared" si="51"/>
        <v>0</v>
      </c>
      <c r="AM343" s="156">
        <f t="shared" si="51"/>
        <v>0</v>
      </c>
      <c r="AN343" s="156">
        <f t="shared" si="51"/>
        <v>0</v>
      </c>
      <c r="AO343" s="156">
        <f t="shared" si="51"/>
        <v>0</v>
      </c>
      <c r="AP343" s="156">
        <f t="shared" si="51"/>
        <v>0</v>
      </c>
      <c r="AQ343" s="156">
        <f t="shared" si="52"/>
        <v>0</v>
      </c>
      <c r="AR343" s="156">
        <f t="shared" si="52"/>
        <v>0</v>
      </c>
      <c r="AS343" s="156">
        <f t="shared" si="52"/>
        <v>0</v>
      </c>
      <c r="AT343" s="156">
        <f t="shared" si="52"/>
        <v>0</v>
      </c>
      <c r="AU343" s="156">
        <f t="shared" si="52"/>
        <v>0</v>
      </c>
      <c r="AV343" s="156">
        <f t="shared" si="52"/>
        <v>0</v>
      </c>
      <c r="AW343" s="156">
        <f t="shared" si="52"/>
        <v>0</v>
      </c>
      <c r="AX343" s="156">
        <f t="shared" si="52"/>
        <v>0</v>
      </c>
      <c r="AY343" s="156">
        <f t="shared" si="52"/>
        <v>0</v>
      </c>
      <c r="AZ343" s="156">
        <f t="shared" si="52"/>
        <v>0</v>
      </c>
      <c r="BA343" s="156">
        <f t="shared" si="52"/>
        <v>0</v>
      </c>
      <c r="BB343" s="156">
        <f t="shared" si="52"/>
        <v>0</v>
      </c>
    </row>
    <row r="344" hidden="1" outlineLevel="1">
      <c r="B344" s="80" t="s">
        <v>193</v>
      </c>
      <c r="C344" s="74" t="s">
        <v>194</v>
      </c>
      <c r="D344" s="74" t="s">
        <v>57</v>
      </c>
      <c r="E344" s="74"/>
      <c r="F344" s="74" t="s">
        <v>57</v>
      </c>
      <c r="G344" s="74"/>
      <c r="H344" s="74"/>
      <c r="I344" s="74"/>
      <c r="J344" s="74"/>
      <c r="K344" s="74"/>
      <c r="L344" s="76">
        <f t="shared" si="48"/>
        <v>0</v>
      </c>
      <c r="M344" s="74"/>
      <c r="N344" s="137">
        <f t="shared" si="49"/>
        <v>0</v>
      </c>
      <c r="O344" s="137">
        <f t="shared" si="50"/>
        <v>0</v>
      </c>
      <c r="P344" s="137">
        <f>Site!I100</f>
        <v>0</v>
      </c>
      <c r="Q344" s="74"/>
      <c r="R344" s="138"/>
      <c r="S344" s="156">
        <f t="shared" si="51"/>
        <v>0</v>
      </c>
      <c r="T344" s="156">
        <f t="shared" si="51"/>
        <v>0</v>
      </c>
      <c r="U344" s="156">
        <f t="shared" si="51"/>
        <v>0</v>
      </c>
      <c r="V344" s="156">
        <f t="shared" si="51"/>
        <v>0</v>
      </c>
      <c r="W344" s="156">
        <f t="shared" si="51"/>
        <v>0</v>
      </c>
      <c r="X344" s="156">
        <f t="shared" si="51"/>
        <v>0</v>
      </c>
      <c r="Y344" s="156">
        <f t="shared" si="51"/>
        <v>0</v>
      </c>
      <c r="Z344" s="156">
        <f t="shared" si="51"/>
        <v>0</v>
      </c>
      <c r="AA344" s="156">
        <f t="shared" si="51"/>
        <v>0</v>
      </c>
      <c r="AB344" s="156">
        <f t="shared" si="51"/>
        <v>0</v>
      </c>
      <c r="AC344" s="156">
        <f t="shared" si="51"/>
        <v>0</v>
      </c>
      <c r="AD344" s="156">
        <f t="shared" si="51"/>
        <v>0</v>
      </c>
      <c r="AE344" s="156">
        <f t="shared" si="51"/>
        <v>0</v>
      </c>
      <c r="AF344" s="156">
        <f t="shared" si="51"/>
        <v>0</v>
      </c>
      <c r="AG344" s="156">
        <f t="shared" si="51"/>
        <v>0</v>
      </c>
      <c r="AH344" s="156">
        <f t="shared" si="51"/>
        <v>0</v>
      </c>
      <c r="AI344" s="156">
        <f t="shared" si="51"/>
        <v>0</v>
      </c>
      <c r="AJ344" s="156">
        <f t="shared" si="51"/>
        <v>0</v>
      </c>
      <c r="AK344" s="156">
        <f t="shared" si="51"/>
        <v>0</v>
      </c>
      <c r="AL344" s="156">
        <f t="shared" si="51"/>
        <v>0</v>
      </c>
      <c r="AM344" s="156">
        <f t="shared" si="51"/>
        <v>0</v>
      </c>
      <c r="AN344" s="156">
        <f t="shared" si="51"/>
        <v>0</v>
      </c>
      <c r="AO344" s="156">
        <f t="shared" si="51"/>
        <v>0</v>
      </c>
      <c r="AP344" s="156">
        <f t="shared" si="51"/>
        <v>0</v>
      </c>
      <c r="AQ344" s="156">
        <f t="shared" si="52"/>
        <v>0</v>
      </c>
      <c r="AR344" s="156">
        <f t="shared" si="52"/>
        <v>0</v>
      </c>
      <c r="AS344" s="156">
        <f t="shared" si="52"/>
        <v>0</v>
      </c>
      <c r="AT344" s="156">
        <f t="shared" si="52"/>
        <v>0</v>
      </c>
      <c r="AU344" s="156">
        <f t="shared" si="52"/>
        <v>0</v>
      </c>
      <c r="AV344" s="156">
        <f t="shared" si="52"/>
        <v>0</v>
      </c>
      <c r="AW344" s="156">
        <f t="shared" si="52"/>
        <v>0</v>
      </c>
      <c r="AX344" s="156">
        <f t="shared" si="52"/>
        <v>0</v>
      </c>
      <c r="AY344" s="156">
        <f t="shared" si="52"/>
        <v>0</v>
      </c>
      <c r="AZ344" s="156">
        <f t="shared" si="52"/>
        <v>0</v>
      </c>
      <c r="BA344" s="156">
        <f t="shared" si="52"/>
        <v>0</v>
      </c>
      <c r="BB344" s="156">
        <f t="shared" si="52"/>
        <v>0</v>
      </c>
    </row>
    <row r="345" hidden="1" outlineLevel="1">
      <c r="B345" s="80" t="s">
        <v>193</v>
      </c>
      <c r="C345" s="74" t="s">
        <v>194</v>
      </c>
      <c r="D345" s="74" t="s">
        <v>57</v>
      </c>
      <c r="E345" s="74"/>
      <c r="F345" s="74" t="s">
        <v>57</v>
      </c>
      <c r="G345" s="74"/>
      <c r="H345" s="74"/>
      <c r="I345" s="74"/>
      <c r="J345" s="74"/>
      <c r="K345" s="74"/>
      <c r="L345" s="76">
        <f t="shared" si="48"/>
        <v>0</v>
      </c>
      <c r="M345" s="74"/>
      <c r="N345" s="137">
        <f t="shared" si="49"/>
        <v>0</v>
      </c>
      <c r="O345" s="137">
        <f t="shared" si="50"/>
        <v>0</v>
      </c>
      <c r="P345" s="137">
        <f>Site!I101</f>
        <v>0</v>
      </c>
      <c r="Q345" s="74"/>
      <c r="R345" s="138"/>
      <c r="S345" s="156">
        <f t="shared" si="51"/>
        <v>0</v>
      </c>
      <c r="T345" s="156">
        <f t="shared" si="51"/>
        <v>0</v>
      </c>
      <c r="U345" s="156">
        <f t="shared" si="51"/>
        <v>0</v>
      </c>
      <c r="V345" s="156">
        <f t="shared" si="51"/>
        <v>0</v>
      </c>
      <c r="W345" s="156">
        <f t="shared" si="51"/>
        <v>0</v>
      </c>
      <c r="X345" s="156">
        <f t="shared" si="51"/>
        <v>0</v>
      </c>
      <c r="Y345" s="156">
        <f t="shared" si="51"/>
        <v>0</v>
      </c>
      <c r="Z345" s="156">
        <f t="shared" si="51"/>
        <v>0</v>
      </c>
      <c r="AA345" s="156">
        <f t="shared" si="51"/>
        <v>0</v>
      </c>
      <c r="AB345" s="156">
        <f t="shared" si="51"/>
        <v>0</v>
      </c>
      <c r="AC345" s="156">
        <f t="shared" si="51"/>
        <v>0</v>
      </c>
      <c r="AD345" s="156">
        <f t="shared" si="51"/>
        <v>0</v>
      </c>
      <c r="AE345" s="156">
        <f t="shared" si="51"/>
        <v>0</v>
      </c>
      <c r="AF345" s="156">
        <f t="shared" si="51"/>
        <v>0</v>
      </c>
      <c r="AG345" s="156">
        <f t="shared" si="51"/>
        <v>0</v>
      </c>
      <c r="AH345" s="156">
        <f t="shared" si="51"/>
        <v>0</v>
      </c>
      <c r="AI345" s="156">
        <f t="shared" si="51"/>
        <v>0</v>
      </c>
      <c r="AJ345" s="156">
        <f t="shared" si="51"/>
        <v>0</v>
      </c>
      <c r="AK345" s="156">
        <f t="shared" si="51"/>
        <v>0</v>
      </c>
      <c r="AL345" s="156">
        <f t="shared" si="51"/>
        <v>0</v>
      </c>
      <c r="AM345" s="156">
        <f t="shared" si="51"/>
        <v>0</v>
      </c>
      <c r="AN345" s="156">
        <f t="shared" si="51"/>
        <v>0</v>
      </c>
      <c r="AO345" s="156">
        <f t="shared" si="51"/>
        <v>0</v>
      </c>
      <c r="AP345" s="156">
        <f t="shared" si="51"/>
        <v>0</v>
      </c>
      <c r="AQ345" s="156">
        <f t="shared" si="52"/>
        <v>0</v>
      </c>
      <c r="AR345" s="156">
        <f t="shared" si="52"/>
        <v>0</v>
      </c>
      <c r="AS345" s="156">
        <f t="shared" si="52"/>
        <v>0</v>
      </c>
      <c r="AT345" s="156">
        <f t="shared" si="52"/>
        <v>0</v>
      </c>
      <c r="AU345" s="156">
        <f t="shared" si="52"/>
        <v>0</v>
      </c>
      <c r="AV345" s="156">
        <f t="shared" si="52"/>
        <v>0</v>
      </c>
      <c r="AW345" s="156">
        <f t="shared" si="52"/>
        <v>0</v>
      </c>
      <c r="AX345" s="156">
        <f t="shared" si="52"/>
        <v>0</v>
      </c>
      <c r="AY345" s="156">
        <f t="shared" si="52"/>
        <v>0</v>
      </c>
      <c r="AZ345" s="156">
        <f t="shared" si="52"/>
        <v>0</v>
      </c>
      <c r="BA345" s="156">
        <f t="shared" si="52"/>
        <v>0</v>
      </c>
      <c r="BB345" s="156">
        <f t="shared" si="52"/>
        <v>0</v>
      </c>
    </row>
    <row r="346" hidden="1" outlineLevel="1">
      <c r="B346" s="80" t="s">
        <v>193</v>
      </c>
      <c r="C346" s="74" t="s">
        <v>194</v>
      </c>
      <c r="D346" s="74" t="s">
        <v>57</v>
      </c>
      <c r="E346" s="74"/>
      <c r="F346" s="74" t="s">
        <v>57</v>
      </c>
      <c r="G346" s="74"/>
      <c r="H346" s="74"/>
      <c r="I346" s="74"/>
      <c r="J346" s="74"/>
      <c r="K346" s="74"/>
      <c r="L346" s="76">
        <f t="shared" si="48"/>
        <v>0</v>
      </c>
      <c r="M346" s="74"/>
      <c r="N346" s="137">
        <f t="shared" si="49"/>
        <v>0</v>
      </c>
      <c r="O346" s="137">
        <f t="shared" si="50"/>
        <v>0</v>
      </c>
      <c r="P346" s="137">
        <f>Site!I102</f>
        <v>0</v>
      </c>
      <c r="Q346" s="74"/>
      <c r="R346" s="138"/>
      <c r="S346" s="156">
        <f t="shared" si="51"/>
        <v>0</v>
      </c>
      <c r="T346" s="156">
        <f t="shared" si="51"/>
        <v>0</v>
      </c>
      <c r="U346" s="156">
        <f t="shared" si="51"/>
        <v>0</v>
      </c>
      <c r="V346" s="156">
        <f t="shared" si="51"/>
        <v>0</v>
      </c>
      <c r="W346" s="156">
        <f t="shared" si="51"/>
        <v>0</v>
      </c>
      <c r="X346" s="156">
        <f t="shared" si="51"/>
        <v>0</v>
      </c>
      <c r="Y346" s="156">
        <f t="shared" si="51"/>
        <v>0</v>
      </c>
      <c r="Z346" s="156">
        <f t="shared" si="51"/>
        <v>0</v>
      </c>
      <c r="AA346" s="156">
        <f t="shared" si="51"/>
        <v>0</v>
      </c>
      <c r="AB346" s="156">
        <f t="shared" si="51"/>
        <v>0</v>
      </c>
      <c r="AC346" s="156">
        <f t="shared" si="51"/>
        <v>0</v>
      </c>
      <c r="AD346" s="156">
        <f t="shared" si="51"/>
        <v>0</v>
      </c>
      <c r="AE346" s="156">
        <f t="shared" si="51"/>
        <v>0</v>
      </c>
      <c r="AF346" s="156">
        <f t="shared" si="51"/>
        <v>0</v>
      </c>
      <c r="AG346" s="156">
        <f t="shared" si="51"/>
        <v>0</v>
      </c>
      <c r="AH346" s="156">
        <f t="shared" si="51"/>
        <v>0</v>
      </c>
      <c r="AI346" s="156">
        <f t="shared" si="51"/>
        <v>0</v>
      </c>
      <c r="AJ346" s="156">
        <f t="shared" si="51"/>
        <v>0</v>
      </c>
      <c r="AK346" s="156">
        <f t="shared" si="51"/>
        <v>0</v>
      </c>
      <c r="AL346" s="156">
        <f t="shared" si="51"/>
        <v>0</v>
      </c>
      <c r="AM346" s="156">
        <f t="shared" si="51"/>
        <v>0</v>
      </c>
      <c r="AN346" s="156">
        <f t="shared" si="51"/>
        <v>0</v>
      </c>
      <c r="AO346" s="156">
        <f t="shared" si="51"/>
        <v>0</v>
      </c>
      <c r="AP346" s="156">
        <f t="shared" si="51"/>
        <v>0</v>
      </c>
      <c r="AQ346" s="156">
        <f t="shared" si="52"/>
        <v>0</v>
      </c>
      <c r="AR346" s="156">
        <f t="shared" si="52"/>
        <v>0</v>
      </c>
      <c r="AS346" s="156">
        <f t="shared" si="52"/>
        <v>0</v>
      </c>
      <c r="AT346" s="156">
        <f t="shared" si="52"/>
        <v>0</v>
      </c>
      <c r="AU346" s="156">
        <f t="shared" si="52"/>
        <v>0</v>
      </c>
      <c r="AV346" s="156">
        <f t="shared" si="52"/>
        <v>0</v>
      </c>
      <c r="AW346" s="156">
        <f t="shared" si="52"/>
        <v>0</v>
      </c>
      <c r="AX346" s="156">
        <f t="shared" si="52"/>
        <v>0</v>
      </c>
      <c r="AY346" s="156">
        <f t="shared" si="52"/>
        <v>0</v>
      </c>
      <c r="AZ346" s="156">
        <f t="shared" si="52"/>
        <v>0</v>
      </c>
      <c r="BA346" s="156">
        <f t="shared" si="52"/>
        <v>0</v>
      </c>
      <c r="BB346" s="156">
        <f t="shared" si="52"/>
        <v>0</v>
      </c>
    </row>
    <row r="347" hidden="1" outlineLevel="1">
      <c r="B347" s="80" t="s">
        <v>193</v>
      </c>
      <c r="C347" s="74" t="s">
        <v>194</v>
      </c>
      <c r="D347" s="74" t="s">
        <v>57</v>
      </c>
      <c r="E347" s="74"/>
      <c r="F347" s="74" t="s">
        <v>57</v>
      </c>
      <c r="G347" s="74"/>
      <c r="H347" s="74"/>
      <c r="I347" s="74"/>
      <c r="J347" s="74"/>
      <c r="K347" s="74"/>
      <c r="L347" s="76">
        <f t="shared" si="48"/>
        <v>0</v>
      </c>
      <c r="M347" s="74"/>
      <c r="N347" s="137">
        <f t="shared" si="49"/>
        <v>0</v>
      </c>
      <c r="O347" s="137">
        <f t="shared" si="50"/>
        <v>0</v>
      </c>
      <c r="P347" s="137">
        <f>Site!I103</f>
        <v>0</v>
      </c>
      <c r="Q347" s="74"/>
      <c r="R347" s="138"/>
      <c r="S347" s="156">
        <f t="shared" si="51"/>
        <v>0</v>
      </c>
      <c r="T347" s="156">
        <f t="shared" si="51"/>
        <v>0</v>
      </c>
      <c r="U347" s="156">
        <f t="shared" si="51"/>
        <v>0</v>
      </c>
      <c r="V347" s="156">
        <f t="shared" si="51"/>
        <v>0</v>
      </c>
      <c r="W347" s="156">
        <f t="shared" si="51"/>
        <v>0</v>
      </c>
      <c r="X347" s="156">
        <f t="shared" si="51"/>
        <v>0</v>
      </c>
      <c r="Y347" s="156">
        <f t="shared" si="51"/>
        <v>0</v>
      </c>
      <c r="Z347" s="156">
        <f t="shared" si="51"/>
        <v>0</v>
      </c>
      <c r="AA347" s="156">
        <f t="shared" si="51"/>
        <v>0</v>
      </c>
      <c r="AB347" s="156">
        <f t="shared" si="51"/>
        <v>0</v>
      </c>
      <c r="AC347" s="156">
        <f t="shared" si="51"/>
        <v>0</v>
      </c>
      <c r="AD347" s="156">
        <f t="shared" si="51"/>
        <v>0</v>
      </c>
      <c r="AE347" s="156">
        <f t="shared" si="51"/>
        <v>0</v>
      </c>
      <c r="AF347" s="156">
        <f t="shared" si="51"/>
        <v>0</v>
      </c>
      <c r="AG347" s="156">
        <f t="shared" si="51"/>
        <v>0</v>
      </c>
      <c r="AH347" s="156">
        <f t="shared" si="51"/>
        <v>0</v>
      </c>
      <c r="AI347" s="156">
        <f t="shared" si="51"/>
        <v>0</v>
      </c>
      <c r="AJ347" s="156">
        <f t="shared" si="51"/>
        <v>0</v>
      </c>
      <c r="AK347" s="156">
        <f t="shared" si="51"/>
        <v>0</v>
      </c>
      <c r="AL347" s="156">
        <f t="shared" si="51"/>
        <v>0</v>
      </c>
      <c r="AM347" s="156">
        <f t="shared" si="51"/>
        <v>0</v>
      </c>
      <c r="AN347" s="156">
        <f t="shared" si="51"/>
        <v>0</v>
      </c>
      <c r="AO347" s="156">
        <f t="shared" si="51"/>
        <v>0</v>
      </c>
      <c r="AP347" s="156">
        <f t="shared" si="51"/>
        <v>0</v>
      </c>
      <c r="AQ347" s="156">
        <f t="shared" si="52"/>
        <v>0</v>
      </c>
      <c r="AR347" s="156">
        <f t="shared" si="52"/>
        <v>0</v>
      </c>
      <c r="AS347" s="156">
        <f t="shared" si="52"/>
        <v>0</v>
      </c>
      <c r="AT347" s="156">
        <f t="shared" si="52"/>
        <v>0</v>
      </c>
      <c r="AU347" s="156">
        <f t="shared" si="52"/>
        <v>0</v>
      </c>
      <c r="AV347" s="156">
        <f t="shared" si="52"/>
        <v>0</v>
      </c>
      <c r="AW347" s="156">
        <f t="shared" si="52"/>
        <v>0</v>
      </c>
      <c r="AX347" s="156">
        <f t="shared" si="52"/>
        <v>0</v>
      </c>
      <c r="AY347" s="156">
        <f t="shared" si="52"/>
        <v>0</v>
      </c>
      <c r="AZ347" s="156">
        <f t="shared" si="52"/>
        <v>0</v>
      </c>
      <c r="BA347" s="156">
        <f t="shared" si="52"/>
        <v>0</v>
      </c>
      <c r="BB347" s="156">
        <f t="shared" si="52"/>
        <v>0</v>
      </c>
    </row>
    <row r="348" hidden="1" outlineLevel="1">
      <c r="B348" s="80" t="s">
        <v>193</v>
      </c>
      <c r="C348" s="74" t="s">
        <v>194</v>
      </c>
      <c r="D348" s="74" t="s">
        <v>57</v>
      </c>
      <c r="E348" s="74"/>
      <c r="F348" s="74" t="s">
        <v>57</v>
      </c>
      <c r="G348" s="74"/>
      <c r="H348" s="74"/>
      <c r="I348" s="74"/>
      <c r="J348" s="74"/>
      <c r="K348" s="74"/>
      <c r="L348" s="76">
        <f t="shared" si="48"/>
        <v>0</v>
      </c>
      <c r="M348" s="74"/>
      <c r="N348" s="137">
        <f t="shared" si="49"/>
        <v>0</v>
      </c>
      <c r="O348" s="137">
        <f t="shared" si="50"/>
        <v>0</v>
      </c>
      <c r="P348" s="137">
        <f>Site!I104</f>
        <v>0</v>
      </c>
      <c r="Q348" s="74"/>
      <c r="R348" s="138"/>
      <c r="S348" s="156">
        <f t="shared" si="51"/>
        <v>0</v>
      </c>
      <c r="T348" s="156">
        <f t="shared" si="51"/>
        <v>0</v>
      </c>
      <c r="U348" s="156">
        <f t="shared" si="51"/>
        <v>0</v>
      </c>
      <c r="V348" s="156">
        <f t="shared" si="51"/>
        <v>0</v>
      </c>
      <c r="W348" s="156">
        <f t="shared" si="51"/>
        <v>0</v>
      </c>
      <c r="X348" s="156">
        <f t="shared" si="51"/>
        <v>0</v>
      </c>
      <c r="Y348" s="156">
        <f t="shared" si="51"/>
        <v>0</v>
      </c>
      <c r="Z348" s="156">
        <f t="shared" si="51"/>
        <v>0</v>
      </c>
      <c r="AA348" s="156">
        <f t="shared" si="51"/>
        <v>0</v>
      </c>
      <c r="AB348" s="156">
        <f t="shared" si="51"/>
        <v>0</v>
      </c>
      <c r="AC348" s="156">
        <f t="shared" si="51"/>
        <v>0</v>
      </c>
      <c r="AD348" s="156">
        <f t="shared" si="51"/>
        <v>0</v>
      </c>
      <c r="AE348" s="156">
        <f t="shared" si="51"/>
        <v>0</v>
      </c>
      <c r="AF348" s="156">
        <f t="shared" si="51"/>
        <v>0</v>
      </c>
      <c r="AG348" s="156">
        <f t="shared" si="51"/>
        <v>0</v>
      </c>
      <c r="AH348" s="156">
        <f t="shared" si="51"/>
        <v>0</v>
      </c>
      <c r="AI348" s="156">
        <f t="shared" si="51"/>
        <v>0</v>
      </c>
      <c r="AJ348" s="156">
        <f t="shared" si="51"/>
        <v>0</v>
      </c>
      <c r="AK348" s="156">
        <f t="shared" si="51"/>
        <v>0</v>
      </c>
      <c r="AL348" s="156">
        <f t="shared" si="51"/>
        <v>0</v>
      </c>
      <c r="AM348" s="156">
        <f t="shared" si="51"/>
        <v>0</v>
      </c>
      <c r="AN348" s="156">
        <f t="shared" si="51"/>
        <v>0</v>
      </c>
      <c r="AO348" s="156">
        <f t="shared" si="51"/>
        <v>0</v>
      </c>
      <c r="AP348" s="156">
        <f t="shared" si="51"/>
        <v>0</v>
      </c>
      <c r="AQ348" s="156">
        <f t="shared" si="52"/>
        <v>0</v>
      </c>
      <c r="AR348" s="156">
        <f t="shared" si="52"/>
        <v>0</v>
      </c>
      <c r="AS348" s="156">
        <f t="shared" si="52"/>
        <v>0</v>
      </c>
      <c r="AT348" s="156">
        <f t="shared" si="52"/>
        <v>0</v>
      </c>
      <c r="AU348" s="156">
        <f t="shared" si="52"/>
        <v>0</v>
      </c>
      <c r="AV348" s="156">
        <f t="shared" si="52"/>
        <v>0</v>
      </c>
      <c r="AW348" s="156">
        <f t="shared" si="52"/>
        <v>0</v>
      </c>
      <c r="AX348" s="156">
        <f t="shared" si="52"/>
        <v>0</v>
      </c>
      <c r="AY348" s="156">
        <f t="shared" si="52"/>
        <v>0</v>
      </c>
      <c r="AZ348" s="156">
        <f t="shared" si="52"/>
        <v>0</v>
      </c>
      <c r="BA348" s="156">
        <f t="shared" si="52"/>
        <v>0</v>
      </c>
      <c r="BB348" s="156">
        <f t="shared" si="52"/>
        <v>0</v>
      </c>
    </row>
    <row r="349" hidden="1" outlineLevel="1">
      <c r="B349" s="80" t="s">
        <v>193</v>
      </c>
      <c r="C349" s="74" t="s">
        <v>194</v>
      </c>
      <c r="D349" s="74" t="s">
        <v>57</v>
      </c>
      <c r="E349" s="74"/>
      <c r="F349" s="74" t="s">
        <v>57</v>
      </c>
      <c r="G349" s="74"/>
      <c r="H349" s="74"/>
      <c r="I349" s="74"/>
      <c r="J349" s="74"/>
      <c r="K349" s="74"/>
      <c r="L349" s="76">
        <f t="shared" si="48"/>
        <v>0</v>
      </c>
      <c r="M349" s="74"/>
      <c r="N349" s="137">
        <f t="shared" si="49"/>
        <v>0</v>
      </c>
      <c r="O349" s="137">
        <f t="shared" si="50"/>
        <v>0</v>
      </c>
      <c r="P349" s="137">
        <f>Site!I105</f>
        <v>0</v>
      </c>
      <c r="Q349" s="74"/>
      <c r="R349" s="138"/>
      <c r="S349" s="156">
        <f t="shared" si="51"/>
        <v>0</v>
      </c>
      <c r="T349" s="156">
        <f t="shared" si="51"/>
        <v>0</v>
      </c>
      <c r="U349" s="156">
        <f t="shared" si="51"/>
        <v>0</v>
      </c>
      <c r="V349" s="156">
        <f t="shared" si="51"/>
        <v>0</v>
      </c>
      <c r="W349" s="156">
        <f t="shared" si="51"/>
        <v>0</v>
      </c>
      <c r="X349" s="156">
        <f t="shared" si="51"/>
        <v>0</v>
      </c>
      <c r="Y349" s="156">
        <f t="shared" si="51"/>
        <v>0</v>
      </c>
      <c r="Z349" s="156">
        <f t="shared" si="51"/>
        <v>0</v>
      </c>
      <c r="AA349" s="156">
        <f t="shared" si="51"/>
        <v>0</v>
      </c>
      <c r="AB349" s="156">
        <f t="shared" si="51"/>
        <v>0</v>
      </c>
      <c r="AC349" s="156">
        <f t="shared" si="51"/>
        <v>0</v>
      </c>
      <c r="AD349" s="156">
        <f t="shared" si="51"/>
        <v>0</v>
      </c>
      <c r="AE349" s="156">
        <f t="shared" si="51"/>
        <v>0</v>
      </c>
      <c r="AF349" s="156">
        <f t="shared" si="51"/>
        <v>0</v>
      </c>
      <c r="AG349" s="156">
        <f t="shared" si="51"/>
        <v>0</v>
      </c>
      <c r="AH349" s="156">
        <f t="shared" si="51"/>
        <v>0</v>
      </c>
      <c r="AI349" s="156">
        <f t="shared" si="51"/>
        <v>0</v>
      </c>
      <c r="AJ349" s="156">
        <f t="shared" si="51"/>
        <v>0</v>
      </c>
      <c r="AK349" s="156">
        <f t="shared" si="51"/>
        <v>0</v>
      </c>
      <c r="AL349" s="156">
        <f t="shared" si="51"/>
        <v>0</v>
      </c>
      <c r="AM349" s="156">
        <f t="shared" si="51"/>
        <v>0</v>
      </c>
      <c r="AN349" s="156">
        <f t="shared" si="51"/>
        <v>0</v>
      </c>
      <c r="AO349" s="156">
        <f t="shared" si="51"/>
        <v>0</v>
      </c>
      <c r="AP349" s="156">
        <f t="shared" si="51"/>
        <v>0</v>
      </c>
      <c r="AQ349" s="156">
        <f t="shared" si="52"/>
        <v>0</v>
      </c>
      <c r="AR349" s="156">
        <f t="shared" si="52"/>
        <v>0</v>
      </c>
      <c r="AS349" s="156">
        <f t="shared" si="52"/>
        <v>0</v>
      </c>
      <c r="AT349" s="156">
        <f t="shared" si="52"/>
        <v>0</v>
      </c>
      <c r="AU349" s="156">
        <f t="shared" si="52"/>
        <v>0</v>
      </c>
      <c r="AV349" s="156">
        <f t="shared" si="52"/>
        <v>0</v>
      </c>
      <c r="AW349" s="156">
        <f t="shared" si="52"/>
        <v>0</v>
      </c>
      <c r="AX349" s="156">
        <f t="shared" si="52"/>
        <v>0</v>
      </c>
      <c r="AY349" s="156">
        <f t="shared" si="52"/>
        <v>0</v>
      </c>
      <c r="AZ349" s="156">
        <f t="shared" si="52"/>
        <v>0</v>
      </c>
      <c r="BA349" s="156">
        <f t="shared" si="52"/>
        <v>0</v>
      </c>
      <c r="BB349" s="156">
        <f t="shared" si="52"/>
        <v>0</v>
      </c>
    </row>
    <row r="350" hidden="1" outlineLevel="1">
      <c r="B350" s="80" t="s">
        <v>193</v>
      </c>
      <c r="C350" s="74" t="s">
        <v>194</v>
      </c>
      <c r="D350" s="74" t="s">
        <v>57</v>
      </c>
      <c r="E350" s="74"/>
      <c r="F350" s="74" t="s">
        <v>57</v>
      </c>
      <c r="G350" s="74"/>
      <c r="H350" s="74"/>
      <c r="I350" s="74"/>
      <c r="J350" s="74"/>
      <c r="K350" s="74"/>
      <c r="L350" s="76">
        <f t="shared" si="48"/>
        <v>0</v>
      </c>
      <c r="M350" s="74"/>
      <c r="N350" s="137">
        <f t="shared" si="49"/>
        <v>0</v>
      </c>
      <c r="O350" s="137">
        <f t="shared" si="50"/>
        <v>0</v>
      </c>
      <c r="P350" s="137">
        <f>Site!I106</f>
        <v>0</v>
      </c>
      <c r="Q350" s="74"/>
      <c r="R350" s="138"/>
      <c r="S350" s="156">
        <f t="shared" si="51"/>
        <v>0</v>
      </c>
      <c r="T350" s="156">
        <f t="shared" si="51"/>
        <v>0</v>
      </c>
      <c r="U350" s="156">
        <f t="shared" si="51"/>
        <v>0</v>
      </c>
      <c r="V350" s="156">
        <f t="shared" si="51"/>
        <v>0</v>
      </c>
      <c r="W350" s="156">
        <f t="shared" si="51"/>
        <v>0</v>
      </c>
      <c r="X350" s="156">
        <f t="shared" si="51"/>
        <v>0</v>
      </c>
      <c r="Y350" s="156">
        <f t="shared" si="51"/>
        <v>0</v>
      </c>
      <c r="Z350" s="156">
        <f t="shared" si="51"/>
        <v>0</v>
      </c>
      <c r="AA350" s="156">
        <f t="shared" si="51"/>
        <v>0</v>
      </c>
      <c r="AB350" s="156">
        <f t="shared" si="51"/>
        <v>0</v>
      </c>
      <c r="AC350" s="156">
        <f t="shared" si="51"/>
        <v>0</v>
      </c>
      <c r="AD350" s="156">
        <f t="shared" si="51"/>
        <v>0</v>
      </c>
      <c r="AE350" s="156">
        <f t="shared" si="51"/>
        <v>0</v>
      </c>
      <c r="AF350" s="156">
        <f t="shared" si="51"/>
        <v>0</v>
      </c>
      <c r="AG350" s="156">
        <f t="shared" si="51"/>
        <v>0</v>
      </c>
      <c r="AH350" s="156">
        <f t="shared" si="51"/>
        <v>0</v>
      </c>
      <c r="AI350" s="156">
        <f t="shared" si="51"/>
        <v>0</v>
      </c>
      <c r="AJ350" s="156">
        <f t="shared" si="51"/>
        <v>0</v>
      </c>
      <c r="AK350" s="156">
        <f t="shared" si="51"/>
        <v>0</v>
      </c>
      <c r="AL350" s="156">
        <f t="shared" si="51"/>
        <v>0</v>
      </c>
      <c r="AM350" s="156">
        <f t="shared" si="51"/>
        <v>0</v>
      </c>
      <c r="AN350" s="156">
        <f t="shared" si="51"/>
        <v>0</v>
      </c>
      <c r="AO350" s="156">
        <f t="shared" si="51"/>
        <v>0</v>
      </c>
      <c r="AP350" s="156">
        <f t="shared" si="51"/>
        <v>0</v>
      </c>
      <c r="AQ350" s="156">
        <f t="shared" si="52"/>
        <v>0</v>
      </c>
      <c r="AR350" s="156">
        <f t="shared" si="52"/>
        <v>0</v>
      </c>
      <c r="AS350" s="156">
        <f t="shared" si="52"/>
        <v>0</v>
      </c>
      <c r="AT350" s="156">
        <f t="shared" si="52"/>
        <v>0</v>
      </c>
      <c r="AU350" s="156">
        <f t="shared" si="52"/>
        <v>0</v>
      </c>
      <c r="AV350" s="156">
        <f t="shared" si="52"/>
        <v>0</v>
      </c>
      <c r="AW350" s="156">
        <f t="shared" si="52"/>
        <v>0</v>
      </c>
      <c r="AX350" s="156">
        <f t="shared" si="52"/>
        <v>0</v>
      </c>
      <c r="AY350" s="156">
        <f t="shared" si="52"/>
        <v>0</v>
      </c>
      <c r="AZ350" s="156">
        <f t="shared" si="52"/>
        <v>0</v>
      </c>
      <c r="BA350" s="156">
        <f t="shared" si="52"/>
        <v>0</v>
      </c>
      <c r="BB350" s="156">
        <f t="shared" si="52"/>
        <v>0</v>
      </c>
    </row>
    <row r="351" hidden="1" outlineLevel="1">
      <c r="B351" s="80" t="s">
        <v>193</v>
      </c>
      <c r="C351" s="74" t="s">
        <v>194</v>
      </c>
      <c r="D351" s="74" t="s">
        <v>57</v>
      </c>
      <c r="E351" s="74"/>
      <c r="F351" s="74" t="s">
        <v>57</v>
      </c>
      <c r="G351" s="74"/>
      <c r="H351" s="74"/>
      <c r="I351" s="74"/>
      <c r="J351" s="74"/>
      <c r="K351" s="74"/>
      <c r="L351" s="76">
        <f t="shared" si="48"/>
        <v>0</v>
      </c>
      <c r="M351" s="74"/>
      <c r="N351" s="137">
        <f t="shared" si="49"/>
        <v>0</v>
      </c>
      <c r="O351" s="137">
        <f t="shared" si="50"/>
        <v>0</v>
      </c>
      <c r="P351" s="137">
        <f>Site!I107</f>
        <v>0</v>
      </c>
      <c r="Q351" s="74"/>
      <c r="R351" s="138"/>
      <c r="S351" s="156">
        <f t="shared" si="51"/>
        <v>0</v>
      </c>
      <c r="T351" s="156">
        <f t="shared" si="51"/>
        <v>0</v>
      </c>
      <c r="U351" s="156">
        <f t="shared" si="51"/>
        <v>0</v>
      </c>
      <c r="V351" s="156">
        <f t="shared" si="51"/>
        <v>0</v>
      </c>
      <c r="W351" s="156">
        <f t="shared" si="51"/>
        <v>0</v>
      </c>
      <c r="X351" s="156">
        <f t="shared" si="51"/>
        <v>0</v>
      </c>
      <c r="Y351" s="156">
        <f t="shared" si="51"/>
        <v>0</v>
      </c>
      <c r="Z351" s="156">
        <f t="shared" si="51"/>
        <v>0</v>
      </c>
      <c r="AA351" s="156">
        <f t="shared" si="51"/>
        <v>0</v>
      </c>
      <c r="AB351" s="156">
        <f t="shared" si="51"/>
        <v>0</v>
      </c>
      <c r="AC351" s="156">
        <f t="shared" si="51"/>
        <v>0</v>
      </c>
      <c r="AD351" s="156">
        <f t="shared" si="51"/>
        <v>0</v>
      </c>
      <c r="AE351" s="156">
        <f t="shared" si="51"/>
        <v>0</v>
      </c>
      <c r="AF351" s="156">
        <f t="shared" si="51"/>
        <v>0</v>
      </c>
      <c r="AG351" s="156">
        <f t="shared" si="51"/>
        <v>0</v>
      </c>
      <c r="AH351" s="156">
        <f t="shared" si="51"/>
        <v>0</v>
      </c>
      <c r="AI351" s="156">
        <f t="shared" si="51"/>
        <v>0</v>
      </c>
      <c r="AJ351" s="156">
        <f t="shared" si="51"/>
        <v>0</v>
      </c>
      <c r="AK351" s="156">
        <f t="shared" si="51"/>
        <v>0</v>
      </c>
      <c r="AL351" s="156">
        <f t="shared" si="51"/>
        <v>0</v>
      </c>
      <c r="AM351" s="156">
        <f t="shared" si="51"/>
        <v>0</v>
      </c>
      <c r="AN351" s="156">
        <f t="shared" si="51"/>
        <v>0</v>
      </c>
      <c r="AO351" s="156">
        <f t="shared" si="51"/>
        <v>0</v>
      </c>
      <c r="AP351" s="156">
        <f t="shared" si="51"/>
        <v>0</v>
      </c>
      <c r="AQ351" s="156">
        <f t="shared" si="52"/>
        <v>0</v>
      </c>
      <c r="AR351" s="156">
        <f t="shared" si="52"/>
        <v>0</v>
      </c>
      <c r="AS351" s="156">
        <f t="shared" si="52"/>
        <v>0</v>
      </c>
      <c r="AT351" s="156">
        <f t="shared" si="52"/>
        <v>0</v>
      </c>
      <c r="AU351" s="156">
        <f t="shared" si="52"/>
        <v>0</v>
      </c>
      <c r="AV351" s="156">
        <f t="shared" si="52"/>
        <v>0</v>
      </c>
      <c r="AW351" s="156">
        <f t="shared" si="52"/>
        <v>0</v>
      </c>
      <c r="AX351" s="156">
        <f t="shared" si="52"/>
        <v>0</v>
      </c>
      <c r="AY351" s="156">
        <f t="shared" si="52"/>
        <v>0</v>
      </c>
      <c r="AZ351" s="156">
        <f t="shared" si="52"/>
        <v>0</v>
      </c>
      <c r="BA351" s="156">
        <f t="shared" si="52"/>
        <v>0</v>
      </c>
      <c r="BB351" s="156">
        <f t="shared" si="52"/>
        <v>0</v>
      </c>
    </row>
    <row r="352" hidden="1" outlineLevel="1">
      <c r="B352" s="80" t="s">
        <v>193</v>
      </c>
      <c r="C352" s="74" t="s">
        <v>194</v>
      </c>
      <c r="D352" s="74" t="s">
        <v>57</v>
      </c>
      <c r="E352" s="74"/>
      <c r="F352" s="74" t="s">
        <v>57</v>
      </c>
      <c r="G352" s="74"/>
      <c r="H352" s="74"/>
      <c r="I352" s="74"/>
      <c r="J352" s="74"/>
      <c r="K352" s="74"/>
      <c r="L352" s="76">
        <f t="shared" si="48"/>
        <v>0</v>
      </c>
      <c r="M352" s="74"/>
      <c r="N352" s="137">
        <f t="shared" si="49"/>
        <v>0</v>
      </c>
      <c r="O352" s="137">
        <f t="shared" si="50"/>
        <v>0</v>
      </c>
      <c r="P352" s="137">
        <f>Site!I108</f>
        <v>0</v>
      </c>
      <c r="Q352" s="74"/>
      <c r="R352" s="138"/>
      <c r="S352" s="156">
        <f t="shared" si="51"/>
        <v>0</v>
      </c>
      <c r="T352" s="156">
        <f t="shared" si="51"/>
        <v>0</v>
      </c>
      <c r="U352" s="156">
        <f t="shared" si="51"/>
        <v>0</v>
      </c>
      <c r="V352" s="156">
        <f t="shared" si="51"/>
        <v>0</v>
      </c>
      <c r="W352" s="156">
        <f t="shared" si="51"/>
        <v>0</v>
      </c>
      <c r="X352" s="156">
        <f t="shared" si="51"/>
        <v>0</v>
      </c>
      <c r="Y352" s="156">
        <f t="shared" si="51"/>
        <v>0</v>
      </c>
      <c r="Z352" s="156">
        <f t="shared" si="51"/>
        <v>0</v>
      </c>
      <c r="AA352" s="156">
        <f t="shared" si="51"/>
        <v>0</v>
      </c>
      <c r="AB352" s="156">
        <f t="shared" si="51"/>
        <v>0</v>
      </c>
      <c r="AC352" s="156">
        <f t="shared" si="51"/>
        <v>0</v>
      </c>
      <c r="AD352" s="156">
        <f t="shared" si="51"/>
        <v>0</v>
      </c>
      <c r="AE352" s="156">
        <f t="shared" si="51"/>
        <v>0</v>
      </c>
      <c r="AF352" s="156">
        <f t="shared" si="51"/>
        <v>0</v>
      </c>
      <c r="AG352" s="156">
        <f t="shared" si="51"/>
        <v>0</v>
      </c>
      <c r="AH352" s="156">
        <f t="shared" si="51"/>
        <v>0</v>
      </c>
      <c r="AI352" s="156">
        <f t="shared" si="51"/>
        <v>0</v>
      </c>
      <c r="AJ352" s="156">
        <f t="shared" si="51"/>
        <v>0</v>
      </c>
      <c r="AK352" s="156">
        <f t="shared" si="51"/>
        <v>0</v>
      </c>
      <c r="AL352" s="156">
        <f t="shared" si="51"/>
        <v>0</v>
      </c>
      <c r="AM352" s="156">
        <f t="shared" si="51"/>
        <v>0</v>
      </c>
      <c r="AN352" s="156">
        <f t="shared" si="51"/>
        <v>0</v>
      </c>
      <c r="AO352" s="156">
        <f t="shared" si="51"/>
        <v>0</v>
      </c>
      <c r="AP352" s="156">
        <f t="shared" si="51"/>
        <v>0</v>
      </c>
      <c r="AQ352" s="156">
        <f t="shared" si="52"/>
        <v>0</v>
      </c>
      <c r="AR352" s="156">
        <f t="shared" si="52"/>
        <v>0</v>
      </c>
      <c r="AS352" s="156">
        <f t="shared" si="52"/>
        <v>0</v>
      </c>
      <c r="AT352" s="156">
        <f t="shared" si="52"/>
        <v>0</v>
      </c>
      <c r="AU352" s="156">
        <f t="shared" si="52"/>
        <v>0</v>
      </c>
      <c r="AV352" s="156">
        <f t="shared" si="52"/>
        <v>0</v>
      </c>
      <c r="AW352" s="156">
        <f t="shared" si="52"/>
        <v>0</v>
      </c>
      <c r="AX352" s="156">
        <f t="shared" si="52"/>
        <v>0</v>
      </c>
      <c r="AY352" s="156">
        <f t="shared" si="52"/>
        <v>0</v>
      </c>
      <c r="AZ352" s="156">
        <f t="shared" si="52"/>
        <v>0</v>
      </c>
      <c r="BA352" s="156">
        <f t="shared" si="52"/>
        <v>0</v>
      </c>
      <c r="BB352" s="156">
        <f t="shared" si="52"/>
        <v>0</v>
      </c>
    </row>
    <row r="353" hidden="1" outlineLevel="1">
      <c r="B353" s="80" t="s">
        <v>193</v>
      </c>
      <c r="C353" s="74" t="s">
        <v>194</v>
      </c>
      <c r="D353" s="74" t="s">
        <v>57</v>
      </c>
      <c r="E353" s="74"/>
      <c r="F353" s="74" t="s">
        <v>57</v>
      </c>
      <c r="G353" s="74"/>
      <c r="H353" s="74"/>
      <c r="I353" s="74"/>
      <c r="J353" s="74"/>
      <c r="K353" s="74"/>
      <c r="L353" s="76">
        <f t="shared" si="48"/>
        <v>0</v>
      </c>
      <c r="M353" s="74"/>
      <c r="N353" s="137">
        <f t="shared" si="49"/>
        <v>0</v>
      </c>
      <c r="O353" s="137">
        <f t="shared" si="50"/>
        <v>0</v>
      </c>
      <c r="P353" s="137">
        <f>Site!I109</f>
        <v>0</v>
      </c>
      <c r="Q353" s="74"/>
      <c r="R353" s="138"/>
      <c r="S353" s="156">
        <f t="shared" si="51"/>
        <v>0</v>
      </c>
      <c r="T353" s="156">
        <f t="shared" si="51"/>
        <v>0</v>
      </c>
      <c r="U353" s="156">
        <f t="shared" si="51"/>
        <v>0</v>
      </c>
      <c r="V353" s="156">
        <f t="shared" si="51"/>
        <v>0</v>
      </c>
      <c r="W353" s="156">
        <f t="shared" si="51"/>
        <v>0</v>
      </c>
      <c r="X353" s="156">
        <f t="shared" si="51"/>
        <v>0</v>
      </c>
      <c r="Y353" s="156">
        <f t="shared" si="51"/>
        <v>0</v>
      </c>
      <c r="Z353" s="156">
        <f t="shared" si="51"/>
        <v>0</v>
      </c>
      <c r="AA353" s="156">
        <f t="shared" si="51"/>
        <v>0</v>
      </c>
      <c r="AB353" s="156">
        <f t="shared" si="51"/>
        <v>0</v>
      </c>
      <c r="AC353" s="156">
        <f t="shared" si="51"/>
        <v>0</v>
      </c>
      <c r="AD353" s="156">
        <f t="shared" si="51"/>
        <v>0</v>
      </c>
      <c r="AE353" s="156">
        <f t="shared" si="51"/>
        <v>0</v>
      </c>
      <c r="AF353" s="156">
        <f t="shared" si="51"/>
        <v>0</v>
      </c>
      <c r="AG353" s="156">
        <f t="shared" si="51"/>
        <v>0</v>
      </c>
      <c r="AH353" s="156">
        <f t="shared" si="51"/>
        <v>0</v>
      </c>
      <c r="AI353" s="156">
        <f t="shared" si="51"/>
        <v>0</v>
      </c>
      <c r="AJ353" s="156">
        <f t="shared" si="51"/>
        <v>0</v>
      </c>
      <c r="AK353" s="156">
        <f t="shared" si="51"/>
        <v>0</v>
      </c>
      <c r="AL353" s="156">
        <f t="shared" si="51"/>
        <v>0</v>
      </c>
      <c r="AM353" s="156">
        <f t="shared" si="51"/>
        <v>0</v>
      </c>
      <c r="AN353" s="156">
        <f t="shared" si="51"/>
        <v>0</v>
      </c>
      <c r="AO353" s="156">
        <f t="shared" si="51"/>
        <v>0</v>
      </c>
      <c r="AP353" s="156">
        <f t="shared" si="51"/>
        <v>0</v>
      </c>
      <c r="AQ353" s="156">
        <f t="shared" si="52"/>
        <v>0</v>
      </c>
      <c r="AR353" s="156">
        <f t="shared" si="52"/>
        <v>0</v>
      </c>
      <c r="AS353" s="156">
        <f t="shared" si="52"/>
        <v>0</v>
      </c>
      <c r="AT353" s="156">
        <f t="shared" si="52"/>
        <v>0</v>
      </c>
      <c r="AU353" s="156">
        <f t="shared" si="52"/>
        <v>0</v>
      </c>
      <c r="AV353" s="156">
        <f t="shared" si="52"/>
        <v>0</v>
      </c>
      <c r="AW353" s="156">
        <f t="shared" si="52"/>
        <v>0</v>
      </c>
      <c r="AX353" s="156">
        <f t="shared" si="52"/>
        <v>0</v>
      </c>
      <c r="AY353" s="156">
        <f t="shared" si="52"/>
        <v>0</v>
      </c>
      <c r="AZ353" s="156">
        <f t="shared" si="52"/>
        <v>0</v>
      </c>
      <c r="BA353" s="156">
        <f t="shared" si="52"/>
        <v>0</v>
      </c>
      <c r="BB353" s="156">
        <f t="shared" si="52"/>
        <v>0</v>
      </c>
    </row>
    <row r="354" hidden="1" outlineLevel="1">
      <c r="B354" s="80" t="s">
        <v>193</v>
      </c>
      <c r="C354" s="74" t="s">
        <v>194</v>
      </c>
      <c r="D354" s="74" t="s">
        <v>57</v>
      </c>
      <c r="E354" s="74"/>
      <c r="F354" s="74" t="s">
        <v>57</v>
      </c>
      <c r="G354" s="74"/>
      <c r="H354" s="74"/>
      <c r="I354" s="74"/>
      <c r="J354" s="74"/>
      <c r="K354" s="74"/>
      <c r="L354" s="76">
        <f t="shared" si="48"/>
        <v>0</v>
      </c>
      <c r="M354" s="74"/>
      <c r="N354" s="137" t="str">
        <f t="shared" si="49"/>
        <v>TCD_Server_DCN4</v>
      </c>
      <c r="O354" s="137" t="str">
        <f t="shared" si="50"/>
        <v xml:space="preserve">Any Role</v>
      </c>
      <c r="P354" s="157" t="str">
        <f>Site!I110</f>
        <v>Dept_DCN4_Role</v>
      </c>
      <c r="Q354" s="74"/>
      <c r="R354" s="138"/>
      <c r="S354" s="158"/>
      <c r="T354" s="158"/>
      <c r="U354" s="158"/>
      <c r="V354" s="158"/>
      <c r="W354" s="158"/>
      <c r="X354" s="158"/>
      <c r="Y354" s="158"/>
      <c r="Z354" s="158"/>
      <c r="AA354" s="158"/>
      <c r="AB354" s="158"/>
      <c r="AC354" s="158"/>
      <c r="AD354" s="158"/>
      <c r="AE354" s="158"/>
      <c r="AF354" s="158"/>
      <c r="AG354" s="158"/>
      <c r="AH354" s="158"/>
      <c r="AI354" s="158"/>
      <c r="AJ354" s="158"/>
      <c r="AK354" s="158"/>
      <c r="AL354" s="158"/>
      <c r="AM354" s="158"/>
      <c r="AN354" s="158"/>
      <c r="AO354" s="158"/>
      <c r="AP354" s="158"/>
      <c r="AQ354" s="158"/>
      <c r="AR354" s="158"/>
      <c r="AS354" s="158"/>
      <c r="AT354" s="158"/>
      <c r="AU354" s="158"/>
      <c r="AV354" s="158"/>
      <c r="AW354" s="158"/>
      <c r="AX354" s="158"/>
      <c r="AY354" s="158"/>
      <c r="AZ354" s="158"/>
      <c r="BA354" s="158"/>
      <c r="BB354" s="158"/>
    </row>
    <row r="355" hidden="1" outlineLevel="1">
      <c r="B355" s="80" t="s">
        <v>193</v>
      </c>
      <c r="C355" s="74" t="s">
        <v>194</v>
      </c>
      <c r="D355" s="74" t="s">
        <v>57</v>
      </c>
      <c r="E355" s="74"/>
      <c r="F355" s="74" t="s">
        <v>57</v>
      </c>
      <c r="G355" s="74"/>
      <c r="H355" s="74"/>
      <c r="I355" s="74"/>
      <c r="J355" s="74"/>
      <c r="K355" s="74"/>
      <c r="L355" s="76">
        <f t="shared" si="48"/>
        <v>0</v>
      </c>
      <c r="M355" s="74"/>
      <c r="N355" s="137" t="str">
        <f t="shared" si="49"/>
        <v>TCD_Server_DCN4</v>
      </c>
      <c r="O355" s="137" t="str">
        <f t="shared" si="50"/>
        <v xml:space="preserve">Any Role</v>
      </c>
      <c r="P355" s="157" t="str">
        <f>Site!I111</f>
        <v>Dept_DCN4_Overload</v>
      </c>
      <c r="Q355" s="74"/>
      <c r="R355" s="138"/>
      <c r="S355" s="158"/>
      <c r="T355" s="158"/>
      <c r="U355" s="158"/>
      <c r="V355" s="158"/>
      <c r="W355" s="158"/>
      <c r="X355" s="158"/>
      <c r="Y355" s="158"/>
      <c r="Z355" s="158"/>
      <c r="AA355" s="158"/>
      <c r="AB355" s="158"/>
      <c r="AC355" s="158"/>
      <c r="AD355" s="158"/>
      <c r="AE355" s="158"/>
      <c r="AF355" s="158"/>
      <c r="AG355" s="158"/>
      <c r="AH355" s="158"/>
      <c r="AI355" s="158"/>
      <c r="AJ355" s="158"/>
      <c r="AK355" s="158"/>
      <c r="AL355" s="158"/>
      <c r="AM355" s="158"/>
      <c r="AN355" s="158"/>
      <c r="AO355" s="158"/>
      <c r="AP355" s="158"/>
      <c r="AQ355" s="158"/>
      <c r="AR355" s="158"/>
      <c r="AS355" s="158"/>
      <c r="AT355" s="158"/>
      <c r="AU355" s="158"/>
      <c r="AV355" s="158"/>
      <c r="AW355" s="158"/>
      <c r="AX355" s="158"/>
      <c r="AY355" s="158"/>
      <c r="AZ355" s="158"/>
      <c r="BA355" s="158"/>
      <c r="BB355" s="158"/>
    </row>
    <row r="356" ht="7.5" customHeight="1">
      <c r="B356" s="159"/>
      <c r="C356" s="160"/>
      <c r="D356" s="160"/>
      <c r="E356" s="160"/>
      <c r="F356" s="160"/>
      <c r="G356" s="160"/>
      <c r="H356" s="160"/>
      <c r="I356" s="160"/>
      <c r="J356" s="160"/>
      <c r="K356" s="160"/>
      <c r="L356" s="160"/>
      <c r="M356" s="160"/>
      <c r="N356" s="160"/>
      <c r="O356" s="160"/>
      <c r="P356" s="160"/>
      <c r="Q356" s="160"/>
      <c r="R356" s="160"/>
      <c r="S356" s="160"/>
      <c r="T356" s="160"/>
      <c r="U356" s="160"/>
      <c r="V356" s="160"/>
      <c r="W356" s="160"/>
      <c r="X356" s="160"/>
      <c r="Y356" s="160"/>
      <c r="Z356" s="160"/>
      <c r="AA356" s="160"/>
      <c r="AB356" s="160"/>
      <c r="AC356" s="160"/>
      <c r="AD356" s="160"/>
      <c r="AE356" s="160"/>
      <c r="AF356" s="160"/>
      <c r="AG356" s="160"/>
      <c r="AH356" s="160"/>
      <c r="AI356" s="160"/>
      <c r="AJ356" s="160"/>
      <c r="AK356" s="160"/>
      <c r="AL356" s="160"/>
      <c r="AM356" s="160"/>
      <c r="AN356" s="160"/>
      <c r="AO356" s="160"/>
      <c r="AP356" s="160"/>
      <c r="AQ356" s="160"/>
      <c r="AR356" s="160"/>
      <c r="AS356" s="160"/>
      <c r="AT356" s="160"/>
      <c r="AU356" s="160"/>
      <c r="AV356" s="160"/>
      <c r="AW356" s="160"/>
      <c r="AX356" s="160"/>
      <c r="AY356" s="160"/>
      <c r="AZ356" s="160"/>
      <c r="BA356" s="160"/>
      <c r="BB356" s="160"/>
    </row>
    <row r="357" ht="6" customHeight="1"/>
    <row r="358" ht="6.75" customHeight="1"/>
    <row r="359" ht="7.5" customHeight="1">
      <c r="B359" s="161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  <c r="Y359" s="161"/>
      <c r="Z359" s="161"/>
      <c r="AA359" s="161"/>
      <c r="AB359" s="161"/>
      <c r="AC359" s="161"/>
      <c r="AD359" s="161"/>
      <c r="AE359" s="161"/>
      <c r="AF359" s="161"/>
      <c r="AG359" s="161"/>
      <c r="AH359" s="161"/>
      <c r="AI359" s="161"/>
      <c r="AJ359" s="161"/>
      <c r="AK359" s="161"/>
      <c r="AL359" s="161"/>
      <c r="AM359" s="161"/>
      <c r="AN359" s="161"/>
      <c r="AO359" s="161"/>
      <c r="AP359" s="161"/>
      <c r="AQ359" s="161"/>
      <c r="AR359" s="161"/>
      <c r="AS359" s="161"/>
      <c r="AT359" s="161"/>
      <c r="AU359" s="161"/>
      <c r="AV359" s="161"/>
      <c r="AW359" s="161"/>
      <c r="AX359" s="161"/>
      <c r="AY359" s="161"/>
      <c r="AZ359" s="161"/>
      <c r="BA359" s="161"/>
      <c r="BB359" s="161"/>
    </row>
    <row r="360" ht="7.5" customHeight="1">
      <c r="A360" s="37"/>
      <c r="B360" s="162"/>
      <c r="C360" s="149"/>
      <c r="D360" s="149"/>
      <c r="E360" s="37"/>
      <c r="F360" s="37"/>
      <c r="G360" s="37"/>
      <c r="H360" s="149"/>
      <c r="I360" s="149"/>
      <c r="J360" s="149"/>
      <c r="K360" s="37"/>
      <c r="L360" s="150"/>
      <c r="M360" s="150"/>
      <c r="N360" s="150"/>
      <c r="O360" s="149"/>
      <c r="P360" s="37"/>
      <c r="Q360" s="150"/>
      <c r="R360" s="37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  <c r="AH360" s="163"/>
      <c r="AI360" s="163"/>
      <c r="AJ360" s="163"/>
      <c r="AK360" s="163"/>
      <c r="AL360" s="163"/>
      <c r="AM360" s="163"/>
      <c r="AN360" s="163"/>
      <c r="AO360" s="163"/>
      <c r="AP360" s="163"/>
      <c r="AQ360" s="163"/>
      <c r="AR360" s="163"/>
      <c r="AS360" s="163"/>
      <c r="AT360" s="163"/>
      <c r="AU360" s="163"/>
      <c r="AV360" s="163"/>
      <c r="AW360" s="163"/>
      <c r="AX360" s="163"/>
      <c r="AY360" s="163"/>
      <c r="AZ360" s="163"/>
      <c r="BA360" s="163"/>
      <c r="BB360" s="163"/>
      <c r="BC360" s="164"/>
    </row>
    <row r="361" ht="15" customHeight="1">
      <c r="A361" s="37"/>
      <c r="B361" s="165" t="s">
        <v>195</v>
      </c>
      <c r="C361" s="149"/>
      <c r="D361" s="149"/>
      <c r="E361" s="37"/>
      <c r="F361" s="37"/>
      <c r="G361" s="37"/>
      <c r="H361" s="149"/>
      <c r="I361" s="149"/>
      <c r="J361" s="149"/>
      <c r="K361" s="37"/>
      <c r="L361" s="150"/>
      <c r="M361" s="150"/>
      <c r="N361" s="150"/>
      <c r="O361" s="149"/>
      <c r="P361" s="37"/>
      <c r="Q361" s="150"/>
      <c r="R361" s="37"/>
      <c r="S361" s="166">
        <f t="shared" ref="S361:BB361" si="53">SUMIFS(S$49:S$251,$P$49:$P$251,$B$373,$E$49:$E$251,"pre_alloc")</f>
        <v>0</v>
      </c>
      <c r="T361" s="166">
        <f t="shared" si="53"/>
        <v>0</v>
      </c>
      <c r="U361" s="166">
        <f t="shared" si="53"/>
        <v>0</v>
      </c>
      <c r="V361" s="166">
        <f t="shared" si="53"/>
        <v>0</v>
      </c>
      <c r="W361" s="166">
        <f t="shared" si="53"/>
        <v>0</v>
      </c>
      <c r="X361" s="166">
        <f t="shared" si="53"/>
        <v>0</v>
      </c>
      <c r="Y361" s="166">
        <f t="shared" si="53"/>
        <v>0</v>
      </c>
      <c r="Z361" s="166">
        <f t="shared" si="53"/>
        <v>0</v>
      </c>
      <c r="AA361" s="166">
        <f t="shared" si="53"/>
        <v>0</v>
      </c>
      <c r="AB361" s="166">
        <f t="shared" si="53"/>
        <v>0</v>
      </c>
      <c r="AC361" s="166">
        <f t="shared" si="53"/>
        <v>0</v>
      </c>
      <c r="AD361" s="166">
        <f t="shared" si="53"/>
        <v>0</v>
      </c>
      <c r="AE361" s="166">
        <f t="shared" si="53"/>
        <v>0</v>
      </c>
      <c r="AF361" s="166">
        <f t="shared" si="53"/>
        <v>0</v>
      </c>
      <c r="AG361" s="166">
        <f t="shared" si="53"/>
        <v>0</v>
      </c>
      <c r="AH361" s="166">
        <f t="shared" si="53"/>
        <v>0</v>
      </c>
      <c r="AI361" s="166">
        <f t="shared" si="53"/>
        <v>0</v>
      </c>
      <c r="AJ361" s="166">
        <f t="shared" si="53"/>
        <v>0</v>
      </c>
      <c r="AK361" s="166">
        <f t="shared" si="53"/>
        <v>0</v>
      </c>
      <c r="AL361" s="166">
        <f t="shared" si="53"/>
        <v>0</v>
      </c>
      <c r="AM361" s="166">
        <f t="shared" si="53"/>
        <v>0</v>
      </c>
      <c r="AN361" s="166">
        <f t="shared" si="53"/>
        <v>0</v>
      </c>
      <c r="AO361" s="166">
        <f t="shared" si="53"/>
        <v>0</v>
      </c>
      <c r="AP361" s="166">
        <f t="shared" si="53"/>
        <v>0</v>
      </c>
      <c r="AQ361" s="166">
        <f t="shared" si="53"/>
        <v>0</v>
      </c>
      <c r="AR361" s="166">
        <f t="shared" si="53"/>
        <v>0</v>
      </c>
      <c r="AS361" s="166">
        <f t="shared" si="53"/>
        <v>0</v>
      </c>
      <c r="AT361" s="166">
        <f t="shared" si="53"/>
        <v>0</v>
      </c>
      <c r="AU361" s="166">
        <f t="shared" si="53"/>
        <v>0</v>
      </c>
      <c r="AV361" s="166">
        <f t="shared" si="53"/>
        <v>0</v>
      </c>
      <c r="AW361" s="166">
        <f t="shared" si="53"/>
        <v>0</v>
      </c>
      <c r="AX361" s="166">
        <f t="shared" si="53"/>
        <v>0</v>
      </c>
      <c r="AY361" s="166">
        <f t="shared" si="53"/>
        <v>0</v>
      </c>
      <c r="AZ361" s="166">
        <f t="shared" si="53"/>
        <v>0</v>
      </c>
      <c r="BA361" s="166">
        <f t="shared" si="53"/>
        <v>0</v>
      </c>
      <c r="BB361" s="166">
        <f t="shared" si="53"/>
        <v>0</v>
      </c>
      <c r="BC361" s="37">
        <f t="shared" ref="BC361:BC362" si="54">SUMIF($E$49:$E$251,"pre_alloc",BC$49:BC$251)</f>
        <v>0</v>
      </c>
    </row>
    <row r="362" ht="15" customHeight="1">
      <c r="A362" s="37"/>
      <c r="B362" s="165" t="s">
        <v>196</v>
      </c>
      <c r="C362" s="149"/>
      <c r="D362" s="149"/>
      <c r="E362" s="37"/>
      <c r="F362" s="37"/>
      <c r="G362" s="37"/>
      <c r="H362" s="149"/>
      <c r="I362" s="149"/>
      <c r="J362" s="149"/>
      <c r="K362" s="37"/>
      <c r="L362" s="150"/>
      <c r="M362" s="150"/>
      <c r="N362" s="150"/>
      <c r="O362" s="149"/>
      <c r="P362" s="37"/>
      <c r="Q362" s="150"/>
      <c r="R362" s="37"/>
      <c r="S362" s="166">
        <f t="shared" ref="S362:BB362" si="55">SUMIF($E$49:$E$251,"pre_alloc",S$49:S$251)-S$361</f>
        <v>0</v>
      </c>
      <c r="T362" s="166">
        <f t="shared" si="55"/>
        <v>0</v>
      </c>
      <c r="U362" s="166">
        <f t="shared" si="55"/>
        <v>0</v>
      </c>
      <c r="V362" s="166">
        <f t="shared" si="55"/>
        <v>0</v>
      </c>
      <c r="W362" s="166">
        <f t="shared" si="55"/>
        <v>907.20000000000005</v>
      </c>
      <c r="X362" s="166">
        <f t="shared" si="55"/>
        <v>864</v>
      </c>
      <c r="Y362" s="166">
        <f t="shared" si="55"/>
        <v>907.20000000000005</v>
      </c>
      <c r="Z362" s="166">
        <f t="shared" si="55"/>
        <v>993.60000000000014</v>
      </c>
      <c r="AA362" s="166">
        <f t="shared" si="55"/>
        <v>907.20000000000005</v>
      </c>
      <c r="AB362" s="166">
        <f t="shared" si="55"/>
        <v>950.39999999999998</v>
      </c>
      <c r="AC362" s="166">
        <f t="shared" si="55"/>
        <v>950.39999999999998</v>
      </c>
      <c r="AD362" s="166">
        <f t="shared" si="55"/>
        <v>820.79999999999995</v>
      </c>
      <c r="AE362" s="166">
        <f t="shared" si="55"/>
        <v>0</v>
      </c>
      <c r="AF362" s="166">
        <f t="shared" si="55"/>
        <v>0</v>
      </c>
      <c r="AG362" s="166">
        <f t="shared" si="55"/>
        <v>0</v>
      </c>
      <c r="AH362" s="166">
        <f t="shared" si="55"/>
        <v>0</v>
      </c>
      <c r="AI362" s="166">
        <f t="shared" si="55"/>
        <v>0</v>
      </c>
      <c r="AJ362" s="166">
        <f t="shared" si="55"/>
        <v>0</v>
      </c>
      <c r="AK362" s="166">
        <f t="shared" si="55"/>
        <v>0</v>
      </c>
      <c r="AL362" s="166">
        <f t="shared" si="55"/>
        <v>0</v>
      </c>
      <c r="AM362" s="166">
        <f t="shared" si="55"/>
        <v>0</v>
      </c>
      <c r="AN362" s="166">
        <f t="shared" si="55"/>
        <v>0</v>
      </c>
      <c r="AO362" s="166">
        <f t="shared" si="55"/>
        <v>0</v>
      </c>
      <c r="AP362" s="166">
        <f t="shared" si="55"/>
        <v>0</v>
      </c>
      <c r="AQ362" s="166">
        <f t="shared" si="55"/>
        <v>0</v>
      </c>
      <c r="AR362" s="166">
        <f t="shared" si="55"/>
        <v>0</v>
      </c>
      <c r="AS362" s="166">
        <f t="shared" si="55"/>
        <v>0</v>
      </c>
      <c r="AT362" s="166">
        <f t="shared" si="55"/>
        <v>0</v>
      </c>
      <c r="AU362" s="166">
        <f t="shared" si="55"/>
        <v>0</v>
      </c>
      <c r="AV362" s="166">
        <f t="shared" si="55"/>
        <v>0</v>
      </c>
      <c r="AW362" s="166">
        <f t="shared" si="55"/>
        <v>0</v>
      </c>
      <c r="AX362" s="166">
        <f t="shared" si="55"/>
        <v>0</v>
      </c>
      <c r="AY362" s="166">
        <f t="shared" si="55"/>
        <v>0</v>
      </c>
      <c r="AZ362" s="166">
        <f t="shared" si="55"/>
        <v>0</v>
      </c>
      <c r="BA362" s="166">
        <f t="shared" si="55"/>
        <v>0</v>
      </c>
      <c r="BB362" s="166">
        <f t="shared" si="55"/>
        <v>0</v>
      </c>
      <c r="BC362" s="37">
        <f t="shared" si="54"/>
        <v>0</v>
      </c>
    </row>
    <row r="363" ht="15" customHeight="1">
      <c r="A363" s="37"/>
      <c r="B363" s="165" t="s">
        <v>197</v>
      </c>
      <c r="C363" s="149"/>
      <c r="D363" s="149"/>
      <c r="E363" s="37"/>
      <c r="F363" s="37"/>
      <c r="G363" s="37"/>
      <c r="H363" s="149"/>
      <c r="I363" s="149"/>
      <c r="J363" s="149"/>
      <c r="K363" s="37"/>
      <c r="L363" s="150"/>
      <c r="M363" s="150"/>
      <c r="N363" s="150"/>
      <c r="O363" s="149"/>
      <c r="P363" s="37"/>
      <c r="Q363" s="150"/>
      <c r="R363" s="37"/>
      <c r="S363" s="166">
        <f t="shared" ref="S363:BB363" si="56">SUMIFS(S$49:S$251,$P$49:$P$251,$B$373,$E$49:$E$251,"upcoming")</f>
        <v>0</v>
      </c>
      <c r="T363" s="166">
        <f t="shared" si="56"/>
        <v>0</v>
      </c>
      <c r="U363" s="166">
        <f t="shared" si="56"/>
        <v>0</v>
      </c>
      <c r="V363" s="166">
        <f t="shared" si="56"/>
        <v>0</v>
      </c>
      <c r="W363" s="166">
        <f t="shared" si="56"/>
        <v>0</v>
      </c>
      <c r="X363" s="166">
        <f t="shared" si="56"/>
        <v>0</v>
      </c>
      <c r="Y363" s="166">
        <f t="shared" si="56"/>
        <v>0</v>
      </c>
      <c r="Z363" s="166">
        <f t="shared" si="56"/>
        <v>0</v>
      </c>
      <c r="AA363" s="166">
        <f t="shared" si="56"/>
        <v>0</v>
      </c>
      <c r="AB363" s="166">
        <f t="shared" si="56"/>
        <v>0</v>
      </c>
      <c r="AC363" s="166">
        <f t="shared" si="56"/>
        <v>0</v>
      </c>
      <c r="AD363" s="166">
        <f t="shared" si="56"/>
        <v>0</v>
      </c>
      <c r="AE363" s="166">
        <f t="shared" si="56"/>
        <v>0</v>
      </c>
      <c r="AF363" s="166">
        <f t="shared" si="56"/>
        <v>0</v>
      </c>
      <c r="AG363" s="166">
        <f t="shared" si="56"/>
        <v>0</v>
      </c>
      <c r="AH363" s="166">
        <f t="shared" si="56"/>
        <v>0</v>
      </c>
      <c r="AI363" s="166">
        <f t="shared" si="56"/>
        <v>0</v>
      </c>
      <c r="AJ363" s="166">
        <f t="shared" si="56"/>
        <v>0</v>
      </c>
      <c r="AK363" s="166">
        <f t="shared" si="56"/>
        <v>0</v>
      </c>
      <c r="AL363" s="166">
        <f t="shared" si="56"/>
        <v>0</v>
      </c>
      <c r="AM363" s="166">
        <f t="shared" si="56"/>
        <v>0</v>
      </c>
      <c r="AN363" s="166">
        <f t="shared" si="56"/>
        <v>0</v>
      </c>
      <c r="AO363" s="166">
        <f t="shared" si="56"/>
        <v>0</v>
      </c>
      <c r="AP363" s="166">
        <f t="shared" si="56"/>
        <v>0</v>
      </c>
      <c r="AQ363" s="166">
        <f t="shared" si="56"/>
        <v>0</v>
      </c>
      <c r="AR363" s="166">
        <f t="shared" si="56"/>
        <v>0</v>
      </c>
      <c r="AS363" s="166">
        <f t="shared" si="56"/>
        <v>0</v>
      </c>
      <c r="AT363" s="166">
        <f t="shared" si="56"/>
        <v>0</v>
      </c>
      <c r="AU363" s="166">
        <f t="shared" si="56"/>
        <v>0</v>
      </c>
      <c r="AV363" s="166">
        <f t="shared" si="56"/>
        <v>0</v>
      </c>
      <c r="AW363" s="166">
        <f t="shared" si="56"/>
        <v>0</v>
      </c>
      <c r="AX363" s="166">
        <f t="shared" si="56"/>
        <v>0</v>
      </c>
      <c r="AY363" s="166">
        <f t="shared" si="56"/>
        <v>0</v>
      </c>
      <c r="AZ363" s="166">
        <f t="shared" si="56"/>
        <v>0</v>
      </c>
      <c r="BA363" s="166">
        <f t="shared" si="56"/>
        <v>0</v>
      </c>
      <c r="BB363" s="166">
        <f t="shared" si="56"/>
        <v>0</v>
      </c>
    </row>
    <row r="364" ht="15" customHeight="1">
      <c r="A364" s="37"/>
      <c r="B364" s="165" t="s">
        <v>198</v>
      </c>
      <c r="C364" s="149"/>
      <c r="D364" s="149"/>
      <c r="E364" s="37"/>
      <c r="F364" s="37"/>
      <c r="G364" s="37"/>
      <c r="H364" s="149"/>
      <c r="I364" s="149"/>
      <c r="J364" s="149"/>
      <c r="K364" s="37"/>
      <c r="L364" s="150"/>
      <c r="M364" s="150"/>
      <c r="N364" s="150"/>
      <c r="O364" s="149"/>
      <c r="P364" s="37"/>
      <c r="Q364" s="150"/>
      <c r="R364" s="37"/>
      <c r="S364" s="166">
        <f t="shared" ref="S364:BB364" si="57">SUMIF($E$49:$E$251,"upcoming",S$49:S$251)-S$363</f>
        <v>0</v>
      </c>
      <c r="T364" s="166">
        <f t="shared" si="57"/>
        <v>0</v>
      </c>
      <c r="U364" s="166">
        <f t="shared" si="57"/>
        <v>0</v>
      </c>
      <c r="V364" s="166">
        <f t="shared" si="57"/>
        <v>0</v>
      </c>
      <c r="W364" s="166">
        <f t="shared" si="57"/>
        <v>0</v>
      </c>
      <c r="X364" s="166">
        <f t="shared" si="57"/>
        <v>0</v>
      </c>
      <c r="Y364" s="166">
        <f t="shared" si="57"/>
        <v>0</v>
      </c>
      <c r="Z364" s="166">
        <f t="shared" si="57"/>
        <v>0</v>
      </c>
      <c r="AA364" s="166">
        <f t="shared" si="57"/>
        <v>0</v>
      </c>
      <c r="AB364" s="166">
        <f t="shared" si="57"/>
        <v>0</v>
      </c>
      <c r="AC364" s="166">
        <f t="shared" si="57"/>
        <v>0</v>
      </c>
      <c r="AD364" s="166">
        <f t="shared" si="57"/>
        <v>0</v>
      </c>
      <c r="AE364" s="166">
        <f t="shared" si="57"/>
        <v>0</v>
      </c>
      <c r="AF364" s="166">
        <f t="shared" si="57"/>
        <v>0</v>
      </c>
      <c r="AG364" s="166">
        <f t="shared" si="57"/>
        <v>0</v>
      </c>
      <c r="AH364" s="166">
        <f t="shared" si="57"/>
        <v>0</v>
      </c>
      <c r="AI364" s="166">
        <f t="shared" si="57"/>
        <v>0</v>
      </c>
      <c r="AJ364" s="166">
        <f t="shared" si="57"/>
        <v>0</v>
      </c>
      <c r="AK364" s="166">
        <f t="shared" si="57"/>
        <v>0</v>
      </c>
      <c r="AL364" s="166">
        <f t="shared" si="57"/>
        <v>0</v>
      </c>
      <c r="AM364" s="166">
        <f t="shared" si="57"/>
        <v>0</v>
      </c>
      <c r="AN364" s="166">
        <f t="shared" si="57"/>
        <v>0</v>
      </c>
      <c r="AO364" s="166">
        <f t="shared" si="57"/>
        <v>0</v>
      </c>
      <c r="AP364" s="166">
        <f t="shared" si="57"/>
        <v>0</v>
      </c>
      <c r="AQ364" s="166">
        <f t="shared" si="57"/>
        <v>0</v>
      </c>
      <c r="AR364" s="166">
        <f t="shared" si="57"/>
        <v>0</v>
      </c>
      <c r="AS364" s="166">
        <f t="shared" si="57"/>
        <v>0</v>
      </c>
      <c r="AT364" s="166">
        <f t="shared" si="57"/>
        <v>0</v>
      </c>
      <c r="AU364" s="166">
        <f t="shared" si="57"/>
        <v>0</v>
      </c>
      <c r="AV364" s="166">
        <f t="shared" si="57"/>
        <v>0</v>
      </c>
      <c r="AW364" s="166">
        <f t="shared" si="57"/>
        <v>0</v>
      </c>
      <c r="AX364" s="166">
        <f t="shared" si="57"/>
        <v>0</v>
      </c>
      <c r="AY364" s="166">
        <f t="shared" si="57"/>
        <v>0</v>
      </c>
      <c r="AZ364" s="166">
        <f t="shared" si="57"/>
        <v>0</v>
      </c>
      <c r="BA364" s="166">
        <f t="shared" si="57"/>
        <v>0</v>
      </c>
      <c r="BB364" s="166">
        <f t="shared" si="57"/>
        <v>0</v>
      </c>
    </row>
    <row r="365" ht="15" customHeight="1">
      <c r="A365" s="37"/>
      <c r="B365" s="165" t="s">
        <v>199</v>
      </c>
      <c r="C365" s="149"/>
      <c r="D365" s="149"/>
      <c r="E365" s="37"/>
      <c r="F365" s="37"/>
      <c r="G365" s="37"/>
      <c r="H365" s="149"/>
      <c r="I365" s="149"/>
      <c r="J365" s="149"/>
      <c r="K365" s="37"/>
      <c r="L365" s="150"/>
      <c r="M365" s="150"/>
      <c r="N365" s="150"/>
      <c r="O365" s="149"/>
      <c r="P365" s="37"/>
      <c r="Q365" s="150"/>
      <c r="R365" s="37"/>
      <c r="S365" s="166">
        <f t="shared" ref="S365:BB365" si="58">SUMIFS(S$49:S$251,$P$49:$P$251,$B$373,$E$49:$E$251,"running")</f>
        <v>0</v>
      </c>
      <c r="T365" s="166">
        <f t="shared" si="58"/>
        <v>0</v>
      </c>
      <c r="U365" s="166">
        <f t="shared" si="58"/>
        <v>0</v>
      </c>
      <c r="V365" s="166">
        <f t="shared" si="58"/>
        <v>0</v>
      </c>
      <c r="W365" s="166">
        <f t="shared" si="58"/>
        <v>0</v>
      </c>
      <c r="X365" s="166">
        <f t="shared" si="58"/>
        <v>0</v>
      </c>
      <c r="Y365" s="166">
        <f t="shared" si="58"/>
        <v>0</v>
      </c>
      <c r="Z365" s="166">
        <f t="shared" si="58"/>
        <v>0</v>
      </c>
      <c r="AA365" s="166">
        <f t="shared" si="58"/>
        <v>0</v>
      </c>
      <c r="AB365" s="166">
        <f t="shared" si="58"/>
        <v>0</v>
      </c>
      <c r="AC365" s="166">
        <f t="shared" si="58"/>
        <v>0</v>
      </c>
      <c r="AD365" s="166">
        <f t="shared" si="58"/>
        <v>0</v>
      </c>
      <c r="AE365" s="166">
        <f t="shared" si="58"/>
        <v>0</v>
      </c>
      <c r="AF365" s="166">
        <f t="shared" si="58"/>
        <v>0</v>
      </c>
      <c r="AG365" s="166">
        <f t="shared" si="58"/>
        <v>0</v>
      </c>
      <c r="AH365" s="166">
        <f t="shared" si="58"/>
        <v>0</v>
      </c>
      <c r="AI365" s="166">
        <f t="shared" si="58"/>
        <v>0</v>
      </c>
      <c r="AJ365" s="166">
        <f t="shared" si="58"/>
        <v>0</v>
      </c>
      <c r="AK365" s="166">
        <f t="shared" si="58"/>
        <v>0</v>
      </c>
      <c r="AL365" s="166">
        <f t="shared" si="58"/>
        <v>0</v>
      </c>
      <c r="AM365" s="166">
        <f t="shared" si="58"/>
        <v>0</v>
      </c>
      <c r="AN365" s="166">
        <f t="shared" si="58"/>
        <v>0</v>
      </c>
      <c r="AO365" s="166">
        <f t="shared" si="58"/>
        <v>0</v>
      </c>
      <c r="AP365" s="166">
        <f t="shared" si="58"/>
        <v>0</v>
      </c>
      <c r="AQ365" s="166">
        <f t="shared" si="58"/>
        <v>0</v>
      </c>
      <c r="AR365" s="166">
        <f t="shared" si="58"/>
        <v>0</v>
      </c>
      <c r="AS365" s="166">
        <f t="shared" si="58"/>
        <v>0</v>
      </c>
      <c r="AT365" s="166">
        <f t="shared" si="58"/>
        <v>0</v>
      </c>
      <c r="AU365" s="166">
        <f t="shared" si="58"/>
        <v>0</v>
      </c>
      <c r="AV365" s="166">
        <f t="shared" si="58"/>
        <v>0</v>
      </c>
      <c r="AW365" s="166">
        <f t="shared" si="58"/>
        <v>0</v>
      </c>
      <c r="AX365" s="166">
        <f t="shared" si="58"/>
        <v>0</v>
      </c>
      <c r="AY365" s="166">
        <f t="shared" si="58"/>
        <v>0</v>
      </c>
      <c r="AZ365" s="166">
        <f t="shared" si="58"/>
        <v>0</v>
      </c>
      <c r="BA365" s="166">
        <f t="shared" si="58"/>
        <v>0</v>
      </c>
      <c r="BB365" s="166">
        <f t="shared" si="58"/>
        <v>0</v>
      </c>
    </row>
    <row r="366" ht="15" customHeight="1">
      <c r="A366" s="37"/>
      <c r="B366" s="165" t="s">
        <v>11</v>
      </c>
      <c r="C366" s="149"/>
      <c r="D366" s="149"/>
      <c r="E366" s="37"/>
      <c r="F366" s="37"/>
      <c r="G366" s="37"/>
      <c r="H366" s="149"/>
      <c r="I366" s="149"/>
      <c r="J366" s="149"/>
      <c r="K366" s="37"/>
      <c r="L366" s="150"/>
      <c r="M366" s="150"/>
      <c r="N366" s="150"/>
      <c r="O366" s="149"/>
      <c r="P366" s="37"/>
      <c r="Q366" s="150"/>
      <c r="R366" s="37"/>
      <c r="S366" s="166">
        <f t="shared" ref="S366:BB366" si="59">SUMIF($E$49:$E$251,"running",S$49:S$251)-S$365</f>
        <v>0</v>
      </c>
      <c r="T366" s="166">
        <f t="shared" si="59"/>
        <v>0</v>
      </c>
      <c r="U366" s="166">
        <f t="shared" si="59"/>
        <v>2325.7600000000002</v>
      </c>
      <c r="V366" s="166">
        <f t="shared" si="59"/>
        <v>1820.1599999999999</v>
      </c>
      <c r="W366" s="166">
        <f t="shared" si="59"/>
        <v>1216.3200000000002</v>
      </c>
      <c r="X366" s="166">
        <f t="shared" si="59"/>
        <v>1158.4000000000001</v>
      </c>
      <c r="Y366" s="166">
        <f t="shared" si="59"/>
        <v>1216.3200000000002</v>
      </c>
      <c r="Z366" s="166">
        <f t="shared" si="59"/>
        <v>1332.1600000000001</v>
      </c>
      <c r="AA366" s="166">
        <f t="shared" si="59"/>
        <v>1216.3200000000002</v>
      </c>
      <c r="AB366" s="166">
        <f t="shared" si="59"/>
        <v>1274.24</v>
      </c>
      <c r="AC366" s="166">
        <f t="shared" si="59"/>
        <v>1274.24</v>
      </c>
      <c r="AD366" s="166">
        <f t="shared" si="59"/>
        <v>1100.48</v>
      </c>
      <c r="AE366" s="166">
        <f t="shared" si="59"/>
        <v>0</v>
      </c>
      <c r="AF366" s="166">
        <f t="shared" si="59"/>
        <v>0</v>
      </c>
      <c r="AG366" s="166">
        <f t="shared" si="59"/>
        <v>0</v>
      </c>
      <c r="AH366" s="166">
        <f t="shared" si="59"/>
        <v>0</v>
      </c>
      <c r="AI366" s="166">
        <f t="shared" si="59"/>
        <v>0</v>
      </c>
      <c r="AJ366" s="166">
        <f t="shared" si="59"/>
        <v>0</v>
      </c>
      <c r="AK366" s="166">
        <f t="shared" si="59"/>
        <v>0</v>
      </c>
      <c r="AL366" s="166">
        <f t="shared" si="59"/>
        <v>0</v>
      </c>
      <c r="AM366" s="166">
        <f t="shared" si="59"/>
        <v>0</v>
      </c>
      <c r="AN366" s="166">
        <f t="shared" si="59"/>
        <v>0</v>
      </c>
      <c r="AO366" s="166">
        <f t="shared" si="59"/>
        <v>0</v>
      </c>
      <c r="AP366" s="166">
        <f t="shared" si="59"/>
        <v>0</v>
      </c>
      <c r="AQ366" s="166">
        <f t="shared" si="59"/>
        <v>0</v>
      </c>
      <c r="AR366" s="166">
        <f t="shared" si="59"/>
        <v>0</v>
      </c>
      <c r="AS366" s="166">
        <f t="shared" si="59"/>
        <v>0</v>
      </c>
      <c r="AT366" s="166">
        <f t="shared" si="59"/>
        <v>0</v>
      </c>
      <c r="AU366" s="166">
        <f t="shared" si="59"/>
        <v>0</v>
      </c>
      <c r="AV366" s="166">
        <f t="shared" si="59"/>
        <v>0</v>
      </c>
      <c r="AW366" s="166">
        <f t="shared" si="59"/>
        <v>0</v>
      </c>
      <c r="AX366" s="166">
        <f t="shared" si="59"/>
        <v>0</v>
      </c>
      <c r="AY366" s="166">
        <f t="shared" si="59"/>
        <v>0</v>
      </c>
      <c r="AZ366" s="166">
        <f t="shared" si="59"/>
        <v>0</v>
      </c>
      <c r="BA366" s="166">
        <f t="shared" si="59"/>
        <v>0</v>
      </c>
      <c r="BB366" s="166">
        <f t="shared" si="59"/>
        <v>0</v>
      </c>
    </row>
    <row r="367" ht="15" customHeight="1">
      <c r="A367" s="37"/>
      <c r="B367" s="165" t="s">
        <v>200</v>
      </c>
      <c r="C367" s="149"/>
      <c r="D367" s="149"/>
      <c r="E367" s="37"/>
      <c r="F367" s="37"/>
      <c r="G367" s="37"/>
      <c r="H367" s="149"/>
      <c r="I367" s="149"/>
      <c r="J367" s="149"/>
      <c r="K367" s="37"/>
      <c r="L367" s="150"/>
      <c r="M367" s="150"/>
      <c r="N367" s="150"/>
      <c r="O367" s="149"/>
      <c r="P367" s="37"/>
      <c r="Q367" s="150"/>
      <c r="R367" s="37"/>
      <c r="S367" s="166">
        <f t="shared" ref="S367:BB367" si="60">SUM(S$49:S$251)-S$361-S$362-S$363-S$364-S$365-S$366</f>
        <v>0</v>
      </c>
      <c r="T367" s="166">
        <f t="shared" si="60"/>
        <v>0</v>
      </c>
      <c r="U367" s="166">
        <f t="shared" si="60"/>
        <v>0</v>
      </c>
      <c r="V367" s="166">
        <f t="shared" si="60"/>
        <v>0</v>
      </c>
      <c r="W367" s="166">
        <f t="shared" si="60"/>
        <v>0</v>
      </c>
      <c r="X367" s="166">
        <f t="shared" si="60"/>
        <v>0</v>
      </c>
      <c r="Y367" s="166">
        <f t="shared" si="60"/>
        <v>0</v>
      </c>
      <c r="Z367" s="166">
        <f t="shared" si="60"/>
        <v>0</v>
      </c>
      <c r="AA367" s="166">
        <f t="shared" si="60"/>
        <v>0</v>
      </c>
      <c r="AB367" s="166">
        <f t="shared" si="60"/>
        <v>0</v>
      </c>
      <c r="AC367" s="166">
        <f t="shared" si="60"/>
        <v>0</v>
      </c>
      <c r="AD367" s="166">
        <f t="shared" si="60"/>
        <v>0</v>
      </c>
      <c r="AE367" s="166">
        <f t="shared" si="60"/>
        <v>0</v>
      </c>
      <c r="AF367" s="166">
        <f t="shared" si="60"/>
        <v>0</v>
      </c>
      <c r="AG367" s="166">
        <f t="shared" si="60"/>
        <v>0</v>
      </c>
      <c r="AH367" s="166">
        <f t="shared" si="60"/>
        <v>0</v>
      </c>
      <c r="AI367" s="166">
        <f t="shared" si="60"/>
        <v>0</v>
      </c>
      <c r="AJ367" s="166">
        <f t="shared" si="60"/>
        <v>0</v>
      </c>
      <c r="AK367" s="166">
        <f t="shared" si="60"/>
        <v>0</v>
      </c>
      <c r="AL367" s="166">
        <f t="shared" si="60"/>
        <v>0</v>
      </c>
      <c r="AM367" s="166">
        <f t="shared" si="60"/>
        <v>0</v>
      </c>
      <c r="AN367" s="166">
        <f t="shared" si="60"/>
        <v>0</v>
      </c>
      <c r="AO367" s="166">
        <f t="shared" si="60"/>
        <v>0</v>
      </c>
      <c r="AP367" s="166">
        <f t="shared" si="60"/>
        <v>0</v>
      </c>
      <c r="AQ367" s="166">
        <f t="shared" si="60"/>
        <v>0</v>
      </c>
      <c r="AR367" s="166">
        <f t="shared" si="60"/>
        <v>0</v>
      </c>
      <c r="AS367" s="166">
        <f t="shared" si="60"/>
        <v>0</v>
      </c>
      <c r="AT367" s="166">
        <f t="shared" si="60"/>
        <v>0</v>
      </c>
      <c r="AU367" s="166">
        <f t="shared" si="60"/>
        <v>0</v>
      </c>
      <c r="AV367" s="166">
        <f t="shared" si="60"/>
        <v>0</v>
      </c>
      <c r="AW367" s="166">
        <f t="shared" si="60"/>
        <v>0</v>
      </c>
      <c r="AX367" s="166">
        <f t="shared" si="60"/>
        <v>0</v>
      </c>
      <c r="AY367" s="166">
        <f t="shared" si="60"/>
        <v>0</v>
      </c>
      <c r="AZ367" s="166">
        <f t="shared" si="60"/>
        <v>0</v>
      </c>
      <c r="BA367" s="166">
        <f t="shared" si="60"/>
        <v>0</v>
      </c>
      <c r="BB367" s="166">
        <f t="shared" si="60"/>
        <v>0</v>
      </c>
      <c r="BC367" s="150">
        <f>SUM(BC$49:BC$251) - BC361</f>
        <v>0</v>
      </c>
    </row>
    <row r="368" ht="7.5" customHeight="1">
      <c r="A368" s="37"/>
      <c r="B368" s="162"/>
      <c r="C368" s="149"/>
      <c r="D368" s="149"/>
      <c r="E368" s="37"/>
      <c r="F368" s="37"/>
      <c r="G368" s="37"/>
      <c r="H368" s="149"/>
      <c r="I368" s="149"/>
      <c r="J368" s="149"/>
      <c r="K368" s="37"/>
      <c r="L368" s="150"/>
      <c r="M368" s="150"/>
      <c r="N368" s="150"/>
      <c r="O368" s="149"/>
      <c r="P368" s="37"/>
      <c r="Q368" s="150"/>
      <c r="R368" s="37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3"/>
      <c r="AG368" s="163"/>
      <c r="AH368" s="163"/>
      <c r="AI368" s="163"/>
      <c r="AJ368" s="163"/>
      <c r="AK368" s="163"/>
      <c r="AL368" s="163"/>
      <c r="AM368" s="163"/>
      <c r="AN368" s="163"/>
      <c r="AO368" s="163"/>
      <c r="AP368" s="163"/>
      <c r="AQ368" s="163"/>
      <c r="AR368" s="163"/>
      <c r="AS368" s="163"/>
      <c r="AT368" s="163"/>
      <c r="AU368" s="163"/>
      <c r="AV368" s="163"/>
      <c r="AW368" s="163"/>
      <c r="AX368" s="163"/>
      <c r="AY368" s="163"/>
      <c r="AZ368" s="163"/>
      <c r="BA368" s="163"/>
      <c r="BB368" s="163"/>
      <c r="BC368" s="164"/>
    </row>
    <row r="369" ht="15" customHeight="1">
      <c r="A369" s="37"/>
      <c r="B369" s="165" t="s">
        <v>201</v>
      </c>
      <c r="C369" s="149"/>
      <c r="D369" s="149"/>
      <c r="E369" s="37"/>
      <c r="F369" s="37"/>
      <c r="G369" s="37"/>
      <c r="H369" s="149"/>
      <c r="I369" s="149"/>
      <c r="J369" s="149"/>
      <c r="K369" s="37"/>
      <c r="L369" s="150"/>
      <c r="M369" s="150"/>
      <c r="N369" s="150"/>
      <c r="O369" s="149"/>
      <c r="P369" s="37"/>
      <c r="Q369" s="150"/>
      <c r="R369" s="37"/>
      <c r="S369" s="166">
        <f t="shared" ref="S369:BB369" si="61">SUM(S$49:S$251) - S$370</f>
        <v>0</v>
      </c>
      <c r="T369" s="166">
        <f t="shared" si="61"/>
        <v>0</v>
      </c>
      <c r="U369" s="166">
        <f t="shared" si="61"/>
        <v>2325.7600000000002</v>
      </c>
      <c r="V369" s="166">
        <f t="shared" si="61"/>
        <v>1820.1599999999999</v>
      </c>
      <c r="W369" s="166">
        <f t="shared" si="61"/>
        <v>1216.3199999999999</v>
      </c>
      <c r="X369" s="166">
        <f t="shared" si="61"/>
        <v>1158.4000000000001</v>
      </c>
      <c r="Y369" s="166">
        <f t="shared" si="61"/>
        <v>1216.3199999999999</v>
      </c>
      <c r="Z369" s="166">
        <f t="shared" si="61"/>
        <v>1332.1600000000001</v>
      </c>
      <c r="AA369" s="166">
        <f t="shared" si="61"/>
        <v>1216.3199999999999</v>
      </c>
      <c r="AB369" s="166">
        <f t="shared" si="61"/>
        <v>1274.2399999999998</v>
      </c>
      <c r="AC369" s="166">
        <f t="shared" si="61"/>
        <v>1274.2399999999998</v>
      </c>
      <c r="AD369" s="166">
        <f t="shared" si="61"/>
        <v>1100.4799999999998</v>
      </c>
      <c r="AE369" s="166">
        <f t="shared" si="61"/>
        <v>0</v>
      </c>
      <c r="AF369" s="166">
        <f t="shared" si="61"/>
        <v>0</v>
      </c>
      <c r="AG369" s="166">
        <f t="shared" si="61"/>
        <v>0</v>
      </c>
      <c r="AH369" s="166">
        <f t="shared" si="61"/>
        <v>0</v>
      </c>
      <c r="AI369" s="166">
        <f t="shared" si="61"/>
        <v>0</v>
      </c>
      <c r="AJ369" s="166">
        <f t="shared" si="61"/>
        <v>0</v>
      </c>
      <c r="AK369" s="166">
        <f t="shared" si="61"/>
        <v>0</v>
      </c>
      <c r="AL369" s="166">
        <f t="shared" si="61"/>
        <v>0</v>
      </c>
      <c r="AM369" s="166">
        <f t="shared" si="61"/>
        <v>0</v>
      </c>
      <c r="AN369" s="166">
        <f t="shared" si="61"/>
        <v>0</v>
      </c>
      <c r="AO369" s="166">
        <f t="shared" si="61"/>
        <v>0</v>
      </c>
      <c r="AP369" s="166">
        <f t="shared" si="61"/>
        <v>0</v>
      </c>
      <c r="AQ369" s="166">
        <f t="shared" si="61"/>
        <v>0</v>
      </c>
      <c r="AR369" s="166">
        <f t="shared" si="61"/>
        <v>0</v>
      </c>
      <c r="AS369" s="166">
        <f t="shared" si="61"/>
        <v>0</v>
      </c>
      <c r="AT369" s="166">
        <f t="shared" si="61"/>
        <v>0</v>
      </c>
      <c r="AU369" s="166">
        <f t="shared" si="61"/>
        <v>0</v>
      </c>
      <c r="AV369" s="166">
        <f t="shared" si="61"/>
        <v>0</v>
      </c>
      <c r="AW369" s="166">
        <f t="shared" si="61"/>
        <v>0</v>
      </c>
      <c r="AX369" s="166">
        <f t="shared" si="61"/>
        <v>0</v>
      </c>
      <c r="AY369" s="166">
        <f t="shared" si="61"/>
        <v>0</v>
      </c>
      <c r="AZ369" s="166">
        <f t="shared" si="61"/>
        <v>0</v>
      </c>
      <c r="BA369" s="166">
        <f t="shared" si="61"/>
        <v>0</v>
      </c>
      <c r="BB369" s="166">
        <f t="shared" si="61"/>
        <v>0</v>
      </c>
      <c r="BC369" s="150">
        <f>SUM(BC$49:BC$251) - BC362</f>
        <v>0</v>
      </c>
    </row>
    <row r="370" ht="15" customHeight="1">
      <c r="A370" s="37"/>
      <c r="B370" s="165" t="s">
        <v>202</v>
      </c>
      <c r="C370" s="149"/>
      <c r="D370" s="149"/>
      <c r="E370" s="37"/>
      <c r="F370" s="37"/>
      <c r="G370" s="37"/>
      <c r="H370" s="149"/>
      <c r="I370" s="149"/>
      <c r="J370" s="149"/>
      <c r="K370" s="37"/>
      <c r="L370" s="150"/>
      <c r="M370" s="150"/>
      <c r="N370" s="150"/>
      <c r="O370" s="149"/>
      <c r="P370" s="37"/>
      <c r="Q370" s="150"/>
      <c r="R370" s="37"/>
      <c r="S370" s="166">
        <f t="shared" ref="S370:BB370" si="62">SUMIF($E$49:$E$251,"pre_alloc",S$49:S$251)</f>
        <v>0</v>
      </c>
      <c r="T370" s="166">
        <f t="shared" si="62"/>
        <v>0</v>
      </c>
      <c r="U370" s="166">
        <f t="shared" si="62"/>
        <v>0</v>
      </c>
      <c r="V370" s="166">
        <f t="shared" si="62"/>
        <v>0</v>
      </c>
      <c r="W370" s="166">
        <f t="shared" si="62"/>
        <v>907.20000000000005</v>
      </c>
      <c r="X370" s="166">
        <f t="shared" si="62"/>
        <v>864</v>
      </c>
      <c r="Y370" s="166">
        <f t="shared" si="62"/>
        <v>907.20000000000005</v>
      </c>
      <c r="Z370" s="166">
        <f t="shared" si="62"/>
        <v>993.60000000000014</v>
      </c>
      <c r="AA370" s="166">
        <f t="shared" si="62"/>
        <v>907.20000000000005</v>
      </c>
      <c r="AB370" s="166">
        <f t="shared" si="62"/>
        <v>950.39999999999998</v>
      </c>
      <c r="AC370" s="166">
        <f t="shared" si="62"/>
        <v>950.39999999999998</v>
      </c>
      <c r="AD370" s="166">
        <f t="shared" si="62"/>
        <v>820.79999999999995</v>
      </c>
      <c r="AE370" s="166">
        <f t="shared" si="62"/>
        <v>0</v>
      </c>
      <c r="AF370" s="166">
        <f t="shared" si="62"/>
        <v>0</v>
      </c>
      <c r="AG370" s="166">
        <f t="shared" si="62"/>
        <v>0</v>
      </c>
      <c r="AH370" s="166">
        <f t="shared" si="62"/>
        <v>0</v>
      </c>
      <c r="AI370" s="166">
        <f t="shared" si="62"/>
        <v>0</v>
      </c>
      <c r="AJ370" s="166">
        <f t="shared" si="62"/>
        <v>0</v>
      </c>
      <c r="AK370" s="166">
        <f t="shared" si="62"/>
        <v>0</v>
      </c>
      <c r="AL370" s="166">
        <f t="shared" si="62"/>
        <v>0</v>
      </c>
      <c r="AM370" s="166">
        <f t="shared" si="62"/>
        <v>0</v>
      </c>
      <c r="AN370" s="166">
        <f t="shared" si="62"/>
        <v>0</v>
      </c>
      <c r="AO370" s="166">
        <f t="shared" si="62"/>
        <v>0</v>
      </c>
      <c r="AP370" s="166">
        <f t="shared" si="62"/>
        <v>0</v>
      </c>
      <c r="AQ370" s="166">
        <f t="shared" si="62"/>
        <v>0</v>
      </c>
      <c r="AR370" s="166">
        <f t="shared" si="62"/>
        <v>0</v>
      </c>
      <c r="AS370" s="166">
        <f t="shared" si="62"/>
        <v>0</v>
      </c>
      <c r="AT370" s="166">
        <f t="shared" si="62"/>
        <v>0</v>
      </c>
      <c r="AU370" s="166">
        <f t="shared" si="62"/>
        <v>0</v>
      </c>
      <c r="AV370" s="166">
        <f t="shared" si="62"/>
        <v>0</v>
      </c>
      <c r="AW370" s="166">
        <f t="shared" si="62"/>
        <v>0</v>
      </c>
      <c r="AX370" s="166">
        <f t="shared" si="62"/>
        <v>0</v>
      </c>
      <c r="AY370" s="166">
        <f t="shared" si="62"/>
        <v>0</v>
      </c>
      <c r="AZ370" s="166">
        <f t="shared" si="62"/>
        <v>0</v>
      </c>
      <c r="BA370" s="166">
        <f t="shared" si="62"/>
        <v>0</v>
      </c>
      <c r="BB370" s="166">
        <f t="shared" si="62"/>
        <v>0</v>
      </c>
    </row>
    <row r="371" ht="15" customHeight="1">
      <c r="A371" s="37"/>
      <c r="B371" s="165" t="s">
        <v>203</v>
      </c>
      <c r="C371" s="149"/>
      <c r="D371" s="149"/>
      <c r="E371" s="37"/>
      <c r="F371" s="37"/>
      <c r="G371" s="37"/>
      <c r="H371" s="149"/>
      <c r="I371" s="149"/>
      <c r="J371" s="149"/>
      <c r="K371" s="37"/>
      <c r="L371" s="150"/>
      <c r="M371" s="150"/>
      <c r="N371" s="150"/>
      <c r="O371" s="149"/>
      <c r="P371" s="37"/>
      <c r="Q371" s="150"/>
      <c r="R371" s="37"/>
      <c r="S371" s="166">
        <f t="shared" ref="S371:BB371" si="63">SUM(S$253:S$356)</f>
        <v>530.88000000000011</v>
      </c>
      <c r="T371" s="166">
        <f t="shared" si="63"/>
        <v>505.59999999999997</v>
      </c>
      <c r="U371" s="166">
        <f t="shared" si="63"/>
        <v>581.43999999999983</v>
      </c>
      <c r="V371" s="166">
        <f t="shared" si="63"/>
        <v>455.03999999999996</v>
      </c>
      <c r="W371" s="166">
        <f t="shared" si="63"/>
        <v>530.88000000000011</v>
      </c>
      <c r="X371" s="166">
        <f t="shared" si="63"/>
        <v>505.59999999999997</v>
      </c>
      <c r="Y371" s="166">
        <f t="shared" si="63"/>
        <v>530.88000000000011</v>
      </c>
      <c r="Z371" s="166">
        <f t="shared" si="63"/>
        <v>581.43999999999983</v>
      </c>
      <c r="AA371" s="166">
        <f t="shared" si="63"/>
        <v>530.88000000000011</v>
      </c>
      <c r="AB371" s="166">
        <f t="shared" si="63"/>
        <v>556.15999999999985</v>
      </c>
      <c r="AC371" s="166">
        <f t="shared" si="63"/>
        <v>556.15999999999985</v>
      </c>
      <c r="AD371" s="166">
        <f t="shared" si="63"/>
        <v>480.31999999999971</v>
      </c>
      <c r="AE371" s="166">
        <f t="shared" si="63"/>
        <v>527.99999999999977</v>
      </c>
      <c r="AF371" s="166">
        <f t="shared" si="63"/>
        <v>504</v>
      </c>
      <c r="AG371" s="166">
        <f t="shared" si="63"/>
        <v>479.99999999999994</v>
      </c>
      <c r="AH371" s="166">
        <f t="shared" si="63"/>
        <v>504</v>
      </c>
      <c r="AI371" s="166">
        <f t="shared" si="63"/>
        <v>455.99999999999972</v>
      </c>
      <c r="AJ371" s="166">
        <f t="shared" si="63"/>
        <v>479.99999999999994</v>
      </c>
      <c r="AK371" s="166">
        <f t="shared" si="63"/>
        <v>552</v>
      </c>
      <c r="AL371" s="166">
        <f t="shared" si="63"/>
        <v>504</v>
      </c>
      <c r="AM371" s="166">
        <f t="shared" si="63"/>
        <v>504</v>
      </c>
      <c r="AN371" s="166">
        <f t="shared" si="63"/>
        <v>527.99999999999977</v>
      </c>
      <c r="AO371" s="166">
        <f t="shared" si="63"/>
        <v>479.99999999999994</v>
      </c>
      <c r="AP371" s="166">
        <f t="shared" si="63"/>
        <v>455.99999999999972</v>
      </c>
      <c r="AQ371" s="166">
        <f t="shared" si="63"/>
        <v>504</v>
      </c>
      <c r="AR371" s="166">
        <f t="shared" si="63"/>
        <v>479.99999999999994</v>
      </c>
      <c r="AS371" s="166">
        <f t="shared" si="63"/>
        <v>504</v>
      </c>
      <c r="AT371" s="166">
        <f t="shared" si="63"/>
        <v>479.99999999999994</v>
      </c>
      <c r="AU371" s="166">
        <f t="shared" si="63"/>
        <v>479.99999999999994</v>
      </c>
      <c r="AV371" s="166">
        <f t="shared" si="63"/>
        <v>455.99999999999972</v>
      </c>
      <c r="AW371" s="166">
        <f t="shared" si="63"/>
        <v>552</v>
      </c>
      <c r="AX371" s="166">
        <f t="shared" si="63"/>
        <v>479.99999999999994</v>
      </c>
      <c r="AY371" s="166">
        <f t="shared" si="63"/>
        <v>527.99999999999977</v>
      </c>
      <c r="AZ371" s="166">
        <f t="shared" si="63"/>
        <v>527.99999999999977</v>
      </c>
      <c r="BA371" s="166">
        <f t="shared" si="63"/>
        <v>479.99999999999994</v>
      </c>
      <c r="BB371" s="166">
        <f t="shared" si="63"/>
        <v>479.99999999999994</v>
      </c>
    </row>
    <row r="372" ht="7.5" customHeight="1">
      <c r="A372" s="37"/>
      <c r="B372" s="162"/>
      <c r="C372" s="149"/>
      <c r="D372" s="149"/>
      <c r="E372" s="37"/>
      <c r="F372" s="37"/>
      <c r="G372" s="37"/>
      <c r="H372" s="149"/>
      <c r="I372" s="149"/>
      <c r="J372" s="149"/>
      <c r="K372" s="37"/>
      <c r="L372" s="150"/>
      <c r="M372" s="150"/>
      <c r="N372" s="150"/>
      <c r="O372" s="149"/>
      <c r="P372" s="37"/>
      <c r="Q372" s="150"/>
      <c r="R372" s="37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  <c r="AO372" s="163"/>
      <c r="AP372" s="163"/>
      <c r="AQ372" s="163"/>
      <c r="AR372" s="163"/>
      <c r="AS372" s="163"/>
      <c r="AT372" s="163"/>
      <c r="AU372" s="163"/>
      <c r="AV372" s="163"/>
      <c r="AW372" s="163"/>
      <c r="AX372" s="163"/>
      <c r="AY372" s="163"/>
      <c r="AZ372" s="163"/>
      <c r="BA372" s="163"/>
      <c r="BB372" s="163"/>
      <c r="BC372" s="164"/>
    </row>
    <row r="373" ht="15.75">
      <c r="B373" s="167" t="str">
        <f>P355</f>
        <v>Dept_DCN4_Overload</v>
      </c>
      <c r="S373" s="166">
        <f t="shared" ref="S373:BB373" si="64">SUMIF($P$49:$P$251,$B$373,S$49:S$251)</f>
        <v>0</v>
      </c>
      <c r="T373" s="166">
        <f t="shared" si="64"/>
        <v>0</v>
      </c>
      <c r="U373" s="166">
        <f t="shared" si="64"/>
        <v>0</v>
      </c>
      <c r="V373" s="166">
        <f t="shared" si="64"/>
        <v>0</v>
      </c>
      <c r="W373" s="166">
        <f t="shared" si="64"/>
        <v>0</v>
      </c>
      <c r="X373" s="166">
        <f t="shared" si="64"/>
        <v>0</v>
      </c>
      <c r="Y373" s="166">
        <f t="shared" si="64"/>
        <v>0</v>
      </c>
      <c r="Z373" s="166">
        <f t="shared" si="64"/>
        <v>0</v>
      </c>
      <c r="AA373" s="166">
        <f t="shared" si="64"/>
        <v>0</v>
      </c>
      <c r="AB373" s="166">
        <f t="shared" si="64"/>
        <v>0</v>
      </c>
      <c r="AC373" s="166">
        <f t="shared" si="64"/>
        <v>0</v>
      </c>
      <c r="AD373" s="166">
        <f t="shared" si="64"/>
        <v>0</v>
      </c>
      <c r="AE373" s="166">
        <f t="shared" si="64"/>
        <v>0</v>
      </c>
      <c r="AF373" s="166">
        <f t="shared" si="64"/>
        <v>0</v>
      </c>
      <c r="AG373" s="166">
        <f t="shared" si="64"/>
        <v>0</v>
      </c>
      <c r="AH373" s="166">
        <f t="shared" si="64"/>
        <v>0</v>
      </c>
      <c r="AI373" s="166">
        <f t="shared" si="64"/>
        <v>0</v>
      </c>
      <c r="AJ373" s="166">
        <f t="shared" si="64"/>
        <v>0</v>
      </c>
      <c r="AK373" s="166">
        <f t="shared" si="64"/>
        <v>0</v>
      </c>
      <c r="AL373" s="166">
        <f t="shared" si="64"/>
        <v>0</v>
      </c>
      <c r="AM373" s="166">
        <f t="shared" si="64"/>
        <v>0</v>
      </c>
      <c r="AN373" s="166">
        <f t="shared" si="64"/>
        <v>0</v>
      </c>
      <c r="AO373" s="166">
        <f t="shared" si="64"/>
        <v>0</v>
      </c>
      <c r="AP373" s="166">
        <f t="shared" si="64"/>
        <v>0</v>
      </c>
      <c r="AQ373" s="166">
        <f t="shared" si="64"/>
        <v>0</v>
      </c>
      <c r="AR373" s="166">
        <f t="shared" si="64"/>
        <v>0</v>
      </c>
      <c r="AS373" s="166">
        <f t="shared" si="64"/>
        <v>0</v>
      </c>
      <c r="AT373" s="166">
        <f t="shared" si="64"/>
        <v>0</v>
      </c>
      <c r="AU373" s="166">
        <f t="shared" si="64"/>
        <v>0</v>
      </c>
      <c r="AV373" s="166">
        <f t="shared" si="64"/>
        <v>0</v>
      </c>
      <c r="AW373" s="166">
        <f t="shared" si="64"/>
        <v>0</v>
      </c>
      <c r="AX373" s="166">
        <f t="shared" si="64"/>
        <v>0</v>
      </c>
      <c r="AY373" s="166">
        <f t="shared" si="64"/>
        <v>0</v>
      </c>
      <c r="AZ373" s="166">
        <f t="shared" si="64"/>
        <v>0</v>
      </c>
      <c r="BA373" s="166">
        <f t="shared" si="64"/>
        <v>0</v>
      </c>
      <c r="BB373" s="166">
        <f t="shared" si="64"/>
        <v>0</v>
      </c>
    </row>
    <row r="374" ht="15.75">
      <c r="B374" s="167" t="str">
        <f>CONCATENATE("PRODUCTIVE / EXCL. PRE-ALLOC and  ",B373)</f>
        <v xml:space="preserve">PRODUCTIVE / EXCL. PRE-ALLOC and  Dept_DCN4_Overload</v>
      </c>
      <c r="S374" s="166">
        <f t="shared" ref="S374:BB374" si="65">SUM(S$49:S$251) - S$370 -S$373+S$361</f>
        <v>0</v>
      </c>
      <c r="T374" s="166">
        <f t="shared" si="65"/>
        <v>0</v>
      </c>
      <c r="U374" s="166">
        <f t="shared" si="65"/>
        <v>2325.7600000000002</v>
      </c>
      <c r="V374" s="166">
        <f t="shared" si="65"/>
        <v>1820.1599999999999</v>
      </c>
      <c r="W374" s="166">
        <f t="shared" si="65"/>
        <v>1216.3199999999999</v>
      </c>
      <c r="X374" s="166">
        <f t="shared" si="65"/>
        <v>1158.4000000000001</v>
      </c>
      <c r="Y374" s="166">
        <f t="shared" si="65"/>
        <v>1216.3199999999999</v>
      </c>
      <c r="Z374" s="166">
        <f t="shared" si="65"/>
        <v>1332.1600000000001</v>
      </c>
      <c r="AA374" s="166">
        <f t="shared" si="65"/>
        <v>1216.3199999999999</v>
      </c>
      <c r="AB374" s="166">
        <f t="shared" si="65"/>
        <v>1274.2399999999998</v>
      </c>
      <c r="AC374" s="166">
        <f t="shared" si="65"/>
        <v>1274.2399999999998</v>
      </c>
      <c r="AD374" s="166">
        <f t="shared" si="65"/>
        <v>1100.4799999999998</v>
      </c>
      <c r="AE374" s="166">
        <f t="shared" si="65"/>
        <v>0</v>
      </c>
      <c r="AF374" s="166">
        <f t="shared" si="65"/>
        <v>0</v>
      </c>
      <c r="AG374" s="166">
        <f t="shared" si="65"/>
        <v>0</v>
      </c>
      <c r="AH374" s="166">
        <f t="shared" si="65"/>
        <v>0</v>
      </c>
      <c r="AI374" s="166">
        <f t="shared" si="65"/>
        <v>0</v>
      </c>
      <c r="AJ374" s="166">
        <f t="shared" si="65"/>
        <v>0</v>
      </c>
      <c r="AK374" s="166">
        <f t="shared" si="65"/>
        <v>0</v>
      </c>
      <c r="AL374" s="166">
        <f t="shared" si="65"/>
        <v>0</v>
      </c>
      <c r="AM374" s="166">
        <f t="shared" si="65"/>
        <v>0</v>
      </c>
      <c r="AN374" s="166">
        <f t="shared" si="65"/>
        <v>0</v>
      </c>
      <c r="AO374" s="166">
        <f t="shared" si="65"/>
        <v>0</v>
      </c>
      <c r="AP374" s="166">
        <f t="shared" si="65"/>
        <v>0</v>
      </c>
      <c r="AQ374" s="166">
        <f t="shared" si="65"/>
        <v>0</v>
      </c>
      <c r="AR374" s="166">
        <f t="shared" si="65"/>
        <v>0</v>
      </c>
      <c r="AS374" s="166">
        <f t="shared" si="65"/>
        <v>0</v>
      </c>
      <c r="AT374" s="166">
        <f t="shared" si="65"/>
        <v>0</v>
      </c>
      <c r="AU374" s="166">
        <f t="shared" si="65"/>
        <v>0</v>
      </c>
      <c r="AV374" s="166">
        <f t="shared" si="65"/>
        <v>0</v>
      </c>
      <c r="AW374" s="166">
        <f t="shared" si="65"/>
        <v>0</v>
      </c>
      <c r="AX374" s="166">
        <f t="shared" si="65"/>
        <v>0</v>
      </c>
      <c r="AY374" s="166">
        <f t="shared" si="65"/>
        <v>0</v>
      </c>
      <c r="AZ374" s="166">
        <f t="shared" si="65"/>
        <v>0</v>
      </c>
      <c r="BA374" s="166">
        <f t="shared" si="65"/>
        <v>0</v>
      </c>
      <c r="BB374" s="166">
        <f t="shared" si="65"/>
        <v>0</v>
      </c>
      <c r="BC374" s="150">
        <f>BC369-BC373+BC372</f>
        <v>0</v>
      </c>
    </row>
    <row r="375" ht="7.5" customHeight="1">
      <c r="A375" s="37"/>
      <c r="B375" s="162"/>
      <c r="C375" s="149"/>
      <c r="D375" s="149"/>
      <c r="E375" s="37"/>
      <c r="F375" s="37"/>
      <c r="G375" s="37"/>
      <c r="H375" s="149"/>
      <c r="I375" s="149"/>
      <c r="J375" s="149"/>
      <c r="K375" s="37"/>
      <c r="L375" s="150"/>
      <c r="M375" s="150"/>
      <c r="N375" s="150"/>
      <c r="O375" s="149"/>
      <c r="P375" s="37"/>
      <c r="Q375" s="150"/>
      <c r="R375" s="37"/>
      <c r="S375" s="163"/>
      <c r="T375" s="163"/>
      <c r="U375" s="163"/>
      <c r="V375" s="163"/>
      <c r="W375" s="163"/>
      <c r="X375" s="163"/>
      <c r="Y375" s="163"/>
      <c r="Z375" s="163"/>
      <c r="AA375" s="163"/>
      <c r="AB375" s="163"/>
      <c r="AC375" s="163"/>
      <c r="AD375" s="163"/>
      <c r="AE375" s="163"/>
      <c r="AF375" s="163"/>
      <c r="AG375" s="163"/>
      <c r="AH375" s="163"/>
      <c r="AI375" s="163"/>
      <c r="AJ375" s="163"/>
      <c r="AK375" s="163"/>
      <c r="AL375" s="163"/>
      <c r="AM375" s="163"/>
      <c r="AN375" s="163"/>
      <c r="AO375" s="163"/>
      <c r="AP375" s="163"/>
      <c r="AQ375" s="163"/>
      <c r="AR375" s="163"/>
      <c r="AS375" s="163"/>
      <c r="AT375" s="163"/>
      <c r="AU375" s="163"/>
      <c r="AV375" s="163"/>
      <c r="AW375" s="163"/>
      <c r="AX375" s="163"/>
      <c r="AY375" s="163"/>
      <c r="AZ375" s="163"/>
      <c r="BA375" s="163"/>
      <c r="BB375" s="163"/>
      <c r="BC375" s="164"/>
    </row>
    <row r="376" ht="15.75" customHeight="1">
      <c r="A376" s="37"/>
      <c r="B376" s="165" t="s">
        <v>204</v>
      </c>
      <c r="C376" s="149"/>
      <c r="D376" s="149"/>
      <c r="E376" s="37"/>
      <c r="F376" s="37"/>
      <c r="G376" s="37"/>
      <c r="H376" s="149"/>
      <c r="I376" s="149"/>
      <c r="J376" s="149"/>
      <c r="K376" s="37"/>
      <c r="L376" s="150"/>
      <c r="M376" s="150"/>
      <c r="N376" s="150"/>
      <c r="O376" s="149"/>
      <c r="P376" s="37"/>
      <c r="Q376" s="150"/>
      <c r="R376" s="37"/>
      <c r="S376" s="166">
        <f t="shared" ref="S376:BB376" si="66">SUBTOTAL(9,S$49:S$251)</f>
        <v>0</v>
      </c>
      <c r="T376" s="166">
        <f t="shared" si="66"/>
        <v>0</v>
      </c>
      <c r="U376" s="166">
        <f t="shared" si="66"/>
        <v>2325.7600000000002</v>
      </c>
      <c r="V376" s="166">
        <f t="shared" si="66"/>
        <v>1820.1599999999999</v>
      </c>
      <c r="W376" s="166">
        <f t="shared" si="66"/>
        <v>2123.52</v>
      </c>
      <c r="X376" s="166">
        <f t="shared" si="66"/>
        <v>2022.4000000000001</v>
      </c>
      <c r="Y376" s="166">
        <f t="shared" si="66"/>
        <v>2123.52</v>
      </c>
      <c r="Z376" s="166">
        <f t="shared" si="66"/>
        <v>2325.7600000000002</v>
      </c>
      <c r="AA376" s="166">
        <f t="shared" si="66"/>
        <v>2123.52</v>
      </c>
      <c r="AB376" s="166">
        <f t="shared" si="66"/>
        <v>2224.6399999999999</v>
      </c>
      <c r="AC376" s="166">
        <f t="shared" si="66"/>
        <v>2224.6399999999999</v>
      </c>
      <c r="AD376" s="166">
        <f t="shared" si="66"/>
        <v>1921.2799999999997</v>
      </c>
      <c r="AE376" s="166">
        <f t="shared" si="66"/>
        <v>0</v>
      </c>
      <c r="AF376" s="166">
        <f t="shared" si="66"/>
        <v>0</v>
      </c>
      <c r="AG376" s="166">
        <f t="shared" si="66"/>
        <v>0</v>
      </c>
      <c r="AH376" s="166">
        <f t="shared" si="66"/>
        <v>0</v>
      </c>
      <c r="AI376" s="166">
        <f t="shared" si="66"/>
        <v>0</v>
      </c>
      <c r="AJ376" s="166">
        <f t="shared" si="66"/>
        <v>0</v>
      </c>
      <c r="AK376" s="166">
        <f t="shared" si="66"/>
        <v>0</v>
      </c>
      <c r="AL376" s="166">
        <f t="shared" si="66"/>
        <v>0</v>
      </c>
      <c r="AM376" s="166">
        <f t="shared" si="66"/>
        <v>0</v>
      </c>
      <c r="AN376" s="166">
        <f t="shared" si="66"/>
        <v>0</v>
      </c>
      <c r="AO376" s="166">
        <f t="shared" si="66"/>
        <v>0</v>
      </c>
      <c r="AP376" s="166">
        <f t="shared" si="66"/>
        <v>0</v>
      </c>
      <c r="AQ376" s="166">
        <f t="shared" si="66"/>
        <v>0</v>
      </c>
      <c r="AR376" s="166">
        <f t="shared" si="66"/>
        <v>0</v>
      </c>
      <c r="AS376" s="166">
        <f t="shared" si="66"/>
        <v>0</v>
      </c>
      <c r="AT376" s="166">
        <f t="shared" si="66"/>
        <v>0</v>
      </c>
      <c r="AU376" s="166">
        <f t="shared" si="66"/>
        <v>0</v>
      </c>
      <c r="AV376" s="166">
        <f t="shared" si="66"/>
        <v>0</v>
      </c>
      <c r="AW376" s="166">
        <f t="shared" si="66"/>
        <v>0</v>
      </c>
      <c r="AX376" s="166">
        <f t="shared" si="66"/>
        <v>0</v>
      </c>
      <c r="AY376" s="166">
        <f t="shared" si="66"/>
        <v>0</v>
      </c>
      <c r="AZ376" s="166">
        <f t="shared" si="66"/>
        <v>0</v>
      </c>
      <c r="BA376" s="166">
        <f t="shared" si="66"/>
        <v>0</v>
      </c>
      <c r="BB376" s="166">
        <f t="shared" si="66"/>
        <v>0</v>
      </c>
    </row>
    <row r="377" ht="16.5">
      <c r="B377" s="168" t="s">
        <v>205</v>
      </c>
      <c r="S377" s="169">
        <f t="shared" ref="S377:BB377" si="67">SUBTOTAL(9,S$253:S$356)</f>
        <v>530.88000000000011</v>
      </c>
      <c r="T377" s="169">
        <f t="shared" si="67"/>
        <v>505.59999999999997</v>
      </c>
      <c r="U377" s="169">
        <f t="shared" si="67"/>
        <v>581.43999999999983</v>
      </c>
      <c r="V377" s="169">
        <f t="shared" si="67"/>
        <v>455.03999999999996</v>
      </c>
      <c r="W377" s="169">
        <f t="shared" si="67"/>
        <v>530.88000000000011</v>
      </c>
      <c r="X377" s="169">
        <f t="shared" si="67"/>
        <v>505.59999999999997</v>
      </c>
      <c r="Y377" s="169">
        <f t="shared" si="67"/>
        <v>530.88000000000011</v>
      </c>
      <c r="Z377" s="169">
        <f t="shared" si="67"/>
        <v>581.43999999999983</v>
      </c>
      <c r="AA377" s="169">
        <f t="shared" si="67"/>
        <v>530.88000000000011</v>
      </c>
      <c r="AB377" s="169">
        <f t="shared" si="67"/>
        <v>556.15999999999985</v>
      </c>
      <c r="AC377" s="169">
        <f t="shared" si="67"/>
        <v>556.15999999999985</v>
      </c>
      <c r="AD377" s="169">
        <f t="shared" si="67"/>
        <v>480.31999999999971</v>
      </c>
      <c r="AE377" s="169">
        <f t="shared" si="67"/>
        <v>527.99999999999977</v>
      </c>
      <c r="AF377" s="169">
        <f t="shared" si="67"/>
        <v>504</v>
      </c>
      <c r="AG377" s="169">
        <f t="shared" si="67"/>
        <v>479.99999999999994</v>
      </c>
      <c r="AH377" s="169">
        <f t="shared" si="67"/>
        <v>504</v>
      </c>
      <c r="AI377" s="169">
        <f t="shared" si="67"/>
        <v>455.99999999999972</v>
      </c>
      <c r="AJ377" s="169">
        <f t="shared" si="67"/>
        <v>479.99999999999994</v>
      </c>
      <c r="AK377" s="169">
        <f t="shared" si="67"/>
        <v>552</v>
      </c>
      <c r="AL377" s="169">
        <f t="shared" si="67"/>
        <v>504</v>
      </c>
      <c r="AM377" s="169">
        <f t="shared" si="67"/>
        <v>504</v>
      </c>
      <c r="AN377" s="169">
        <f t="shared" si="67"/>
        <v>527.99999999999977</v>
      </c>
      <c r="AO377" s="169">
        <f t="shared" si="67"/>
        <v>479.99999999999994</v>
      </c>
      <c r="AP377" s="169">
        <f t="shared" si="67"/>
        <v>455.99999999999972</v>
      </c>
      <c r="AQ377" s="169">
        <f t="shared" si="67"/>
        <v>504</v>
      </c>
      <c r="AR377" s="169">
        <f t="shared" si="67"/>
        <v>479.99999999999994</v>
      </c>
      <c r="AS377" s="169">
        <f t="shared" si="67"/>
        <v>504</v>
      </c>
      <c r="AT377" s="169">
        <f t="shared" si="67"/>
        <v>479.99999999999994</v>
      </c>
      <c r="AU377" s="169">
        <f t="shared" si="67"/>
        <v>479.99999999999994</v>
      </c>
      <c r="AV377" s="169">
        <f t="shared" si="67"/>
        <v>455.99999999999972</v>
      </c>
      <c r="AW377" s="169">
        <f t="shared" si="67"/>
        <v>552</v>
      </c>
      <c r="AX377" s="169">
        <f t="shared" si="67"/>
        <v>479.99999999999994</v>
      </c>
      <c r="AY377" s="169">
        <f t="shared" si="67"/>
        <v>527.99999999999977</v>
      </c>
      <c r="AZ377" s="169">
        <f t="shared" si="67"/>
        <v>527.99999999999977</v>
      </c>
      <c r="BA377" s="169">
        <f t="shared" si="67"/>
        <v>479.99999999999994</v>
      </c>
      <c r="BB377" s="169">
        <f t="shared" si="67"/>
        <v>479.99999999999994</v>
      </c>
    </row>
    <row r="378" ht="15.75">
      <c r="B378" s="168" t="s">
        <v>206</v>
      </c>
      <c r="S378" s="170">
        <f t="shared" ref="S378:AP378" si="68">SUM(S376:S377)</f>
        <v>530.88000000000011</v>
      </c>
      <c r="T378" s="170">
        <f t="shared" si="68"/>
        <v>505.59999999999997</v>
      </c>
      <c r="U378" s="170">
        <f t="shared" si="68"/>
        <v>2907.1999999999998</v>
      </c>
      <c r="V378" s="170">
        <f t="shared" si="68"/>
        <v>2275.1999999999998</v>
      </c>
      <c r="W378" s="170">
        <f t="shared" si="68"/>
        <v>2654.4000000000001</v>
      </c>
      <c r="X378" s="170">
        <f t="shared" si="68"/>
        <v>2528</v>
      </c>
      <c r="Y378" s="170">
        <f t="shared" si="68"/>
        <v>2654.4000000000001</v>
      </c>
      <c r="Z378" s="170">
        <f t="shared" si="68"/>
        <v>2907.1999999999998</v>
      </c>
      <c r="AA378" s="170">
        <f t="shared" si="68"/>
        <v>2654.4000000000001</v>
      </c>
      <c r="AB378" s="170">
        <f t="shared" si="68"/>
        <v>2780.7999999999997</v>
      </c>
      <c r="AC378" s="170">
        <f t="shared" si="68"/>
        <v>2780.7999999999997</v>
      </c>
      <c r="AD378" s="170">
        <f t="shared" si="68"/>
        <v>2401.5999999999995</v>
      </c>
      <c r="AE378" s="170">
        <f t="shared" si="68"/>
        <v>527.99999999999977</v>
      </c>
      <c r="AF378" s="170">
        <f t="shared" si="68"/>
        <v>504</v>
      </c>
      <c r="AG378" s="170">
        <f t="shared" si="68"/>
        <v>479.99999999999994</v>
      </c>
      <c r="AH378" s="170">
        <f t="shared" si="68"/>
        <v>504</v>
      </c>
      <c r="AI378" s="170">
        <f t="shared" si="68"/>
        <v>455.99999999999972</v>
      </c>
      <c r="AJ378" s="170">
        <f t="shared" si="68"/>
        <v>479.99999999999994</v>
      </c>
      <c r="AK378" s="170">
        <f t="shared" si="68"/>
        <v>552</v>
      </c>
      <c r="AL378" s="170">
        <f t="shared" si="68"/>
        <v>504</v>
      </c>
      <c r="AM378" s="170">
        <f t="shared" si="68"/>
        <v>504</v>
      </c>
      <c r="AN378" s="170">
        <f t="shared" si="68"/>
        <v>527.99999999999977</v>
      </c>
      <c r="AO378" s="170">
        <f t="shared" si="68"/>
        <v>479.99999999999994</v>
      </c>
      <c r="AP378" s="170">
        <f t="shared" si="68"/>
        <v>455.99999999999972</v>
      </c>
      <c r="AQ378" s="170">
        <f t="shared" ref="AQ378:AV378" si="69">SUM(AQ376:AQ377)</f>
        <v>504</v>
      </c>
      <c r="AR378" s="170">
        <f t="shared" si="69"/>
        <v>479.99999999999994</v>
      </c>
      <c r="AS378" s="170">
        <f t="shared" si="69"/>
        <v>504</v>
      </c>
      <c r="AT378" s="170">
        <f t="shared" si="69"/>
        <v>479.99999999999994</v>
      </c>
      <c r="AU378" s="170">
        <f t="shared" si="69"/>
        <v>479.99999999999994</v>
      </c>
      <c r="AV378" s="170">
        <f t="shared" si="69"/>
        <v>455.99999999999972</v>
      </c>
      <c r="AW378" s="170">
        <f t="shared" ref="AW378:BB378" si="70">SUM(AW376:AW377)</f>
        <v>552</v>
      </c>
      <c r="AX378" s="170">
        <f t="shared" si="70"/>
        <v>479.99999999999994</v>
      </c>
      <c r="AY378" s="170">
        <f t="shared" si="70"/>
        <v>527.99999999999977</v>
      </c>
      <c r="AZ378" s="170">
        <f t="shared" si="70"/>
        <v>527.99999999999977</v>
      </c>
      <c r="BA378" s="170">
        <f t="shared" si="70"/>
        <v>479.99999999999994</v>
      </c>
      <c r="BB378" s="170">
        <f t="shared" si="70"/>
        <v>479.99999999999994</v>
      </c>
    </row>
    <row r="379" ht="8.25" customHeight="1"/>
    <row r="380" ht="15.75" customHeight="1">
      <c r="A380" s="37"/>
      <c r="B380" s="168" t="s">
        <v>207</v>
      </c>
      <c r="C380" s="149"/>
      <c r="D380" s="149"/>
      <c r="E380" s="37"/>
      <c r="F380" s="37"/>
      <c r="G380" s="37"/>
      <c r="H380" s="149"/>
      <c r="I380" s="149"/>
      <c r="J380" s="149"/>
      <c r="K380" s="37"/>
      <c r="L380" s="150"/>
      <c r="M380" s="150"/>
      <c r="N380" s="150"/>
      <c r="O380" s="149"/>
      <c r="P380" s="37"/>
      <c r="Q380" s="150"/>
      <c r="R380" s="37"/>
      <c r="S380" s="171">
        <f t="shared" ref="S380:AP380" si="71">S491</f>
        <v>2654.4000000000001</v>
      </c>
      <c r="T380" s="171">
        <f t="shared" si="71"/>
        <v>2528</v>
      </c>
      <c r="U380" s="171">
        <f t="shared" si="71"/>
        <v>2907.1999999999998</v>
      </c>
      <c r="V380" s="171">
        <f t="shared" si="71"/>
        <v>2275.1999999999998</v>
      </c>
      <c r="W380" s="171">
        <f t="shared" si="71"/>
        <v>2654.4000000000001</v>
      </c>
      <c r="X380" s="171">
        <f t="shared" si="71"/>
        <v>2528</v>
      </c>
      <c r="Y380" s="171">
        <f t="shared" si="71"/>
        <v>2654.4000000000001</v>
      </c>
      <c r="Z380" s="171">
        <f t="shared" si="71"/>
        <v>2907.1999999999998</v>
      </c>
      <c r="AA380" s="171">
        <f t="shared" si="71"/>
        <v>2654.4000000000001</v>
      </c>
      <c r="AB380" s="171">
        <f t="shared" si="71"/>
        <v>2780.8000000000002</v>
      </c>
      <c r="AC380" s="171">
        <f t="shared" si="71"/>
        <v>2780.8000000000002</v>
      </c>
      <c r="AD380" s="171">
        <f t="shared" si="71"/>
        <v>2401.5999999999999</v>
      </c>
      <c r="AE380" s="171">
        <f t="shared" si="71"/>
        <v>2640</v>
      </c>
      <c r="AF380" s="171">
        <f t="shared" si="71"/>
        <v>2520</v>
      </c>
      <c r="AG380" s="171">
        <f t="shared" si="71"/>
        <v>2400</v>
      </c>
      <c r="AH380" s="171">
        <f t="shared" si="71"/>
        <v>2520</v>
      </c>
      <c r="AI380" s="171">
        <f t="shared" si="71"/>
        <v>2280</v>
      </c>
      <c r="AJ380" s="171">
        <f t="shared" si="71"/>
        <v>2400</v>
      </c>
      <c r="AK380" s="171">
        <f t="shared" si="71"/>
        <v>2760</v>
      </c>
      <c r="AL380" s="171">
        <f t="shared" si="71"/>
        <v>2520</v>
      </c>
      <c r="AM380" s="171">
        <f t="shared" si="71"/>
        <v>2520</v>
      </c>
      <c r="AN380" s="171">
        <f t="shared" si="71"/>
        <v>2640</v>
      </c>
      <c r="AO380" s="171">
        <f t="shared" si="71"/>
        <v>2400</v>
      </c>
      <c r="AP380" s="171">
        <f t="shared" si="71"/>
        <v>2280</v>
      </c>
      <c r="AQ380" s="171">
        <f t="shared" ref="AQ380:AV380" si="72">AQ491</f>
        <v>2520</v>
      </c>
      <c r="AR380" s="171">
        <f t="shared" si="72"/>
        <v>2400</v>
      </c>
      <c r="AS380" s="171">
        <f t="shared" si="72"/>
        <v>2520</v>
      </c>
      <c r="AT380" s="171">
        <f t="shared" si="72"/>
        <v>2400</v>
      </c>
      <c r="AU380" s="171">
        <f t="shared" si="72"/>
        <v>2400</v>
      </c>
      <c r="AV380" s="171">
        <f t="shared" si="72"/>
        <v>2280</v>
      </c>
      <c r="AW380" s="171">
        <f t="shared" ref="AW380:BB380" si="73">AW491</f>
        <v>2760</v>
      </c>
      <c r="AX380" s="171">
        <f t="shared" si="73"/>
        <v>2400</v>
      </c>
      <c r="AY380" s="171">
        <f t="shared" si="73"/>
        <v>2640</v>
      </c>
      <c r="AZ380" s="171">
        <f t="shared" si="73"/>
        <v>2640</v>
      </c>
      <c r="BA380" s="171">
        <f t="shared" si="73"/>
        <v>2400</v>
      </c>
      <c r="BB380" s="171">
        <f t="shared" si="73"/>
        <v>2400</v>
      </c>
    </row>
    <row r="381" ht="8.25" customHeight="1">
      <c r="S381" s="164">
        <f t="shared" ref="S381:BB381" si="74">ProdFac</f>
        <v>0.80000000000000004</v>
      </c>
      <c r="T381" s="164">
        <f t="shared" si="74"/>
        <v>0.80000000000000004</v>
      </c>
      <c r="U381" s="164">
        <f t="shared" si="74"/>
        <v>0.80000000000000004</v>
      </c>
      <c r="V381" s="164">
        <f t="shared" si="74"/>
        <v>0.80000000000000004</v>
      </c>
      <c r="W381" s="164">
        <f t="shared" si="74"/>
        <v>0.80000000000000004</v>
      </c>
      <c r="X381" s="164">
        <f t="shared" si="74"/>
        <v>0.80000000000000004</v>
      </c>
      <c r="Y381" s="164">
        <f t="shared" si="74"/>
        <v>0.80000000000000004</v>
      </c>
      <c r="Z381" s="164">
        <f t="shared" si="74"/>
        <v>0.80000000000000004</v>
      </c>
      <c r="AA381" s="164">
        <f t="shared" si="74"/>
        <v>0.80000000000000004</v>
      </c>
      <c r="AB381" s="164">
        <f t="shared" si="74"/>
        <v>0.80000000000000004</v>
      </c>
      <c r="AC381" s="164">
        <f t="shared" si="74"/>
        <v>0.80000000000000004</v>
      </c>
      <c r="AD381" s="164">
        <f t="shared" si="74"/>
        <v>0.80000000000000004</v>
      </c>
      <c r="AE381" s="164">
        <f t="shared" si="74"/>
        <v>0.80000000000000004</v>
      </c>
      <c r="AF381" s="164">
        <f t="shared" si="74"/>
        <v>0.80000000000000004</v>
      </c>
      <c r="AG381" s="164">
        <f t="shared" si="74"/>
        <v>0.80000000000000004</v>
      </c>
      <c r="AH381" s="164">
        <f t="shared" si="74"/>
        <v>0.80000000000000004</v>
      </c>
      <c r="AI381" s="164">
        <f t="shared" si="74"/>
        <v>0.80000000000000004</v>
      </c>
      <c r="AJ381" s="164">
        <f t="shared" si="74"/>
        <v>0.80000000000000004</v>
      </c>
      <c r="AK381" s="164">
        <f t="shared" si="74"/>
        <v>0.80000000000000004</v>
      </c>
      <c r="AL381" s="164">
        <f t="shared" si="74"/>
        <v>0.80000000000000004</v>
      </c>
      <c r="AM381" s="164">
        <f t="shared" si="74"/>
        <v>0.80000000000000004</v>
      </c>
      <c r="AN381" s="164">
        <f t="shared" si="74"/>
        <v>0.80000000000000004</v>
      </c>
      <c r="AO381" s="164">
        <f t="shared" si="74"/>
        <v>0.80000000000000004</v>
      </c>
      <c r="AP381" s="164">
        <f t="shared" si="74"/>
        <v>0.80000000000000004</v>
      </c>
      <c r="AQ381" s="164">
        <f t="shared" si="74"/>
        <v>0.80000000000000004</v>
      </c>
      <c r="AR381" s="164">
        <f t="shared" si="74"/>
        <v>0.80000000000000004</v>
      </c>
      <c r="AS381" s="164">
        <f t="shared" si="74"/>
        <v>0.80000000000000004</v>
      </c>
      <c r="AT381" s="164">
        <f t="shared" si="74"/>
        <v>0.80000000000000004</v>
      </c>
      <c r="AU381" s="164">
        <f t="shared" si="74"/>
        <v>0.80000000000000004</v>
      </c>
      <c r="AV381" s="164">
        <f t="shared" si="74"/>
        <v>0.80000000000000004</v>
      </c>
      <c r="AW381" s="164">
        <f t="shared" si="74"/>
        <v>0.80000000000000004</v>
      </c>
      <c r="AX381" s="164">
        <f t="shared" si="74"/>
        <v>0.80000000000000004</v>
      </c>
      <c r="AY381" s="164">
        <f t="shared" si="74"/>
        <v>0.80000000000000004</v>
      </c>
      <c r="AZ381" s="164">
        <f t="shared" si="74"/>
        <v>0.80000000000000004</v>
      </c>
      <c r="BA381" s="164">
        <f t="shared" si="74"/>
        <v>0.80000000000000004</v>
      </c>
      <c r="BB381" s="164">
        <f t="shared" si="74"/>
        <v>0.80000000000000004</v>
      </c>
    </row>
    <row r="382" ht="15.75" customHeight="1">
      <c r="B382" s="168" t="s">
        <v>208</v>
      </c>
      <c r="S382" s="172">
        <f t="shared" ref="S382:BB382" si="75">(S$374 + S$362)/S$380</f>
        <v>0</v>
      </c>
      <c r="T382" s="172">
        <f t="shared" si="75"/>
        <v>0</v>
      </c>
      <c r="U382" s="172">
        <f t="shared" si="75"/>
        <v>0.80000000000000016</v>
      </c>
      <c r="V382" s="172">
        <f t="shared" si="75"/>
        <v>0.80000000000000004</v>
      </c>
      <c r="W382" s="172">
        <f t="shared" si="75"/>
        <v>0.79999999999999993</v>
      </c>
      <c r="X382" s="172">
        <f t="shared" si="75"/>
        <v>0.80000000000000004</v>
      </c>
      <c r="Y382" s="172">
        <f t="shared" si="75"/>
        <v>0.79999999999999993</v>
      </c>
      <c r="Z382" s="172">
        <f t="shared" si="75"/>
        <v>0.80000000000000016</v>
      </c>
      <c r="AA382" s="172">
        <f t="shared" si="75"/>
        <v>0.79999999999999993</v>
      </c>
      <c r="AB382" s="172">
        <f t="shared" si="75"/>
        <v>0.79999999999999993</v>
      </c>
      <c r="AC382" s="172">
        <f t="shared" si="75"/>
        <v>0.79999999999999993</v>
      </c>
      <c r="AD382" s="172">
        <f t="shared" si="75"/>
        <v>0.79999999999999993</v>
      </c>
      <c r="AE382" s="172">
        <f t="shared" si="75"/>
        <v>0</v>
      </c>
      <c r="AF382" s="172">
        <f t="shared" si="75"/>
        <v>0</v>
      </c>
      <c r="AG382" s="172">
        <f t="shared" si="75"/>
        <v>0</v>
      </c>
      <c r="AH382" s="172">
        <f t="shared" si="75"/>
        <v>0</v>
      </c>
      <c r="AI382" s="172">
        <f t="shared" si="75"/>
        <v>0</v>
      </c>
      <c r="AJ382" s="172">
        <f t="shared" si="75"/>
        <v>0</v>
      </c>
      <c r="AK382" s="172">
        <f t="shared" si="75"/>
        <v>0</v>
      </c>
      <c r="AL382" s="172">
        <f t="shared" si="75"/>
        <v>0</v>
      </c>
      <c r="AM382" s="172">
        <f t="shared" si="75"/>
        <v>0</v>
      </c>
      <c r="AN382" s="172">
        <f t="shared" si="75"/>
        <v>0</v>
      </c>
      <c r="AO382" s="172">
        <f t="shared" si="75"/>
        <v>0</v>
      </c>
      <c r="AP382" s="172">
        <f t="shared" si="75"/>
        <v>0</v>
      </c>
      <c r="AQ382" s="172">
        <f t="shared" si="75"/>
        <v>0</v>
      </c>
      <c r="AR382" s="172">
        <f t="shared" si="75"/>
        <v>0</v>
      </c>
      <c r="AS382" s="172">
        <f t="shared" si="75"/>
        <v>0</v>
      </c>
      <c r="AT382" s="172">
        <f t="shared" si="75"/>
        <v>0</v>
      </c>
      <c r="AU382" s="172">
        <f t="shared" si="75"/>
        <v>0</v>
      </c>
      <c r="AV382" s="172">
        <f t="shared" si="75"/>
        <v>0</v>
      </c>
      <c r="AW382" s="172">
        <f t="shared" si="75"/>
        <v>0</v>
      </c>
      <c r="AX382" s="172">
        <f t="shared" si="75"/>
        <v>0</v>
      </c>
      <c r="AY382" s="172">
        <f t="shared" si="75"/>
        <v>0</v>
      </c>
      <c r="AZ382" s="172">
        <f t="shared" si="75"/>
        <v>0</v>
      </c>
      <c r="BA382" s="172">
        <f t="shared" si="75"/>
        <v>0</v>
      </c>
      <c r="BB382" s="172">
        <f t="shared" si="75"/>
        <v>0</v>
      </c>
    </row>
    <row r="383" ht="15.75" customHeight="1">
      <c r="B383" s="168" t="s">
        <v>209</v>
      </c>
      <c r="S383" s="172">
        <f t="shared" ref="S383:BB383" si="76">S$374/S$380</f>
        <v>0</v>
      </c>
      <c r="T383" s="172">
        <f t="shared" si="76"/>
        <v>0</v>
      </c>
      <c r="U383" s="172">
        <f t="shared" si="76"/>
        <v>0.80000000000000016</v>
      </c>
      <c r="V383" s="172">
        <f t="shared" si="76"/>
        <v>0.80000000000000004</v>
      </c>
      <c r="W383" s="172">
        <f t="shared" si="76"/>
        <v>0.45822784810126577</v>
      </c>
      <c r="X383" s="172">
        <f t="shared" si="76"/>
        <v>0.45822784810126588</v>
      </c>
      <c r="Y383" s="172">
        <f t="shared" si="76"/>
        <v>0.45822784810126577</v>
      </c>
      <c r="Z383" s="172">
        <f t="shared" si="76"/>
        <v>0.45822784810126588</v>
      </c>
      <c r="AA383" s="172">
        <f t="shared" si="76"/>
        <v>0.45822784810126577</v>
      </c>
      <c r="AB383" s="172">
        <f t="shared" si="76"/>
        <v>0.45822784810126571</v>
      </c>
      <c r="AC383" s="172">
        <f t="shared" si="76"/>
        <v>0.45822784810126571</v>
      </c>
      <c r="AD383" s="172">
        <f t="shared" si="76"/>
        <v>0.45822784810126577</v>
      </c>
      <c r="AE383" s="172">
        <f t="shared" si="76"/>
        <v>0</v>
      </c>
      <c r="AF383" s="172">
        <f t="shared" si="76"/>
        <v>0</v>
      </c>
      <c r="AG383" s="172">
        <f t="shared" si="76"/>
        <v>0</v>
      </c>
      <c r="AH383" s="172">
        <f t="shared" si="76"/>
        <v>0</v>
      </c>
      <c r="AI383" s="172">
        <f t="shared" si="76"/>
        <v>0</v>
      </c>
      <c r="AJ383" s="172">
        <f t="shared" si="76"/>
        <v>0</v>
      </c>
      <c r="AK383" s="172">
        <f t="shared" si="76"/>
        <v>0</v>
      </c>
      <c r="AL383" s="172">
        <f t="shared" si="76"/>
        <v>0</v>
      </c>
      <c r="AM383" s="172">
        <f t="shared" si="76"/>
        <v>0</v>
      </c>
      <c r="AN383" s="172">
        <f t="shared" si="76"/>
        <v>0</v>
      </c>
      <c r="AO383" s="172">
        <f t="shared" si="76"/>
        <v>0</v>
      </c>
      <c r="AP383" s="172">
        <f t="shared" si="76"/>
        <v>0</v>
      </c>
      <c r="AQ383" s="172">
        <f t="shared" si="76"/>
        <v>0</v>
      </c>
      <c r="AR383" s="172">
        <f t="shared" si="76"/>
        <v>0</v>
      </c>
      <c r="AS383" s="172">
        <f t="shared" si="76"/>
        <v>0</v>
      </c>
      <c r="AT383" s="172">
        <f t="shared" si="76"/>
        <v>0</v>
      </c>
      <c r="AU383" s="172">
        <f t="shared" si="76"/>
        <v>0</v>
      </c>
      <c r="AV383" s="172">
        <f t="shared" si="76"/>
        <v>0</v>
      </c>
      <c r="AW383" s="172">
        <f t="shared" si="76"/>
        <v>0</v>
      </c>
      <c r="AX383" s="172">
        <f t="shared" si="76"/>
        <v>0</v>
      </c>
      <c r="AY383" s="172">
        <f t="shared" si="76"/>
        <v>0</v>
      </c>
      <c r="AZ383" s="172">
        <f t="shared" si="76"/>
        <v>0</v>
      </c>
      <c r="BA383" s="172">
        <f t="shared" si="76"/>
        <v>0</v>
      </c>
      <c r="BB383" s="172">
        <f t="shared" si="76"/>
        <v>0</v>
      </c>
    </row>
    <row r="384" ht="8.25" customHeight="1"/>
    <row r="385" ht="7.5" customHeight="1">
      <c r="B385" s="161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161"/>
      <c r="AT385" s="161"/>
      <c r="AU385" s="161"/>
      <c r="AV385" s="161"/>
      <c r="AW385" s="161"/>
      <c r="AX385" s="161"/>
      <c r="AY385" s="161"/>
      <c r="AZ385" s="161"/>
      <c r="BA385" s="161"/>
      <c r="BB385" s="161"/>
    </row>
    <row r="386" ht="8.25" customHeight="1"/>
    <row r="387" ht="15.75">
      <c r="B387" s="173" t="s">
        <v>210</v>
      </c>
      <c r="C387" s="174"/>
      <c r="D387" s="174"/>
      <c r="E387" s="174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5"/>
    </row>
    <row r="388" ht="16.5">
      <c r="B388" s="176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8"/>
    </row>
    <row r="390" s="179" customFormat="1" ht="15.75" collapsed="1">
      <c r="E390" s="37"/>
      <c r="K390" s="37"/>
      <c r="L390" s="37"/>
      <c r="M390" s="37"/>
      <c r="N390" s="37"/>
      <c r="P390" s="180" t="s">
        <v>211</v>
      </c>
      <c r="Q390" s="37"/>
      <c r="R390" s="181"/>
      <c r="S390" s="182" t="str">
        <f t="shared" ref="S390:BB390" si="77">S48</f>
        <v xml:space="preserve">1 / 23</v>
      </c>
      <c r="T390" s="182" t="str">
        <f t="shared" si="77"/>
        <v xml:space="preserve">2 / 23</v>
      </c>
      <c r="U390" s="182" t="str">
        <f t="shared" si="77"/>
        <v xml:space="preserve">3 / 23</v>
      </c>
      <c r="V390" s="182" t="str">
        <f t="shared" si="77"/>
        <v xml:space="preserve">4 / 23</v>
      </c>
      <c r="W390" s="182" t="str">
        <f t="shared" si="77"/>
        <v xml:space="preserve">5 / 23</v>
      </c>
      <c r="X390" s="182" t="str">
        <f t="shared" si="77"/>
        <v xml:space="preserve">6 / 23</v>
      </c>
      <c r="Y390" s="182" t="str">
        <f t="shared" si="77"/>
        <v xml:space="preserve">7 / 23</v>
      </c>
      <c r="Z390" s="182" t="str">
        <f t="shared" si="77"/>
        <v xml:space="preserve">8 / 23</v>
      </c>
      <c r="AA390" s="182" t="str">
        <f t="shared" si="77"/>
        <v xml:space="preserve">9 / 23</v>
      </c>
      <c r="AB390" s="182" t="str">
        <f t="shared" si="77"/>
        <v xml:space="preserve">10 / 23</v>
      </c>
      <c r="AC390" s="182" t="str">
        <f t="shared" si="77"/>
        <v xml:space="preserve">11 / 23</v>
      </c>
      <c r="AD390" s="182" t="str">
        <f t="shared" si="77"/>
        <v xml:space="preserve">12 / 23</v>
      </c>
      <c r="AE390" s="182" t="str">
        <f t="shared" si="77"/>
        <v xml:space="preserve">1 / 24</v>
      </c>
      <c r="AF390" s="182" t="str">
        <f t="shared" si="77"/>
        <v xml:space="preserve">2 / 24</v>
      </c>
      <c r="AG390" s="182" t="str">
        <f t="shared" si="77"/>
        <v xml:space="preserve">3 / 24</v>
      </c>
      <c r="AH390" s="182" t="str">
        <f t="shared" si="77"/>
        <v xml:space="preserve">4 / 24</v>
      </c>
      <c r="AI390" s="182" t="str">
        <f t="shared" si="77"/>
        <v xml:space="preserve">5 / 24</v>
      </c>
      <c r="AJ390" s="182" t="str">
        <f t="shared" si="77"/>
        <v xml:space="preserve">6 / 24</v>
      </c>
      <c r="AK390" s="182" t="str">
        <f t="shared" si="77"/>
        <v xml:space="preserve">7 / 24</v>
      </c>
      <c r="AL390" s="182" t="str">
        <f t="shared" si="77"/>
        <v xml:space="preserve">8 / 24</v>
      </c>
      <c r="AM390" s="182" t="str">
        <f t="shared" si="77"/>
        <v xml:space="preserve">9 / 24</v>
      </c>
      <c r="AN390" s="182" t="str">
        <f t="shared" si="77"/>
        <v xml:space="preserve">10 / 24</v>
      </c>
      <c r="AO390" s="182" t="str">
        <f t="shared" si="77"/>
        <v xml:space="preserve">11 / 24</v>
      </c>
      <c r="AP390" s="182" t="str">
        <f t="shared" si="77"/>
        <v xml:space="preserve">12 / 24</v>
      </c>
      <c r="AQ390" s="182" t="str">
        <f t="shared" si="77"/>
        <v xml:space="preserve">1 / 25</v>
      </c>
      <c r="AR390" s="182" t="str">
        <f t="shared" si="77"/>
        <v xml:space="preserve">2 / 25</v>
      </c>
      <c r="AS390" s="182" t="str">
        <f t="shared" si="77"/>
        <v xml:space="preserve">3 / 25</v>
      </c>
      <c r="AT390" s="182" t="str">
        <f t="shared" si="77"/>
        <v xml:space="preserve">4 / 25</v>
      </c>
      <c r="AU390" s="182" t="str">
        <f t="shared" si="77"/>
        <v xml:space="preserve">5 / 25</v>
      </c>
      <c r="AV390" s="182" t="str">
        <f t="shared" si="77"/>
        <v xml:space="preserve">6 / 25</v>
      </c>
      <c r="AW390" s="182" t="str">
        <f t="shared" si="77"/>
        <v xml:space="preserve">7 / 25</v>
      </c>
      <c r="AX390" s="182" t="str">
        <f t="shared" si="77"/>
        <v xml:space="preserve">8 / 25</v>
      </c>
      <c r="AY390" s="182" t="str">
        <f t="shared" si="77"/>
        <v xml:space="preserve">9 / 25</v>
      </c>
      <c r="AZ390" s="182" t="str">
        <f t="shared" si="77"/>
        <v xml:space="preserve">10 / 25</v>
      </c>
      <c r="BA390" s="182" t="str">
        <f t="shared" si="77"/>
        <v xml:space="preserve">11 / 25</v>
      </c>
      <c r="BB390" s="182" t="str">
        <f t="shared" si="77"/>
        <v xml:space="preserve">12 / 25</v>
      </c>
    </row>
    <row r="391" s="179" customFormat="1" hidden="1" outlineLevel="1">
      <c r="E391" s="37"/>
      <c r="K391" s="37"/>
      <c r="L391" s="37"/>
      <c r="M391" s="37"/>
      <c r="N391" s="37"/>
      <c r="P391" s="183" t="str">
        <f t="shared" ref="P391:P454" si="78">P254</f>
        <v xml:space="preserve">Lastname1, Firstname1</v>
      </c>
      <c r="Q391" s="37"/>
      <c r="R391" s="184"/>
      <c r="S391" s="74">
        <f t="shared" ref="S391:AH454" si="79">IF(ISERROR(VLOOKUP($P391,Member_Tab,4,FALSE)),0,(VLOOKUP($P391,Member_Tab,4,FALSE) * 0.2 * S$7) * (IF(AND(S$5 &gt;= VLOOKUP($P391,Member_Tab,6,FALSE), S$5 &lt;= VLOOKUP($P391,Member_Tab,7,FALSE)),1,0))  )</f>
        <v>134.40000000000001</v>
      </c>
      <c r="T391" s="74">
        <f t="shared" si="79"/>
        <v>128</v>
      </c>
      <c r="U391" s="74">
        <f t="shared" si="79"/>
        <v>147.20000000000002</v>
      </c>
      <c r="V391" s="74">
        <f t="shared" si="79"/>
        <v>115.2</v>
      </c>
      <c r="W391" s="74">
        <f t="shared" si="79"/>
        <v>134.40000000000001</v>
      </c>
      <c r="X391" s="74">
        <f t="shared" si="79"/>
        <v>128</v>
      </c>
      <c r="Y391" s="74">
        <f t="shared" si="79"/>
        <v>134.40000000000001</v>
      </c>
      <c r="Z391" s="74">
        <f t="shared" si="79"/>
        <v>147.20000000000002</v>
      </c>
      <c r="AA391" s="74">
        <f t="shared" si="79"/>
        <v>134.40000000000001</v>
      </c>
      <c r="AB391" s="74">
        <f t="shared" si="79"/>
        <v>140.80000000000001</v>
      </c>
      <c r="AC391" s="74">
        <f t="shared" si="79"/>
        <v>140.80000000000001</v>
      </c>
      <c r="AD391" s="74">
        <f t="shared" si="79"/>
        <v>121.60000000000001</v>
      </c>
      <c r="AE391" s="74">
        <f t="shared" si="79"/>
        <v>0</v>
      </c>
      <c r="AF391" s="74">
        <f t="shared" si="79"/>
        <v>0</v>
      </c>
      <c r="AG391" s="74">
        <f t="shared" si="79"/>
        <v>0</v>
      </c>
      <c r="AH391" s="74">
        <f t="shared" si="79"/>
        <v>0</v>
      </c>
      <c r="AI391" s="74">
        <f t="shared" ref="AE391:AP454" si="80">IF(ISERROR(VLOOKUP($P391,Member_Tab,4,FALSE)),0,(VLOOKUP($P391,Member_Tab,4,FALSE) * 0.2 * AI$7) * (IF(AND(AI$5 &gt;= VLOOKUP($P391,Member_Tab,6,FALSE), AI$5 &lt;= VLOOKUP($P391,Member_Tab,7,FALSE)),1,0))  )</f>
        <v>0</v>
      </c>
      <c r="AJ391" s="74">
        <f t="shared" si="80"/>
        <v>0</v>
      </c>
      <c r="AK391" s="74">
        <f t="shared" si="80"/>
        <v>0</v>
      </c>
      <c r="AL391" s="74">
        <f t="shared" si="80"/>
        <v>0</v>
      </c>
      <c r="AM391" s="74">
        <f t="shared" si="80"/>
        <v>0</v>
      </c>
      <c r="AN391" s="74">
        <f t="shared" si="80"/>
        <v>0</v>
      </c>
      <c r="AO391" s="74">
        <f t="shared" si="80"/>
        <v>0</v>
      </c>
      <c r="AP391" s="74">
        <f t="shared" si="80"/>
        <v>0</v>
      </c>
      <c r="AQ391" s="74">
        <f t="shared" ref="AQ391:BB454" si="81">IF(ISERROR(VLOOKUP($P391,Member_Tab,4,FALSE)),0,(VLOOKUP($P391,Member_Tab,4,FALSE) * 0.2 * AQ$7) * (IF(AND(AQ$5 &gt;= VLOOKUP($P391,Member_Tab,6,FALSE), AQ$5 &lt;= VLOOKUP($P391,Member_Tab,7,FALSE)),1,0))  )</f>
        <v>0</v>
      </c>
      <c r="AR391" s="74">
        <f t="shared" si="81"/>
        <v>0</v>
      </c>
      <c r="AS391" s="74">
        <f t="shared" si="81"/>
        <v>0</v>
      </c>
      <c r="AT391" s="74">
        <f t="shared" si="81"/>
        <v>0</v>
      </c>
      <c r="AU391" s="74">
        <f t="shared" si="81"/>
        <v>0</v>
      </c>
      <c r="AV391" s="74">
        <f t="shared" si="81"/>
        <v>0</v>
      </c>
      <c r="AW391" s="74">
        <f t="shared" si="81"/>
        <v>0</v>
      </c>
      <c r="AX391" s="74">
        <f t="shared" si="81"/>
        <v>0</v>
      </c>
      <c r="AY391" s="74">
        <f t="shared" si="81"/>
        <v>0</v>
      </c>
      <c r="AZ391" s="74">
        <f t="shared" si="81"/>
        <v>0</v>
      </c>
      <c r="BA391" s="74">
        <f t="shared" si="81"/>
        <v>0</v>
      </c>
      <c r="BB391" s="74">
        <f t="shared" si="81"/>
        <v>0</v>
      </c>
    </row>
    <row r="392" s="179" customFormat="1" hidden="1" outlineLevel="1">
      <c r="E392" s="37"/>
      <c r="K392" s="37"/>
      <c r="L392" s="37"/>
      <c r="M392" s="37"/>
      <c r="N392" s="37"/>
      <c r="P392" s="183" t="str">
        <f t="shared" si="78"/>
        <v xml:space="preserve">Lastname2, Firstname2</v>
      </c>
      <c r="Q392" s="37"/>
      <c r="R392" s="184"/>
      <c r="S392" s="74">
        <f t="shared" si="79"/>
        <v>168</v>
      </c>
      <c r="T392" s="74">
        <f t="shared" si="79"/>
        <v>160</v>
      </c>
      <c r="U392" s="74">
        <f t="shared" si="79"/>
        <v>184</v>
      </c>
      <c r="V392" s="74">
        <f t="shared" si="79"/>
        <v>144</v>
      </c>
      <c r="W392" s="74">
        <f t="shared" si="79"/>
        <v>168</v>
      </c>
      <c r="X392" s="74">
        <f t="shared" si="79"/>
        <v>160</v>
      </c>
      <c r="Y392" s="74">
        <f t="shared" si="79"/>
        <v>168</v>
      </c>
      <c r="Z392" s="74">
        <f t="shared" si="79"/>
        <v>184</v>
      </c>
      <c r="AA392" s="74">
        <f t="shared" si="79"/>
        <v>168</v>
      </c>
      <c r="AB392" s="74">
        <f t="shared" si="79"/>
        <v>176</v>
      </c>
      <c r="AC392" s="74">
        <f t="shared" si="79"/>
        <v>176</v>
      </c>
      <c r="AD392" s="74">
        <f t="shared" si="79"/>
        <v>152</v>
      </c>
      <c r="AE392" s="74">
        <f t="shared" si="80"/>
        <v>176</v>
      </c>
      <c r="AF392" s="74">
        <f t="shared" si="80"/>
        <v>168</v>
      </c>
      <c r="AG392" s="74">
        <f t="shared" si="80"/>
        <v>160</v>
      </c>
      <c r="AH392" s="74">
        <f t="shared" si="80"/>
        <v>168</v>
      </c>
      <c r="AI392" s="74">
        <f t="shared" si="80"/>
        <v>152</v>
      </c>
      <c r="AJ392" s="74">
        <f t="shared" si="80"/>
        <v>160</v>
      </c>
      <c r="AK392" s="74">
        <f t="shared" si="80"/>
        <v>184</v>
      </c>
      <c r="AL392" s="74">
        <f t="shared" si="80"/>
        <v>168</v>
      </c>
      <c r="AM392" s="74">
        <f t="shared" si="80"/>
        <v>168</v>
      </c>
      <c r="AN392" s="74">
        <f t="shared" si="80"/>
        <v>176</v>
      </c>
      <c r="AO392" s="74">
        <f t="shared" si="80"/>
        <v>160</v>
      </c>
      <c r="AP392" s="74">
        <f t="shared" si="80"/>
        <v>152</v>
      </c>
      <c r="AQ392" s="74">
        <f t="shared" si="81"/>
        <v>168</v>
      </c>
      <c r="AR392" s="74">
        <f t="shared" si="81"/>
        <v>160</v>
      </c>
      <c r="AS392" s="74">
        <f t="shared" si="81"/>
        <v>168</v>
      </c>
      <c r="AT392" s="74">
        <f t="shared" si="81"/>
        <v>160</v>
      </c>
      <c r="AU392" s="74">
        <f t="shared" si="81"/>
        <v>160</v>
      </c>
      <c r="AV392" s="74">
        <f t="shared" si="81"/>
        <v>152</v>
      </c>
      <c r="AW392" s="74">
        <f t="shared" si="81"/>
        <v>184</v>
      </c>
      <c r="AX392" s="74">
        <f t="shared" si="81"/>
        <v>160</v>
      </c>
      <c r="AY392" s="74">
        <f t="shared" si="81"/>
        <v>176</v>
      </c>
      <c r="AZ392" s="74">
        <f t="shared" si="81"/>
        <v>176</v>
      </c>
      <c r="BA392" s="74">
        <f t="shared" si="81"/>
        <v>160</v>
      </c>
      <c r="BB392" s="74">
        <f t="shared" si="81"/>
        <v>160</v>
      </c>
    </row>
    <row r="393" s="179" customFormat="1" hidden="1" outlineLevel="1">
      <c r="E393" s="37"/>
      <c r="K393" s="37"/>
      <c r="L393" s="37"/>
      <c r="M393" s="37"/>
      <c r="N393" s="37"/>
      <c r="P393" s="183" t="str">
        <f t="shared" si="78"/>
        <v xml:space="preserve">Lastname3, Firstname3</v>
      </c>
      <c r="Q393" s="37"/>
      <c r="R393" s="184"/>
      <c r="S393" s="74">
        <f t="shared" si="79"/>
        <v>168</v>
      </c>
      <c r="T393" s="74">
        <f t="shared" si="79"/>
        <v>160</v>
      </c>
      <c r="U393" s="74">
        <f t="shared" si="79"/>
        <v>184</v>
      </c>
      <c r="V393" s="74">
        <f t="shared" si="79"/>
        <v>144</v>
      </c>
      <c r="W393" s="74">
        <f t="shared" si="79"/>
        <v>168</v>
      </c>
      <c r="X393" s="74">
        <f t="shared" si="79"/>
        <v>160</v>
      </c>
      <c r="Y393" s="74">
        <f t="shared" si="79"/>
        <v>168</v>
      </c>
      <c r="Z393" s="74">
        <f t="shared" si="79"/>
        <v>184</v>
      </c>
      <c r="AA393" s="74">
        <f t="shared" si="79"/>
        <v>168</v>
      </c>
      <c r="AB393" s="74">
        <f t="shared" si="79"/>
        <v>176</v>
      </c>
      <c r="AC393" s="74">
        <f t="shared" si="79"/>
        <v>176</v>
      </c>
      <c r="AD393" s="74">
        <f t="shared" si="79"/>
        <v>152</v>
      </c>
      <c r="AE393" s="74">
        <f t="shared" si="80"/>
        <v>176</v>
      </c>
      <c r="AF393" s="74">
        <f t="shared" si="80"/>
        <v>168</v>
      </c>
      <c r="AG393" s="74">
        <f t="shared" si="80"/>
        <v>160</v>
      </c>
      <c r="AH393" s="74">
        <f t="shared" si="80"/>
        <v>168</v>
      </c>
      <c r="AI393" s="74">
        <f t="shared" si="80"/>
        <v>152</v>
      </c>
      <c r="AJ393" s="74">
        <f t="shared" si="80"/>
        <v>160</v>
      </c>
      <c r="AK393" s="74">
        <f t="shared" si="80"/>
        <v>184</v>
      </c>
      <c r="AL393" s="74">
        <f t="shared" si="80"/>
        <v>168</v>
      </c>
      <c r="AM393" s="74">
        <f t="shared" si="80"/>
        <v>168</v>
      </c>
      <c r="AN393" s="74">
        <f t="shared" si="80"/>
        <v>176</v>
      </c>
      <c r="AO393" s="74">
        <f t="shared" si="80"/>
        <v>160</v>
      </c>
      <c r="AP393" s="74">
        <f t="shared" si="80"/>
        <v>152</v>
      </c>
      <c r="AQ393" s="74">
        <f t="shared" si="81"/>
        <v>168</v>
      </c>
      <c r="AR393" s="74">
        <f t="shared" si="81"/>
        <v>160</v>
      </c>
      <c r="AS393" s="74">
        <f t="shared" si="81"/>
        <v>168</v>
      </c>
      <c r="AT393" s="74">
        <f t="shared" si="81"/>
        <v>160</v>
      </c>
      <c r="AU393" s="74">
        <f t="shared" si="81"/>
        <v>160</v>
      </c>
      <c r="AV393" s="74">
        <f t="shared" si="81"/>
        <v>152</v>
      </c>
      <c r="AW393" s="74">
        <f t="shared" si="81"/>
        <v>184</v>
      </c>
      <c r="AX393" s="74">
        <f t="shared" si="81"/>
        <v>160</v>
      </c>
      <c r="AY393" s="74">
        <f t="shared" si="81"/>
        <v>176</v>
      </c>
      <c r="AZ393" s="74">
        <f t="shared" si="81"/>
        <v>176</v>
      </c>
      <c r="BA393" s="74">
        <f t="shared" si="81"/>
        <v>160</v>
      </c>
      <c r="BB393" s="74">
        <f t="shared" si="81"/>
        <v>160</v>
      </c>
    </row>
    <row r="394" s="179" customFormat="1" hidden="1" outlineLevel="1">
      <c r="E394" s="37"/>
      <c r="K394" s="37"/>
      <c r="L394" s="37"/>
      <c r="M394" s="37"/>
      <c r="N394" s="37"/>
      <c r="P394" s="183" t="str">
        <f t="shared" si="78"/>
        <v xml:space="preserve">Lastname4, Firstname4</v>
      </c>
      <c r="Q394" s="37"/>
      <c r="R394" s="184"/>
      <c r="S394" s="74">
        <f t="shared" si="79"/>
        <v>168</v>
      </c>
      <c r="T394" s="74">
        <f t="shared" si="79"/>
        <v>160</v>
      </c>
      <c r="U394" s="74">
        <f t="shared" si="79"/>
        <v>184</v>
      </c>
      <c r="V394" s="74">
        <f t="shared" si="79"/>
        <v>144</v>
      </c>
      <c r="W394" s="74">
        <f t="shared" si="79"/>
        <v>168</v>
      </c>
      <c r="X394" s="74">
        <f t="shared" si="79"/>
        <v>160</v>
      </c>
      <c r="Y394" s="74">
        <f t="shared" si="79"/>
        <v>168</v>
      </c>
      <c r="Z394" s="74">
        <f t="shared" si="79"/>
        <v>184</v>
      </c>
      <c r="AA394" s="74">
        <f t="shared" si="79"/>
        <v>168</v>
      </c>
      <c r="AB394" s="74">
        <f t="shared" si="79"/>
        <v>176</v>
      </c>
      <c r="AC394" s="74">
        <f t="shared" si="79"/>
        <v>176</v>
      </c>
      <c r="AD394" s="74">
        <f t="shared" si="79"/>
        <v>152</v>
      </c>
      <c r="AE394" s="74">
        <f t="shared" si="80"/>
        <v>176</v>
      </c>
      <c r="AF394" s="74">
        <f t="shared" si="80"/>
        <v>168</v>
      </c>
      <c r="AG394" s="74">
        <f t="shared" si="80"/>
        <v>160</v>
      </c>
      <c r="AH394" s="74">
        <f t="shared" si="80"/>
        <v>168</v>
      </c>
      <c r="AI394" s="74">
        <f t="shared" si="80"/>
        <v>152</v>
      </c>
      <c r="AJ394" s="74">
        <f t="shared" si="80"/>
        <v>160</v>
      </c>
      <c r="AK394" s="74">
        <f t="shared" si="80"/>
        <v>184</v>
      </c>
      <c r="AL394" s="74">
        <f t="shared" si="80"/>
        <v>168</v>
      </c>
      <c r="AM394" s="74">
        <f t="shared" si="80"/>
        <v>168</v>
      </c>
      <c r="AN394" s="74">
        <f t="shared" si="80"/>
        <v>176</v>
      </c>
      <c r="AO394" s="74">
        <f t="shared" si="80"/>
        <v>160</v>
      </c>
      <c r="AP394" s="74">
        <f t="shared" si="80"/>
        <v>152</v>
      </c>
      <c r="AQ394" s="74">
        <f t="shared" si="81"/>
        <v>168</v>
      </c>
      <c r="AR394" s="74">
        <f t="shared" si="81"/>
        <v>160</v>
      </c>
      <c r="AS394" s="74">
        <f t="shared" si="81"/>
        <v>168</v>
      </c>
      <c r="AT394" s="74">
        <f t="shared" si="81"/>
        <v>160</v>
      </c>
      <c r="AU394" s="74">
        <f t="shared" si="81"/>
        <v>160</v>
      </c>
      <c r="AV394" s="74">
        <f t="shared" si="81"/>
        <v>152</v>
      </c>
      <c r="AW394" s="74">
        <f t="shared" si="81"/>
        <v>184</v>
      </c>
      <c r="AX394" s="74">
        <f t="shared" si="81"/>
        <v>160</v>
      </c>
      <c r="AY394" s="74">
        <f t="shared" si="81"/>
        <v>176</v>
      </c>
      <c r="AZ394" s="74">
        <f t="shared" si="81"/>
        <v>176</v>
      </c>
      <c r="BA394" s="74">
        <f t="shared" si="81"/>
        <v>160</v>
      </c>
      <c r="BB394" s="74">
        <f t="shared" si="81"/>
        <v>160</v>
      </c>
    </row>
    <row r="395" s="179" customFormat="1" hidden="1" outlineLevel="1">
      <c r="E395" s="37"/>
      <c r="K395" s="37"/>
      <c r="L395" s="37"/>
      <c r="M395" s="37"/>
      <c r="N395" s="37"/>
      <c r="P395" s="183" t="str">
        <f t="shared" si="78"/>
        <v xml:space="preserve">Lastname5, Firstname5</v>
      </c>
      <c r="Q395" s="37"/>
      <c r="R395" s="184"/>
      <c r="S395" s="74">
        <f t="shared" si="79"/>
        <v>168</v>
      </c>
      <c r="T395" s="74">
        <f t="shared" si="79"/>
        <v>160</v>
      </c>
      <c r="U395" s="74">
        <f t="shared" si="79"/>
        <v>184</v>
      </c>
      <c r="V395" s="74">
        <f t="shared" si="79"/>
        <v>144</v>
      </c>
      <c r="W395" s="74">
        <f t="shared" si="79"/>
        <v>168</v>
      </c>
      <c r="X395" s="74">
        <f t="shared" si="79"/>
        <v>160</v>
      </c>
      <c r="Y395" s="74">
        <f t="shared" si="79"/>
        <v>168</v>
      </c>
      <c r="Z395" s="74">
        <f t="shared" si="79"/>
        <v>184</v>
      </c>
      <c r="AA395" s="74">
        <f t="shared" si="79"/>
        <v>168</v>
      </c>
      <c r="AB395" s="74">
        <f t="shared" si="79"/>
        <v>176</v>
      </c>
      <c r="AC395" s="74">
        <f t="shared" si="79"/>
        <v>176</v>
      </c>
      <c r="AD395" s="74">
        <f t="shared" si="79"/>
        <v>152</v>
      </c>
      <c r="AE395" s="74">
        <f t="shared" si="80"/>
        <v>176</v>
      </c>
      <c r="AF395" s="74">
        <f t="shared" si="80"/>
        <v>168</v>
      </c>
      <c r="AG395" s="74">
        <f t="shared" si="80"/>
        <v>160</v>
      </c>
      <c r="AH395" s="74">
        <f t="shared" si="80"/>
        <v>168</v>
      </c>
      <c r="AI395" s="74">
        <f t="shared" si="80"/>
        <v>152</v>
      </c>
      <c r="AJ395" s="74">
        <f t="shared" si="80"/>
        <v>160</v>
      </c>
      <c r="AK395" s="74">
        <f t="shared" si="80"/>
        <v>184</v>
      </c>
      <c r="AL395" s="74">
        <f t="shared" si="80"/>
        <v>168</v>
      </c>
      <c r="AM395" s="74">
        <f t="shared" si="80"/>
        <v>168</v>
      </c>
      <c r="AN395" s="74">
        <f t="shared" si="80"/>
        <v>176</v>
      </c>
      <c r="AO395" s="74">
        <f t="shared" si="80"/>
        <v>160</v>
      </c>
      <c r="AP395" s="74">
        <f t="shared" si="80"/>
        <v>152</v>
      </c>
      <c r="AQ395" s="74">
        <f t="shared" si="81"/>
        <v>168</v>
      </c>
      <c r="AR395" s="74">
        <f t="shared" si="81"/>
        <v>160</v>
      </c>
      <c r="AS395" s="74">
        <f t="shared" si="81"/>
        <v>168</v>
      </c>
      <c r="AT395" s="74">
        <f t="shared" si="81"/>
        <v>160</v>
      </c>
      <c r="AU395" s="74">
        <f t="shared" si="81"/>
        <v>160</v>
      </c>
      <c r="AV395" s="74">
        <f t="shared" si="81"/>
        <v>152</v>
      </c>
      <c r="AW395" s="74">
        <f t="shared" si="81"/>
        <v>184</v>
      </c>
      <c r="AX395" s="74">
        <f t="shared" si="81"/>
        <v>160</v>
      </c>
      <c r="AY395" s="74">
        <f t="shared" si="81"/>
        <v>176</v>
      </c>
      <c r="AZ395" s="74">
        <f t="shared" si="81"/>
        <v>176</v>
      </c>
      <c r="BA395" s="74">
        <f t="shared" si="81"/>
        <v>160</v>
      </c>
      <c r="BB395" s="74">
        <f t="shared" si="81"/>
        <v>160</v>
      </c>
    </row>
    <row r="396" s="179" customFormat="1" hidden="1" outlineLevel="1">
      <c r="E396" s="37"/>
      <c r="K396" s="37"/>
      <c r="L396" s="37"/>
      <c r="M396" s="37"/>
      <c r="N396" s="37"/>
      <c r="P396" s="183" t="str">
        <f t="shared" si="78"/>
        <v xml:space="preserve">Lastname6, Firstname6</v>
      </c>
      <c r="Q396" s="37"/>
      <c r="R396" s="184"/>
      <c r="S396" s="74">
        <f t="shared" si="79"/>
        <v>168</v>
      </c>
      <c r="T396" s="74">
        <f t="shared" si="79"/>
        <v>160</v>
      </c>
      <c r="U396" s="74">
        <f t="shared" si="79"/>
        <v>184</v>
      </c>
      <c r="V396" s="74">
        <f t="shared" si="79"/>
        <v>144</v>
      </c>
      <c r="W396" s="74">
        <f t="shared" si="79"/>
        <v>168</v>
      </c>
      <c r="X396" s="74">
        <f t="shared" si="79"/>
        <v>160</v>
      </c>
      <c r="Y396" s="74">
        <f t="shared" si="79"/>
        <v>168</v>
      </c>
      <c r="Z396" s="74">
        <f t="shared" si="79"/>
        <v>184</v>
      </c>
      <c r="AA396" s="74">
        <f t="shared" si="79"/>
        <v>168</v>
      </c>
      <c r="AB396" s="74">
        <f t="shared" si="79"/>
        <v>176</v>
      </c>
      <c r="AC396" s="74">
        <f t="shared" si="79"/>
        <v>176</v>
      </c>
      <c r="AD396" s="74">
        <f t="shared" si="79"/>
        <v>152</v>
      </c>
      <c r="AE396" s="74">
        <f t="shared" si="80"/>
        <v>176</v>
      </c>
      <c r="AF396" s="74">
        <f t="shared" si="80"/>
        <v>168</v>
      </c>
      <c r="AG396" s="74">
        <f t="shared" si="80"/>
        <v>160</v>
      </c>
      <c r="AH396" s="74">
        <f t="shared" si="80"/>
        <v>168</v>
      </c>
      <c r="AI396" s="74">
        <f t="shared" si="80"/>
        <v>152</v>
      </c>
      <c r="AJ396" s="74">
        <f t="shared" si="80"/>
        <v>160</v>
      </c>
      <c r="AK396" s="74">
        <f t="shared" si="80"/>
        <v>184</v>
      </c>
      <c r="AL396" s="74">
        <f t="shared" si="80"/>
        <v>168</v>
      </c>
      <c r="AM396" s="74">
        <f t="shared" si="80"/>
        <v>168</v>
      </c>
      <c r="AN396" s="74">
        <f t="shared" si="80"/>
        <v>176</v>
      </c>
      <c r="AO396" s="74">
        <f t="shared" si="80"/>
        <v>160</v>
      </c>
      <c r="AP396" s="74">
        <f t="shared" si="80"/>
        <v>152</v>
      </c>
      <c r="AQ396" s="74">
        <f t="shared" si="81"/>
        <v>168</v>
      </c>
      <c r="AR396" s="74">
        <f t="shared" si="81"/>
        <v>160</v>
      </c>
      <c r="AS396" s="74">
        <f t="shared" si="81"/>
        <v>168</v>
      </c>
      <c r="AT396" s="74">
        <f t="shared" si="81"/>
        <v>160</v>
      </c>
      <c r="AU396" s="74">
        <f t="shared" si="81"/>
        <v>160</v>
      </c>
      <c r="AV396" s="74">
        <f t="shared" si="81"/>
        <v>152</v>
      </c>
      <c r="AW396" s="74">
        <f t="shared" si="81"/>
        <v>184</v>
      </c>
      <c r="AX396" s="74">
        <f t="shared" si="81"/>
        <v>160</v>
      </c>
      <c r="AY396" s="74">
        <f t="shared" si="81"/>
        <v>176</v>
      </c>
      <c r="AZ396" s="74">
        <f t="shared" si="81"/>
        <v>176</v>
      </c>
      <c r="BA396" s="74">
        <f t="shared" si="81"/>
        <v>160</v>
      </c>
      <c r="BB396" s="74">
        <f t="shared" si="81"/>
        <v>160</v>
      </c>
    </row>
    <row r="397" s="179" customFormat="1" hidden="1" outlineLevel="1">
      <c r="E397" s="37"/>
      <c r="K397" s="37"/>
      <c r="L397" s="37"/>
      <c r="M397" s="37"/>
      <c r="N397" s="37"/>
      <c r="P397" s="183" t="str">
        <f t="shared" si="78"/>
        <v xml:space="preserve">Lastname7, Firstname7</v>
      </c>
      <c r="Q397" s="37"/>
      <c r="R397" s="184"/>
      <c r="S397" s="74">
        <f t="shared" si="79"/>
        <v>168</v>
      </c>
      <c r="T397" s="74">
        <f t="shared" si="79"/>
        <v>160</v>
      </c>
      <c r="U397" s="74">
        <f t="shared" si="79"/>
        <v>184</v>
      </c>
      <c r="V397" s="74">
        <f t="shared" si="79"/>
        <v>144</v>
      </c>
      <c r="W397" s="74">
        <f t="shared" si="79"/>
        <v>168</v>
      </c>
      <c r="X397" s="74">
        <f t="shared" si="79"/>
        <v>160</v>
      </c>
      <c r="Y397" s="74">
        <f t="shared" si="79"/>
        <v>168</v>
      </c>
      <c r="Z397" s="74">
        <f t="shared" si="79"/>
        <v>184</v>
      </c>
      <c r="AA397" s="74">
        <f t="shared" si="79"/>
        <v>168</v>
      </c>
      <c r="AB397" s="74">
        <f t="shared" si="79"/>
        <v>176</v>
      </c>
      <c r="AC397" s="74">
        <f t="shared" si="79"/>
        <v>176</v>
      </c>
      <c r="AD397" s="74">
        <f t="shared" si="79"/>
        <v>152</v>
      </c>
      <c r="AE397" s="74">
        <f t="shared" si="80"/>
        <v>176</v>
      </c>
      <c r="AF397" s="74">
        <f t="shared" si="80"/>
        <v>168</v>
      </c>
      <c r="AG397" s="74">
        <f t="shared" si="80"/>
        <v>160</v>
      </c>
      <c r="AH397" s="74">
        <f t="shared" si="80"/>
        <v>168</v>
      </c>
      <c r="AI397" s="74">
        <f t="shared" si="80"/>
        <v>152</v>
      </c>
      <c r="AJ397" s="74">
        <f t="shared" si="80"/>
        <v>160</v>
      </c>
      <c r="AK397" s="74">
        <f t="shared" si="80"/>
        <v>184</v>
      </c>
      <c r="AL397" s="74">
        <f t="shared" si="80"/>
        <v>168</v>
      </c>
      <c r="AM397" s="74">
        <f t="shared" si="80"/>
        <v>168</v>
      </c>
      <c r="AN397" s="74">
        <f t="shared" si="80"/>
        <v>176</v>
      </c>
      <c r="AO397" s="74">
        <f t="shared" si="80"/>
        <v>160</v>
      </c>
      <c r="AP397" s="74">
        <f t="shared" si="80"/>
        <v>152</v>
      </c>
      <c r="AQ397" s="74">
        <f t="shared" si="81"/>
        <v>168</v>
      </c>
      <c r="AR397" s="74">
        <f t="shared" si="81"/>
        <v>160</v>
      </c>
      <c r="AS397" s="74">
        <f t="shared" si="81"/>
        <v>168</v>
      </c>
      <c r="AT397" s="74">
        <f t="shared" si="81"/>
        <v>160</v>
      </c>
      <c r="AU397" s="74">
        <f t="shared" si="81"/>
        <v>160</v>
      </c>
      <c r="AV397" s="74">
        <f t="shared" si="81"/>
        <v>152</v>
      </c>
      <c r="AW397" s="74">
        <f t="shared" si="81"/>
        <v>184</v>
      </c>
      <c r="AX397" s="74">
        <f t="shared" si="81"/>
        <v>160</v>
      </c>
      <c r="AY397" s="74">
        <f t="shared" si="81"/>
        <v>176</v>
      </c>
      <c r="AZ397" s="74">
        <f t="shared" si="81"/>
        <v>176</v>
      </c>
      <c r="BA397" s="74">
        <f t="shared" si="81"/>
        <v>160</v>
      </c>
      <c r="BB397" s="74">
        <f t="shared" si="81"/>
        <v>160</v>
      </c>
    </row>
    <row r="398" s="179" customFormat="1" hidden="1" outlineLevel="1">
      <c r="E398" s="37"/>
      <c r="K398" s="37"/>
      <c r="L398" s="37"/>
      <c r="M398" s="37"/>
      <c r="N398" s="37"/>
      <c r="P398" s="183" t="str">
        <f t="shared" si="78"/>
        <v xml:space="preserve">Lastname8, Firstname8</v>
      </c>
      <c r="Q398" s="37"/>
      <c r="R398" s="184"/>
      <c r="S398" s="74">
        <f t="shared" si="79"/>
        <v>84</v>
      </c>
      <c r="T398" s="74">
        <f t="shared" si="79"/>
        <v>80</v>
      </c>
      <c r="U398" s="74">
        <f t="shared" si="79"/>
        <v>92</v>
      </c>
      <c r="V398" s="74">
        <f t="shared" si="79"/>
        <v>72</v>
      </c>
      <c r="W398" s="74">
        <f t="shared" si="79"/>
        <v>84</v>
      </c>
      <c r="X398" s="74">
        <f t="shared" si="79"/>
        <v>80</v>
      </c>
      <c r="Y398" s="74">
        <f t="shared" si="79"/>
        <v>84</v>
      </c>
      <c r="Z398" s="74">
        <f t="shared" si="79"/>
        <v>92</v>
      </c>
      <c r="AA398" s="74">
        <f t="shared" si="79"/>
        <v>84</v>
      </c>
      <c r="AB398" s="74">
        <f t="shared" si="79"/>
        <v>88</v>
      </c>
      <c r="AC398" s="74">
        <f t="shared" si="79"/>
        <v>88</v>
      </c>
      <c r="AD398" s="74">
        <f t="shared" si="79"/>
        <v>76</v>
      </c>
      <c r="AE398" s="74">
        <f t="shared" si="80"/>
        <v>88</v>
      </c>
      <c r="AF398" s="74">
        <f t="shared" si="80"/>
        <v>84</v>
      </c>
      <c r="AG398" s="74">
        <f t="shared" si="80"/>
        <v>80</v>
      </c>
      <c r="AH398" s="74">
        <f t="shared" si="80"/>
        <v>84</v>
      </c>
      <c r="AI398" s="74">
        <f t="shared" si="80"/>
        <v>76</v>
      </c>
      <c r="AJ398" s="74">
        <f t="shared" si="80"/>
        <v>80</v>
      </c>
      <c r="AK398" s="74">
        <f t="shared" si="80"/>
        <v>92</v>
      </c>
      <c r="AL398" s="74">
        <f t="shared" si="80"/>
        <v>84</v>
      </c>
      <c r="AM398" s="74">
        <f t="shared" si="80"/>
        <v>84</v>
      </c>
      <c r="AN398" s="74">
        <f t="shared" si="80"/>
        <v>88</v>
      </c>
      <c r="AO398" s="74">
        <f t="shared" si="80"/>
        <v>80</v>
      </c>
      <c r="AP398" s="74">
        <f t="shared" si="80"/>
        <v>76</v>
      </c>
      <c r="AQ398" s="74">
        <f t="shared" si="81"/>
        <v>84</v>
      </c>
      <c r="AR398" s="74">
        <f t="shared" si="81"/>
        <v>80</v>
      </c>
      <c r="AS398" s="74">
        <f t="shared" si="81"/>
        <v>84</v>
      </c>
      <c r="AT398" s="74">
        <f t="shared" si="81"/>
        <v>80</v>
      </c>
      <c r="AU398" s="74">
        <f t="shared" si="81"/>
        <v>80</v>
      </c>
      <c r="AV398" s="74">
        <f t="shared" si="81"/>
        <v>76</v>
      </c>
      <c r="AW398" s="74">
        <f t="shared" si="81"/>
        <v>92</v>
      </c>
      <c r="AX398" s="74">
        <f t="shared" si="81"/>
        <v>80</v>
      </c>
      <c r="AY398" s="74">
        <f t="shared" si="81"/>
        <v>88</v>
      </c>
      <c r="AZ398" s="74">
        <f t="shared" si="81"/>
        <v>88</v>
      </c>
      <c r="BA398" s="74">
        <f t="shared" si="81"/>
        <v>80</v>
      </c>
      <c r="BB398" s="74">
        <f t="shared" si="81"/>
        <v>80</v>
      </c>
    </row>
    <row r="399" s="179" customFormat="1" hidden="1" outlineLevel="1">
      <c r="E399" s="37"/>
      <c r="K399" s="37"/>
      <c r="L399" s="37"/>
      <c r="M399" s="37"/>
      <c r="N399" s="37"/>
      <c r="P399" s="183" t="str">
        <f t="shared" si="78"/>
        <v xml:space="preserve">Lastname9, Firstname9</v>
      </c>
      <c r="Q399" s="37"/>
      <c r="R399" s="184"/>
      <c r="S399" s="74">
        <f t="shared" si="79"/>
        <v>168</v>
      </c>
      <c r="T399" s="74">
        <f t="shared" si="79"/>
        <v>160</v>
      </c>
      <c r="U399" s="74">
        <f t="shared" si="79"/>
        <v>184</v>
      </c>
      <c r="V399" s="74">
        <f t="shared" si="79"/>
        <v>144</v>
      </c>
      <c r="W399" s="74">
        <f t="shared" si="79"/>
        <v>168</v>
      </c>
      <c r="X399" s="74">
        <f t="shared" si="79"/>
        <v>160</v>
      </c>
      <c r="Y399" s="74">
        <f t="shared" si="79"/>
        <v>168</v>
      </c>
      <c r="Z399" s="74">
        <f t="shared" si="79"/>
        <v>184</v>
      </c>
      <c r="AA399" s="74">
        <f t="shared" si="79"/>
        <v>168</v>
      </c>
      <c r="AB399" s="74">
        <f t="shared" si="79"/>
        <v>176</v>
      </c>
      <c r="AC399" s="74">
        <f t="shared" si="79"/>
        <v>176</v>
      </c>
      <c r="AD399" s="74">
        <f t="shared" si="79"/>
        <v>152</v>
      </c>
      <c r="AE399" s="74">
        <f t="shared" si="80"/>
        <v>176</v>
      </c>
      <c r="AF399" s="74">
        <f t="shared" si="80"/>
        <v>168</v>
      </c>
      <c r="AG399" s="74">
        <f t="shared" si="80"/>
        <v>160</v>
      </c>
      <c r="AH399" s="74">
        <f t="shared" si="80"/>
        <v>168</v>
      </c>
      <c r="AI399" s="74">
        <f t="shared" si="80"/>
        <v>152</v>
      </c>
      <c r="AJ399" s="74">
        <f t="shared" si="80"/>
        <v>160</v>
      </c>
      <c r="AK399" s="74">
        <f t="shared" si="80"/>
        <v>184</v>
      </c>
      <c r="AL399" s="74">
        <f t="shared" si="80"/>
        <v>168</v>
      </c>
      <c r="AM399" s="74">
        <f t="shared" si="80"/>
        <v>168</v>
      </c>
      <c r="AN399" s="74">
        <f t="shared" si="80"/>
        <v>176</v>
      </c>
      <c r="AO399" s="74">
        <f t="shared" si="80"/>
        <v>160</v>
      </c>
      <c r="AP399" s="74">
        <f t="shared" si="80"/>
        <v>152</v>
      </c>
      <c r="AQ399" s="74">
        <f t="shared" si="81"/>
        <v>168</v>
      </c>
      <c r="AR399" s="74">
        <f t="shared" si="81"/>
        <v>160</v>
      </c>
      <c r="AS399" s="74">
        <f t="shared" si="81"/>
        <v>168</v>
      </c>
      <c r="AT399" s="74">
        <f t="shared" si="81"/>
        <v>160</v>
      </c>
      <c r="AU399" s="74">
        <f t="shared" si="81"/>
        <v>160</v>
      </c>
      <c r="AV399" s="74">
        <f t="shared" si="81"/>
        <v>152</v>
      </c>
      <c r="AW399" s="74">
        <f t="shared" si="81"/>
        <v>184</v>
      </c>
      <c r="AX399" s="74">
        <f t="shared" si="81"/>
        <v>160</v>
      </c>
      <c r="AY399" s="74">
        <f t="shared" si="81"/>
        <v>176</v>
      </c>
      <c r="AZ399" s="74">
        <f t="shared" si="81"/>
        <v>176</v>
      </c>
      <c r="BA399" s="74">
        <f t="shared" si="81"/>
        <v>160</v>
      </c>
      <c r="BB399" s="74">
        <f t="shared" si="81"/>
        <v>160</v>
      </c>
    </row>
    <row r="400" s="179" customFormat="1" hidden="1" outlineLevel="1">
      <c r="E400" s="37"/>
      <c r="K400" s="37"/>
      <c r="L400" s="37"/>
      <c r="M400" s="37"/>
      <c r="N400" s="37"/>
      <c r="P400" s="183" t="str">
        <f t="shared" si="78"/>
        <v xml:space="preserve">Lastname10, Firstname10</v>
      </c>
      <c r="Q400" s="37"/>
      <c r="R400" s="184"/>
      <c r="S400" s="74">
        <f t="shared" si="79"/>
        <v>168</v>
      </c>
      <c r="T400" s="74">
        <f t="shared" si="79"/>
        <v>160</v>
      </c>
      <c r="U400" s="74">
        <f t="shared" si="79"/>
        <v>184</v>
      </c>
      <c r="V400" s="74">
        <f t="shared" si="79"/>
        <v>144</v>
      </c>
      <c r="W400" s="74">
        <f t="shared" si="79"/>
        <v>168</v>
      </c>
      <c r="X400" s="74">
        <f t="shared" si="79"/>
        <v>160</v>
      </c>
      <c r="Y400" s="74">
        <f t="shared" si="79"/>
        <v>168</v>
      </c>
      <c r="Z400" s="74">
        <f t="shared" si="79"/>
        <v>184</v>
      </c>
      <c r="AA400" s="74">
        <f t="shared" si="79"/>
        <v>168</v>
      </c>
      <c r="AB400" s="74">
        <f t="shared" si="79"/>
        <v>176</v>
      </c>
      <c r="AC400" s="74">
        <f t="shared" si="79"/>
        <v>176</v>
      </c>
      <c r="AD400" s="74">
        <f t="shared" si="79"/>
        <v>152</v>
      </c>
      <c r="AE400" s="74">
        <f t="shared" si="80"/>
        <v>176</v>
      </c>
      <c r="AF400" s="74">
        <f t="shared" si="80"/>
        <v>168</v>
      </c>
      <c r="AG400" s="74">
        <f t="shared" si="80"/>
        <v>160</v>
      </c>
      <c r="AH400" s="74">
        <f t="shared" si="80"/>
        <v>168</v>
      </c>
      <c r="AI400" s="74">
        <f t="shared" si="80"/>
        <v>152</v>
      </c>
      <c r="AJ400" s="74">
        <f t="shared" si="80"/>
        <v>160</v>
      </c>
      <c r="AK400" s="74">
        <f t="shared" si="80"/>
        <v>184</v>
      </c>
      <c r="AL400" s="74">
        <f t="shared" si="80"/>
        <v>168</v>
      </c>
      <c r="AM400" s="74">
        <f t="shared" si="80"/>
        <v>168</v>
      </c>
      <c r="AN400" s="74">
        <f t="shared" si="80"/>
        <v>176</v>
      </c>
      <c r="AO400" s="74">
        <f t="shared" si="80"/>
        <v>160</v>
      </c>
      <c r="AP400" s="74">
        <f t="shared" si="80"/>
        <v>152</v>
      </c>
      <c r="AQ400" s="74">
        <f t="shared" si="81"/>
        <v>168</v>
      </c>
      <c r="AR400" s="74">
        <f t="shared" si="81"/>
        <v>160</v>
      </c>
      <c r="AS400" s="74">
        <f t="shared" si="81"/>
        <v>168</v>
      </c>
      <c r="AT400" s="74">
        <f t="shared" si="81"/>
        <v>160</v>
      </c>
      <c r="AU400" s="74">
        <f t="shared" si="81"/>
        <v>160</v>
      </c>
      <c r="AV400" s="74">
        <f t="shared" si="81"/>
        <v>152</v>
      </c>
      <c r="AW400" s="74">
        <f t="shared" si="81"/>
        <v>184</v>
      </c>
      <c r="AX400" s="74">
        <f t="shared" si="81"/>
        <v>160</v>
      </c>
      <c r="AY400" s="74">
        <f t="shared" si="81"/>
        <v>176</v>
      </c>
      <c r="AZ400" s="74">
        <f t="shared" si="81"/>
        <v>176</v>
      </c>
      <c r="BA400" s="74">
        <f t="shared" si="81"/>
        <v>160</v>
      </c>
      <c r="BB400" s="74">
        <f t="shared" si="81"/>
        <v>160</v>
      </c>
    </row>
    <row r="401" s="179" customFormat="1" hidden="1" outlineLevel="1">
      <c r="E401" s="37"/>
      <c r="K401" s="37"/>
      <c r="L401" s="37"/>
      <c r="M401" s="37"/>
      <c r="N401" s="37"/>
      <c r="P401" s="183" t="str">
        <f t="shared" si="78"/>
        <v xml:space="preserve">Lastname11, Firstname11</v>
      </c>
      <c r="Q401" s="37"/>
      <c r="R401" s="184"/>
      <c r="S401" s="74">
        <f t="shared" si="79"/>
        <v>168</v>
      </c>
      <c r="T401" s="74">
        <f t="shared" si="79"/>
        <v>160</v>
      </c>
      <c r="U401" s="74">
        <f t="shared" si="79"/>
        <v>184</v>
      </c>
      <c r="V401" s="74">
        <f t="shared" si="79"/>
        <v>144</v>
      </c>
      <c r="W401" s="74">
        <f t="shared" si="79"/>
        <v>168</v>
      </c>
      <c r="X401" s="74">
        <f t="shared" si="79"/>
        <v>160</v>
      </c>
      <c r="Y401" s="74">
        <f t="shared" si="79"/>
        <v>168</v>
      </c>
      <c r="Z401" s="74">
        <f t="shared" si="79"/>
        <v>184</v>
      </c>
      <c r="AA401" s="74">
        <f t="shared" si="79"/>
        <v>168</v>
      </c>
      <c r="AB401" s="74">
        <f t="shared" si="79"/>
        <v>176</v>
      </c>
      <c r="AC401" s="74">
        <f t="shared" si="79"/>
        <v>176</v>
      </c>
      <c r="AD401" s="74">
        <f t="shared" si="79"/>
        <v>152</v>
      </c>
      <c r="AE401" s="74">
        <f t="shared" si="80"/>
        <v>176</v>
      </c>
      <c r="AF401" s="74">
        <f t="shared" si="80"/>
        <v>168</v>
      </c>
      <c r="AG401" s="74">
        <f t="shared" si="80"/>
        <v>160</v>
      </c>
      <c r="AH401" s="74">
        <f t="shared" si="80"/>
        <v>168</v>
      </c>
      <c r="AI401" s="74">
        <f t="shared" si="80"/>
        <v>152</v>
      </c>
      <c r="AJ401" s="74">
        <f t="shared" si="80"/>
        <v>160</v>
      </c>
      <c r="AK401" s="74">
        <f t="shared" si="80"/>
        <v>184</v>
      </c>
      <c r="AL401" s="74">
        <f t="shared" si="80"/>
        <v>168</v>
      </c>
      <c r="AM401" s="74">
        <f t="shared" si="80"/>
        <v>168</v>
      </c>
      <c r="AN401" s="74">
        <f t="shared" si="80"/>
        <v>176</v>
      </c>
      <c r="AO401" s="74">
        <f t="shared" si="80"/>
        <v>160</v>
      </c>
      <c r="AP401" s="74">
        <f t="shared" si="80"/>
        <v>152</v>
      </c>
      <c r="AQ401" s="74">
        <f t="shared" si="81"/>
        <v>168</v>
      </c>
      <c r="AR401" s="74">
        <f t="shared" si="81"/>
        <v>160</v>
      </c>
      <c r="AS401" s="74">
        <f t="shared" si="81"/>
        <v>168</v>
      </c>
      <c r="AT401" s="74">
        <f t="shared" si="81"/>
        <v>160</v>
      </c>
      <c r="AU401" s="74">
        <f t="shared" si="81"/>
        <v>160</v>
      </c>
      <c r="AV401" s="74">
        <f t="shared" si="81"/>
        <v>152</v>
      </c>
      <c r="AW401" s="74">
        <f t="shared" si="81"/>
        <v>184</v>
      </c>
      <c r="AX401" s="74">
        <f t="shared" si="81"/>
        <v>160</v>
      </c>
      <c r="AY401" s="74">
        <f t="shared" si="81"/>
        <v>176</v>
      </c>
      <c r="AZ401" s="74">
        <f t="shared" si="81"/>
        <v>176</v>
      </c>
      <c r="BA401" s="74">
        <f t="shared" si="81"/>
        <v>160</v>
      </c>
      <c r="BB401" s="74">
        <f t="shared" si="81"/>
        <v>160</v>
      </c>
    </row>
    <row r="402" s="179" customFormat="1" hidden="1" outlineLevel="1">
      <c r="E402" s="37"/>
      <c r="K402" s="37"/>
      <c r="L402" s="37"/>
      <c r="M402" s="37"/>
      <c r="N402" s="37"/>
      <c r="P402" s="183" t="str">
        <f t="shared" si="78"/>
        <v xml:space="preserve">Lastname12, Firstname12</v>
      </c>
      <c r="Q402" s="37"/>
      <c r="R402" s="184"/>
      <c r="S402" s="74">
        <f t="shared" si="79"/>
        <v>168</v>
      </c>
      <c r="T402" s="74">
        <f t="shared" si="79"/>
        <v>160</v>
      </c>
      <c r="U402" s="74">
        <f t="shared" si="79"/>
        <v>184</v>
      </c>
      <c r="V402" s="74">
        <f t="shared" si="79"/>
        <v>144</v>
      </c>
      <c r="W402" s="74">
        <f t="shared" si="79"/>
        <v>168</v>
      </c>
      <c r="X402" s="74">
        <f t="shared" si="79"/>
        <v>160</v>
      </c>
      <c r="Y402" s="74">
        <f t="shared" si="79"/>
        <v>168</v>
      </c>
      <c r="Z402" s="74">
        <f t="shared" si="79"/>
        <v>184</v>
      </c>
      <c r="AA402" s="74">
        <f t="shared" si="79"/>
        <v>168</v>
      </c>
      <c r="AB402" s="74">
        <f t="shared" si="79"/>
        <v>176</v>
      </c>
      <c r="AC402" s="74">
        <f t="shared" si="79"/>
        <v>176</v>
      </c>
      <c r="AD402" s="74">
        <f t="shared" si="79"/>
        <v>152</v>
      </c>
      <c r="AE402" s="74">
        <f t="shared" si="80"/>
        <v>176</v>
      </c>
      <c r="AF402" s="74">
        <f t="shared" si="80"/>
        <v>168</v>
      </c>
      <c r="AG402" s="74">
        <f t="shared" si="80"/>
        <v>160</v>
      </c>
      <c r="AH402" s="74">
        <f t="shared" si="80"/>
        <v>168</v>
      </c>
      <c r="AI402" s="74">
        <f t="shared" si="80"/>
        <v>152</v>
      </c>
      <c r="AJ402" s="74">
        <f t="shared" si="80"/>
        <v>160</v>
      </c>
      <c r="AK402" s="74">
        <f t="shared" si="80"/>
        <v>184</v>
      </c>
      <c r="AL402" s="74">
        <f t="shared" si="80"/>
        <v>168</v>
      </c>
      <c r="AM402" s="74">
        <f t="shared" si="80"/>
        <v>168</v>
      </c>
      <c r="AN402" s="74">
        <f t="shared" si="80"/>
        <v>176</v>
      </c>
      <c r="AO402" s="74">
        <f t="shared" si="80"/>
        <v>160</v>
      </c>
      <c r="AP402" s="74">
        <f t="shared" si="80"/>
        <v>152</v>
      </c>
      <c r="AQ402" s="74">
        <f t="shared" si="81"/>
        <v>168</v>
      </c>
      <c r="AR402" s="74">
        <f t="shared" si="81"/>
        <v>160</v>
      </c>
      <c r="AS402" s="74">
        <f t="shared" si="81"/>
        <v>168</v>
      </c>
      <c r="AT402" s="74">
        <f t="shared" si="81"/>
        <v>160</v>
      </c>
      <c r="AU402" s="74">
        <f t="shared" si="81"/>
        <v>160</v>
      </c>
      <c r="AV402" s="74">
        <f t="shared" si="81"/>
        <v>152</v>
      </c>
      <c r="AW402" s="74">
        <f t="shared" si="81"/>
        <v>184</v>
      </c>
      <c r="AX402" s="74">
        <f t="shared" ref="AX402:BB417" si="82">IF(ISERROR(VLOOKUP($P402,Member_Tab,4,FALSE)),0,(VLOOKUP($P402,Member_Tab,4,FALSE) * 0.2 * AX$7) * (IF(AND(AX$5 &gt;= VLOOKUP($P402,Member_Tab,6,FALSE), AX$5 &lt;= VLOOKUP($P402,Member_Tab,7,FALSE)),1,0))  )</f>
        <v>160</v>
      </c>
      <c r="AY402" s="74">
        <f t="shared" si="82"/>
        <v>176</v>
      </c>
      <c r="AZ402" s="74">
        <f t="shared" si="82"/>
        <v>176</v>
      </c>
      <c r="BA402" s="74">
        <f t="shared" si="82"/>
        <v>160</v>
      </c>
      <c r="BB402" s="74">
        <f t="shared" si="82"/>
        <v>160</v>
      </c>
    </row>
    <row r="403" s="179" customFormat="1" hidden="1" outlineLevel="1">
      <c r="E403" s="37"/>
      <c r="K403" s="37"/>
      <c r="L403" s="37"/>
      <c r="M403" s="37"/>
      <c r="N403" s="37"/>
      <c r="P403" s="183" t="str">
        <f t="shared" si="78"/>
        <v xml:space="preserve">Lastname13, Firstname13</v>
      </c>
      <c r="Q403" s="37"/>
      <c r="R403" s="184"/>
      <c r="S403" s="74">
        <f t="shared" si="79"/>
        <v>168</v>
      </c>
      <c r="T403" s="74">
        <f t="shared" si="79"/>
        <v>160</v>
      </c>
      <c r="U403" s="74">
        <f t="shared" si="79"/>
        <v>184</v>
      </c>
      <c r="V403" s="74">
        <f t="shared" si="79"/>
        <v>144</v>
      </c>
      <c r="W403" s="74">
        <f t="shared" si="79"/>
        <v>168</v>
      </c>
      <c r="X403" s="74">
        <f t="shared" si="79"/>
        <v>160</v>
      </c>
      <c r="Y403" s="74">
        <f t="shared" si="79"/>
        <v>168</v>
      </c>
      <c r="Z403" s="74">
        <f t="shared" si="79"/>
        <v>184</v>
      </c>
      <c r="AA403" s="74">
        <f t="shared" si="79"/>
        <v>168</v>
      </c>
      <c r="AB403" s="74">
        <f t="shared" si="79"/>
        <v>176</v>
      </c>
      <c r="AC403" s="74">
        <f t="shared" si="79"/>
        <v>176</v>
      </c>
      <c r="AD403" s="74">
        <f t="shared" si="79"/>
        <v>152</v>
      </c>
      <c r="AE403" s="74">
        <f t="shared" si="80"/>
        <v>176</v>
      </c>
      <c r="AF403" s="74">
        <f t="shared" si="80"/>
        <v>168</v>
      </c>
      <c r="AG403" s="74">
        <f t="shared" si="80"/>
        <v>160</v>
      </c>
      <c r="AH403" s="74">
        <f t="shared" si="80"/>
        <v>168</v>
      </c>
      <c r="AI403" s="74">
        <f t="shared" si="80"/>
        <v>152</v>
      </c>
      <c r="AJ403" s="74">
        <f t="shared" si="80"/>
        <v>160</v>
      </c>
      <c r="AK403" s="74">
        <f t="shared" si="80"/>
        <v>184</v>
      </c>
      <c r="AL403" s="74">
        <f t="shared" si="80"/>
        <v>168</v>
      </c>
      <c r="AM403" s="74">
        <f t="shared" si="80"/>
        <v>168</v>
      </c>
      <c r="AN403" s="74">
        <f t="shared" si="80"/>
        <v>176</v>
      </c>
      <c r="AO403" s="74">
        <f t="shared" si="80"/>
        <v>160</v>
      </c>
      <c r="AP403" s="74">
        <f t="shared" si="80"/>
        <v>152</v>
      </c>
      <c r="AQ403" s="74">
        <f t="shared" si="81"/>
        <v>168</v>
      </c>
      <c r="AR403" s="74">
        <f t="shared" si="81"/>
        <v>160</v>
      </c>
      <c r="AS403" s="74">
        <f t="shared" si="81"/>
        <v>168</v>
      </c>
      <c r="AT403" s="74">
        <f t="shared" si="81"/>
        <v>160</v>
      </c>
      <c r="AU403" s="74">
        <f t="shared" si="81"/>
        <v>160</v>
      </c>
      <c r="AV403" s="74">
        <f t="shared" si="81"/>
        <v>152</v>
      </c>
      <c r="AW403" s="74">
        <f t="shared" si="81"/>
        <v>184</v>
      </c>
      <c r="AX403" s="74">
        <f t="shared" si="81"/>
        <v>160</v>
      </c>
      <c r="AY403" s="74">
        <f t="shared" si="82"/>
        <v>176</v>
      </c>
      <c r="AZ403" s="74">
        <f t="shared" si="82"/>
        <v>176</v>
      </c>
      <c r="BA403" s="74">
        <f t="shared" si="82"/>
        <v>160</v>
      </c>
      <c r="BB403" s="74">
        <f t="shared" si="82"/>
        <v>160</v>
      </c>
    </row>
    <row r="404" s="179" customFormat="1" hidden="1" outlineLevel="1">
      <c r="E404" s="37"/>
      <c r="K404" s="37"/>
      <c r="L404" s="37"/>
      <c r="M404" s="37"/>
      <c r="N404" s="37"/>
      <c r="P404" s="183" t="str">
        <f t="shared" si="78"/>
        <v xml:space="preserve">Lastname14, Firstname14</v>
      </c>
      <c r="Q404" s="37"/>
      <c r="R404" s="184"/>
      <c r="S404" s="74">
        <f t="shared" si="79"/>
        <v>168</v>
      </c>
      <c r="T404" s="74">
        <f t="shared" si="79"/>
        <v>160</v>
      </c>
      <c r="U404" s="74">
        <f t="shared" si="79"/>
        <v>184</v>
      </c>
      <c r="V404" s="74">
        <f t="shared" si="79"/>
        <v>144</v>
      </c>
      <c r="W404" s="74">
        <f t="shared" si="79"/>
        <v>168</v>
      </c>
      <c r="X404" s="74">
        <f t="shared" si="79"/>
        <v>160</v>
      </c>
      <c r="Y404" s="74">
        <f t="shared" si="79"/>
        <v>168</v>
      </c>
      <c r="Z404" s="74">
        <f t="shared" si="79"/>
        <v>184</v>
      </c>
      <c r="AA404" s="74">
        <f t="shared" si="79"/>
        <v>168</v>
      </c>
      <c r="AB404" s="74">
        <f t="shared" si="79"/>
        <v>176</v>
      </c>
      <c r="AC404" s="74">
        <f t="shared" si="79"/>
        <v>176</v>
      </c>
      <c r="AD404" s="74">
        <f t="shared" si="79"/>
        <v>152</v>
      </c>
      <c r="AE404" s="74">
        <f t="shared" si="80"/>
        <v>176</v>
      </c>
      <c r="AF404" s="74">
        <f t="shared" si="80"/>
        <v>168</v>
      </c>
      <c r="AG404" s="74">
        <f t="shared" si="80"/>
        <v>160</v>
      </c>
      <c r="AH404" s="74">
        <f t="shared" si="80"/>
        <v>168</v>
      </c>
      <c r="AI404" s="74">
        <f t="shared" si="80"/>
        <v>152</v>
      </c>
      <c r="AJ404" s="74">
        <f t="shared" si="80"/>
        <v>160</v>
      </c>
      <c r="AK404" s="74">
        <f t="shared" si="80"/>
        <v>184</v>
      </c>
      <c r="AL404" s="74">
        <f t="shared" si="80"/>
        <v>168</v>
      </c>
      <c r="AM404" s="74">
        <f t="shared" si="80"/>
        <v>168</v>
      </c>
      <c r="AN404" s="74">
        <f t="shared" si="80"/>
        <v>176</v>
      </c>
      <c r="AO404" s="74">
        <f t="shared" si="80"/>
        <v>160</v>
      </c>
      <c r="AP404" s="74">
        <f t="shared" si="80"/>
        <v>152</v>
      </c>
      <c r="AQ404" s="74">
        <f t="shared" si="81"/>
        <v>168</v>
      </c>
      <c r="AR404" s="74">
        <f t="shared" si="81"/>
        <v>160</v>
      </c>
      <c r="AS404" s="74">
        <f t="shared" si="81"/>
        <v>168</v>
      </c>
      <c r="AT404" s="74">
        <f t="shared" si="81"/>
        <v>160</v>
      </c>
      <c r="AU404" s="74">
        <f t="shared" si="81"/>
        <v>160</v>
      </c>
      <c r="AV404" s="74">
        <f t="shared" si="81"/>
        <v>152</v>
      </c>
      <c r="AW404" s="74">
        <f t="shared" si="81"/>
        <v>184</v>
      </c>
      <c r="AX404" s="74">
        <f t="shared" si="81"/>
        <v>160</v>
      </c>
      <c r="AY404" s="74">
        <f t="shared" si="82"/>
        <v>176</v>
      </c>
      <c r="AZ404" s="74">
        <f t="shared" si="82"/>
        <v>176</v>
      </c>
      <c r="BA404" s="74">
        <f t="shared" si="82"/>
        <v>160</v>
      </c>
      <c r="BB404" s="74">
        <f t="shared" si="82"/>
        <v>160</v>
      </c>
    </row>
    <row r="405" s="179" customFormat="1" hidden="1" outlineLevel="1">
      <c r="E405" s="37"/>
      <c r="K405" s="37"/>
      <c r="L405" s="37"/>
      <c r="M405" s="37"/>
      <c r="N405" s="37"/>
      <c r="P405" s="183" t="str">
        <f t="shared" si="78"/>
        <v xml:space="preserve">Lastname15, Firstname15</v>
      </c>
      <c r="Q405" s="37"/>
      <c r="R405" s="184"/>
      <c r="S405" s="74">
        <f t="shared" si="79"/>
        <v>168</v>
      </c>
      <c r="T405" s="74">
        <f t="shared" si="79"/>
        <v>160</v>
      </c>
      <c r="U405" s="74">
        <f t="shared" si="79"/>
        <v>184</v>
      </c>
      <c r="V405" s="74">
        <f t="shared" si="79"/>
        <v>144</v>
      </c>
      <c r="W405" s="74">
        <f t="shared" si="79"/>
        <v>168</v>
      </c>
      <c r="X405" s="74">
        <f t="shared" si="79"/>
        <v>160</v>
      </c>
      <c r="Y405" s="74">
        <f t="shared" si="79"/>
        <v>168</v>
      </c>
      <c r="Z405" s="74">
        <f t="shared" si="79"/>
        <v>184</v>
      </c>
      <c r="AA405" s="74">
        <f t="shared" si="79"/>
        <v>168</v>
      </c>
      <c r="AB405" s="74">
        <f t="shared" si="79"/>
        <v>176</v>
      </c>
      <c r="AC405" s="74">
        <f t="shared" si="79"/>
        <v>176</v>
      </c>
      <c r="AD405" s="74">
        <f t="shared" si="79"/>
        <v>152</v>
      </c>
      <c r="AE405" s="74">
        <f t="shared" si="80"/>
        <v>176</v>
      </c>
      <c r="AF405" s="74">
        <f t="shared" si="80"/>
        <v>168</v>
      </c>
      <c r="AG405" s="74">
        <f t="shared" si="80"/>
        <v>160</v>
      </c>
      <c r="AH405" s="74">
        <f t="shared" si="80"/>
        <v>168</v>
      </c>
      <c r="AI405" s="74">
        <f t="shared" si="80"/>
        <v>152</v>
      </c>
      <c r="AJ405" s="74">
        <f t="shared" si="80"/>
        <v>160</v>
      </c>
      <c r="AK405" s="74">
        <f t="shared" si="80"/>
        <v>184</v>
      </c>
      <c r="AL405" s="74">
        <f t="shared" si="80"/>
        <v>168</v>
      </c>
      <c r="AM405" s="74">
        <f t="shared" si="80"/>
        <v>168</v>
      </c>
      <c r="AN405" s="74">
        <f t="shared" si="80"/>
        <v>176</v>
      </c>
      <c r="AO405" s="74">
        <f t="shared" si="80"/>
        <v>160</v>
      </c>
      <c r="AP405" s="74">
        <f t="shared" si="80"/>
        <v>152</v>
      </c>
      <c r="AQ405" s="74">
        <f t="shared" si="81"/>
        <v>168</v>
      </c>
      <c r="AR405" s="74">
        <f t="shared" si="81"/>
        <v>160</v>
      </c>
      <c r="AS405" s="74">
        <f t="shared" si="81"/>
        <v>168</v>
      </c>
      <c r="AT405" s="74">
        <f t="shared" si="81"/>
        <v>160</v>
      </c>
      <c r="AU405" s="74">
        <f t="shared" si="81"/>
        <v>160</v>
      </c>
      <c r="AV405" s="74">
        <f t="shared" si="81"/>
        <v>152</v>
      </c>
      <c r="AW405" s="74">
        <f t="shared" si="81"/>
        <v>184</v>
      </c>
      <c r="AX405" s="74">
        <f t="shared" si="81"/>
        <v>160</v>
      </c>
      <c r="AY405" s="74">
        <f t="shared" si="82"/>
        <v>176</v>
      </c>
      <c r="AZ405" s="74">
        <f t="shared" si="82"/>
        <v>176</v>
      </c>
      <c r="BA405" s="74">
        <f t="shared" si="82"/>
        <v>160</v>
      </c>
      <c r="BB405" s="74">
        <f t="shared" si="82"/>
        <v>160</v>
      </c>
    </row>
    <row r="406" s="179" customFormat="1" hidden="1" outlineLevel="1">
      <c r="E406" s="37"/>
      <c r="K406" s="37"/>
      <c r="L406" s="37"/>
      <c r="M406" s="37"/>
      <c r="N406" s="37"/>
      <c r="P406" s="183" t="str">
        <f t="shared" si="78"/>
        <v xml:space="preserve">Lastname16, Firstname16</v>
      </c>
      <c r="Q406" s="37"/>
      <c r="R406" s="184"/>
      <c r="S406" s="74">
        <f t="shared" si="79"/>
        <v>84</v>
      </c>
      <c r="T406" s="74">
        <f t="shared" si="79"/>
        <v>80</v>
      </c>
      <c r="U406" s="74">
        <f t="shared" si="79"/>
        <v>92</v>
      </c>
      <c r="V406" s="74">
        <f t="shared" si="79"/>
        <v>72</v>
      </c>
      <c r="W406" s="74">
        <f t="shared" si="79"/>
        <v>84</v>
      </c>
      <c r="X406" s="74">
        <f t="shared" si="79"/>
        <v>80</v>
      </c>
      <c r="Y406" s="74">
        <f t="shared" si="79"/>
        <v>84</v>
      </c>
      <c r="Z406" s="74">
        <f t="shared" si="79"/>
        <v>92</v>
      </c>
      <c r="AA406" s="74">
        <f t="shared" si="79"/>
        <v>84</v>
      </c>
      <c r="AB406" s="74">
        <f t="shared" si="79"/>
        <v>88</v>
      </c>
      <c r="AC406" s="74">
        <f t="shared" si="79"/>
        <v>88</v>
      </c>
      <c r="AD406" s="74">
        <f t="shared" si="79"/>
        <v>76</v>
      </c>
      <c r="AE406" s="74">
        <f t="shared" si="80"/>
        <v>88</v>
      </c>
      <c r="AF406" s="74">
        <f t="shared" si="80"/>
        <v>84</v>
      </c>
      <c r="AG406" s="74">
        <f t="shared" si="80"/>
        <v>80</v>
      </c>
      <c r="AH406" s="74">
        <f t="shared" si="80"/>
        <v>84</v>
      </c>
      <c r="AI406" s="74">
        <f t="shared" si="80"/>
        <v>76</v>
      </c>
      <c r="AJ406" s="74">
        <f t="shared" si="80"/>
        <v>80</v>
      </c>
      <c r="AK406" s="74">
        <f t="shared" si="80"/>
        <v>92</v>
      </c>
      <c r="AL406" s="74">
        <f t="shared" si="80"/>
        <v>84</v>
      </c>
      <c r="AM406" s="74">
        <f t="shared" si="80"/>
        <v>84</v>
      </c>
      <c r="AN406" s="74">
        <f t="shared" si="80"/>
        <v>88</v>
      </c>
      <c r="AO406" s="74">
        <f t="shared" si="80"/>
        <v>80</v>
      </c>
      <c r="AP406" s="74">
        <f t="shared" si="80"/>
        <v>76</v>
      </c>
      <c r="AQ406" s="74">
        <f t="shared" si="81"/>
        <v>84</v>
      </c>
      <c r="AR406" s="74">
        <f t="shared" si="81"/>
        <v>80</v>
      </c>
      <c r="AS406" s="74">
        <f t="shared" si="81"/>
        <v>84</v>
      </c>
      <c r="AT406" s="74">
        <f t="shared" si="81"/>
        <v>80</v>
      </c>
      <c r="AU406" s="74">
        <f t="shared" si="81"/>
        <v>80</v>
      </c>
      <c r="AV406" s="74">
        <f t="shared" si="81"/>
        <v>76</v>
      </c>
      <c r="AW406" s="74">
        <f t="shared" si="81"/>
        <v>92</v>
      </c>
      <c r="AX406" s="74">
        <f t="shared" si="81"/>
        <v>80</v>
      </c>
      <c r="AY406" s="74">
        <f t="shared" si="82"/>
        <v>88</v>
      </c>
      <c r="AZ406" s="74">
        <f t="shared" si="82"/>
        <v>88</v>
      </c>
      <c r="BA406" s="74">
        <f t="shared" si="82"/>
        <v>80</v>
      </c>
      <c r="BB406" s="74">
        <f t="shared" si="82"/>
        <v>80</v>
      </c>
    </row>
    <row r="407" s="179" customFormat="1" hidden="1" outlineLevel="1">
      <c r="E407" s="37"/>
      <c r="K407" s="37"/>
      <c r="L407" s="37"/>
      <c r="M407" s="37"/>
      <c r="N407" s="37"/>
      <c r="P407" s="183" t="str">
        <f t="shared" si="78"/>
        <v xml:space="preserve">Lastname17, Firstname17</v>
      </c>
      <c r="Q407" s="37"/>
      <c r="R407" s="184"/>
      <c r="S407" s="74">
        <f t="shared" si="79"/>
        <v>168</v>
      </c>
      <c r="T407" s="74">
        <f t="shared" si="79"/>
        <v>160</v>
      </c>
      <c r="U407" s="74">
        <f t="shared" si="79"/>
        <v>184</v>
      </c>
      <c r="V407" s="74">
        <f t="shared" si="79"/>
        <v>144</v>
      </c>
      <c r="W407" s="74">
        <f t="shared" si="79"/>
        <v>168</v>
      </c>
      <c r="X407" s="74">
        <f t="shared" si="79"/>
        <v>160</v>
      </c>
      <c r="Y407" s="74">
        <f t="shared" si="79"/>
        <v>168</v>
      </c>
      <c r="Z407" s="74">
        <f t="shared" si="79"/>
        <v>184</v>
      </c>
      <c r="AA407" s="74">
        <f t="shared" si="79"/>
        <v>168</v>
      </c>
      <c r="AB407" s="74">
        <f t="shared" si="79"/>
        <v>176</v>
      </c>
      <c r="AC407" s="74">
        <f t="shared" si="79"/>
        <v>176</v>
      </c>
      <c r="AD407" s="74">
        <f t="shared" si="79"/>
        <v>152</v>
      </c>
      <c r="AE407" s="74">
        <f t="shared" si="79"/>
        <v>176</v>
      </c>
      <c r="AF407" s="74">
        <f t="shared" si="79"/>
        <v>168</v>
      </c>
      <c r="AG407" s="74">
        <f t="shared" si="79"/>
        <v>160</v>
      </c>
      <c r="AH407" s="74">
        <f t="shared" si="79"/>
        <v>168</v>
      </c>
      <c r="AI407" s="74">
        <f t="shared" si="80"/>
        <v>152</v>
      </c>
      <c r="AJ407" s="74">
        <f t="shared" si="80"/>
        <v>160</v>
      </c>
      <c r="AK407" s="74">
        <f t="shared" si="80"/>
        <v>184</v>
      </c>
      <c r="AL407" s="74">
        <f t="shared" si="80"/>
        <v>168</v>
      </c>
      <c r="AM407" s="74">
        <f t="shared" si="80"/>
        <v>168</v>
      </c>
      <c r="AN407" s="74">
        <f t="shared" si="80"/>
        <v>176</v>
      </c>
      <c r="AO407" s="74">
        <f t="shared" si="80"/>
        <v>160</v>
      </c>
      <c r="AP407" s="74">
        <f t="shared" si="80"/>
        <v>152</v>
      </c>
      <c r="AQ407" s="74">
        <f t="shared" si="81"/>
        <v>168</v>
      </c>
      <c r="AR407" s="74">
        <f t="shared" si="81"/>
        <v>160</v>
      </c>
      <c r="AS407" s="74">
        <f t="shared" si="81"/>
        <v>168</v>
      </c>
      <c r="AT407" s="74">
        <f t="shared" si="81"/>
        <v>160</v>
      </c>
      <c r="AU407" s="74">
        <f t="shared" si="81"/>
        <v>160</v>
      </c>
      <c r="AV407" s="74">
        <f t="shared" si="81"/>
        <v>152</v>
      </c>
      <c r="AW407" s="74">
        <f t="shared" si="81"/>
        <v>184</v>
      </c>
      <c r="AX407" s="74">
        <f t="shared" si="81"/>
        <v>160</v>
      </c>
      <c r="AY407" s="74">
        <f t="shared" si="82"/>
        <v>176</v>
      </c>
      <c r="AZ407" s="74">
        <f t="shared" si="82"/>
        <v>176</v>
      </c>
      <c r="BA407" s="74">
        <f t="shared" si="82"/>
        <v>160</v>
      </c>
      <c r="BB407" s="74">
        <f t="shared" si="82"/>
        <v>160</v>
      </c>
    </row>
    <row r="408" s="179" customFormat="1" hidden="1" outlineLevel="1">
      <c r="E408" s="37"/>
      <c r="K408" s="37"/>
      <c r="L408" s="37"/>
      <c r="M408" s="37"/>
      <c r="N408" s="37"/>
      <c r="P408" s="183">
        <f t="shared" si="78"/>
        <v>0</v>
      </c>
      <c r="Q408" s="37"/>
      <c r="R408" s="184"/>
      <c r="S408" s="74">
        <f t="shared" si="79"/>
        <v>0</v>
      </c>
      <c r="T408" s="74">
        <f t="shared" si="79"/>
        <v>0</v>
      </c>
      <c r="U408" s="74">
        <f t="shared" si="79"/>
        <v>0</v>
      </c>
      <c r="V408" s="74">
        <f t="shared" si="79"/>
        <v>0</v>
      </c>
      <c r="W408" s="74">
        <f t="shared" si="79"/>
        <v>0</v>
      </c>
      <c r="X408" s="74">
        <f t="shared" si="79"/>
        <v>0</v>
      </c>
      <c r="Y408" s="74">
        <f t="shared" si="79"/>
        <v>0</v>
      </c>
      <c r="Z408" s="74">
        <f t="shared" si="79"/>
        <v>0</v>
      </c>
      <c r="AA408" s="74">
        <f t="shared" si="79"/>
        <v>0</v>
      </c>
      <c r="AB408" s="74">
        <f t="shared" si="79"/>
        <v>0</v>
      </c>
      <c r="AC408" s="74">
        <f t="shared" si="79"/>
        <v>0</v>
      </c>
      <c r="AD408" s="74">
        <f t="shared" si="79"/>
        <v>0</v>
      </c>
      <c r="AE408" s="74">
        <f t="shared" si="80"/>
        <v>0</v>
      </c>
      <c r="AF408" s="74">
        <f t="shared" si="80"/>
        <v>0</v>
      </c>
      <c r="AG408" s="74">
        <f t="shared" si="80"/>
        <v>0</v>
      </c>
      <c r="AH408" s="74">
        <f t="shared" si="80"/>
        <v>0</v>
      </c>
      <c r="AI408" s="74">
        <f t="shared" si="80"/>
        <v>0</v>
      </c>
      <c r="AJ408" s="74">
        <f t="shared" si="80"/>
        <v>0</v>
      </c>
      <c r="AK408" s="74">
        <f t="shared" si="80"/>
        <v>0</v>
      </c>
      <c r="AL408" s="74">
        <f t="shared" si="80"/>
        <v>0</v>
      </c>
      <c r="AM408" s="74">
        <f t="shared" si="80"/>
        <v>0</v>
      </c>
      <c r="AN408" s="74">
        <f t="shared" si="80"/>
        <v>0</v>
      </c>
      <c r="AO408" s="74">
        <f t="shared" si="80"/>
        <v>0</v>
      </c>
      <c r="AP408" s="74">
        <f t="shared" si="80"/>
        <v>0</v>
      </c>
      <c r="AQ408" s="74">
        <f t="shared" si="81"/>
        <v>0</v>
      </c>
      <c r="AR408" s="74">
        <f t="shared" si="81"/>
        <v>0</v>
      </c>
      <c r="AS408" s="74">
        <f t="shared" si="81"/>
        <v>0</v>
      </c>
      <c r="AT408" s="74">
        <f t="shared" si="81"/>
        <v>0</v>
      </c>
      <c r="AU408" s="74">
        <f t="shared" si="81"/>
        <v>0</v>
      </c>
      <c r="AV408" s="74">
        <f t="shared" si="81"/>
        <v>0</v>
      </c>
      <c r="AW408" s="74">
        <f t="shared" si="81"/>
        <v>0</v>
      </c>
      <c r="AX408" s="74">
        <f t="shared" si="81"/>
        <v>0</v>
      </c>
      <c r="AY408" s="74">
        <f t="shared" si="82"/>
        <v>0</v>
      </c>
      <c r="AZ408" s="74">
        <f t="shared" si="82"/>
        <v>0</v>
      </c>
      <c r="BA408" s="74">
        <f t="shared" si="82"/>
        <v>0</v>
      </c>
      <c r="BB408" s="74">
        <f t="shared" si="82"/>
        <v>0</v>
      </c>
    </row>
    <row r="409" s="179" customFormat="1" hidden="1" outlineLevel="1">
      <c r="E409" s="37"/>
      <c r="K409" s="37"/>
      <c r="L409" s="37"/>
      <c r="M409" s="37"/>
      <c r="N409" s="37"/>
      <c r="P409" s="183">
        <f t="shared" si="78"/>
        <v>0</v>
      </c>
      <c r="Q409" s="37"/>
      <c r="R409" s="184"/>
      <c r="S409" s="74">
        <f t="shared" si="79"/>
        <v>0</v>
      </c>
      <c r="T409" s="74">
        <f t="shared" si="79"/>
        <v>0</v>
      </c>
      <c r="U409" s="74">
        <f t="shared" si="79"/>
        <v>0</v>
      </c>
      <c r="V409" s="74">
        <f t="shared" si="79"/>
        <v>0</v>
      </c>
      <c r="W409" s="74">
        <f t="shared" si="79"/>
        <v>0</v>
      </c>
      <c r="X409" s="74">
        <f t="shared" si="79"/>
        <v>0</v>
      </c>
      <c r="Y409" s="74">
        <f t="shared" si="79"/>
        <v>0</v>
      </c>
      <c r="Z409" s="74">
        <f t="shared" si="79"/>
        <v>0</v>
      </c>
      <c r="AA409" s="74">
        <f t="shared" si="79"/>
        <v>0</v>
      </c>
      <c r="AB409" s="74">
        <f t="shared" si="79"/>
        <v>0</v>
      </c>
      <c r="AC409" s="74">
        <f t="shared" si="79"/>
        <v>0</v>
      </c>
      <c r="AD409" s="74">
        <f t="shared" si="79"/>
        <v>0</v>
      </c>
      <c r="AE409" s="74">
        <f t="shared" si="80"/>
        <v>0</v>
      </c>
      <c r="AF409" s="74">
        <f t="shared" si="80"/>
        <v>0</v>
      </c>
      <c r="AG409" s="74">
        <f t="shared" si="80"/>
        <v>0</v>
      </c>
      <c r="AH409" s="74">
        <f t="shared" si="80"/>
        <v>0</v>
      </c>
      <c r="AI409" s="74">
        <f t="shared" si="80"/>
        <v>0</v>
      </c>
      <c r="AJ409" s="74">
        <f t="shared" si="80"/>
        <v>0</v>
      </c>
      <c r="AK409" s="74">
        <f t="shared" si="80"/>
        <v>0</v>
      </c>
      <c r="AL409" s="74">
        <f t="shared" si="80"/>
        <v>0</v>
      </c>
      <c r="AM409" s="74">
        <f t="shared" si="80"/>
        <v>0</v>
      </c>
      <c r="AN409" s="74">
        <f t="shared" si="80"/>
        <v>0</v>
      </c>
      <c r="AO409" s="74">
        <f t="shared" si="80"/>
        <v>0</v>
      </c>
      <c r="AP409" s="74">
        <f t="shared" si="80"/>
        <v>0</v>
      </c>
      <c r="AQ409" s="74">
        <f t="shared" si="81"/>
        <v>0</v>
      </c>
      <c r="AR409" s="74">
        <f t="shared" si="81"/>
        <v>0</v>
      </c>
      <c r="AS409" s="74">
        <f t="shared" si="81"/>
        <v>0</v>
      </c>
      <c r="AT409" s="74">
        <f t="shared" si="81"/>
        <v>0</v>
      </c>
      <c r="AU409" s="74">
        <f t="shared" si="81"/>
        <v>0</v>
      </c>
      <c r="AV409" s="74">
        <f t="shared" si="81"/>
        <v>0</v>
      </c>
      <c r="AW409" s="74">
        <f t="shared" si="81"/>
        <v>0</v>
      </c>
      <c r="AX409" s="74">
        <f t="shared" si="81"/>
        <v>0</v>
      </c>
      <c r="AY409" s="74">
        <f t="shared" si="82"/>
        <v>0</v>
      </c>
      <c r="AZ409" s="74">
        <f t="shared" si="82"/>
        <v>0</v>
      </c>
      <c r="BA409" s="74">
        <f t="shared" si="82"/>
        <v>0</v>
      </c>
      <c r="BB409" s="74">
        <f t="shared" si="82"/>
        <v>0</v>
      </c>
    </row>
    <row r="410" s="179" customFormat="1" hidden="1" outlineLevel="1">
      <c r="E410" s="37"/>
      <c r="K410" s="37"/>
      <c r="L410" s="37"/>
      <c r="M410" s="37"/>
      <c r="N410" s="37"/>
      <c r="P410" s="183">
        <f t="shared" si="78"/>
        <v>0</v>
      </c>
      <c r="Q410" s="37"/>
      <c r="R410" s="184"/>
      <c r="S410" s="74">
        <f t="shared" si="79"/>
        <v>0</v>
      </c>
      <c r="T410" s="74">
        <f t="shared" si="79"/>
        <v>0</v>
      </c>
      <c r="U410" s="74">
        <f t="shared" si="79"/>
        <v>0</v>
      </c>
      <c r="V410" s="74">
        <f t="shared" si="79"/>
        <v>0</v>
      </c>
      <c r="W410" s="74">
        <f t="shared" si="79"/>
        <v>0</v>
      </c>
      <c r="X410" s="74">
        <f t="shared" si="79"/>
        <v>0</v>
      </c>
      <c r="Y410" s="74">
        <f t="shared" si="79"/>
        <v>0</v>
      </c>
      <c r="Z410" s="74">
        <f t="shared" si="79"/>
        <v>0</v>
      </c>
      <c r="AA410" s="74">
        <f t="shared" si="79"/>
        <v>0</v>
      </c>
      <c r="AB410" s="74">
        <f t="shared" si="79"/>
        <v>0</v>
      </c>
      <c r="AC410" s="74">
        <f t="shared" si="79"/>
        <v>0</v>
      </c>
      <c r="AD410" s="74">
        <f t="shared" si="79"/>
        <v>0</v>
      </c>
      <c r="AE410" s="74">
        <f t="shared" si="80"/>
        <v>0</v>
      </c>
      <c r="AF410" s="74">
        <f t="shared" si="80"/>
        <v>0</v>
      </c>
      <c r="AG410" s="74">
        <f t="shared" si="80"/>
        <v>0</v>
      </c>
      <c r="AH410" s="74">
        <f t="shared" si="80"/>
        <v>0</v>
      </c>
      <c r="AI410" s="74">
        <f t="shared" si="80"/>
        <v>0</v>
      </c>
      <c r="AJ410" s="74">
        <f t="shared" si="80"/>
        <v>0</v>
      </c>
      <c r="AK410" s="74">
        <f t="shared" si="80"/>
        <v>0</v>
      </c>
      <c r="AL410" s="74">
        <f t="shared" si="80"/>
        <v>0</v>
      </c>
      <c r="AM410" s="74">
        <f t="shared" si="80"/>
        <v>0</v>
      </c>
      <c r="AN410" s="74">
        <f t="shared" si="80"/>
        <v>0</v>
      </c>
      <c r="AO410" s="74">
        <f t="shared" si="80"/>
        <v>0</v>
      </c>
      <c r="AP410" s="74">
        <f t="shared" si="80"/>
        <v>0</v>
      </c>
      <c r="AQ410" s="74">
        <f t="shared" si="81"/>
        <v>0</v>
      </c>
      <c r="AR410" s="74">
        <f t="shared" si="81"/>
        <v>0</v>
      </c>
      <c r="AS410" s="74">
        <f t="shared" si="81"/>
        <v>0</v>
      </c>
      <c r="AT410" s="74">
        <f t="shared" si="81"/>
        <v>0</v>
      </c>
      <c r="AU410" s="74">
        <f t="shared" si="81"/>
        <v>0</v>
      </c>
      <c r="AV410" s="74">
        <f t="shared" si="81"/>
        <v>0</v>
      </c>
      <c r="AW410" s="74">
        <f t="shared" si="81"/>
        <v>0</v>
      </c>
      <c r="AX410" s="74">
        <f t="shared" si="81"/>
        <v>0</v>
      </c>
      <c r="AY410" s="74">
        <f t="shared" si="82"/>
        <v>0</v>
      </c>
      <c r="AZ410" s="74">
        <f t="shared" si="82"/>
        <v>0</v>
      </c>
      <c r="BA410" s="74">
        <f t="shared" si="82"/>
        <v>0</v>
      </c>
      <c r="BB410" s="74">
        <f t="shared" si="82"/>
        <v>0</v>
      </c>
    </row>
    <row r="411" s="179" customFormat="1" hidden="1" outlineLevel="1">
      <c r="E411" s="37"/>
      <c r="K411" s="37"/>
      <c r="L411" s="37"/>
      <c r="M411" s="37"/>
      <c r="N411" s="37"/>
      <c r="P411" s="183">
        <f t="shared" si="78"/>
        <v>0</v>
      </c>
      <c r="Q411" s="37"/>
      <c r="R411" s="184"/>
      <c r="S411" s="74">
        <f t="shared" si="79"/>
        <v>0</v>
      </c>
      <c r="T411" s="74">
        <f t="shared" si="79"/>
        <v>0</v>
      </c>
      <c r="U411" s="74">
        <f t="shared" si="79"/>
        <v>0</v>
      </c>
      <c r="V411" s="74">
        <f t="shared" si="79"/>
        <v>0</v>
      </c>
      <c r="W411" s="74">
        <f t="shared" si="79"/>
        <v>0</v>
      </c>
      <c r="X411" s="74">
        <f t="shared" si="79"/>
        <v>0</v>
      </c>
      <c r="Y411" s="74">
        <f t="shared" si="79"/>
        <v>0</v>
      </c>
      <c r="Z411" s="74">
        <f t="shared" si="79"/>
        <v>0</v>
      </c>
      <c r="AA411" s="74">
        <f t="shared" si="79"/>
        <v>0</v>
      </c>
      <c r="AB411" s="74">
        <f t="shared" si="79"/>
        <v>0</v>
      </c>
      <c r="AC411" s="74">
        <f t="shared" si="79"/>
        <v>0</v>
      </c>
      <c r="AD411" s="74">
        <f t="shared" si="79"/>
        <v>0</v>
      </c>
      <c r="AE411" s="74">
        <f t="shared" si="80"/>
        <v>0</v>
      </c>
      <c r="AF411" s="74">
        <f t="shared" si="80"/>
        <v>0</v>
      </c>
      <c r="AG411" s="74">
        <f t="shared" si="80"/>
        <v>0</v>
      </c>
      <c r="AH411" s="74">
        <f t="shared" si="80"/>
        <v>0</v>
      </c>
      <c r="AI411" s="74">
        <f t="shared" si="80"/>
        <v>0</v>
      </c>
      <c r="AJ411" s="74">
        <f t="shared" si="80"/>
        <v>0</v>
      </c>
      <c r="AK411" s="74">
        <f t="shared" si="80"/>
        <v>0</v>
      </c>
      <c r="AL411" s="74">
        <f t="shared" si="80"/>
        <v>0</v>
      </c>
      <c r="AM411" s="74">
        <f t="shared" si="80"/>
        <v>0</v>
      </c>
      <c r="AN411" s="74">
        <f t="shared" si="80"/>
        <v>0</v>
      </c>
      <c r="AO411" s="74">
        <f t="shared" si="80"/>
        <v>0</v>
      </c>
      <c r="AP411" s="74">
        <f t="shared" si="80"/>
        <v>0</v>
      </c>
      <c r="AQ411" s="74">
        <f t="shared" si="81"/>
        <v>0</v>
      </c>
      <c r="AR411" s="74">
        <f t="shared" si="81"/>
        <v>0</v>
      </c>
      <c r="AS411" s="74">
        <f t="shared" si="81"/>
        <v>0</v>
      </c>
      <c r="AT411" s="74">
        <f t="shared" si="81"/>
        <v>0</v>
      </c>
      <c r="AU411" s="74">
        <f t="shared" si="81"/>
        <v>0</v>
      </c>
      <c r="AV411" s="74">
        <f t="shared" si="81"/>
        <v>0</v>
      </c>
      <c r="AW411" s="74">
        <f t="shared" si="81"/>
        <v>0</v>
      </c>
      <c r="AX411" s="74">
        <f t="shared" si="81"/>
        <v>0</v>
      </c>
      <c r="AY411" s="74">
        <f t="shared" si="82"/>
        <v>0</v>
      </c>
      <c r="AZ411" s="74">
        <f t="shared" si="82"/>
        <v>0</v>
      </c>
      <c r="BA411" s="74">
        <f t="shared" si="82"/>
        <v>0</v>
      </c>
      <c r="BB411" s="74">
        <f t="shared" si="82"/>
        <v>0</v>
      </c>
    </row>
    <row r="412" s="179" customFormat="1" hidden="1" outlineLevel="1">
      <c r="E412" s="37"/>
      <c r="K412" s="37"/>
      <c r="L412" s="37"/>
      <c r="M412" s="37"/>
      <c r="N412" s="37"/>
      <c r="P412" s="183">
        <f t="shared" si="78"/>
        <v>0</v>
      </c>
      <c r="Q412" s="37"/>
      <c r="R412" s="184"/>
      <c r="S412" s="74">
        <f t="shared" si="79"/>
        <v>0</v>
      </c>
      <c r="T412" s="74">
        <f t="shared" si="79"/>
        <v>0</v>
      </c>
      <c r="U412" s="74">
        <f t="shared" si="79"/>
        <v>0</v>
      </c>
      <c r="V412" s="74">
        <f t="shared" si="79"/>
        <v>0</v>
      </c>
      <c r="W412" s="74">
        <f t="shared" si="79"/>
        <v>0</v>
      </c>
      <c r="X412" s="74">
        <f t="shared" si="79"/>
        <v>0</v>
      </c>
      <c r="Y412" s="74">
        <f t="shared" si="79"/>
        <v>0</v>
      </c>
      <c r="Z412" s="74">
        <f t="shared" si="79"/>
        <v>0</v>
      </c>
      <c r="AA412" s="74">
        <f t="shared" si="79"/>
        <v>0</v>
      </c>
      <c r="AB412" s="74">
        <f t="shared" si="79"/>
        <v>0</v>
      </c>
      <c r="AC412" s="74">
        <f t="shared" si="79"/>
        <v>0</v>
      </c>
      <c r="AD412" s="74">
        <f t="shared" si="79"/>
        <v>0</v>
      </c>
      <c r="AE412" s="74">
        <f t="shared" si="80"/>
        <v>0</v>
      </c>
      <c r="AF412" s="74">
        <f t="shared" si="80"/>
        <v>0</v>
      </c>
      <c r="AG412" s="74">
        <f t="shared" si="80"/>
        <v>0</v>
      </c>
      <c r="AH412" s="74">
        <f t="shared" si="80"/>
        <v>0</v>
      </c>
      <c r="AI412" s="74">
        <f t="shared" si="80"/>
        <v>0</v>
      </c>
      <c r="AJ412" s="74">
        <f t="shared" si="80"/>
        <v>0</v>
      </c>
      <c r="AK412" s="74">
        <f t="shared" si="80"/>
        <v>0</v>
      </c>
      <c r="AL412" s="74">
        <f t="shared" si="80"/>
        <v>0</v>
      </c>
      <c r="AM412" s="74">
        <f t="shared" si="80"/>
        <v>0</v>
      </c>
      <c r="AN412" s="74">
        <f t="shared" si="80"/>
        <v>0</v>
      </c>
      <c r="AO412" s="74">
        <f t="shared" si="80"/>
        <v>0</v>
      </c>
      <c r="AP412" s="74">
        <f t="shared" si="80"/>
        <v>0</v>
      </c>
      <c r="AQ412" s="74">
        <f t="shared" si="81"/>
        <v>0</v>
      </c>
      <c r="AR412" s="74">
        <f t="shared" si="81"/>
        <v>0</v>
      </c>
      <c r="AS412" s="74">
        <f t="shared" si="81"/>
        <v>0</v>
      </c>
      <c r="AT412" s="74">
        <f t="shared" si="81"/>
        <v>0</v>
      </c>
      <c r="AU412" s="74">
        <f t="shared" si="81"/>
        <v>0</v>
      </c>
      <c r="AV412" s="74">
        <f t="shared" si="81"/>
        <v>0</v>
      </c>
      <c r="AW412" s="74">
        <f t="shared" si="81"/>
        <v>0</v>
      </c>
      <c r="AX412" s="74">
        <f t="shared" si="81"/>
        <v>0</v>
      </c>
      <c r="AY412" s="74">
        <f t="shared" si="82"/>
        <v>0</v>
      </c>
      <c r="AZ412" s="74">
        <f t="shared" si="82"/>
        <v>0</v>
      </c>
      <c r="BA412" s="74">
        <f t="shared" si="82"/>
        <v>0</v>
      </c>
      <c r="BB412" s="74">
        <f t="shared" si="82"/>
        <v>0</v>
      </c>
    </row>
    <row r="413" s="179" customFormat="1" hidden="1" outlineLevel="1">
      <c r="E413" s="37"/>
      <c r="K413" s="37"/>
      <c r="L413" s="37"/>
      <c r="M413" s="37"/>
      <c r="N413" s="37"/>
      <c r="P413" s="183">
        <f t="shared" si="78"/>
        <v>0</v>
      </c>
      <c r="Q413" s="37"/>
      <c r="R413" s="184"/>
      <c r="S413" s="74">
        <f t="shared" si="79"/>
        <v>0</v>
      </c>
      <c r="T413" s="74">
        <f t="shared" si="79"/>
        <v>0</v>
      </c>
      <c r="U413" s="74">
        <f t="shared" si="79"/>
        <v>0</v>
      </c>
      <c r="V413" s="74">
        <f t="shared" si="79"/>
        <v>0</v>
      </c>
      <c r="W413" s="74">
        <f t="shared" si="79"/>
        <v>0</v>
      </c>
      <c r="X413" s="74">
        <f t="shared" si="79"/>
        <v>0</v>
      </c>
      <c r="Y413" s="74">
        <f t="shared" si="79"/>
        <v>0</v>
      </c>
      <c r="Z413" s="74">
        <f t="shared" si="79"/>
        <v>0</v>
      </c>
      <c r="AA413" s="74">
        <f t="shared" si="79"/>
        <v>0</v>
      </c>
      <c r="AB413" s="74">
        <f t="shared" si="79"/>
        <v>0</v>
      </c>
      <c r="AC413" s="74">
        <f t="shared" si="79"/>
        <v>0</v>
      </c>
      <c r="AD413" s="74">
        <f t="shared" si="79"/>
        <v>0</v>
      </c>
      <c r="AE413" s="74">
        <f t="shared" si="80"/>
        <v>0</v>
      </c>
      <c r="AF413" s="74">
        <f t="shared" si="80"/>
        <v>0</v>
      </c>
      <c r="AG413" s="74">
        <f t="shared" si="80"/>
        <v>0</v>
      </c>
      <c r="AH413" s="74">
        <f t="shared" si="80"/>
        <v>0</v>
      </c>
      <c r="AI413" s="74">
        <f t="shared" si="80"/>
        <v>0</v>
      </c>
      <c r="AJ413" s="74">
        <f t="shared" si="80"/>
        <v>0</v>
      </c>
      <c r="AK413" s="74">
        <f t="shared" si="80"/>
        <v>0</v>
      </c>
      <c r="AL413" s="74">
        <f t="shared" si="80"/>
        <v>0</v>
      </c>
      <c r="AM413" s="74">
        <f t="shared" si="80"/>
        <v>0</v>
      </c>
      <c r="AN413" s="74">
        <f t="shared" si="80"/>
        <v>0</v>
      </c>
      <c r="AO413" s="74">
        <f t="shared" si="80"/>
        <v>0</v>
      </c>
      <c r="AP413" s="74">
        <f t="shared" si="80"/>
        <v>0</v>
      </c>
      <c r="AQ413" s="74">
        <f t="shared" si="81"/>
        <v>0</v>
      </c>
      <c r="AR413" s="74">
        <f t="shared" si="81"/>
        <v>0</v>
      </c>
      <c r="AS413" s="74">
        <f t="shared" si="81"/>
        <v>0</v>
      </c>
      <c r="AT413" s="74">
        <f t="shared" si="81"/>
        <v>0</v>
      </c>
      <c r="AU413" s="74">
        <f t="shared" si="81"/>
        <v>0</v>
      </c>
      <c r="AV413" s="74">
        <f t="shared" si="81"/>
        <v>0</v>
      </c>
      <c r="AW413" s="74">
        <f t="shared" si="81"/>
        <v>0</v>
      </c>
      <c r="AX413" s="74">
        <f t="shared" si="81"/>
        <v>0</v>
      </c>
      <c r="AY413" s="74">
        <f t="shared" si="82"/>
        <v>0</v>
      </c>
      <c r="AZ413" s="74">
        <f t="shared" si="82"/>
        <v>0</v>
      </c>
      <c r="BA413" s="74">
        <f t="shared" si="82"/>
        <v>0</v>
      </c>
      <c r="BB413" s="74">
        <f t="shared" si="82"/>
        <v>0</v>
      </c>
    </row>
    <row r="414" s="179" customFormat="1" hidden="1" outlineLevel="1">
      <c r="E414" s="37"/>
      <c r="K414" s="37"/>
      <c r="L414" s="37"/>
      <c r="M414" s="37"/>
      <c r="N414" s="37"/>
      <c r="P414" s="183">
        <f t="shared" si="78"/>
        <v>0</v>
      </c>
      <c r="Q414" s="37"/>
      <c r="R414" s="184"/>
      <c r="S414" s="74">
        <f t="shared" si="79"/>
        <v>0</v>
      </c>
      <c r="T414" s="74">
        <f t="shared" si="79"/>
        <v>0</v>
      </c>
      <c r="U414" s="74">
        <f t="shared" si="79"/>
        <v>0</v>
      </c>
      <c r="V414" s="74">
        <f t="shared" si="79"/>
        <v>0</v>
      </c>
      <c r="W414" s="74">
        <f t="shared" si="79"/>
        <v>0</v>
      </c>
      <c r="X414" s="74">
        <f t="shared" si="79"/>
        <v>0</v>
      </c>
      <c r="Y414" s="74">
        <f t="shared" si="79"/>
        <v>0</v>
      </c>
      <c r="Z414" s="74">
        <f t="shared" si="79"/>
        <v>0</v>
      </c>
      <c r="AA414" s="74">
        <f t="shared" si="79"/>
        <v>0</v>
      </c>
      <c r="AB414" s="74">
        <f t="shared" si="79"/>
        <v>0</v>
      </c>
      <c r="AC414" s="74">
        <f t="shared" si="79"/>
        <v>0</v>
      </c>
      <c r="AD414" s="74">
        <f t="shared" si="79"/>
        <v>0</v>
      </c>
      <c r="AE414" s="74">
        <f t="shared" si="80"/>
        <v>0</v>
      </c>
      <c r="AF414" s="74">
        <f t="shared" si="80"/>
        <v>0</v>
      </c>
      <c r="AG414" s="74">
        <f t="shared" si="80"/>
        <v>0</v>
      </c>
      <c r="AH414" s="74">
        <f t="shared" si="80"/>
        <v>0</v>
      </c>
      <c r="AI414" s="74">
        <f t="shared" si="80"/>
        <v>0</v>
      </c>
      <c r="AJ414" s="74">
        <f t="shared" si="80"/>
        <v>0</v>
      </c>
      <c r="AK414" s="74">
        <f t="shared" si="80"/>
        <v>0</v>
      </c>
      <c r="AL414" s="74">
        <f t="shared" si="80"/>
        <v>0</v>
      </c>
      <c r="AM414" s="74">
        <f t="shared" si="80"/>
        <v>0</v>
      </c>
      <c r="AN414" s="74">
        <f t="shared" si="80"/>
        <v>0</v>
      </c>
      <c r="AO414" s="74">
        <f t="shared" si="80"/>
        <v>0</v>
      </c>
      <c r="AP414" s="74">
        <f t="shared" si="80"/>
        <v>0</v>
      </c>
      <c r="AQ414" s="74">
        <f t="shared" si="81"/>
        <v>0</v>
      </c>
      <c r="AR414" s="74">
        <f t="shared" si="81"/>
        <v>0</v>
      </c>
      <c r="AS414" s="74">
        <f t="shared" si="81"/>
        <v>0</v>
      </c>
      <c r="AT414" s="74">
        <f t="shared" si="81"/>
        <v>0</v>
      </c>
      <c r="AU414" s="74">
        <f t="shared" si="81"/>
        <v>0</v>
      </c>
      <c r="AV414" s="74">
        <f t="shared" si="81"/>
        <v>0</v>
      </c>
      <c r="AW414" s="74">
        <f t="shared" si="81"/>
        <v>0</v>
      </c>
      <c r="AX414" s="74">
        <f t="shared" si="81"/>
        <v>0</v>
      </c>
      <c r="AY414" s="74">
        <f t="shared" si="82"/>
        <v>0</v>
      </c>
      <c r="AZ414" s="74">
        <f t="shared" si="82"/>
        <v>0</v>
      </c>
      <c r="BA414" s="74">
        <f t="shared" si="82"/>
        <v>0</v>
      </c>
      <c r="BB414" s="74">
        <f t="shared" si="82"/>
        <v>0</v>
      </c>
    </row>
    <row r="415" s="179" customFormat="1" hidden="1" outlineLevel="1">
      <c r="E415" s="37"/>
      <c r="K415" s="37"/>
      <c r="L415" s="37"/>
      <c r="M415" s="37"/>
      <c r="N415" s="37"/>
      <c r="P415" s="183">
        <f t="shared" si="78"/>
        <v>0</v>
      </c>
      <c r="Q415" s="37"/>
      <c r="R415" s="184"/>
      <c r="S415" s="74">
        <f t="shared" si="79"/>
        <v>0</v>
      </c>
      <c r="T415" s="74">
        <f t="shared" si="79"/>
        <v>0</v>
      </c>
      <c r="U415" s="74">
        <f t="shared" si="79"/>
        <v>0</v>
      </c>
      <c r="V415" s="74">
        <f t="shared" si="79"/>
        <v>0</v>
      </c>
      <c r="W415" s="74">
        <f t="shared" si="79"/>
        <v>0</v>
      </c>
      <c r="X415" s="74">
        <f t="shared" si="79"/>
        <v>0</v>
      </c>
      <c r="Y415" s="74">
        <f t="shared" si="79"/>
        <v>0</v>
      </c>
      <c r="Z415" s="74">
        <f t="shared" si="79"/>
        <v>0</v>
      </c>
      <c r="AA415" s="74">
        <f t="shared" si="79"/>
        <v>0</v>
      </c>
      <c r="AB415" s="74">
        <f t="shared" si="79"/>
        <v>0</v>
      </c>
      <c r="AC415" s="74">
        <f t="shared" si="79"/>
        <v>0</v>
      </c>
      <c r="AD415" s="74">
        <f t="shared" si="79"/>
        <v>0</v>
      </c>
      <c r="AE415" s="74">
        <f t="shared" si="80"/>
        <v>0</v>
      </c>
      <c r="AF415" s="74">
        <f t="shared" si="80"/>
        <v>0</v>
      </c>
      <c r="AG415" s="74">
        <f t="shared" si="80"/>
        <v>0</v>
      </c>
      <c r="AH415" s="74">
        <f t="shared" si="80"/>
        <v>0</v>
      </c>
      <c r="AI415" s="74">
        <f t="shared" si="80"/>
        <v>0</v>
      </c>
      <c r="AJ415" s="74">
        <f t="shared" si="80"/>
        <v>0</v>
      </c>
      <c r="AK415" s="74">
        <f t="shared" si="80"/>
        <v>0</v>
      </c>
      <c r="AL415" s="74">
        <f t="shared" si="80"/>
        <v>0</v>
      </c>
      <c r="AM415" s="74">
        <f t="shared" si="80"/>
        <v>0</v>
      </c>
      <c r="AN415" s="74">
        <f t="shared" si="80"/>
        <v>0</v>
      </c>
      <c r="AO415" s="74">
        <f t="shared" si="80"/>
        <v>0</v>
      </c>
      <c r="AP415" s="74">
        <f t="shared" si="80"/>
        <v>0</v>
      </c>
      <c r="AQ415" s="74">
        <f t="shared" si="81"/>
        <v>0</v>
      </c>
      <c r="AR415" s="74">
        <f t="shared" si="81"/>
        <v>0</v>
      </c>
      <c r="AS415" s="74">
        <f t="shared" si="81"/>
        <v>0</v>
      </c>
      <c r="AT415" s="74">
        <f t="shared" si="81"/>
        <v>0</v>
      </c>
      <c r="AU415" s="74">
        <f t="shared" si="81"/>
        <v>0</v>
      </c>
      <c r="AV415" s="74">
        <f t="shared" si="81"/>
        <v>0</v>
      </c>
      <c r="AW415" s="74">
        <f t="shared" si="81"/>
        <v>0</v>
      </c>
      <c r="AX415" s="74">
        <f t="shared" si="81"/>
        <v>0</v>
      </c>
      <c r="AY415" s="74">
        <f t="shared" si="82"/>
        <v>0</v>
      </c>
      <c r="AZ415" s="74">
        <f t="shared" si="82"/>
        <v>0</v>
      </c>
      <c r="BA415" s="74">
        <f t="shared" si="82"/>
        <v>0</v>
      </c>
      <c r="BB415" s="74">
        <f t="shared" si="82"/>
        <v>0</v>
      </c>
    </row>
    <row r="416" s="179" customFormat="1" hidden="1" outlineLevel="1">
      <c r="E416" s="37"/>
      <c r="K416" s="37"/>
      <c r="L416" s="37"/>
      <c r="M416" s="37"/>
      <c r="N416" s="37"/>
      <c r="P416" s="183">
        <f t="shared" si="78"/>
        <v>0</v>
      </c>
      <c r="Q416" s="37"/>
      <c r="R416" s="184"/>
      <c r="S416" s="74">
        <f t="shared" si="79"/>
        <v>0</v>
      </c>
      <c r="T416" s="74">
        <f t="shared" si="79"/>
        <v>0</v>
      </c>
      <c r="U416" s="74">
        <f t="shared" si="79"/>
        <v>0</v>
      </c>
      <c r="V416" s="74">
        <f t="shared" si="79"/>
        <v>0</v>
      </c>
      <c r="W416" s="74">
        <f t="shared" si="79"/>
        <v>0</v>
      </c>
      <c r="X416" s="74">
        <f t="shared" si="79"/>
        <v>0</v>
      </c>
      <c r="Y416" s="74">
        <f t="shared" si="79"/>
        <v>0</v>
      </c>
      <c r="Z416" s="74">
        <f t="shared" si="79"/>
        <v>0</v>
      </c>
      <c r="AA416" s="74">
        <f t="shared" si="79"/>
        <v>0</v>
      </c>
      <c r="AB416" s="74">
        <f t="shared" si="79"/>
        <v>0</v>
      </c>
      <c r="AC416" s="74">
        <f t="shared" si="79"/>
        <v>0</v>
      </c>
      <c r="AD416" s="74">
        <f t="shared" si="79"/>
        <v>0</v>
      </c>
      <c r="AE416" s="74">
        <f t="shared" si="80"/>
        <v>0</v>
      </c>
      <c r="AF416" s="74">
        <f t="shared" si="80"/>
        <v>0</v>
      </c>
      <c r="AG416" s="74">
        <f t="shared" si="80"/>
        <v>0</v>
      </c>
      <c r="AH416" s="74">
        <f t="shared" si="80"/>
        <v>0</v>
      </c>
      <c r="AI416" s="74">
        <f t="shared" si="80"/>
        <v>0</v>
      </c>
      <c r="AJ416" s="74">
        <f t="shared" si="80"/>
        <v>0</v>
      </c>
      <c r="AK416" s="74">
        <f t="shared" si="80"/>
        <v>0</v>
      </c>
      <c r="AL416" s="74">
        <f t="shared" si="80"/>
        <v>0</v>
      </c>
      <c r="AM416" s="74">
        <f t="shared" si="80"/>
        <v>0</v>
      </c>
      <c r="AN416" s="74">
        <f t="shared" si="80"/>
        <v>0</v>
      </c>
      <c r="AO416" s="74">
        <f t="shared" si="80"/>
        <v>0</v>
      </c>
      <c r="AP416" s="74">
        <f t="shared" si="80"/>
        <v>0</v>
      </c>
      <c r="AQ416" s="74">
        <f t="shared" si="81"/>
        <v>0</v>
      </c>
      <c r="AR416" s="74">
        <f t="shared" si="81"/>
        <v>0</v>
      </c>
      <c r="AS416" s="74">
        <f t="shared" si="81"/>
        <v>0</v>
      </c>
      <c r="AT416" s="74">
        <f t="shared" si="81"/>
        <v>0</v>
      </c>
      <c r="AU416" s="74">
        <f t="shared" si="81"/>
        <v>0</v>
      </c>
      <c r="AV416" s="74">
        <f t="shared" si="81"/>
        <v>0</v>
      </c>
      <c r="AW416" s="74">
        <f t="shared" si="81"/>
        <v>0</v>
      </c>
      <c r="AX416" s="74">
        <f t="shared" si="81"/>
        <v>0</v>
      </c>
      <c r="AY416" s="74">
        <f t="shared" si="82"/>
        <v>0</v>
      </c>
      <c r="AZ416" s="74">
        <f t="shared" si="82"/>
        <v>0</v>
      </c>
      <c r="BA416" s="74">
        <f t="shared" si="82"/>
        <v>0</v>
      </c>
      <c r="BB416" s="74">
        <f t="shared" si="82"/>
        <v>0</v>
      </c>
    </row>
    <row r="417" s="179" customFormat="1" hidden="1" outlineLevel="1">
      <c r="E417" s="37"/>
      <c r="K417" s="37"/>
      <c r="L417" s="37"/>
      <c r="M417" s="37"/>
      <c r="N417" s="37"/>
      <c r="P417" s="183">
        <f t="shared" si="78"/>
        <v>0</v>
      </c>
      <c r="Q417" s="37"/>
      <c r="R417" s="184"/>
      <c r="S417" s="74">
        <f t="shared" si="79"/>
        <v>0</v>
      </c>
      <c r="T417" s="74">
        <f t="shared" si="79"/>
        <v>0</v>
      </c>
      <c r="U417" s="74">
        <f t="shared" si="79"/>
        <v>0</v>
      </c>
      <c r="V417" s="74">
        <f t="shared" si="79"/>
        <v>0</v>
      </c>
      <c r="W417" s="74">
        <f t="shared" si="79"/>
        <v>0</v>
      </c>
      <c r="X417" s="74">
        <f t="shared" si="79"/>
        <v>0</v>
      </c>
      <c r="Y417" s="74">
        <f t="shared" si="79"/>
        <v>0</v>
      </c>
      <c r="Z417" s="74">
        <f t="shared" si="79"/>
        <v>0</v>
      </c>
      <c r="AA417" s="74">
        <f t="shared" si="79"/>
        <v>0</v>
      </c>
      <c r="AB417" s="74">
        <f t="shared" si="79"/>
        <v>0</v>
      </c>
      <c r="AC417" s="74">
        <f t="shared" si="79"/>
        <v>0</v>
      </c>
      <c r="AD417" s="74">
        <f t="shared" si="79"/>
        <v>0</v>
      </c>
      <c r="AE417" s="74">
        <f t="shared" si="80"/>
        <v>0</v>
      </c>
      <c r="AF417" s="74">
        <f t="shared" si="80"/>
        <v>0</v>
      </c>
      <c r="AG417" s="74">
        <f t="shared" si="80"/>
        <v>0</v>
      </c>
      <c r="AH417" s="74">
        <f t="shared" si="80"/>
        <v>0</v>
      </c>
      <c r="AI417" s="74">
        <f t="shared" si="80"/>
        <v>0</v>
      </c>
      <c r="AJ417" s="74">
        <f t="shared" si="80"/>
        <v>0</v>
      </c>
      <c r="AK417" s="74">
        <f t="shared" si="80"/>
        <v>0</v>
      </c>
      <c r="AL417" s="74">
        <f t="shared" si="80"/>
        <v>0</v>
      </c>
      <c r="AM417" s="74">
        <f t="shared" si="80"/>
        <v>0</v>
      </c>
      <c r="AN417" s="74">
        <f t="shared" si="80"/>
        <v>0</v>
      </c>
      <c r="AO417" s="74">
        <f t="shared" si="80"/>
        <v>0</v>
      </c>
      <c r="AP417" s="74">
        <f t="shared" si="80"/>
        <v>0</v>
      </c>
      <c r="AQ417" s="74">
        <f t="shared" si="81"/>
        <v>0</v>
      </c>
      <c r="AR417" s="74">
        <f t="shared" si="81"/>
        <v>0</v>
      </c>
      <c r="AS417" s="74">
        <f t="shared" si="81"/>
        <v>0</v>
      </c>
      <c r="AT417" s="74">
        <f t="shared" si="81"/>
        <v>0</v>
      </c>
      <c r="AU417" s="74">
        <f t="shared" si="81"/>
        <v>0</v>
      </c>
      <c r="AV417" s="74">
        <f t="shared" si="81"/>
        <v>0</v>
      </c>
      <c r="AW417" s="74">
        <f t="shared" si="81"/>
        <v>0</v>
      </c>
      <c r="AX417" s="74">
        <f t="shared" si="81"/>
        <v>0</v>
      </c>
      <c r="AY417" s="74">
        <f t="shared" si="82"/>
        <v>0</v>
      </c>
      <c r="AZ417" s="74">
        <f t="shared" si="82"/>
        <v>0</v>
      </c>
      <c r="BA417" s="74">
        <f t="shared" si="82"/>
        <v>0</v>
      </c>
      <c r="BB417" s="74">
        <f t="shared" si="82"/>
        <v>0</v>
      </c>
    </row>
    <row r="418" s="179" customFormat="1" hidden="1" outlineLevel="1">
      <c r="E418" s="37"/>
      <c r="K418" s="37"/>
      <c r="L418" s="37"/>
      <c r="M418" s="37"/>
      <c r="N418" s="37"/>
      <c r="P418" s="183">
        <f t="shared" si="78"/>
        <v>0</v>
      </c>
      <c r="Q418" s="37"/>
      <c r="R418" s="184"/>
      <c r="S418" s="74">
        <f t="shared" si="79"/>
        <v>0</v>
      </c>
      <c r="T418" s="74">
        <f t="shared" si="79"/>
        <v>0</v>
      </c>
      <c r="U418" s="74">
        <f t="shared" si="79"/>
        <v>0</v>
      </c>
      <c r="V418" s="74">
        <f t="shared" si="79"/>
        <v>0</v>
      </c>
      <c r="W418" s="74">
        <f t="shared" si="79"/>
        <v>0</v>
      </c>
      <c r="X418" s="74">
        <f t="shared" si="79"/>
        <v>0</v>
      </c>
      <c r="Y418" s="74">
        <f t="shared" si="79"/>
        <v>0</v>
      </c>
      <c r="Z418" s="74">
        <f t="shared" si="79"/>
        <v>0</v>
      </c>
      <c r="AA418" s="74">
        <f t="shared" si="79"/>
        <v>0</v>
      </c>
      <c r="AB418" s="74">
        <f t="shared" si="79"/>
        <v>0</v>
      </c>
      <c r="AC418" s="74">
        <f t="shared" si="79"/>
        <v>0</v>
      </c>
      <c r="AD418" s="74">
        <f t="shared" si="79"/>
        <v>0</v>
      </c>
      <c r="AE418" s="74">
        <f t="shared" si="80"/>
        <v>0</v>
      </c>
      <c r="AF418" s="74">
        <f t="shared" si="80"/>
        <v>0</v>
      </c>
      <c r="AG418" s="74">
        <f t="shared" si="80"/>
        <v>0</v>
      </c>
      <c r="AH418" s="74">
        <f t="shared" si="80"/>
        <v>0</v>
      </c>
      <c r="AI418" s="74">
        <f t="shared" si="80"/>
        <v>0</v>
      </c>
      <c r="AJ418" s="74">
        <f t="shared" si="80"/>
        <v>0</v>
      </c>
      <c r="AK418" s="74">
        <f t="shared" si="80"/>
        <v>0</v>
      </c>
      <c r="AL418" s="74">
        <f t="shared" si="80"/>
        <v>0</v>
      </c>
      <c r="AM418" s="74">
        <f t="shared" si="80"/>
        <v>0</v>
      </c>
      <c r="AN418" s="74">
        <f t="shared" si="80"/>
        <v>0</v>
      </c>
      <c r="AO418" s="74">
        <f t="shared" si="80"/>
        <v>0</v>
      </c>
      <c r="AP418" s="74">
        <f t="shared" si="80"/>
        <v>0</v>
      </c>
      <c r="AQ418" s="74">
        <f t="shared" si="81"/>
        <v>0</v>
      </c>
      <c r="AR418" s="74">
        <f t="shared" si="81"/>
        <v>0</v>
      </c>
      <c r="AS418" s="74">
        <f t="shared" si="81"/>
        <v>0</v>
      </c>
      <c r="AT418" s="74">
        <f t="shared" si="81"/>
        <v>0</v>
      </c>
      <c r="AU418" s="74">
        <f t="shared" si="81"/>
        <v>0</v>
      </c>
      <c r="AV418" s="74">
        <f t="shared" si="81"/>
        <v>0</v>
      </c>
      <c r="AW418" s="74">
        <f t="shared" si="81"/>
        <v>0</v>
      </c>
      <c r="AX418" s="74">
        <f t="shared" ref="AX418:BB433" si="83">IF(ISERROR(VLOOKUP($P418,Member_Tab,4,FALSE)),0,(VLOOKUP($P418,Member_Tab,4,FALSE) * 0.2 * AX$7) * (IF(AND(AX$5 &gt;= VLOOKUP($P418,Member_Tab,6,FALSE), AX$5 &lt;= VLOOKUP($P418,Member_Tab,7,FALSE)),1,0))  )</f>
        <v>0</v>
      </c>
      <c r="AY418" s="74">
        <f t="shared" si="83"/>
        <v>0</v>
      </c>
      <c r="AZ418" s="74">
        <f t="shared" si="83"/>
        <v>0</v>
      </c>
      <c r="BA418" s="74">
        <f t="shared" si="83"/>
        <v>0</v>
      </c>
      <c r="BB418" s="74">
        <f t="shared" si="83"/>
        <v>0</v>
      </c>
    </row>
    <row r="419" s="179" customFormat="1" hidden="1" outlineLevel="1">
      <c r="E419" s="37"/>
      <c r="K419" s="37"/>
      <c r="L419" s="37"/>
      <c r="M419" s="37"/>
      <c r="N419" s="37"/>
      <c r="P419" s="183">
        <f t="shared" si="78"/>
        <v>0</v>
      </c>
      <c r="Q419" s="37"/>
      <c r="R419" s="184"/>
      <c r="S419" s="74">
        <f t="shared" si="79"/>
        <v>0</v>
      </c>
      <c r="T419" s="74">
        <f t="shared" si="79"/>
        <v>0</v>
      </c>
      <c r="U419" s="74">
        <f t="shared" si="79"/>
        <v>0</v>
      </c>
      <c r="V419" s="74">
        <f t="shared" si="79"/>
        <v>0</v>
      </c>
      <c r="W419" s="74">
        <f t="shared" si="79"/>
        <v>0</v>
      </c>
      <c r="X419" s="74">
        <f t="shared" si="79"/>
        <v>0</v>
      </c>
      <c r="Y419" s="74">
        <f t="shared" si="79"/>
        <v>0</v>
      </c>
      <c r="Z419" s="74">
        <f t="shared" si="79"/>
        <v>0</v>
      </c>
      <c r="AA419" s="74">
        <f t="shared" si="79"/>
        <v>0</v>
      </c>
      <c r="AB419" s="74">
        <f t="shared" si="79"/>
        <v>0</v>
      </c>
      <c r="AC419" s="74">
        <f t="shared" si="79"/>
        <v>0</v>
      </c>
      <c r="AD419" s="74">
        <f t="shared" si="79"/>
        <v>0</v>
      </c>
      <c r="AE419" s="74">
        <f t="shared" si="80"/>
        <v>0</v>
      </c>
      <c r="AF419" s="74">
        <f t="shared" si="80"/>
        <v>0</v>
      </c>
      <c r="AG419" s="74">
        <f t="shared" si="80"/>
        <v>0</v>
      </c>
      <c r="AH419" s="74">
        <f t="shared" si="80"/>
        <v>0</v>
      </c>
      <c r="AI419" s="74">
        <f t="shared" si="80"/>
        <v>0</v>
      </c>
      <c r="AJ419" s="74">
        <f t="shared" si="80"/>
        <v>0</v>
      </c>
      <c r="AK419" s="74">
        <f t="shared" si="80"/>
        <v>0</v>
      </c>
      <c r="AL419" s="74">
        <f t="shared" si="80"/>
        <v>0</v>
      </c>
      <c r="AM419" s="74">
        <f t="shared" si="80"/>
        <v>0</v>
      </c>
      <c r="AN419" s="74">
        <f t="shared" si="80"/>
        <v>0</v>
      </c>
      <c r="AO419" s="74">
        <f t="shared" si="80"/>
        <v>0</v>
      </c>
      <c r="AP419" s="74">
        <f t="shared" si="80"/>
        <v>0</v>
      </c>
      <c r="AQ419" s="74">
        <f t="shared" si="81"/>
        <v>0</v>
      </c>
      <c r="AR419" s="74">
        <f t="shared" si="81"/>
        <v>0</v>
      </c>
      <c r="AS419" s="74">
        <f t="shared" si="81"/>
        <v>0</v>
      </c>
      <c r="AT419" s="74">
        <f t="shared" si="81"/>
        <v>0</v>
      </c>
      <c r="AU419" s="74">
        <f t="shared" si="81"/>
        <v>0</v>
      </c>
      <c r="AV419" s="74">
        <f t="shared" si="81"/>
        <v>0</v>
      </c>
      <c r="AW419" s="74">
        <f t="shared" si="81"/>
        <v>0</v>
      </c>
      <c r="AX419" s="74">
        <f t="shared" si="81"/>
        <v>0</v>
      </c>
      <c r="AY419" s="74">
        <f t="shared" si="83"/>
        <v>0</v>
      </c>
      <c r="AZ419" s="74">
        <f t="shared" si="83"/>
        <v>0</v>
      </c>
      <c r="BA419" s="74">
        <f t="shared" si="83"/>
        <v>0</v>
      </c>
      <c r="BB419" s="74">
        <f t="shared" si="83"/>
        <v>0</v>
      </c>
    </row>
    <row r="420" s="179" customFormat="1" hidden="1" outlineLevel="1">
      <c r="E420" s="37"/>
      <c r="K420" s="37"/>
      <c r="L420" s="37"/>
      <c r="M420" s="37"/>
      <c r="N420" s="37"/>
      <c r="P420" s="183">
        <f t="shared" si="78"/>
        <v>0</v>
      </c>
      <c r="Q420" s="37"/>
      <c r="R420" s="184"/>
      <c r="S420" s="74">
        <f t="shared" si="79"/>
        <v>0</v>
      </c>
      <c r="T420" s="74">
        <f t="shared" si="79"/>
        <v>0</v>
      </c>
      <c r="U420" s="74">
        <f t="shared" si="79"/>
        <v>0</v>
      </c>
      <c r="V420" s="74">
        <f t="shared" si="79"/>
        <v>0</v>
      </c>
      <c r="W420" s="74">
        <f t="shared" si="79"/>
        <v>0</v>
      </c>
      <c r="X420" s="74">
        <f t="shared" si="79"/>
        <v>0</v>
      </c>
      <c r="Y420" s="74">
        <f t="shared" si="79"/>
        <v>0</v>
      </c>
      <c r="Z420" s="74">
        <f t="shared" si="79"/>
        <v>0</v>
      </c>
      <c r="AA420" s="74">
        <f t="shared" si="79"/>
        <v>0</v>
      </c>
      <c r="AB420" s="74">
        <f t="shared" si="79"/>
        <v>0</v>
      </c>
      <c r="AC420" s="74">
        <f t="shared" si="79"/>
        <v>0</v>
      </c>
      <c r="AD420" s="74">
        <f t="shared" si="79"/>
        <v>0</v>
      </c>
      <c r="AE420" s="74">
        <f t="shared" si="80"/>
        <v>0</v>
      </c>
      <c r="AF420" s="74">
        <f t="shared" si="80"/>
        <v>0</v>
      </c>
      <c r="AG420" s="74">
        <f t="shared" si="80"/>
        <v>0</v>
      </c>
      <c r="AH420" s="74">
        <f t="shared" si="80"/>
        <v>0</v>
      </c>
      <c r="AI420" s="74">
        <f t="shared" si="80"/>
        <v>0</v>
      </c>
      <c r="AJ420" s="74">
        <f t="shared" si="80"/>
        <v>0</v>
      </c>
      <c r="AK420" s="74">
        <f t="shared" si="80"/>
        <v>0</v>
      </c>
      <c r="AL420" s="74">
        <f t="shared" si="80"/>
        <v>0</v>
      </c>
      <c r="AM420" s="74">
        <f t="shared" si="80"/>
        <v>0</v>
      </c>
      <c r="AN420" s="74">
        <f t="shared" si="80"/>
        <v>0</v>
      </c>
      <c r="AO420" s="74">
        <f t="shared" si="80"/>
        <v>0</v>
      </c>
      <c r="AP420" s="74">
        <f t="shared" si="80"/>
        <v>0</v>
      </c>
      <c r="AQ420" s="74">
        <f t="shared" si="81"/>
        <v>0</v>
      </c>
      <c r="AR420" s="74">
        <f t="shared" si="81"/>
        <v>0</v>
      </c>
      <c r="AS420" s="74">
        <f t="shared" si="81"/>
        <v>0</v>
      </c>
      <c r="AT420" s="74">
        <f t="shared" si="81"/>
        <v>0</v>
      </c>
      <c r="AU420" s="74">
        <f t="shared" si="81"/>
        <v>0</v>
      </c>
      <c r="AV420" s="74">
        <f t="shared" si="81"/>
        <v>0</v>
      </c>
      <c r="AW420" s="74">
        <f t="shared" si="81"/>
        <v>0</v>
      </c>
      <c r="AX420" s="74">
        <f t="shared" si="81"/>
        <v>0</v>
      </c>
      <c r="AY420" s="74">
        <f t="shared" si="83"/>
        <v>0</v>
      </c>
      <c r="AZ420" s="74">
        <f t="shared" si="83"/>
        <v>0</v>
      </c>
      <c r="BA420" s="74">
        <f t="shared" si="83"/>
        <v>0</v>
      </c>
      <c r="BB420" s="74">
        <f t="shared" si="83"/>
        <v>0</v>
      </c>
    </row>
    <row r="421" s="179" customFormat="1" hidden="1" outlineLevel="1">
      <c r="E421" s="37"/>
      <c r="K421" s="37"/>
      <c r="L421" s="37"/>
      <c r="M421" s="37"/>
      <c r="N421" s="37"/>
      <c r="P421" s="183">
        <f t="shared" si="78"/>
        <v>0</v>
      </c>
      <c r="Q421" s="37"/>
      <c r="R421" s="184"/>
      <c r="S421" s="74">
        <f t="shared" si="79"/>
        <v>0</v>
      </c>
      <c r="T421" s="74">
        <f t="shared" si="79"/>
        <v>0</v>
      </c>
      <c r="U421" s="74">
        <f t="shared" si="79"/>
        <v>0</v>
      </c>
      <c r="V421" s="74">
        <f t="shared" si="79"/>
        <v>0</v>
      </c>
      <c r="W421" s="74">
        <f t="shared" si="79"/>
        <v>0</v>
      </c>
      <c r="X421" s="74">
        <f t="shared" si="79"/>
        <v>0</v>
      </c>
      <c r="Y421" s="74">
        <f t="shared" si="79"/>
        <v>0</v>
      </c>
      <c r="Z421" s="74">
        <f t="shared" si="79"/>
        <v>0</v>
      </c>
      <c r="AA421" s="74">
        <f t="shared" si="79"/>
        <v>0</v>
      </c>
      <c r="AB421" s="74">
        <f t="shared" si="79"/>
        <v>0</v>
      </c>
      <c r="AC421" s="74">
        <f t="shared" si="79"/>
        <v>0</v>
      </c>
      <c r="AD421" s="74">
        <f t="shared" si="79"/>
        <v>0</v>
      </c>
      <c r="AE421" s="74">
        <f t="shared" si="80"/>
        <v>0</v>
      </c>
      <c r="AF421" s="74">
        <f t="shared" si="80"/>
        <v>0</v>
      </c>
      <c r="AG421" s="74">
        <f t="shared" si="80"/>
        <v>0</v>
      </c>
      <c r="AH421" s="74">
        <f t="shared" si="80"/>
        <v>0</v>
      </c>
      <c r="AI421" s="74">
        <f t="shared" si="80"/>
        <v>0</v>
      </c>
      <c r="AJ421" s="74">
        <f t="shared" si="80"/>
        <v>0</v>
      </c>
      <c r="AK421" s="74">
        <f t="shared" si="80"/>
        <v>0</v>
      </c>
      <c r="AL421" s="74">
        <f t="shared" si="80"/>
        <v>0</v>
      </c>
      <c r="AM421" s="74">
        <f t="shared" si="80"/>
        <v>0</v>
      </c>
      <c r="AN421" s="74">
        <f t="shared" si="80"/>
        <v>0</v>
      </c>
      <c r="AO421" s="74">
        <f t="shared" si="80"/>
        <v>0</v>
      </c>
      <c r="AP421" s="74">
        <f t="shared" si="80"/>
        <v>0</v>
      </c>
      <c r="AQ421" s="74">
        <f t="shared" si="81"/>
        <v>0</v>
      </c>
      <c r="AR421" s="74">
        <f t="shared" si="81"/>
        <v>0</v>
      </c>
      <c r="AS421" s="74">
        <f t="shared" si="81"/>
        <v>0</v>
      </c>
      <c r="AT421" s="74">
        <f t="shared" si="81"/>
        <v>0</v>
      </c>
      <c r="AU421" s="74">
        <f t="shared" si="81"/>
        <v>0</v>
      </c>
      <c r="AV421" s="74">
        <f t="shared" si="81"/>
        <v>0</v>
      </c>
      <c r="AW421" s="74">
        <f t="shared" si="81"/>
        <v>0</v>
      </c>
      <c r="AX421" s="74">
        <f t="shared" si="81"/>
        <v>0</v>
      </c>
      <c r="AY421" s="74">
        <f t="shared" si="83"/>
        <v>0</v>
      </c>
      <c r="AZ421" s="74">
        <f t="shared" si="83"/>
        <v>0</v>
      </c>
      <c r="BA421" s="74">
        <f t="shared" si="83"/>
        <v>0</v>
      </c>
      <c r="BB421" s="74">
        <f t="shared" si="83"/>
        <v>0</v>
      </c>
    </row>
    <row r="422" s="179" customFormat="1" hidden="1" outlineLevel="1">
      <c r="E422" s="37"/>
      <c r="K422" s="37"/>
      <c r="L422" s="37"/>
      <c r="M422" s="37"/>
      <c r="N422" s="37"/>
      <c r="P422" s="183">
        <f t="shared" si="78"/>
        <v>0</v>
      </c>
      <c r="Q422" s="37"/>
      <c r="R422" s="184"/>
      <c r="S422" s="74">
        <f t="shared" si="79"/>
        <v>0</v>
      </c>
      <c r="T422" s="74">
        <f t="shared" si="79"/>
        <v>0</v>
      </c>
      <c r="U422" s="74">
        <f t="shared" si="79"/>
        <v>0</v>
      </c>
      <c r="V422" s="74">
        <f t="shared" si="79"/>
        <v>0</v>
      </c>
      <c r="W422" s="74">
        <f t="shared" si="79"/>
        <v>0</v>
      </c>
      <c r="X422" s="74">
        <f t="shared" si="79"/>
        <v>0</v>
      </c>
      <c r="Y422" s="74">
        <f t="shared" si="79"/>
        <v>0</v>
      </c>
      <c r="Z422" s="74">
        <f t="shared" si="79"/>
        <v>0</v>
      </c>
      <c r="AA422" s="74">
        <f t="shared" si="79"/>
        <v>0</v>
      </c>
      <c r="AB422" s="74">
        <f t="shared" si="79"/>
        <v>0</v>
      </c>
      <c r="AC422" s="74">
        <f t="shared" si="79"/>
        <v>0</v>
      </c>
      <c r="AD422" s="74">
        <f t="shared" si="79"/>
        <v>0</v>
      </c>
      <c r="AE422" s="74">
        <f t="shared" si="80"/>
        <v>0</v>
      </c>
      <c r="AF422" s="74">
        <f t="shared" si="80"/>
        <v>0</v>
      </c>
      <c r="AG422" s="74">
        <f t="shared" si="80"/>
        <v>0</v>
      </c>
      <c r="AH422" s="74">
        <f t="shared" si="80"/>
        <v>0</v>
      </c>
      <c r="AI422" s="74">
        <f t="shared" si="80"/>
        <v>0</v>
      </c>
      <c r="AJ422" s="74">
        <f t="shared" si="80"/>
        <v>0</v>
      </c>
      <c r="AK422" s="74">
        <f t="shared" si="80"/>
        <v>0</v>
      </c>
      <c r="AL422" s="74">
        <f t="shared" si="80"/>
        <v>0</v>
      </c>
      <c r="AM422" s="74">
        <f t="shared" si="80"/>
        <v>0</v>
      </c>
      <c r="AN422" s="74">
        <f t="shared" si="80"/>
        <v>0</v>
      </c>
      <c r="AO422" s="74">
        <f t="shared" si="80"/>
        <v>0</v>
      </c>
      <c r="AP422" s="74">
        <f t="shared" si="80"/>
        <v>0</v>
      </c>
      <c r="AQ422" s="74">
        <f t="shared" si="81"/>
        <v>0</v>
      </c>
      <c r="AR422" s="74">
        <f t="shared" si="81"/>
        <v>0</v>
      </c>
      <c r="AS422" s="74">
        <f t="shared" si="81"/>
        <v>0</v>
      </c>
      <c r="AT422" s="74">
        <f t="shared" si="81"/>
        <v>0</v>
      </c>
      <c r="AU422" s="74">
        <f t="shared" si="81"/>
        <v>0</v>
      </c>
      <c r="AV422" s="74">
        <f t="shared" si="81"/>
        <v>0</v>
      </c>
      <c r="AW422" s="74">
        <f t="shared" si="81"/>
        <v>0</v>
      </c>
      <c r="AX422" s="74">
        <f t="shared" si="81"/>
        <v>0</v>
      </c>
      <c r="AY422" s="74">
        <f t="shared" si="83"/>
        <v>0</v>
      </c>
      <c r="AZ422" s="74">
        <f t="shared" si="83"/>
        <v>0</v>
      </c>
      <c r="BA422" s="74">
        <f t="shared" si="83"/>
        <v>0</v>
      </c>
      <c r="BB422" s="74">
        <f t="shared" si="83"/>
        <v>0</v>
      </c>
    </row>
    <row r="423" s="179" customFormat="1" hidden="1" outlineLevel="1">
      <c r="E423" s="37"/>
      <c r="K423" s="37"/>
      <c r="L423" s="37"/>
      <c r="M423" s="37"/>
      <c r="N423" s="37"/>
      <c r="P423" s="183">
        <f t="shared" si="78"/>
        <v>0</v>
      </c>
      <c r="Q423" s="37"/>
      <c r="R423" s="184"/>
      <c r="S423" s="74">
        <f t="shared" si="79"/>
        <v>0</v>
      </c>
      <c r="T423" s="74">
        <f t="shared" si="79"/>
        <v>0</v>
      </c>
      <c r="U423" s="74">
        <f t="shared" si="79"/>
        <v>0</v>
      </c>
      <c r="V423" s="74">
        <f t="shared" si="79"/>
        <v>0</v>
      </c>
      <c r="W423" s="74">
        <f t="shared" si="79"/>
        <v>0</v>
      </c>
      <c r="X423" s="74">
        <f t="shared" si="79"/>
        <v>0</v>
      </c>
      <c r="Y423" s="74">
        <f t="shared" si="79"/>
        <v>0</v>
      </c>
      <c r="Z423" s="74">
        <f t="shared" si="79"/>
        <v>0</v>
      </c>
      <c r="AA423" s="74">
        <f t="shared" si="79"/>
        <v>0</v>
      </c>
      <c r="AB423" s="74">
        <f t="shared" si="79"/>
        <v>0</v>
      </c>
      <c r="AC423" s="74">
        <f t="shared" si="79"/>
        <v>0</v>
      </c>
      <c r="AD423" s="74">
        <f t="shared" si="79"/>
        <v>0</v>
      </c>
      <c r="AE423" s="74">
        <f t="shared" si="79"/>
        <v>0</v>
      </c>
      <c r="AF423" s="74">
        <f t="shared" si="79"/>
        <v>0</v>
      </c>
      <c r="AG423" s="74">
        <f t="shared" si="79"/>
        <v>0</v>
      </c>
      <c r="AH423" s="74">
        <f t="shared" si="79"/>
        <v>0</v>
      </c>
      <c r="AI423" s="74">
        <f t="shared" si="80"/>
        <v>0</v>
      </c>
      <c r="AJ423" s="74">
        <f t="shared" si="80"/>
        <v>0</v>
      </c>
      <c r="AK423" s="74">
        <f t="shared" si="80"/>
        <v>0</v>
      </c>
      <c r="AL423" s="74">
        <f t="shared" si="80"/>
        <v>0</v>
      </c>
      <c r="AM423" s="74">
        <f t="shared" si="80"/>
        <v>0</v>
      </c>
      <c r="AN423" s="74">
        <f t="shared" si="80"/>
        <v>0</v>
      </c>
      <c r="AO423" s="74">
        <f t="shared" si="80"/>
        <v>0</v>
      </c>
      <c r="AP423" s="74">
        <f t="shared" si="80"/>
        <v>0</v>
      </c>
      <c r="AQ423" s="74">
        <f t="shared" si="81"/>
        <v>0</v>
      </c>
      <c r="AR423" s="74">
        <f t="shared" si="81"/>
        <v>0</v>
      </c>
      <c r="AS423" s="74">
        <f t="shared" si="81"/>
        <v>0</v>
      </c>
      <c r="AT423" s="74">
        <f t="shared" si="81"/>
        <v>0</v>
      </c>
      <c r="AU423" s="74">
        <f t="shared" si="81"/>
        <v>0</v>
      </c>
      <c r="AV423" s="74">
        <f t="shared" si="81"/>
        <v>0</v>
      </c>
      <c r="AW423" s="74">
        <f t="shared" si="81"/>
        <v>0</v>
      </c>
      <c r="AX423" s="74">
        <f t="shared" si="81"/>
        <v>0</v>
      </c>
      <c r="AY423" s="74">
        <f t="shared" si="83"/>
        <v>0</v>
      </c>
      <c r="AZ423" s="74">
        <f t="shared" si="83"/>
        <v>0</v>
      </c>
      <c r="BA423" s="74">
        <f t="shared" si="83"/>
        <v>0</v>
      </c>
      <c r="BB423" s="74">
        <f t="shared" si="83"/>
        <v>0</v>
      </c>
    </row>
    <row r="424" s="179" customFormat="1" hidden="1" outlineLevel="1">
      <c r="E424" s="37"/>
      <c r="K424" s="37"/>
      <c r="L424" s="37"/>
      <c r="M424" s="37"/>
      <c r="N424" s="37"/>
      <c r="P424" s="183">
        <f t="shared" si="78"/>
        <v>0</v>
      </c>
      <c r="Q424" s="37"/>
      <c r="R424" s="184"/>
      <c r="S424" s="74">
        <f t="shared" si="79"/>
        <v>0</v>
      </c>
      <c r="T424" s="74">
        <f t="shared" si="79"/>
        <v>0</v>
      </c>
      <c r="U424" s="74">
        <f t="shared" si="79"/>
        <v>0</v>
      </c>
      <c r="V424" s="74">
        <f t="shared" si="79"/>
        <v>0</v>
      </c>
      <c r="W424" s="74">
        <f t="shared" si="79"/>
        <v>0</v>
      </c>
      <c r="X424" s="74">
        <f t="shared" si="79"/>
        <v>0</v>
      </c>
      <c r="Y424" s="74">
        <f t="shared" si="79"/>
        <v>0</v>
      </c>
      <c r="Z424" s="74">
        <f t="shared" si="79"/>
        <v>0</v>
      </c>
      <c r="AA424" s="74">
        <f t="shared" si="79"/>
        <v>0</v>
      </c>
      <c r="AB424" s="74">
        <f t="shared" si="79"/>
        <v>0</v>
      </c>
      <c r="AC424" s="74">
        <f t="shared" si="79"/>
        <v>0</v>
      </c>
      <c r="AD424" s="74">
        <f t="shared" si="79"/>
        <v>0</v>
      </c>
      <c r="AE424" s="74">
        <f t="shared" si="80"/>
        <v>0</v>
      </c>
      <c r="AF424" s="74">
        <f t="shared" si="80"/>
        <v>0</v>
      </c>
      <c r="AG424" s="74">
        <f t="shared" si="80"/>
        <v>0</v>
      </c>
      <c r="AH424" s="74">
        <f t="shared" si="80"/>
        <v>0</v>
      </c>
      <c r="AI424" s="74">
        <f t="shared" si="80"/>
        <v>0</v>
      </c>
      <c r="AJ424" s="74">
        <f t="shared" si="80"/>
        <v>0</v>
      </c>
      <c r="AK424" s="74">
        <f t="shared" si="80"/>
        <v>0</v>
      </c>
      <c r="AL424" s="74">
        <f t="shared" si="80"/>
        <v>0</v>
      </c>
      <c r="AM424" s="74">
        <f t="shared" si="80"/>
        <v>0</v>
      </c>
      <c r="AN424" s="74">
        <f t="shared" si="80"/>
        <v>0</v>
      </c>
      <c r="AO424" s="74">
        <f t="shared" si="80"/>
        <v>0</v>
      </c>
      <c r="AP424" s="74">
        <f t="shared" si="80"/>
        <v>0</v>
      </c>
      <c r="AQ424" s="74">
        <f t="shared" si="81"/>
        <v>0</v>
      </c>
      <c r="AR424" s="74">
        <f t="shared" si="81"/>
        <v>0</v>
      </c>
      <c r="AS424" s="74">
        <f t="shared" si="81"/>
        <v>0</v>
      </c>
      <c r="AT424" s="74">
        <f t="shared" si="81"/>
        <v>0</v>
      </c>
      <c r="AU424" s="74">
        <f t="shared" si="81"/>
        <v>0</v>
      </c>
      <c r="AV424" s="74">
        <f t="shared" si="81"/>
        <v>0</v>
      </c>
      <c r="AW424" s="74">
        <f t="shared" si="81"/>
        <v>0</v>
      </c>
      <c r="AX424" s="74">
        <f t="shared" si="81"/>
        <v>0</v>
      </c>
      <c r="AY424" s="74">
        <f t="shared" si="83"/>
        <v>0</v>
      </c>
      <c r="AZ424" s="74">
        <f t="shared" si="83"/>
        <v>0</v>
      </c>
      <c r="BA424" s="74">
        <f t="shared" si="83"/>
        <v>0</v>
      </c>
      <c r="BB424" s="74">
        <f t="shared" si="83"/>
        <v>0</v>
      </c>
    </row>
    <row r="425" s="179" customFormat="1" hidden="1" outlineLevel="1">
      <c r="E425" s="37"/>
      <c r="K425" s="37"/>
      <c r="L425" s="37"/>
      <c r="M425" s="37"/>
      <c r="N425" s="37"/>
      <c r="P425" s="183">
        <f t="shared" si="78"/>
        <v>0</v>
      </c>
      <c r="Q425" s="37"/>
      <c r="R425" s="184"/>
      <c r="S425" s="74">
        <f t="shared" si="79"/>
        <v>0</v>
      </c>
      <c r="T425" s="74">
        <f t="shared" si="79"/>
        <v>0</v>
      </c>
      <c r="U425" s="74">
        <f t="shared" si="79"/>
        <v>0</v>
      </c>
      <c r="V425" s="74">
        <f t="shared" si="79"/>
        <v>0</v>
      </c>
      <c r="W425" s="74">
        <f t="shared" si="79"/>
        <v>0</v>
      </c>
      <c r="X425" s="74">
        <f t="shared" si="79"/>
        <v>0</v>
      </c>
      <c r="Y425" s="74">
        <f t="shared" si="79"/>
        <v>0</v>
      </c>
      <c r="Z425" s="74">
        <f t="shared" si="79"/>
        <v>0</v>
      </c>
      <c r="AA425" s="74">
        <f t="shared" si="79"/>
        <v>0</v>
      </c>
      <c r="AB425" s="74">
        <f t="shared" si="79"/>
        <v>0</v>
      </c>
      <c r="AC425" s="74">
        <f t="shared" si="79"/>
        <v>0</v>
      </c>
      <c r="AD425" s="74">
        <f t="shared" si="79"/>
        <v>0</v>
      </c>
      <c r="AE425" s="74">
        <f t="shared" si="80"/>
        <v>0</v>
      </c>
      <c r="AF425" s="74">
        <f t="shared" si="80"/>
        <v>0</v>
      </c>
      <c r="AG425" s="74">
        <f t="shared" si="80"/>
        <v>0</v>
      </c>
      <c r="AH425" s="74">
        <f t="shared" si="80"/>
        <v>0</v>
      </c>
      <c r="AI425" s="74">
        <f t="shared" si="80"/>
        <v>0</v>
      </c>
      <c r="AJ425" s="74">
        <f t="shared" si="80"/>
        <v>0</v>
      </c>
      <c r="AK425" s="74">
        <f t="shared" si="80"/>
        <v>0</v>
      </c>
      <c r="AL425" s="74">
        <f t="shared" si="80"/>
        <v>0</v>
      </c>
      <c r="AM425" s="74">
        <f t="shared" si="80"/>
        <v>0</v>
      </c>
      <c r="AN425" s="74">
        <f t="shared" si="80"/>
        <v>0</v>
      </c>
      <c r="AO425" s="74">
        <f t="shared" si="80"/>
        <v>0</v>
      </c>
      <c r="AP425" s="74">
        <f t="shared" si="80"/>
        <v>0</v>
      </c>
      <c r="AQ425" s="74">
        <f t="shared" si="81"/>
        <v>0</v>
      </c>
      <c r="AR425" s="74">
        <f t="shared" si="81"/>
        <v>0</v>
      </c>
      <c r="AS425" s="74">
        <f t="shared" si="81"/>
        <v>0</v>
      </c>
      <c r="AT425" s="74">
        <f t="shared" si="81"/>
        <v>0</v>
      </c>
      <c r="AU425" s="74">
        <f t="shared" si="81"/>
        <v>0</v>
      </c>
      <c r="AV425" s="74">
        <f t="shared" si="81"/>
        <v>0</v>
      </c>
      <c r="AW425" s="74">
        <f t="shared" si="81"/>
        <v>0</v>
      </c>
      <c r="AX425" s="74">
        <f t="shared" si="81"/>
        <v>0</v>
      </c>
      <c r="AY425" s="74">
        <f t="shared" si="83"/>
        <v>0</v>
      </c>
      <c r="AZ425" s="74">
        <f t="shared" si="83"/>
        <v>0</v>
      </c>
      <c r="BA425" s="74">
        <f t="shared" si="83"/>
        <v>0</v>
      </c>
      <c r="BB425" s="74">
        <f t="shared" si="83"/>
        <v>0</v>
      </c>
    </row>
    <row r="426" s="179" customFormat="1" hidden="1" outlineLevel="1">
      <c r="E426" s="37"/>
      <c r="K426" s="37"/>
      <c r="L426" s="37"/>
      <c r="M426" s="37"/>
      <c r="N426" s="37"/>
      <c r="P426" s="183">
        <f t="shared" si="78"/>
        <v>0</v>
      </c>
      <c r="Q426" s="37"/>
      <c r="R426" s="184"/>
      <c r="S426" s="74">
        <f t="shared" si="79"/>
        <v>0</v>
      </c>
      <c r="T426" s="74">
        <f t="shared" si="79"/>
        <v>0</v>
      </c>
      <c r="U426" s="74">
        <f t="shared" si="79"/>
        <v>0</v>
      </c>
      <c r="V426" s="74">
        <f t="shared" si="79"/>
        <v>0</v>
      </c>
      <c r="W426" s="74">
        <f t="shared" si="79"/>
        <v>0</v>
      </c>
      <c r="X426" s="74">
        <f t="shared" si="79"/>
        <v>0</v>
      </c>
      <c r="Y426" s="74">
        <f t="shared" si="79"/>
        <v>0</v>
      </c>
      <c r="Z426" s="74">
        <f t="shared" si="79"/>
        <v>0</v>
      </c>
      <c r="AA426" s="74">
        <f t="shared" si="79"/>
        <v>0</v>
      </c>
      <c r="AB426" s="74">
        <f t="shared" si="79"/>
        <v>0</v>
      </c>
      <c r="AC426" s="74">
        <f t="shared" si="79"/>
        <v>0</v>
      </c>
      <c r="AD426" s="74">
        <f t="shared" si="79"/>
        <v>0</v>
      </c>
      <c r="AE426" s="74">
        <f t="shared" si="80"/>
        <v>0</v>
      </c>
      <c r="AF426" s="74">
        <f t="shared" si="80"/>
        <v>0</v>
      </c>
      <c r="AG426" s="74">
        <f t="shared" si="80"/>
        <v>0</v>
      </c>
      <c r="AH426" s="74">
        <f t="shared" si="80"/>
        <v>0</v>
      </c>
      <c r="AI426" s="74">
        <f t="shared" si="80"/>
        <v>0</v>
      </c>
      <c r="AJ426" s="74">
        <f t="shared" si="80"/>
        <v>0</v>
      </c>
      <c r="AK426" s="74">
        <f t="shared" si="80"/>
        <v>0</v>
      </c>
      <c r="AL426" s="74">
        <f t="shared" si="80"/>
        <v>0</v>
      </c>
      <c r="AM426" s="74">
        <f t="shared" si="80"/>
        <v>0</v>
      </c>
      <c r="AN426" s="74">
        <f t="shared" si="80"/>
        <v>0</v>
      </c>
      <c r="AO426" s="74">
        <f t="shared" si="80"/>
        <v>0</v>
      </c>
      <c r="AP426" s="74">
        <f t="shared" si="80"/>
        <v>0</v>
      </c>
      <c r="AQ426" s="74">
        <f t="shared" si="81"/>
        <v>0</v>
      </c>
      <c r="AR426" s="74">
        <f t="shared" si="81"/>
        <v>0</v>
      </c>
      <c r="AS426" s="74">
        <f t="shared" si="81"/>
        <v>0</v>
      </c>
      <c r="AT426" s="74">
        <f t="shared" si="81"/>
        <v>0</v>
      </c>
      <c r="AU426" s="74">
        <f t="shared" si="81"/>
        <v>0</v>
      </c>
      <c r="AV426" s="74">
        <f t="shared" si="81"/>
        <v>0</v>
      </c>
      <c r="AW426" s="74">
        <f t="shared" si="81"/>
        <v>0</v>
      </c>
      <c r="AX426" s="74">
        <f t="shared" si="81"/>
        <v>0</v>
      </c>
      <c r="AY426" s="74">
        <f t="shared" si="83"/>
        <v>0</v>
      </c>
      <c r="AZ426" s="74">
        <f t="shared" si="83"/>
        <v>0</v>
      </c>
      <c r="BA426" s="74">
        <f t="shared" si="83"/>
        <v>0</v>
      </c>
      <c r="BB426" s="74">
        <f t="shared" si="83"/>
        <v>0</v>
      </c>
    </row>
    <row r="427" s="179" customFormat="1" hidden="1" outlineLevel="1">
      <c r="E427" s="37"/>
      <c r="K427" s="37"/>
      <c r="L427" s="37"/>
      <c r="M427" s="37"/>
      <c r="N427" s="37"/>
      <c r="P427" s="183">
        <f t="shared" si="78"/>
        <v>0</v>
      </c>
      <c r="Q427" s="37"/>
      <c r="R427" s="184"/>
      <c r="S427" s="74">
        <f t="shared" si="79"/>
        <v>0</v>
      </c>
      <c r="T427" s="74">
        <f t="shared" si="79"/>
        <v>0</v>
      </c>
      <c r="U427" s="74">
        <f t="shared" si="79"/>
        <v>0</v>
      </c>
      <c r="V427" s="74">
        <f t="shared" si="79"/>
        <v>0</v>
      </c>
      <c r="W427" s="74">
        <f t="shared" si="79"/>
        <v>0</v>
      </c>
      <c r="X427" s="74">
        <f t="shared" si="79"/>
        <v>0</v>
      </c>
      <c r="Y427" s="74">
        <f t="shared" si="79"/>
        <v>0</v>
      </c>
      <c r="Z427" s="74">
        <f t="shared" si="79"/>
        <v>0</v>
      </c>
      <c r="AA427" s="74">
        <f t="shared" si="79"/>
        <v>0</v>
      </c>
      <c r="AB427" s="74">
        <f t="shared" si="79"/>
        <v>0</v>
      </c>
      <c r="AC427" s="74">
        <f t="shared" si="79"/>
        <v>0</v>
      </c>
      <c r="AD427" s="74">
        <f t="shared" si="79"/>
        <v>0</v>
      </c>
      <c r="AE427" s="74">
        <f t="shared" si="80"/>
        <v>0</v>
      </c>
      <c r="AF427" s="74">
        <f t="shared" si="80"/>
        <v>0</v>
      </c>
      <c r="AG427" s="74">
        <f t="shared" si="80"/>
        <v>0</v>
      </c>
      <c r="AH427" s="74">
        <f t="shared" si="80"/>
        <v>0</v>
      </c>
      <c r="AI427" s="74">
        <f t="shared" si="80"/>
        <v>0</v>
      </c>
      <c r="AJ427" s="74">
        <f t="shared" si="80"/>
        <v>0</v>
      </c>
      <c r="AK427" s="74">
        <f t="shared" si="80"/>
        <v>0</v>
      </c>
      <c r="AL427" s="74">
        <f t="shared" si="80"/>
        <v>0</v>
      </c>
      <c r="AM427" s="74">
        <f t="shared" si="80"/>
        <v>0</v>
      </c>
      <c r="AN427" s="74">
        <f t="shared" si="80"/>
        <v>0</v>
      </c>
      <c r="AO427" s="74">
        <f t="shared" si="80"/>
        <v>0</v>
      </c>
      <c r="AP427" s="74">
        <f t="shared" si="80"/>
        <v>0</v>
      </c>
      <c r="AQ427" s="74">
        <f t="shared" si="81"/>
        <v>0</v>
      </c>
      <c r="AR427" s="74">
        <f t="shared" si="81"/>
        <v>0</v>
      </c>
      <c r="AS427" s="74">
        <f t="shared" si="81"/>
        <v>0</v>
      </c>
      <c r="AT427" s="74">
        <f t="shared" si="81"/>
        <v>0</v>
      </c>
      <c r="AU427" s="74">
        <f t="shared" si="81"/>
        <v>0</v>
      </c>
      <c r="AV427" s="74">
        <f t="shared" si="81"/>
        <v>0</v>
      </c>
      <c r="AW427" s="74">
        <f t="shared" si="81"/>
        <v>0</v>
      </c>
      <c r="AX427" s="74">
        <f t="shared" si="81"/>
        <v>0</v>
      </c>
      <c r="AY427" s="74">
        <f t="shared" si="83"/>
        <v>0</v>
      </c>
      <c r="AZ427" s="74">
        <f t="shared" si="83"/>
        <v>0</v>
      </c>
      <c r="BA427" s="74">
        <f t="shared" si="83"/>
        <v>0</v>
      </c>
      <c r="BB427" s="74">
        <f t="shared" si="83"/>
        <v>0</v>
      </c>
    </row>
    <row r="428" s="179" customFormat="1" hidden="1" outlineLevel="1">
      <c r="E428" s="37"/>
      <c r="K428" s="37"/>
      <c r="L428" s="37"/>
      <c r="M428" s="37"/>
      <c r="N428" s="37"/>
      <c r="P428" s="183">
        <f t="shared" si="78"/>
        <v>0</v>
      </c>
      <c r="Q428" s="37"/>
      <c r="R428" s="184"/>
      <c r="S428" s="74">
        <f t="shared" si="79"/>
        <v>0</v>
      </c>
      <c r="T428" s="74">
        <f t="shared" si="79"/>
        <v>0</v>
      </c>
      <c r="U428" s="74">
        <f t="shared" si="79"/>
        <v>0</v>
      </c>
      <c r="V428" s="74">
        <f t="shared" si="79"/>
        <v>0</v>
      </c>
      <c r="W428" s="74">
        <f t="shared" si="79"/>
        <v>0</v>
      </c>
      <c r="X428" s="74">
        <f t="shared" si="79"/>
        <v>0</v>
      </c>
      <c r="Y428" s="74">
        <f t="shared" si="79"/>
        <v>0</v>
      </c>
      <c r="Z428" s="74">
        <f t="shared" si="79"/>
        <v>0</v>
      </c>
      <c r="AA428" s="74">
        <f t="shared" si="79"/>
        <v>0</v>
      </c>
      <c r="AB428" s="74">
        <f t="shared" si="79"/>
        <v>0</v>
      </c>
      <c r="AC428" s="74">
        <f t="shared" si="79"/>
        <v>0</v>
      </c>
      <c r="AD428" s="74">
        <f t="shared" si="79"/>
        <v>0</v>
      </c>
      <c r="AE428" s="74">
        <f t="shared" si="80"/>
        <v>0</v>
      </c>
      <c r="AF428" s="74">
        <f t="shared" si="80"/>
        <v>0</v>
      </c>
      <c r="AG428" s="74">
        <f t="shared" si="80"/>
        <v>0</v>
      </c>
      <c r="AH428" s="74">
        <f t="shared" si="80"/>
        <v>0</v>
      </c>
      <c r="AI428" s="74">
        <f t="shared" si="80"/>
        <v>0</v>
      </c>
      <c r="AJ428" s="74">
        <f t="shared" si="80"/>
        <v>0</v>
      </c>
      <c r="AK428" s="74">
        <f t="shared" si="80"/>
        <v>0</v>
      </c>
      <c r="AL428" s="74">
        <f t="shared" si="80"/>
        <v>0</v>
      </c>
      <c r="AM428" s="74">
        <f t="shared" si="80"/>
        <v>0</v>
      </c>
      <c r="AN428" s="74">
        <f t="shared" si="80"/>
        <v>0</v>
      </c>
      <c r="AO428" s="74">
        <f t="shared" si="80"/>
        <v>0</v>
      </c>
      <c r="AP428" s="74">
        <f t="shared" si="80"/>
        <v>0</v>
      </c>
      <c r="AQ428" s="74">
        <f t="shared" si="81"/>
        <v>0</v>
      </c>
      <c r="AR428" s="74">
        <f t="shared" si="81"/>
        <v>0</v>
      </c>
      <c r="AS428" s="74">
        <f t="shared" si="81"/>
        <v>0</v>
      </c>
      <c r="AT428" s="74">
        <f t="shared" si="81"/>
        <v>0</v>
      </c>
      <c r="AU428" s="74">
        <f t="shared" si="81"/>
        <v>0</v>
      </c>
      <c r="AV428" s="74">
        <f t="shared" si="81"/>
        <v>0</v>
      </c>
      <c r="AW428" s="74">
        <f t="shared" si="81"/>
        <v>0</v>
      </c>
      <c r="AX428" s="74">
        <f t="shared" si="81"/>
        <v>0</v>
      </c>
      <c r="AY428" s="74">
        <f t="shared" si="83"/>
        <v>0</v>
      </c>
      <c r="AZ428" s="74">
        <f t="shared" si="83"/>
        <v>0</v>
      </c>
      <c r="BA428" s="74">
        <f t="shared" si="83"/>
        <v>0</v>
      </c>
      <c r="BB428" s="74">
        <f t="shared" si="83"/>
        <v>0</v>
      </c>
    </row>
    <row r="429" s="179" customFormat="1" hidden="1" outlineLevel="1">
      <c r="E429" s="37"/>
      <c r="K429" s="37"/>
      <c r="L429" s="37"/>
      <c r="M429" s="37"/>
      <c r="N429" s="37"/>
      <c r="P429" s="183">
        <f t="shared" si="78"/>
        <v>0</v>
      </c>
      <c r="Q429" s="37"/>
      <c r="R429" s="184"/>
      <c r="S429" s="74">
        <f t="shared" si="79"/>
        <v>0</v>
      </c>
      <c r="T429" s="74">
        <f t="shared" si="79"/>
        <v>0</v>
      </c>
      <c r="U429" s="74">
        <f t="shared" si="79"/>
        <v>0</v>
      </c>
      <c r="V429" s="74">
        <f t="shared" si="79"/>
        <v>0</v>
      </c>
      <c r="W429" s="74">
        <f t="shared" si="79"/>
        <v>0</v>
      </c>
      <c r="X429" s="74">
        <f t="shared" si="79"/>
        <v>0</v>
      </c>
      <c r="Y429" s="74">
        <f t="shared" si="79"/>
        <v>0</v>
      </c>
      <c r="Z429" s="74">
        <f t="shared" si="79"/>
        <v>0</v>
      </c>
      <c r="AA429" s="74">
        <f t="shared" si="79"/>
        <v>0</v>
      </c>
      <c r="AB429" s="74">
        <f t="shared" si="79"/>
        <v>0</v>
      </c>
      <c r="AC429" s="74">
        <f t="shared" si="79"/>
        <v>0</v>
      </c>
      <c r="AD429" s="74">
        <f t="shared" si="79"/>
        <v>0</v>
      </c>
      <c r="AE429" s="74">
        <f t="shared" si="80"/>
        <v>0</v>
      </c>
      <c r="AF429" s="74">
        <f t="shared" si="80"/>
        <v>0</v>
      </c>
      <c r="AG429" s="74">
        <f t="shared" si="80"/>
        <v>0</v>
      </c>
      <c r="AH429" s="74">
        <f t="shared" si="80"/>
        <v>0</v>
      </c>
      <c r="AI429" s="74">
        <f t="shared" si="80"/>
        <v>0</v>
      </c>
      <c r="AJ429" s="74">
        <f t="shared" si="80"/>
        <v>0</v>
      </c>
      <c r="AK429" s="74">
        <f t="shared" si="80"/>
        <v>0</v>
      </c>
      <c r="AL429" s="74">
        <f t="shared" si="80"/>
        <v>0</v>
      </c>
      <c r="AM429" s="74">
        <f t="shared" si="80"/>
        <v>0</v>
      </c>
      <c r="AN429" s="74">
        <f t="shared" si="80"/>
        <v>0</v>
      </c>
      <c r="AO429" s="74">
        <f t="shared" si="80"/>
        <v>0</v>
      </c>
      <c r="AP429" s="74">
        <f t="shared" si="80"/>
        <v>0</v>
      </c>
      <c r="AQ429" s="74">
        <f t="shared" si="81"/>
        <v>0</v>
      </c>
      <c r="AR429" s="74">
        <f t="shared" si="81"/>
        <v>0</v>
      </c>
      <c r="AS429" s="74">
        <f t="shared" si="81"/>
        <v>0</v>
      </c>
      <c r="AT429" s="74">
        <f t="shared" si="81"/>
        <v>0</v>
      </c>
      <c r="AU429" s="74">
        <f t="shared" si="81"/>
        <v>0</v>
      </c>
      <c r="AV429" s="74">
        <f t="shared" si="81"/>
        <v>0</v>
      </c>
      <c r="AW429" s="74">
        <f t="shared" si="81"/>
        <v>0</v>
      </c>
      <c r="AX429" s="74">
        <f t="shared" si="81"/>
        <v>0</v>
      </c>
      <c r="AY429" s="74">
        <f t="shared" si="83"/>
        <v>0</v>
      </c>
      <c r="AZ429" s="74">
        <f t="shared" si="83"/>
        <v>0</v>
      </c>
      <c r="BA429" s="74">
        <f t="shared" si="83"/>
        <v>0</v>
      </c>
      <c r="BB429" s="74">
        <f t="shared" si="83"/>
        <v>0</v>
      </c>
    </row>
    <row r="430" s="179" customFormat="1" hidden="1" outlineLevel="1">
      <c r="E430" s="37"/>
      <c r="K430" s="37"/>
      <c r="L430" s="37"/>
      <c r="M430" s="37"/>
      <c r="N430" s="37"/>
      <c r="P430" s="183">
        <f t="shared" si="78"/>
        <v>0</v>
      </c>
      <c r="Q430" s="37"/>
      <c r="R430" s="184"/>
      <c r="S430" s="74">
        <f t="shared" si="79"/>
        <v>0</v>
      </c>
      <c r="T430" s="74">
        <f t="shared" si="79"/>
        <v>0</v>
      </c>
      <c r="U430" s="74">
        <f t="shared" si="79"/>
        <v>0</v>
      </c>
      <c r="V430" s="74">
        <f t="shared" si="79"/>
        <v>0</v>
      </c>
      <c r="W430" s="74">
        <f t="shared" si="79"/>
        <v>0</v>
      </c>
      <c r="X430" s="74">
        <f t="shared" si="79"/>
        <v>0</v>
      </c>
      <c r="Y430" s="74">
        <f t="shared" si="79"/>
        <v>0</v>
      </c>
      <c r="Z430" s="74">
        <f t="shared" si="79"/>
        <v>0</v>
      </c>
      <c r="AA430" s="74">
        <f t="shared" si="79"/>
        <v>0</v>
      </c>
      <c r="AB430" s="74">
        <f t="shared" si="79"/>
        <v>0</v>
      </c>
      <c r="AC430" s="74">
        <f t="shared" si="79"/>
        <v>0</v>
      </c>
      <c r="AD430" s="74">
        <f t="shared" si="79"/>
        <v>0</v>
      </c>
      <c r="AE430" s="74">
        <f t="shared" si="80"/>
        <v>0</v>
      </c>
      <c r="AF430" s="74">
        <f t="shared" si="80"/>
        <v>0</v>
      </c>
      <c r="AG430" s="74">
        <f t="shared" si="80"/>
        <v>0</v>
      </c>
      <c r="AH430" s="74">
        <f t="shared" si="80"/>
        <v>0</v>
      </c>
      <c r="AI430" s="74">
        <f t="shared" si="80"/>
        <v>0</v>
      </c>
      <c r="AJ430" s="74">
        <f t="shared" si="80"/>
        <v>0</v>
      </c>
      <c r="AK430" s="74">
        <f t="shared" si="80"/>
        <v>0</v>
      </c>
      <c r="AL430" s="74">
        <f t="shared" si="80"/>
        <v>0</v>
      </c>
      <c r="AM430" s="74">
        <f t="shared" si="80"/>
        <v>0</v>
      </c>
      <c r="AN430" s="74">
        <f t="shared" si="80"/>
        <v>0</v>
      </c>
      <c r="AO430" s="74">
        <f t="shared" si="80"/>
        <v>0</v>
      </c>
      <c r="AP430" s="74">
        <f t="shared" si="80"/>
        <v>0</v>
      </c>
      <c r="AQ430" s="74">
        <f t="shared" si="81"/>
        <v>0</v>
      </c>
      <c r="AR430" s="74">
        <f t="shared" si="81"/>
        <v>0</v>
      </c>
      <c r="AS430" s="74">
        <f t="shared" si="81"/>
        <v>0</v>
      </c>
      <c r="AT430" s="74">
        <f t="shared" si="81"/>
        <v>0</v>
      </c>
      <c r="AU430" s="74">
        <f t="shared" si="81"/>
        <v>0</v>
      </c>
      <c r="AV430" s="74">
        <f t="shared" si="81"/>
        <v>0</v>
      </c>
      <c r="AW430" s="74">
        <f t="shared" si="81"/>
        <v>0</v>
      </c>
      <c r="AX430" s="74">
        <f t="shared" si="81"/>
        <v>0</v>
      </c>
      <c r="AY430" s="74">
        <f t="shared" si="83"/>
        <v>0</v>
      </c>
      <c r="AZ430" s="74">
        <f t="shared" si="83"/>
        <v>0</v>
      </c>
      <c r="BA430" s="74">
        <f t="shared" si="83"/>
        <v>0</v>
      </c>
      <c r="BB430" s="74">
        <f t="shared" si="83"/>
        <v>0</v>
      </c>
    </row>
    <row r="431" s="179" customFormat="1" hidden="1" outlineLevel="1">
      <c r="E431" s="37"/>
      <c r="K431" s="37"/>
      <c r="L431" s="37"/>
      <c r="M431" s="37"/>
      <c r="N431" s="37"/>
      <c r="P431" s="183">
        <f t="shared" si="78"/>
        <v>0</v>
      </c>
      <c r="Q431" s="37"/>
      <c r="R431" s="184"/>
      <c r="S431" s="74">
        <f t="shared" si="79"/>
        <v>0</v>
      </c>
      <c r="T431" s="74">
        <f t="shared" si="79"/>
        <v>0</v>
      </c>
      <c r="U431" s="74">
        <f t="shared" si="79"/>
        <v>0</v>
      </c>
      <c r="V431" s="74">
        <f t="shared" si="79"/>
        <v>0</v>
      </c>
      <c r="W431" s="74">
        <f t="shared" si="79"/>
        <v>0</v>
      </c>
      <c r="X431" s="74">
        <f t="shared" si="79"/>
        <v>0</v>
      </c>
      <c r="Y431" s="74">
        <f t="shared" si="79"/>
        <v>0</v>
      </c>
      <c r="Z431" s="74">
        <f t="shared" si="79"/>
        <v>0</v>
      </c>
      <c r="AA431" s="74">
        <f t="shared" si="79"/>
        <v>0</v>
      </c>
      <c r="AB431" s="74">
        <f t="shared" si="79"/>
        <v>0</v>
      </c>
      <c r="AC431" s="74">
        <f t="shared" si="79"/>
        <v>0</v>
      </c>
      <c r="AD431" s="74">
        <f t="shared" si="79"/>
        <v>0</v>
      </c>
      <c r="AE431" s="74">
        <f t="shared" si="80"/>
        <v>0</v>
      </c>
      <c r="AF431" s="74">
        <f t="shared" si="80"/>
        <v>0</v>
      </c>
      <c r="AG431" s="74">
        <f t="shared" si="80"/>
        <v>0</v>
      </c>
      <c r="AH431" s="74">
        <f t="shared" si="80"/>
        <v>0</v>
      </c>
      <c r="AI431" s="74">
        <f t="shared" si="80"/>
        <v>0</v>
      </c>
      <c r="AJ431" s="74">
        <f t="shared" si="80"/>
        <v>0</v>
      </c>
      <c r="AK431" s="74">
        <f t="shared" si="80"/>
        <v>0</v>
      </c>
      <c r="AL431" s="74">
        <f t="shared" si="80"/>
        <v>0</v>
      </c>
      <c r="AM431" s="74">
        <f t="shared" si="80"/>
        <v>0</v>
      </c>
      <c r="AN431" s="74">
        <f t="shared" si="80"/>
        <v>0</v>
      </c>
      <c r="AO431" s="74">
        <f t="shared" si="80"/>
        <v>0</v>
      </c>
      <c r="AP431" s="74">
        <f t="shared" si="80"/>
        <v>0</v>
      </c>
      <c r="AQ431" s="74">
        <f t="shared" si="81"/>
        <v>0</v>
      </c>
      <c r="AR431" s="74">
        <f t="shared" si="81"/>
        <v>0</v>
      </c>
      <c r="AS431" s="74">
        <f t="shared" si="81"/>
        <v>0</v>
      </c>
      <c r="AT431" s="74">
        <f t="shared" si="81"/>
        <v>0</v>
      </c>
      <c r="AU431" s="74">
        <f t="shared" si="81"/>
        <v>0</v>
      </c>
      <c r="AV431" s="74">
        <f t="shared" si="81"/>
        <v>0</v>
      </c>
      <c r="AW431" s="74">
        <f t="shared" si="81"/>
        <v>0</v>
      </c>
      <c r="AX431" s="74">
        <f t="shared" si="81"/>
        <v>0</v>
      </c>
      <c r="AY431" s="74">
        <f t="shared" si="83"/>
        <v>0</v>
      </c>
      <c r="AZ431" s="74">
        <f t="shared" si="83"/>
        <v>0</v>
      </c>
      <c r="BA431" s="74">
        <f t="shared" si="83"/>
        <v>0</v>
      </c>
      <c r="BB431" s="74">
        <f t="shared" si="83"/>
        <v>0</v>
      </c>
    </row>
    <row r="432" s="179" customFormat="1" hidden="1" outlineLevel="1">
      <c r="E432" s="37"/>
      <c r="K432" s="37"/>
      <c r="L432" s="37"/>
      <c r="M432" s="37"/>
      <c r="N432" s="37"/>
      <c r="P432" s="183">
        <f t="shared" si="78"/>
        <v>0</v>
      </c>
      <c r="Q432" s="37"/>
      <c r="R432" s="184"/>
      <c r="S432" s="74">
        <f t="shared" si="79"/>
        <v>0</v>
      </c>
      <c r="T432" s="74">
        <f t="shared" si="79"/>
        <v>0</v>
      </c>
      <c r="U432" s="74">
        <f t="shared" si="79"/>
        <v>0</v>
      </c>
      <c r="V432" s="74">
        <f t="shared" si="79"/>
        <v>0</v>
      </c>
      <c r="W432" s="74">
        <f t="shared" si="79"/>
        <v>0</v>
      </c>
      <c r="X432" s="74">
        <f t="shared" si="79"/>
        <v>0</v>
      </c>
      <c r="Y432" s="74">
        <f t="shared" si="79"/>
        <v>0</v>
      </c>
      <c r="Z432" s="74">
        <f t="shared" si="79"/>
        <v>0</v>
      </c>
      <c r="AA432" s="74">
        <f t="shared" si="79"/>
        <v>0</v>
      </c>
      <c r="AB432" s="74">
        <f t="shared" si="79"/>
        <v>0</v>
      </c>
      <c r="AC432" s="74">
        <f t="shared" si="79"/>
        <v>0</v>
      </c>
      <c r="AD432" s="74">
        <f t="shared" si="79"/>
        <v>0</v>
      </c>
      <c r="AE432" s="74">
        <f t="shared" si="80"/>
        <v>0</v>
      </c>
      <c r="AF432" s="74">
        <f t="shared" si="80"/>
        <v>0</v>
      </c>
      <c r="AG432" s="74">
        <f t="shared" si="80"/>
        <v>0</v>
      </c>
      <c r="AH432" s="74">
        <f t="shared" si="80"/>
        <v>0</v>
      </c>
      <c r="AI432" s="74">
        <f t="shared" si="80"/>
        <v>0</v>
      </c>
      <c r="AJ432" s="74">
        <f t="shared" si="80"/>
        <v>0</v>
      </c>
      <c r="AK432" s="74">
        <f t="shared" si="80"/>
        <v>0</v>
      </c>
      <c r="AL432" s="74">
        <f t="shared" si="80"/>
        <v>0</v>
      </c>
      <c r="AM432" s="74">
        <f t="shared" si="80"/>
        <v>0</v>
      </c>
      <c r="AN432" s="74">
        <f t="shared" si="80"/>
        <v>0</v>
      </c>
      <c r="AO432" s="74">
        <f t="shared" si="80"/>
        <v>0</v>
      </c>
      <c r="AP432" s="74">
        <f t="shared" si="80"/>
        <v>0</v>
      </c>
      <c r="AQ432" s="74">
        <f t="shared" si="81"/>
        <v>0</v>
      </c>
      <c r="AR432" s="74">
        <f t="shared" si="81"/>
        <v>0</v>
      </c>
      <c r="AS432" s="74">
        <f t="shared" si="81"/>
        <v>0</v>
      </c>
      <c r="AT432" s="74">
        <f t="shared" si="81"/>
        <v>0</v>
      </c>
      <c r="AU432" s="74">
        <f t="shared" si="81"/>
        <v>0</v>
      </c>
      <c r="AV432" s="74">
        <f t="shared" si="81"/>
        <v>0</v>
      </c>
      <c r="AW432" s="74">
        <f t="shared" si="81"/>
        <v>0</v>
      </c>
      <c r="AX432" s="74">
        <f t="shared" si="81"/>
        <v>0</v>
      </c>
      <c r="AY432" s="74">
        <f t="shared" si="83"/>
        <v>0</v>
      </c>
      <c r="AZ432" s="74">
        <f t="shared" si="83"/>
        <v>0</v>
      </c>
      <c r="BA432" s="74">
        <f t="shared" si="83"/>
        <v>0</v>
      </c>
      <c r="BB432" s="74">
        <f t="shared" si="83"/>
        <v>0</v>
      </c>
    </row>
    <row r="433" s="179" customFormat="1" hidden="1" outlineLevel="1">
      <c r="E433" s="37"/>
      <c r="K433" s="37"/>
      <c r="L433" s="37"/>
      <c r="M433" s="37"/>
      <c r="N433" s="37"/>
      <c r="P433" s="183">
        <f t="shared" si="78"/>
        <v>0</v>
      </c>
      <c r="Q433" s="37"/>
      <c r="R433" s="184"/>
      <c r="S433" s="74">
        <f t="shared" si="79"/>
        <v>0</v>
      </c>
      <c r="T433" s="74">
        <f t="shared" si="79"/>
        <v>0</v>
      </c>
      <c r="U433" s="74">
        <f t="shared" si="79"/>
        <v>0</v>
      </c>
      <c r="V433" s="74">
        <f t="shared" si="79"/>
        <v>0</v>
      </c>
      <c r="W433" s="74">
        <f t="shared" si="79"/>
        <v>0</v>
      </c>
      <c r="X433" s="74">
        <f t="shared" si="79"/>
        <v>0</v>
      </c>
      <c r="Y433" s="74">
        <f t="shared" si="79"/>
        <v>0</v>
      </c>
      <c r="Z433" s="74">
        <f t="shared" si="79"/>
        <v>0</v>
      </c>
      <c r="AA433" s="74">
        <f t="shared" si="79"/>
        <v>0</v>
      </c>
      <c r="AB433" s="74">
        <f t="shared" si="79"/>
        <v>0</v>
      </c>
      <c r="AC433" s="74">
        <f t="shared" si="79"/>
        <v>0</v>
      </c>
      <c r="AD433" s="74">
        <f t="shared" si="79"/>
        <v>0</v>
      </c>
      <c r="AE433" s="74">
        <f t="shared" si="80"/>
        <v>0</v>
      </c>
      <c r="AF433" s="74">
        <f t="shared" si="80"/>
        <v>0</v>
      </c>
      <c r="AG433" s="74">
        <f t="shared" si="80"/>
        <v>0</v>
      </c>
      <c r="AH433" s="74">
        <f t="shared" si="80"/>
        <v>0</v>
      </c>
      <c r="AI433" s="74">
        <f t="shared" si="80"/>
        <v>0</v>
      </c>
      <c r="AJ433" s="74">
        <f t="shared" si="80"/>
        <v>0</v>
      </c>
      <c r="AK433" s="74">
        <f t="shared" si="80"/>
        <v>0</v>
      </c>
      <c r="AL433" s="74">
        <f t="shared" si="80"/>
        <v>0</v>
      </c>
      <c r="AM433" s="74">
        <f t="shared" si="80"/>
        <v>0</v>
      </c>
      <c r="AN433" s="74">
        <f t="shared" si="80"/>
        <v>0</v>
      </c>
      <c r="AO433" s="74">
        <f t="shared" si="80"/>
        <v>0</v>
      </c>
      <c r="AP433" s="74">
        <f t="shared" si="80"/>
        <v>0</v>
      </c>
      <c r="AQ433" s="74">
        <f t="shared" si="81"/>
        <v>0</v>
      </c>
      <c r="AR433" s="74">
        <f t="shared" si="81"/>
        <v>0</v>
      </c>
      <c r="AS433" s="74">
        <f t="shared" si="81"/>
        <v>0</v>
      </c>
      <c r="AT433" s="74">
        <f t="shared" si="81"/>
        <v>0</v>
      </c>
      <c r="AU433" s="74">
        <f t="shared" si="81"/>
        <v>0</v>
      </c>
      <c r="AV433" s="74">
        <f t="shared" si="81"/>
        <v>0</v>
      </c>
      <c r="AW433" s="74">
        <f t="shared" si="81"/>
        <v>0</v>
      </c>
      <c r="AX433" s="74">
        <f t="shared" si="81"/>
        <v>0</v>
      </c>
      <c r="AY433" s="74">
        <f t="shared" si="83"/>
        <v>0</v>
      </c>
      <c r="AZ433" s="74">
        <f t="shared" si="83"/>
        <v>0</v>
      </c>
      <c r="BA433" s="74">
        <f t="shared" si="83"/>
        <v>0</v>
      </c>
      <c r="BB433" s="74">
        <f t="shared" si="83"/>
        <v>0</v>
      </c>
    </row>
    <row r="434" s="179" customFormat="1" hidden="1" outlineLevel="1">
      <c r="E434" s="37"/>
      <c r="K434" s="37"/>
      <c r="L434" s="37"/>
      <c r="M434" s="37"/>
      <c r="N434" s="37"/>
      <c r="P434" s="183">
        <f t="shared" si="78"/>
        <v>0</v>
      </c>
      <c r="Q434" s="37"/>
      <c r="R434" s="184"/>
      <c r="S434" s="74">
        <f t="shared" si="79"/>
        <v>0</v>
      </c>
      <c r="T434" s="74">
        <f t="shared" si="79"/>
        <v>0</v>
      </c>
      <c r="U434" s="74">
        <f t="shared" si="79"/>
        <v>0</v>
      </c>
      <c r="V434" s="74">
        <f t="shared" si="79"/>
        <v>0</v>
      </c>
      <c r="W434" s="74">
        <f t="shared" si="79"/>
        <v>0</v>
      </c>
      <c r="X434" s="74">
        <f t="shared" si="79"/>
        <v>0</v>
      </c>
      <c r="Y434" s="74">
        <f t="shared" si="79"/>
        <v>0</v>
      </c>
      <c r="Z434" s="74">
        <f t="shared" si="79"/>
        <v>0</v>
      </c>
      <c r="AA434" s="74">
        <f t="shared" si="79"/>
        <v>0</v>
      </c>
      <c r="AB434" s="74">
        <f t="shared" si="79"/>
        <v>0</v>
      </c>
      <c r="AC434" s="74">
        <f t="shared" si="79"/>
        <v>0</v>
      </c>
      <c r="AD434" s="74">
        <f t="shared" si="79"/>
        <v>0</v>
      </c>
      <c r="AE434" s="74">
        <f t="shared" si="80"/>
        <v>0</v>
      </c>
      <c r="AF434" s="74">
        <f t="shared" si="80"/>
        <v>0</v>
      </c>
      <c r="AG434" s="74">
        <f t="shared" si="80"/>
        <v>0</v>
      </c>
      <c r="AH434" s="74">
        <f t="shared" si="80"/>
        <v>0</v>
      </c>
      <c r="AI434" s="74">
        <f t="shared" si="80"/>
        <v>0</v>
      </c>
      <c r="AJ434" s="74">
        <f t="shared" si="80"/>
        <v>0</v>
      </c>
      <c r="AK434" s="74">
        <f t="shared" si="80"/>
        <v>0</v>
      </c>
      <c r="AL434" s="74">
        <f t="shared" si="80"/>
        <v>0</v>
      </c>
      <c r="AM434" s="74">
        <f t="shared" si="80"/>
        <v>0</v>
      </c>
      <c r="AN434" s="74">
        <f t="shared" si="80"/>
        <v>0</v>
      </c>
      <c r="AO434" s="74">
        <f t="shared" si="80"/>
        <v>0</v>
      </c>
      <c r="AP434" s="74">
        <f t="shared" si="80"/>
        <v>0</v>
      </c>
      <c r="AQ434" s="74">
        <f t="shared" si="81"/>
        <v>0</v>
      </c>
      <c r="AR434" s="74">
        <f t="shared" si="81"/>
        <v>0</v>
      </c>
      <c r="AS434" s="74">
        <f t="shared" si="81"/>
        <v>0</v>
      </c>
      <c r="AT434" s="74">
        <f t="shared" si="81"/>
        <v>0</v>
      </c>
      <c r="AU434" s="74">
        <f t="shared" si="81"/>
        <v>0</v>
      </c>
      <c r="AV434" s="74">
        <f t="shared" si="81"/>
        <v>0</v>
      </c>
      <c r="AW434" s="74">
        <f t="shared" si="81"/>
        <v>0</v>
      </c>
      <c r="AX434" s="74">
        <f t="shared" ref="AX434:BB449" si="84">IF(ISERROR(VLOOKUP($P434,Member_Tab,4,FALSE)),0,(VLOOKUP($P434,Member_Tab,4,FALSE) * 0.2 * AX$7) * (IF(AND(AX$5 &gt;= VLOOKUP($P434,Member_Tab,6,FALSE), AX$5 &lt;= VLOOKUP($P434,Member_Tab,7,FALSE)),1,0))  )</f>
        <v>0</v>
      </c>
      <c r="AY434" s="74">
        <f t="shared" si="84"/>
        <v>0</v>
      </c>
      <c r="AZ434" s="74">
        <f t="shared" si="84"/>
        <v>0</v>
      </c>
      <c r="BA434" s="74">
        <f t="shared" si="84"/>
        <v>0</v>
      </c>
      <c r="BB434" s="74">
        <f t="shared" si="84"/>
        <v>0</v>
      </c>
    </row>
    <row r="435" s="179" customFormat="1" hidden="1" outlineLevel="1">
      <c r="E435" s="37"/>
      <c r="K435" s="37"/>
      <c r="L435" s="37"/>
      <c r="M435" s="37"/>
      <c r="N435" s="37"/>
      <c r="P435" s="183">
        <f t="shared" si="78"/>
        <v>0</v>
      </c>
      <c r="Q435" s="37"/>
      <c r="R435" s="184"/>
      <c r="S435" s="74">
        <f t="shared" si="79"/>
        <v>0</v>
      </c>
      <c r="T435" s="74">
        <f t="shared" si="79"/>
        <v>0</v>
      </c>
      <c r="U435" s="74">
        <f t="shared" si="79"/>
        <v>0</v>
      </c>
      <c r="V435" s="74">
        <f t="shared" si="79"/>
        <v>0</v>
      </c>
      <c r="W435" s="74">
        <f t="shared" si="79"/>
        <v>0</v>
      </c>
      <c r="X435" s="74">
        <f t="shared" si="79"/>
        <v>0</v>
      </c>
      <c r="Y435" s="74">
        <f t="shared" si="79"/>
        <v>0</v>
      </c>
      <c r="Z435" s="74">
        <f t="shared" si="79"/>
        <v>0</v>
      </c>
      <c r="AA435" s="74">
        <f t="shared" si="79"/>
        <v>0</v>
      </c>
      <c r="AB435" s="74">
        <f t="shared" si="79"/>
        <v>0</v>
      </c>
      <c r="AC435" s="74">
        <f t="shared" si="79"/>
        <v>0</v>
      </c>
      <c r="AD435" s="74">
        <f t="shared" si="79"/>
        <v>0</v>
      </c>
      <c r="AE435" s="74">
        <f t="shared" si="80"/>
        <v>0</v>
      </c>
      <c r="AF435" s="74">
        <f t="shared" si="80"/>
        <v>0</v>
      </c>
      <c r="AG435" s="74">
        <f t="shared" si="80"/>
        <v>0</v>
      </c>
      <c r="AH435" s="74">
        <f t="shared" si="80"/>
        <v>0</v>
      </c>
      <c r="AI435" s="74">
        <f t="shared" si="80"/>
        <v>0</v>
      </c>
      <c r="AJ435" s="74">
        <f t="shared" si="80"/>
        <v>0</v>
      </c>
      <c r="AK435" s="74">
        <f t="shared" si="80"/>
        <v>0</v>
      </c>
      <c r="AL435" s="74">
        <f t="shared" si="80"/>
        <v>0</v>
      </c>
      <c r="AM435" s="74">
        <f t="shared" si="80"/>
        <v>0</v>
      </c>
      <c r="AN435" s="74">
        <f t="shared" si="80"/>
        <v>0</v>
      </c>
      <c r="AO435" s="74">
        <f t="shared" si="80"/>
        <v>0</v>
      </c>
      <c r="AP435" s="74">
        <f t="shared" si="80"/>
        <v>0</v>
      </c>
      <c r="AQ435" s="74">
        <f t="shared" si="81"/>
        <v>0</v>
      </c>
      <c r="AR435" s="74">
        <f t="shared" si="81"/>
        <v>0</v>
      </c>
      <c r="AS435" s="74">
        <f t="shared" si="81"/>
        <v>0</v>
      </c>
      <c r="AT435" s="74">
        <f t="shared" si="81"/>
        <v>0</v>
      </c>
      <c r="AU435" s="74">
        <f t="shared" si="81"/>
        <v>0</v>
      </c>
      <c r="AV435" s="74">
        <f t="shared" si="81"/>
        <v>0</v>
      </c>
      <c r="AW435" s="74">
        <f t="shared" si="81"/>
        <v>0</v>
      </c>
      <c r="AX435" s="74">
        <f t="shared" si="81"/>
        <v>0</v>
      </c>
      <c r="AY435" s="74">
        <f t="shared" si="84"/>
        <v>0</v>
      </c>
      <c r="AZ435" s="74">
        <f t="shared" si="84"/>
        <v>0</v>
      </c>
      <c r="BA435" s="74">
        <f t="shared" si="84"/>
        <v>0</v>
      </c>
      <c r="BB435" s="74">
        <f t="shared" si="84"/>
        <v>0</v>
      </c>
    </row>
    <row r="436" s="179" customFormat="1" hidden="1" outlineLevel="1">
      <c r="E436" s="37"/>
      <c r="K436" s="37"/>
      <c r="L436" s="37"/>
      <c r="M436" s="37"/>
      <c r="N436" s="37"/>
      <c r="P436" s="183">
        <f t="shared" si="78"/>
        <v>0</v>
      </c>
      <c r="Q436" s="37"/>
      <c r="R436" s="184"/>
      <c r="S436" s="74">
        <f t="shared" si="79"/>
        <v>0</v>
      </c>
      <c r="T436" s="74">
        <f t="shared" si="79"/>
        <v>0</v>
      </c>
      <c r="U436" s="74">
        <f t="shared" si="79"/>
        <v>0</v>
      </c>
      <c r="V436" s="74">
        <f t="shared" si="79"/>
        <v>0</v>
      </c>
      <c r="W436" s="74">
        <f t="shared" si="79"/>
        <v>0</v>
      </c>
      <c r="X436" s="74">
        <f t="shared" si="79"/>
        <v>0</v>
      </c>
      <c r="Y436" s="74">
        <f t="shared" si="79"/>
        <v>0</v>
      </c>
      <c r="Z436" s="74">
        <f t="shared" si="79"/>
        <v>0</v>
      </c>
      <c r="AA436" s="74">
        <f t="shared" si="79"/>
        <v>0</v>
      </c>
      <c r="AB436" s="74">
        <f t="shared" si="79"/>
        <v>0</v>
      </c>
      <c r="AC436" s="74">
        <f t="shared" si="79"/>
        <v>0</v>
      </c>
      <c r="AD436" s="74">
        <f t="shared" si="79"/>
        <v>0</v>
      </c>
      <c r="AE436" s="74">
        <f t="shared" si="80"/>
        <v>0</v>
      </c>
      <c r="AF436" s="74">
        <f t="shared" si="80"/>
        <v>0</v>
      </c>
      <c r="AG436" s="74">
        <f t="shared" si="80"/>
        <v>0</v>
      </c>
      <c r="AH436" s="74">
        <f t="shared" si="80"/>
        <v>0</v>
      </c>
      <c r="AI436" s="74">
        <f t="shared" si="80"/>
        <v>0</v>
      </c>
      <c r="AJ436" s="74">
        <f t="shared" si="80"/>
        <v>0</v>
      </c>
      <c r="AK436" s="74">
        <f t="shared" si="80"/>
        <v>0</v>
      </c>
      <c r="AL436" s="74">
        <f t="shared" si="80"/>
        <v>0</v>
      </c>
      <c r="AM436" s="74">
        <f t="shared" si="80"/>
        <v>0</v>
      </c>
      <c r="AN436" s="74">
        <f t="shared" si="80"/>
        <v>0</v>
      </c>
      <c r="AO436" s="74">
        <f t="shared" si="80"/>
        <v>0</v>
      </c>
      <c r="AP436" s="74">
        <f t="shared" si="80"/>
        <v>0</v>
      </c>
      <c r="AQ436" s="74">
        <f t="shared" si="81"/>
        <v>0</v>
      </c>
      <c r="AR436" s="74">
        <f t="shared" si="81"/>
        <v>0</v>
      </c>
      <c r="AS436" s="74">
        <f t="shared" si="81"/>
        <v>0</v>
      </c>
      <c r="AT436" s="74">
        <f t="shared" si="81"/>
        <v>0</v>
      </c>
      <c r="AU436" s="74">
        <f t="shared" si="81"/>
        <v>0</v>
      </c>
      <c r="AV436" s="74">
        <f t="shared" si="81"/>
        <v>0</v>
      </c>
      <c r="AW436" s="74">
        <f t="shared" si="81"/>
        <v>0</v>
      </c>
      <c r="AX436" s="74">
        <f t="shared" si="81"/>
        <v>0</v>
      </c>
      <c r="AY436" s="74">
        <f t="shared" si="84"/>
        <v>0</v>
      </c>
      <c r="AZ436" s="74">
        <f t="shared" si="84"/>
        <v>0</v>
      </c>
      <c r="BA436" s="74">
        <f t="shared" si="84"/>
        <v>0</v>
      </c>
      <c r="BB436" s="74">
        <f t="shared" si="84"/>
        <v>0</v>
      </c>
    </row>
    <row r="437" s="179" customFormat="1" hidden="1" outlineLevel="1">
      <c r="E437" s="37"/>
      <c r="K437" s="37"/>
      <c r="L437" s="37"/>
      <c r="M437" s="37"/>
      <c r="N437" s="37"/>
      <c r="P437" s="183">
        <f t="shared" si="78"/>
        <v>0</v>
      </c>
      <c r="Q437" s="37"/>
      <c r="R437" s="184"/>
      <c r="S437" s="74">
        <f t="shared" si="79"/>
        <v>0</v>
      </c>
      <c r="T437" s="74">
        <f t="shared" si="79"/>
        <v>0</v>
      </c>
      <c r="U437" s="74">
        <f t="shared" si="79"/>
        <v>0</v>
      </c>
      <c r="V437" s="74">
        <f t="shared" si="79"/>
        <v>0</v>
      </c>
      <c r="W437" s="74">
        <f t="shared" si="79"/>
        <v>0</v>
      </c>
      <c r="X437" s="74">
        <f t="shared" si="79"/>
        <v>0</v>
      </c>
      <c r="Y437" s="74">
        <f t="shared" si="79"/>
        <v>0</v>
      </c>
      <c r="Z437" s="74">
        <f t="shared" si="79"/>
        <v>0</v>
      </c>
      <c r="AA437" s="74">
        <f t="shared" si="79"/>
        <v>0</v>
      </c>
      <c r="AB437" s="74">
        <f t="shared" si="79"/>
        <v>0</v>
      </c>
      <c r="AC437" s="74">
        <f t="shared" si="79"/>
        <v>0</v>
      </c>
      <c r="AD437" s="74">
        <f t="shared" si="79"/>
        <v>0</v>
      </c>
      <c r="AE437" s="74">
        <f t="shared" si="80"/>
        <v>0</v>
      </c>
      <c r="AF437" s="74">
        <f t="shared" si="80"/>
        <v>0</v>
      </c>
      <c r="AG437" s="74">
        <f t="shared" si="80"/>
        <v>0</v>
      </c>
      <c r="AH437" s="74">
        <f t="shared" si="80"/>
        <v>0</v>
      </c>
      <c r="AI437" s="74">
        <f t="shared" si="80"/>
        <v>0</v>
      </c>
      <c r="AJ437" s="74">
        <f t="shared" si="80"/>
        <v>0</v>
      </c>
      <c r="AK437" s="74">
        <f t="shared" si="80"/>
        <v>0</v>
      </c>
      <c r="AL437" s="74">
        <f t="shared" si="80"/>
        <v>0</v>
      </c>
      <c r="AM437" s="74">
        <f t="shared" si="80"/>
        <v>0</v>
      </c>
      <c r="AN437" s="74">
        <f t="shared" si="80"/>
        <v>0</v>
      </c>
      <c r="AO437" s="74">
        <f t="shared" si="80"/>
        <v>0</v>
      </c>
      <c r="AP437" s="74">
        <f t="shared" si="80"/>
        <v>0</v>
      </c>
      <c r="AQ437" s="74">
        <f t="shared" si="81"/>
        <v>0</v>
      </c>
      <c r="AR437" s="74">
        <f t="shared" si="81"/>
        <v>0</v>
      </c>
      <c r="AS437" s="74">
        <f t="shared" si="81"/>
        <v>0</v>
      </c>
      <c r="AT437" s="74">
        <f t="shared" si="81"/>
        <v>0</v>
      </c>
      <c r="AU437" s="74">
        <f t="shared" si="81"/>
        <v>0</v>
      </c>
      <c r="AV437" s="74">
        <f t="shared" si="81"/>
        <v>0</v>
      </c>
      <c r="AW437" s="74">
        <f t="shared" si="81"/>
        <v>0</v>
      </c>
      <c r="AX437" s="74">
        <f t="shared" si="81"/>
        <v>0</v>
      </c>
      <c r="AY437" s="74">
        <f t="shared" si="84"/>
        <v>0</v>
      </c>
      <c r="AZ437" s="74">
        <f t="shared" si="84"/>
        <v>0</v>
      </c>
      <c r="BA437" s="74">
        <f t="shared" si="84"/>
        <v>0</v>
      </c>
      <c r="BB437" s="74">
        <f t="shared" si="84"/>
        <v>0</v>
      </c>
    </row>
    <row r="438" s="179" customFormat="1" hidden="1" outlineLevel="1">
      <c r="E438" s="37"/>
      <c r="K438" s="37"/>
      <c r="L438" s="37"/>
      <c r="M438" s="37"/>
      <c r="N438" s="37"/>
      <c r="P438" s="183">
        <f t="shared" si="78"/>
        <v>0</v>
      </c>
      <c r="Q438" s="37"/>
      <c r="R438" s="184"/>
      <c r="S438" s="74">
        <f t="shared" si="79"/>
        <v>0</v>
      </c>
      <c r="T438" s="74">
        <f t="shared" si="79"/>
        <v>0</v>
      </c>
      <c r="U438" s="74">
        <f t="shared" si="79"/>
        <v>0</v>
      </c>
      <c r="V438" s="74">
        <f t="shared" si="79"/>
        <v>0</v>
      </c>
      <c r="W438" s="74">
        <f t="shared" si="79"/>
        <v>0</v>
      </c>
      <c r="X438" s="74">
        <f t="shared" si="79"/>
        <v>0</v>
      </c>
      <c r="Y438" s="74">
        <f t="shared" si="79"/>
        <v>0</v>
      </c>
      <c r="Z438" s="74">
        <f t="shared" si="79"/>
        <v>0</v>
      </c>
      <c r="AA438" s="74">
        <f t="shared" si="79"/>
        <v>0</v>
      </c>
      <c r="AB438" s="74">
        <f t="shared" si="79"/>
        <v>0</v>
      </c>
      <c r="AC438" s="74">
        <f t="shared" si="79"/>
        <v>0</v>
      </c>
      <c r="AD438" s="74">
        <f t="shared" si="79"/>
        <v>0</v>
      </c>
      <c r="AE438" s="74">
        <f t="shared" si="80"/>
        <v>0</v>
      </c>
      <c r="AF438" s="74">
        <f t="shared" si="80"/>
        <v>0</v>
      </c>
      <c r="AG438" s="74">
        <f t="shared" si="80"/>
        <v>0</v>
      </c>
      <c r="AH438" s="74">
        <f t="shared" si="80"/>
        <v>0</v>
      </c>
      <c r="AI438" s="74">
        <f t="shared" si="80"/>
        <v>0</v>
      </c>
      <c r="AJ438" s="74">
        <f t="shared" si="80"/>
        <v>0</v>
      </c>
      <c r="AK438" s="74">
        <f t="shared" si="80"/>
        <v>0</v>
      </c>
      <c r="AL438" s="74">
        <f t="shared" si="80"/>
        <v>0</v>
      </c>
      <c r="AM438" s="74">
        <f t="shared" si="80"/>
        <v>0</v>
      </c>
      <c r="AN438" s="74">
        <f t="shared" si="80"/>
        <v>0</v>
      </c>
      <c r="AO438" s="74">
        <f t="shared" si="80"/>
        <v>0</v>
      </c>
      <c r="AP438" s="74">
        <f t="shared" si="80"/>
        <v>0</v>
      </c>
      <c r="AQ438" s="74">
        <f t="shared" si="81"/>
        <v>0</v>
      </c>
      <c r="AR438" s="74">
        <f t="shared" si="81"/>
        <v>0</v>
      </c>
      <c r="AS438" s="74">
        <f t="shared" si="81"/>
        <v>0</v>
      </c>
      <c r="AT438" s="74">
        <f t="shared" si="81"/>
        <v>0</v>
      </c>
      <c r="AU438" s="74">
        <f t="shared" si="81"/>
        <v>0</v>
      </c>
      <c r="AV438" s="74">
        <f t="shared" si="81"/>
        <v>0</v>
      </c>
      <c r="AW438" s="74">
        <f t="shared" si="81"/>
        <v>0</v>
      </c>
      <c r="AX438" s="74">
        <f t="shared" si="81"/>
        <v>0</v>
      </c>
      <c r="AY438" s="74">
        <f t="shared" si="84"/>
        <v>0</v>
      </c>
      <c r="AZ438" s="74">
        <f t="shared" si="84"/>
        <v>0</v>
      </c>
      <c r="BA438" s="74">
        <f t="shared" si="84"/>
        <v>0</v>
      </c>
      <c r="BB438" s="74">
        <f t="shared" si="84"/>
        <v>0</v>
      </c>
    </row>
    <row r="439" s="179" customFormat="1" hidden="1" outlineLevel="1">
      <c r="E439" s="37"/>
      <c r="K439" s="37"/>
      <c r="L439" s="37"/>
      <c r="M439" s="37"/>
      <c r="N439" s="37"/>
      <c r="P439" s="183">
        <f t="shared" si="78"/>
        <v>0</v>
      </c>
      <c r="Q439" s="37"/>
      <c r="R439" s="184"/>
      <c r="S439" s="74">
        <f t="shared" si="79"/>
        <v>0</v>
      </c>
      <c r="T439" s="74">
        <f t="shared" si="79"/>
        <v>0</v>
      </c>
      <c r="U439" s="74">
        <f t="shared" si="79"/>
        <v>0</v>
      </c>
      <c r="V439" s="74">
        <f t="shared" si="79"/>
        <v>0</v>
      </c>
      <c r="W439" s="74">
        <f t="shared" si="79"/>
        <v>0</v>
      </c>
      <c r="X439" s="74">
        <f t="shared" si="79"/>
        <v>0</v>
      </c>
      <c r="Y439" s="74">
        <f t="shared" si="79"/>
        <v>0</v>
      </c>
      <c r="Z439" s="74">
        <f t="shared" si="79"/>
        <v>0</v>
      </c>
      <c r="AA439" s="74">
        <f t="shared" si="79"/>
        <v>0</v>
      </c>
      <c r="AB439" s="74">
        <f t="shared" si="79"/>
        <v>0</v>
      </c>
      <c r="AC439" s="74">
        <f t="shared" si="79"/>
        <v>0</v>
      </c>
      <c r="AD439" s="74">
        <f t="shared" si="79"/>
        <v>0</v>
      </c>
      <c r="AE439" s="74">
        <f t="shared" si="79"/>
        <v>0</v>
      </c>
      <c r="AF439" s="74">
        <f t="shared" si="79"/>
        <v>0</v>
      </c>
      <c r="AG439" s="74">
        <f t="shared" si="79"/>
        <v>0</v>
      </c>
      <c r="AH439" s="74">
        <f t="shared" si="79"/>
        <v>0</v>
      </c>
      <c r="AI439" s="74">
        <f t="shared" si="80"/>
        <v>0</v>
      </c>
      <c r="AJ439" s="74">
        <f t="shared" si="80"/>
        <v>0</v>
      </c>
      <c r="AK439" s="74">
        <f t="shared" si="80"/>
        <v>0</v>
      </c>
      <c r="AL439" s="74">
        <f t="shared" si="80"/>
        <v>0</v>
      </c>
      <c r="AM439" s="74">
        <f t="shared" si="80"/>
        <v>0</v>
      </c>
      <c r="AN439" s="74">
        <f t="shared" si="80"/>
        <v>0</v>
      </c>
      <c r="AO439" s="74">
        <f t="shared" si="80"/>
        <v>0</v>
      </c>
      <c r="AP439" s="74">
        <f t="shared" si="80"/>
        <v>0</v>
      </c>
      <c r="AQ439" s="74">
        <f t="shared" si="81"/>
        <v>0</v>
      </c>
      <c r="AR439" s="74">
        <f t="shared" si="81"/>
        <v>0</v>
      </c>
      <c r="AS439" s="74">
        <f t="shared" si="81"/>
        <v>0</v>
      </c>
      <c r="AT439" s="74">
        <f t="shared" si="81"/>
        <v>0</v>
      </c>
      <c r="AU439" s="74">
        <f t="shared" si="81"/>
        <v>0</v>
      </c>
      <c r="AV439" s="74">
        <f t="shared" si="81"/>
        <v>0</v>
      </c>
      <c r="AW439" s="74">
        <f t="shared" si="81"/>
        <v>0</v>
      </c>
      <c r="AX439" s="74">
        <f t="shared" si="81"/>
        <v>0</v>
      </c>
      <c r="AY439" s="74">
        <f t="shared" si="84"/>
        <v>0</v>
      </c>
      <c r="AZ439" s="74">
        <f t="shared" si="84"/>
        <v>0</v>
      </c>
      <c r="BA439" s="74">
        <f t="shared" si="84"/>
        <v>0</v>
      </c>
      <c r="BB439" s="74">
        <f t="shared" si="84"/>
        <v>0</v>
      </c>
    </row>
    <row r="440" s="179" customFormat="1" hidden="1" outlineLevel="1">
      <c r="E440" s="37"/>
      <c r="K440" s="37"/>
      <c r="L440" s="37"/>
      <c r="M440" s="37"/>
      <c r="N440" s="37"/>
      <c r="P440" s="183">
        <f t="shared" si="78"/>
        <v>0</v>
      </c>
      <c r="Q440" s="37"/>
      <c r="R440" s="184"/>
      <c r="S440" s="74">
        <f t="shared" si="79"/>
        <v>0</v>
      </c>
      <c r="T440" s="74">
        <f t="shared" si="79"/>
        <v>0</v>
      </c>
      <c r="U440" s="74">
        <f t="shared" si="79"/>
        <v>0</v>
      </c>
      <c r="V440" s="74">
        <f t="shared" si="79"/>
        <v>0</v>
      </c>
      <c r="W440" s="74">
        <f t="shared" si="79"/>
        <v>0</v>
      </c>
      <c r="X440" s="74">
        <f t="shared" si="79"/>
        <v>0</v>
      </c>
      <c r="Y440" s="74">
        <f t="shared" si="79"/>
        <v>0</v>
      </c>
      <c r="Z440" s="74">
        <f t="shared" si="79"/>
        <v>0</v>
      </c>
      <c r="AA440" s="74">
        <f t="shared" si="79"/>
        <v>0</v>
      </c>
      <c r="AB440" s="74">
        <f t="shared" si="79"/>
        <v>0</v>
      </c>
      <c r="AC440" s="74">
        <f t="shared" si="79"/>
        <v>0</v>
      </c>
      <c r="AD440" s="74">
        <f t="shared" si="79"/>
        <v>0</v>
      </c>
      <c r="AE440" s="74">
        <f t="shared" si="80"/>
        <v>0</v>
      </c>
      <c r="AF440" s="74">
        <f t="shared" si="80"/>
        <v>0</v>
      </c>
      <c r="AG440" s="74">
        <f t="shared" si="80"/>
        <v>0</v>
      </c>
      <c r="AH440" s="74">
        <f t="shared" si="80"/>
        <v>0</v>
      </c>
      <c r="AI440" s="74">
        <f t="shared" si="80"/>
        <v>0</v>
      </c>
      <c r="AJ440" s="74">
        <f t="shared" si="80"/>
        <v>0</v>
      </c>
      <c r="AK440" s="74">
        <f t="shared" si="80"/>
        <v>0</v>
      </c>
      <c r="AL440" s="74">
        <f t="shared" si="80"/>
        <v>0</v>
      </c>
      <c r="AM440" s="74">
        <f t="shared" si="80"/>
        <v>0</v>
      </c>
      <c r="AN440" s="74">
        <f t="shared" si="80"/>
        <v>0</v>
      </c>
      <c r="AO440" s="74">
        <f t="shared" si="80"/>
        <v>0</v>
      </c>
      <c r="AP440" s="74">
        <f t="shared" si="80"/>
        <v>0</v>
      </c>
      <c r="AQ440" s="74">
        <f t="shared" si="81"/>
        <v>0</v>
      </c>
      <c r="AR440" s="74">
        <f t="shared" si="81"/>
        <v>0</v>
      </c>
      <c r="AS440" s="74">
        <f t="shared" si="81"/>
        <v>0</v>
      </c>
      <c r="AT440" s="74">
        <f t="shared" si="81"/>
        <v>0</v>
      </c>
      <c r="AU440" s="74">
        <f t="shared" si="81"/>
        <v>0</v>
      </c>
      <c r="AV440" s="74">
        <f t="shared" si="81"/>
        <v>0</v>
      </c>
      <c r="AW440" s="74">
        <f t="shared" si="81"/>
        <v>0</v>
      </c>
      <c r="AX440" s="74">
        <f t="shared" si="81"/>
        <v>0</v>
      </c>
      <c r="AY440" s="74">
        <f t="shared" si="84"/>
        <v>0</v>
      </c>
      <c r="AZ440" s="74">
        <f t="shared" si="84"/>
        <v>0</v>
      </c>
      <c r="BA440" s="74">
        <f t="shared" si="84"/>
        <v>0</v>
      </c>
      <c r="BB440" s="74">
        <f t="shared" si="84"/>
        <v>0</v>
      </c>
    </row>
    <row r="441" s="179" customFormat="1" hidden="1" outlineLevel="1">
      <c r="E441" s="37"/>
      <c r="K441" s="37"/>
      <c r="L441" s="37"/>
      <c r="M441" s="37"/>
      <c r="N441" s="37"/>
      <c r="P441" s="183">
        <f t="shared" si="78"/>
        <v>0</v>
      </c>
      <c r="Q441" s="37"/>
      <c r="R441" s="184"/>
      <c r="S441" s="74">
        <f t="shared" si="79"/>
        <v>0</v>
      </c>
      <c r="T441" s="74">
        <f t="shared" si="79"/>
        <v>0</v>
      </c>
      <c r="U441" s="74">
        <f t="shared" si="79"/>
        <v>0</v>
      </c>
      <c r="V441" s="74">
        <f t="shared" si="79"/>
        <v>0</v>
      </c>
      <c r="W441" s="74">
        <f t="shared" si="79"/>
        <v>0</v>
      </c>
      <c r="X441" s="74">
        <f t="shared" si="79"/>
        <v>0</v>
      </c>
      <c r="Y441" s="74">
        <f t="shared" si="79"/>
        <v>0</v>
      </c>
      <c r="Z441" s="74">
        <f t="shared" si="79"/>
        <v>0</v>
      </c>
      <c r="AA441" s="74">
        <f t="shared" si="79"/>
        <v>0</v>
      </c>
      <c r="AB441" s="74">
        <f t="shared" si="79"/>
        <v>0</v>
      </c>
      <c r="AC441" s="74">
        <f t="shared" si="79"/>
        <v>0</v>
      </c>
      <c r="AD441" s="74">
        <f t="shared" si="79"/>
        <v>0</v>
      </c>
      <c r="AE441" s="74">
        <f t="shared" si="80"/>
        <v>0</v>
      </c>
      <c r="AF441" s="74">
        <f t="shared" si="80"/>
        <v>0</v>
      </c>
      <c r="AG441" s="74">
        <f t="shared" si="80"/>
        <v>0</v>
      </c>
      <c r="AH441" s="74">
        <f t="shared" si="80"/>
        <v>0</v>
      </c>
      <c r="AI441" s="74">
        <f t="shared" si="80"/>
        <v>0</v>
      </c>
      <c r="AJ441" s="74">
        <f t="shared" si="80"/>
        <v>0</v>
      </c>
      <c r="AK441" s="74">
        <f t="shared" si="80"/>
        <v>0</v>
      </c>
      <c r="AL441" s="74">
        <f t="shared" si="80"/>
        <v>0</v>
      </c>
      <c r="AM441" s="74">
        <f t="shared" si="80"/>
        <v>0</v>
      </c>
      <c r="AN441" s="74">
        <f t="shared" si="80"/>
        <v>0</v>
      </c>
      <c r="AO441" s="74">
        <f t="shared" si="80"/>
        <v>0</v>
      </c>
      <c r="AP441" s="74">
        <f t="shared" si="80"/>
        <v>0</v>
      </c>
      <c r="AQ441" s="74">
        <f t="shared" si="81"/>
        <v>0</v>
      </c>
      <c r="AR441" s="74">
        <f t="shared" si="81"/>
        <v>0</v>
      </c>
      <c r="AS441" s="74">
        <f t="shared" si="81"/>
        <v>0</v>
      </c>
      <c r="AT441" s="74">
        <f t="shared" si="81"/>
        <v>0</v>
      </c>
      <c r="AU441" s="74">
        <f t="shared" si="81"/>
        <v>0</v>
      </c>
      <c r="AV441" s="74">
        <f t="shared" si="81"/>
        <v>0</v>
      </c>
      <c r="AW441" s="74">
        <f t="shared" si="81"/>
        <v>0</v>
      </c>
      <c r="AX441" s="74">
        <f t="shared" si="81"/>
        <v>0</v>
      </c>
      <c r="AY441" s="74">
        <f t="shared" si="84"/>
        <v>0</v>
      </c>
      <c r="AZ441" s="74">
        <f t="shared" si="84"/>
        <v>0</v>
      </c>
      <c r="BA441" s="74">
        <f t="shared" si="84"/>
        <v>0</v>
      </c>
      <c r="BB441" s="74">
        <f t="shared" si="84"/>
        <v>0</v>
      </c>
    </row>
    <row r="442" s="179" customFormat="1" hidden="1" outlineLevel="1">
      <c r="E442" s="37"/>
      <c r="K442" s="37"/>
      <c r="L442" s="37"/>
      <c r="M442" s="37"/>
      <c r="N442" s="37"/>
      <c r="P442" s="183">
        <f t="shared" si="78"/>
        <v>0</v>
      </c>
      <c r="Q442" s="37"/>
      <c r="R442" s="184"/>
      <c r="S442" s="74">
        <f t="shared" si="79"/>
        <v>0</v>
      </c>
      <c r="T442" s="74">
        <f t="shared" si="79"/>
        <v>0</v>
      </c>
      <c r="U442" s="74">
        <f t="shared" si="79"/>
        <v>0</v>
      </c>
      <c r="V442" s="74">
        <f t="shared" si="79"/>
        <v>0</v>
      </c>
      <c r="W442" s="74">
        <f t="shared" si="79"/>
        <v>0</v>
      </c>
      <c r="X442" s="74">
        <f t="shared" si="79"/>
        <v>0</v>
      </c>
      <c r="Y442" s="74">
        <f t="shared" si="79"/>
        <v>0</v>
      </c>
      <c r="Z442" s="74">
        <f t="shared" si="79"/>
        <v>0</v>
      </c>
      <c r="AA442" s="74">
        <f t="shared" si="79"/>
        <v>0</v>
      </c>
      <c r="AB442" s="74">
        <f t="shared" si="79"/>
        <v>0</v>
      </c>
      <c r="AC442" s="74">
        <f t="shared" si="79"/>
        <v>0</v>
      </c>
      <c r="AD442" s="74">
        <f t="shared" si="79"/>
        <v>0</v>
      </c>
      <c r="AE442" s="74">
        <f t="shared" si="80"/>
        <v>0</v>
      </c>
      <c r="AF442" s="74">
        <f t="shared" si="80"/>
        <v>0</v>
      </c>
      <c r="AG442" s="74">
        <f t="shared" si="80"/>
        <v>0</v>
      </c>
      <c r="AH442" s="74">
        <f t="shared" si="80"/>
        <v>0</v>
      </c>
      <c r="AI442" s="74">
        <f t="shared" si="80"/>
        <v>0</v>
      </c>
      <c r="AJ442" s="74">
        <f t="shared" si="80"/>
        <v>0</v>
      </c>
      <c r="AK442" s="74">
        <f t="shared" si="80"/>
        <v>0</v>
      </c>
      <c r="AL442" s="74">
        <f t="shared" si="80"/>
        <v>0</v>
      </c>
      <c r="AM442" s="74">
        <f t="shared" si="80"/>
        <v>0</v>
      </c>
      <c r="AN442" s="74">
        <f t="shared" si="80"/>
        <v>0</v>
      </c>
      <c r="AO442" s="74">
        <f t="shared" si="80"/>
        <v>0</v>
      </c>
      <c r="AP442" s="74">
        <f t="shared" si="80"/>
        <v>0</v>
      </c>
      <c r="AQ442" s="74">
        <f t="shared" si="81"/>
        <v>0</v>
      </c>
      <c r="AR442" s="74">
        <f t="shared" si="81"/>
        <v>0</v>
      </c>
      <c r="AS442" s="74">
        <f t="shared" si="81"/>
        <v>0</v>
      </c>
      <c r="AT442" s="74">
        <f t="shared" si="81"/>
        <v>0</v>
      </c>
      <c r="AU442" s="74">
        <f t="shared" si="81"/>
        <v>0</v>
      </c>
      <c r="AV442" s="74">
        <f t="shared" si="81"/>
        <v>0</v>
      </c>
      <c r="AW442" s="74">
        <f t="shared" si="81"/>
        <v>0</v>
      </c>
      <c r="AX442" s="74">
        <f t="shared" si="81"/>
        <v>0</v>
      </c>
      <c r="AY442" s="74">
        <f t="shared" si="84"/>
        <v>0</v>
      </c>
      <c r="AZ442" s="74">
        <f t="shared" si="84"/>
        <v>0</v>
      </c>
      <c r="BA442" s="74">
        <f t="shared" si="84"/>
        <v>0</v>
      </c>
      <c r="BB442" s="74">
        <f t="shared" si="84"/>
        <v>0</v>
      </c>
    </row>
    <row r="443" s="179" customFormat="1" hidden="1" outlineLevel="1">
      <c r="E443" s="37"/>
      <c r="K443" s="37"/>
      <c r="L443" s="37"/>
      <c r="M443" s="37"/>
      <c r="N443" s="37"/>
      <c r="P443" s="183">
        <f t="shared" si="78"/>
        <v>0</v>
      </c>
      <c r="Q443" s="37"/>
      <c r="R443" s="184"/>
      <c r="S443" s="74">
        <f t="shared" si="79"/>
        <v>0</v>
      </c>
      <c r="T443" s="74">
        <f t="shared" si="79"/>
        <v>0</v>
      </c>
      <c r="U443" s="74">
        <f t="shared" si="79"/>
        <v>0</v>
      </c>
      <c r="V443" s="74">
        <f t="shared" si="79"/>
        <v>0</v>
      </c>
      <c r="W443" s="74">
        <f t="shared" si="79"/>
        <v>0</v>
      </c>
      <c r="X443" s="74">
        <f t="shared" si="79"/>
        <v>0</v>
      </c>
      <c r="Y443" s="74">
        <f t="shared" si="79"/>
        <v>0</v>
      </c>
      <c r="Z443" s="74">
        <f t="shared" si="79"/>
        <v>0</v>
      </c>
      <c r="AA443" s="74">
        <f t="shared" si="79"/>
        <v>0</v>
      </c>
      <c r="AB443" s="74">
        <f t="shared" si="79"/>
        <v>0</v>
      </c>
      <c r="AC443" s="74">
        <f t="shared" si="79"/>
        <v>0</v>
      </c>
      <c r="AD443" s="74">
        <f t="shared" si="79"/>
        <v>0</v>
      </c>
      <c r="AE443" s="74">
        <f t="shared" si="80"/>
        <v>0</v>
      </c>
      <c r="AF443" s="74">
        <f t="shared" si="80"/>
        <v>0</v>
      </c>
      <c r="AG443" s="74">
        <f t="shared" si="80"/>
        <v>0</v>
      </c>
      <c r="AH443" s="74">
        <f t="shared" si="80"/>
        <v>0</v>
      </c>
      <c r="AI443" s="74">
        <f t="shared" si="80"/>
        <v>0</v>
      </c>
      <c r="AJ443" s="74">
        <f t="shared" si="80"/>
        <v>0</v>
      </c>
      <c r="AK443" s="74">
        <f t="shared" si="80"/>
        <v>0</v>
      </c>
      <c r="AL443" s="74">
        <f t="shared" si="80"/>
        <v>0</v>
      </c>
      <c r="AM443" s="74">
        <f t="shared" si="80"/>
        <v>0</v>
      </c>
      <c r="AN443" s="74">
        <f t="shared" si="80"/>
        <v>0</v>
      </c>
      <c r="AO443" s="74">
        <f t="shared" si="80"/>
        <v>0</v>
      </c>
      <c r="AP443" s="74">
        <f t="shared" si="80"/>
        <v>0</v>
      </c>
      <c r="AQ443" s="74">
        <f t="shared" si="81"/>
        <v>0</v>
      </c>
      <c r="AR443" s="74">
        <f t="shared" si="81"/>
        <v>0</v>
      </c>
      <c r="AS443" s="74">
        <f t="shared" si="81"/>
        <v>0</v>
      </c>
      <c r="AT443" s="74">
        <f t="shared" si="81"/>
        <v>0</v>
      </c>
      <c r="AU443" s="74">
        <f t="shared" si="81"/>
        <v>0</v>
      </c>
      <c r="AV443" s="74">
        <f t="shared" si="81"/>
        <v>0</v>
      </c>
      <c r="AW443" s="74">
        <f t="shared" si="81"/>
        <v>0</v>
      </c>
      <c r="AX443" s="74">
        <f t="shared" si="81"/>
        <v>0</v>
      </c>
      <c r="AY443" s="74">
        <f t="shared" si="84"/>
        <v>0</v>
      </c>
      <c r="AZ443" s="74">
        <f t="shared" si="84"/>
        <v>0</v>
      </c>
      <c r="BA443" s="74">
        <f t="shared" si="84"/>
        <v>0</v>
      </c>
      <c r="BB443" s="74">
        <f t="shared" si="84"/>
        <v>0</v>
      </c>
    </row>
    <row r="444" s="179" customFormat="1" hidden="1" outlineLevel="1">
      <c r="E444" s="37"/>
      <c r="K444" s="37"/>
      <c r="L444" s="37"/>
      <c r="M444" s="37"/>
      <c r="N444" s="37"/>
      <c r="P444" s="183">
        <f t="shared" si="78"/>
        <v>0</v>
      </c>
      <c r="Q444" s="37"/>
      <c r="R444" s="184"/>
      <c r="S444" s="74">
        <f t="shared" si="79"/>
        <v>0</v>
      </c>
      <c r="T444" s="74">
        <f t="shared" si="79"/>
        <v>0</v>
      </c>
      <c r="U444" s="74">
        <f t="shared" si="79"/>
        <v>0</v>
      </c>
      <c r="V444" s="74">
        <f t="shared" si="79"/>
        <v>0</v>
      </c>
      <c r="W444" s="74">
        <f t="shared" si="79"/>
        <v>0</v>
      </c>
      <c r="X444" s="74">
        <f t="shared" si="79"/>
        <v>0</v>
      </c>
      <c r="Y444" s="74">
        <f t="shared" si="79"/>
        <v>0</v>
      </c>
      <c r="Z444" s="74">
        <f t="shared" si="79"/>
        <v>0</v>
      </c>
      <c r="AA444" s="74">
        <f t="shared" si="79"/>
        <v>0</v>
      </c>
      <c r="AB444" s="74">
        <f t="shared" si="79"/>
        <v>0</v>
      </c>
      <c r="AC444" s="74">
        <f t="shared" si="79"/>
        <v>0</v>
      </c>
      <c r="AD444" s="74">
        <f t="shared" si="79"/>
        <v>0</v>
      </c>
      <c r="AE444" s="74">
        <f t="shared" si="80"/>
        <v>0</v>
      </c>
      <c r="AF444" s="74">
        <f t="shared" si="80"/>
        <v>0</v>
      </c>
      <c r="AG444" s="74">
        <f t="shared" si="80"/>
        <v>0</v>
      </c>
      <c r="AH444" s="74">
        <f t="shared" si="80"/>
        <v>0</v>
      </c>
      <c r="AI444" s="74">
        <f t="shared" si="80"/>
        <v>0</v>
      </c>
      <c r="AJ444" s="74">
        <f t="shared" si="80"/>
        <v>0</v>
      </c>
      <c r="AK444" s="74">
        <f t="shared" si="80"/>
        <v>0</v>
      </c>
      <c r="AL444" s="74">
        <f t="shared" si="80"/>
        <v>0</v>
      </c>
      <c r="AM444" s="74">
        <f t="shared" si="80"/>
        <v>0</v>
      </c>
      <c r="AN444" s="74">
        <f t="shared" si="80"/>
        <v>0</v>
      </c>
      <c r="AO444" s="74">
        <f t="shared" si="80"/>
        <v>0</v>
      </c>
      <c r="AP444" s="74">
        <f t="shared" si="80"/>
        <v>0</v>
      </c>
      <c r="AQ444" s="74">
        <f t="shared" si="81"/>
        <v>0</v>
      </c>
      <c r="AR444" s="74">
        <f t="shared" si="81"/>
        <v>0</v>
      </c>
      <c r="AS444" s="74">
        <f t="shared" si="81"/>
        <v>0</v>
      </c>
      <c r="AT444" s="74">
        <f t="shared" si="81"/>
        <v>0</v>
      </c>
      <c r="AU444" s="74">
        <f t="shared" si="81"/>
        <v>0</v>
      </c>
      <c r="AV444" s="74">
        <f t="shared" si="81"/>
        <v>0</v>
      </c>
      <c r="AW444" s="74">
        <f t="shared" si="81"/>
        <v>0</v>
      </c>
      <c r="AX444" s="74">
        <f t="shared" si="81"/>
        <v>0</v>
      </c>
      <c r="AY444" s="74">
        <f t="shared" si="84"/>
        <v>0</v>
      </c>
      <c r="AZ444" s="74">
        <f t="shared" si="84"/>
        <v>0</v>
      </c>
      <c r="BA444" s="74">
        <f t="shared" si="84"/>
        <v>0</v>
      </c>
      <c r="BB444" s="74">
        <f t="shared" si="84"/>
        <v>0</v>
      </c>
    </row>
    <row r="445" s="179" customFormat="1" hidden="1" outlineLevel="1">
      <c r="E445" s="37"/>
      <c r="K445" s="37"/>
      <c r="L445" s="37"/>
      <c r="M445" s="37"/>
      <c r="N445" s="37"/>
      <c r="P445" s="183">
        <f t="shared" si="78"/>
        <v>0</v>
      </c>
      <c r="Q445" s="37"/>
      <c r="R445" s="184"/>
      <c r="S445" s="74">
        <f t="shared" si="79"/>
        <v>0</v>
      </c>
      <c r="T445" s="74">
        <f t="shared" si="79"/>
        <v>0</v>
      </c>
      <c r="U445" s="74">
        <f t="shared" si="79"/>
        <v>0</v>
      </c>
      <c r="V445" s="74">
        <f t="shared" si="79"/>
        <v>0</v>
      </c>
      <c r="W445" s="74">
        <f t="shared" si="79"/>
        <v>0</v>
      </c>
      <c r="X445" s="74">
        <f t="shared" si="79"/>
        <v>0</v>
      </c>
      <c r="Y445" s="74">
        <f t="shared" si="79"/>
        <v>0</v>
      </c>
      <c r="Z445" s="74">
        <f t="shared" si="79"/>
        <v>0</v>
      </c>
      <c r="AA445" s="74">
        <f t="shared" si="79"/>
        <v>0</v>
      </c>
      <c r="AB445" s="74">
        <f t="shared" si="79"/>
        <v>0</v>
      </c>
      <c r="AC445" s="74">
        <f t="shared" si="79"/>
        <v>0</v>
      </c>
      <c r="AD445" s="74">
        <f t="shared" si="79"/>
        <v>0</v>
      </c>
      <c r="AE445" s="74">
        <f t="shared" si="80"/>
        <v>0</v>
      </c>
      <c r="AF445" s="74">
        <f t="shared" si="80"/>
        <v>0</v>
      </c>
      <c r="AG445" s="74">
        <f t="shared" si="80"/>
        <v>0</v>
      </c>
      <c r="AH445" s="74">
        <f t="shared" si="80"/>
        <v>0</v>
      </c>
      <c r="AI445" s="74">
        <f t="shared" si="80"/>
        <v>0</v>
      </c>
      <c r="AJ445" s="74">
        <f t="shared" si="80"/>
        <v>0</v>
      </c>
      <c r="AK445" s="74">
        <f t="shared" si="80"/>
        <v>0</v>
      </c>
      <c r="AL445" s="74">
        <f t="shared" si="80"/>
        <v>0</v>
      </c>
      <c r="AM445" s="74">
        <f t="shared" si="80"/>
        <v>0</v>
      </c>
      <c r="AN445" s="74">
        <f t="shared" si="80"/>
        <v>0</v>
      </c>
      <c r="AO445" s="74">
        <f t="shared" si="80"/>
        <v>0</v>
      </c>
      <c r="AP445" s="74">
        <f t="shared" si="80"/>
        <v>0</v>
      </c>
      <c r="AQ445" s="74">
        <f t="shared" si="81"/>
        <v>0</v>
      </c>
      <c r="AR445" s="74">
        <f t="shared" si="81"/>
        <v>0</v>
      </c>
      <c r="AS445" s="74">
        <f t="shared" si="81"/>
        <v>0</v>
      </c>
      <c r="AT445" s="74">
        <f t="shared" si="81"/>
        <v>0</v>
      </c>
      <c r="AU445" s="74">
        <f t="shared" si="81"/>
        <v>0</v>
      </c>
      <c r="AV445" s="74">
        <f t="shared" si="81"/>
        <v>0</v>
      </c>
      <c r="AW445" s="74">
        <f t="shared" si="81"/>
        <v>0</v>
      </c>
      <c r="AX445" s="74">
        <f t="shared" si="81"/>
        <v>0</v>
      </c>
      <c r="AY445" s="74">
        <f t="shared" si="84"/>
        <v>0</v>
      </c>
      <c r="AZ445" s="74">
        <f t="shared" si="84"/>
        <v>0</v>
      </c>
      <c r="BA445" s="74">
        <f t="shared" si="84"/>
        <v>0</v>
      </c>
      <c r="BB445" s="74">
        <f t="shared" si="84"/>
        <v>0</v>
      </c>
    </row>
    <row r="446" s="179" customFormat="1" hidden="1" outlineLevel="1">
      <c r="E446" s="37"/>
      <c r="K446" s="37"/>
      <c r="L446" s="37"/>
      <c r="M446" s="37"/>
      <c r="N446" s="37"/>
      <c r="P446" s="183">
        <f t="shared" si="78"/>
        <v>0</v>
      </c>
      <c r="Q446" s="37"/>
      <c r="R446" s="184"/>
      <c r="S446" s="74">
        <f t="shared" si="79"/>
        <v>0</v>
      </c>
      <c r="T446" s="74">
        <f t="shared" si="79"/>
        <v>0</v>
      </c>
      <c r="U446" s="74">
        <f t="shared" si="79"/>
        <v>0</v>
      </c>
      <c r="V446" s="74">
        <f t="shared" si="79"/>
        <v>0</v>
      </c>
      <c r="W446" s="74">
        <f t="shared" si="79"/>
        <v>0</v>
      </c>
      <c r="X446" s="74">
        <f t="shared" si="79"/>
        <v>0</v>
      </c>
      <c r="Y446" s="74">
        <f t="shared" si="79"/>
        <v>0</v>
      </c>
      <c r="Z446" s="74">
        <f t="shared" si="79"/>
        <v>0</v>
      </c>
      <c r="AA446" s="74">
        <f t="shared" si="79"/>
        <v>0</v>
      </c>
      <c r="AB446" s="74">
        <f t="shared" si="79"/>
        <v>0</v>
      </c>
      <c r="AC446" s="74">
        <f t="shared" si="79"/>
        <v>0</v>
      </c>
      <c r="AD446" s="74">
        <f t="shared" si="79"/>
        <v>0</v>
      </c>
      <c r="AE446" s="74">
        <f t="shared" si="80"/>
        <v>0</v>
      </c>
      <c r="AF446" s="74">
        <f t="shared" si="80"/>
        <v>0</v>
      </c>
      <c r="AG446" s="74">
        <f t="shared" si="80"/>
        <v>0</v>
      </c>
      <c r="AH446" s="74">
        <f t="shared" si="80"/>
        <v>0</v>
      </c>
      <c r="AI446" s="74">
        <f t="shared" si="80"/>
        <v>0</v>
      </c>
      <c r="AJ446" s="74">
        <f t="shared" si="80"/>
        <v>0</v>
      </c>
      <c r="AK446" s="74">
        <f t="shared" si="80"/>
        <v>0</v>
      </c>
      <c r="AL446" s="74">
        <f t="shared" si="80"/>
        <v>0</v>
      </c>
      <c r="AM446" s="74">
        <f t="shared" si="80"/>
        <v>0</v>
      </c>
      <c r="AN446" s="74">
        <f t="shared" si="80"/>
        <v>0</v>
      </c>
      <c r="AO446" s="74">
        <f t="shared" si="80"/>
        <v>0</v>
      </c>
      <c r="AP446" s="74">
        <f t="shared" si="80"/>
        <v>0</v>
      </c>
      <c r="AQ446" s="74">
        <f t="shared" si="81"/>
        <v>0</v>
      </c>
      <c r="AR446" s="74">
        <f t="shared" si="81"/>
        <v>0</v>
      </c>
      <c r="AS446" s="74">
        <f t="shared" si="81"/>
        <v>0</v>
      </c>
      <c r="AT446" s="74">
        <f t="shared" si="81"/>
        <v>0</v>
      </c>
      <c r="AU446" s="74">
        <f t="shared" si="81"/>
        <v>0</v>
      </c>
      <c r="AV446" s="74">
        <f t="shared" si="81"/>
        <v>0</v>
      </c>
      <c r="AW446" s="74">
        <f t="shared" si="81"/>
        <v>0</v>
      </c>
      <c r="AX446" s="74">
        <f t="shared" si="81"/>
        <v>0</v>
      </c>
      <c r="AY446" s="74">
        <f t="shared" si="84"/>
        <v>0</v>
      </c>
      <c r="AZ446" s="74">
        <f t="shared" si="84"/>
        <v>0</v>
      </c>
      <c r="BA446" s="74">
        <f t="shared" si="84"/>
        <v>0</v>
      </c>
      <c r="BB446" s="74">
        <f t="shared" si="84"/>
        <v>0</v>
      </c>
    </row>
    <row r="447" s="179" customFormat="1" hidden="1" outlineLevel="1">
      <c r="E447" s="37"/>
      <c r="K447" s="37"/>
      <c r="L447" s="37"/>
      <c r="M447" s="37"/>
      <c r="N447" s="37"/>
      <c r="P447" s="183">
        <f t="shared" si="78"/>
        <v>0</v>
      </c>
      <c r="Q447" s="37"/>
      <c r="R447" s="184"/>
      <c r="S447" s="74">
        <f t="shared" si="79"/>
        <v>0</v>
      </c>
      <c r="T447" s="74">
        <f t="shared" si="79"/>
        <v>0</v>
      </c>
      <c r="U447" s="74">
        <f t="shared" si="79"/>
        <v>0</v>
      </c>
      <c r="V447" s="74">
        <f t="shared" si="79"/>
        <v>0</v>
      </c>
      <c r="W447" s="74">
        <f t="shared" si="79"/>
        <v>0</v>
      </c>
      <c r="X447" s="74">
        <f t="shared" si="79"/>
        <v>0</v>
      </c>
      <c r="Y447" s="74">
        <f t="shared" si="79"/>
        <v>0</v>
      </c>
      <c r="Z447" s="74">
        <f t="shared" si="79"/>
        <v>0</v>
      </c>
      <c r="AA447" s="74">
        <f t="shared" si="79"/>
        <v>0</v>
      </c>
      <c r="AB447" s="74">
        <f t="shared" si="79"/>
        <v>0</v>
      </c>
      <c r="AC447" s="74">
        <f t="shared" si="79"/>
        <v>0</v>
      </c>
      <c r="AD447" s="74">
        <f t="shared" si="79"/>
        <v>0</v>
      </c>
      <c r="AE447" s="74">
        <f t="shared" si="80"/>
        <v>0</v>
      </c>
      <c r="AF447" s="74">
        <f t="shared" si="80"/>
        <v>0</v>
      </c>
      <c r="AG447" s="74">
        <f t="shared" si="80"/>
        <v>0</v>
      </c>
      <c r="AH447" s="74">
        <f t="shared" si="80"/>
        <v>0</v>
      </c>
      <c r="AI447" s="74">
        <f t="shared" si="80"/>
        <v>0</v>
      </c>
      <c r="AJ447" s="74">
        <f t="shared" si="80"/>
        <v>0</v>
      </c>
      <c r="AK447" s="74">
        <f t="shared" si="80"/>
        <v>0</v>
      </c>
      <c r="AL447" s="74">
        <f t="shared" si="80"/>
        <v>0</v>
      </c>
      <c r="AM447" s="74">
        <f t="shared" si="80"/>
        <v>0</v>
      </c>
      <c r="AN447" s="74">
        <f t="shared" si="80"/>
        <v>0</v>
      </c>
      <c r="AO447" s="74">
        <f t="shared" si="80"/>
        <v>0</v>
      </c>
      <c r="AP447" s="74">
        <f t="shared" si="80"/>
        <v>0</v>
      </c>
      <c r="AQ447" s="74">
        <f t="shared" si="81"/>
        <v>0</v>
      </c>
      <c r="AR447" s="74">
        <f t="shared" si="81"/>
        <v>0</v>
      </c>
      <c r="AS447" s="74">
        <f t="shared" si="81"/>
        <v>0</v>
      </c>
      <c r="AT447" s="74">
        <f t="shared" si="81"/>
        <v>0</v>
      </c>
      <c r="AU447" s="74">
        <f t="shared" si="81"/>
        <v>0</v>
      </c>
      <c r="AV447" s="74">
        <f t="shared" si="81"/>
        <v>0</v>
      </c>
      <c r="AW447" s="74">
        <f t="shared" si="81"/>
        <v>0</v>
      </c>
      <c r="AX447" s="74">
        <f t="shared" si="81"/>
        <v>0</v>
      </c>
      <c r="AY447" s="74">
        <f t="shared" si="84"/>
        <v>0</v>
      </c>
      <c r="AZ447" s="74">
        <f t="shared" si="84"/>
        <v>0</v>
      </c>
      <c r="BA447" s="74">
        <f t="shared" si="84"/>
        <v>0</v>
      </c>
      <c r="BB447" s="74">
        <f t="shared" si="84"/>
        <v>0</v>
      </c>
    </row>
    <row r="448" s="179" customFormat="1" hidden="1" outlineLevel="1">
      <c r="E448" s="37"/>
      <c r="K448" s="37"/>
      <c r="L448" s="37"/>
      <c r="M448" s="37"/>
      <c r="N448" s="37"/>
      <c r="P448" s="183">
        <f t="shared" si="78"/>
        <v>0</v>
      </c>
      <c r="Q448" s="37"/>
      <c r="R448" s="184"/>
      <c r="S448" s="74">
        <f t="shared" si="79"/>
        <v>0</v>
      </c>
      <c r="T448" s="74">
        <f t="shared" si="79"/>
        <v>0</v>
      </c>
      <c r="U448" s="74">
        <f t="shared" si="79"/>
        <v>0</v>
      </c>
      <c r="V448" s="74">
        <f t="shared" si="79"/>
        <v>0</v>
      </c>
      <c r="W448" s="74">
        <f t="shared" si="79"/>
        <v>0</v>
      </c>
      <c r="X448" s="74">
        <f t="shared" si="79"/>
        <v>0</v>
      </c>
      <c r="Y448" s="74">
        <f t="shared" si="79"/>
        <v>0</v>
      </c>
      <c r="Z448" s="74">
        <f t="shared" si="79"/>
        <v>0</v>
      </c>
      <c r="AA448" s="74">
        <f t="shared" si="79"/>
        <v>0</v>
      </c>
      <c r="AB448" s="74">
        <f t="shared" si="79"/>
        <v>0</v>
      </c>
      <c r="AC448" s="74">
        <f t="shared" si="79"/>
        <v>0</v>
      </c>
      <c r="AD448" s="74">
        <f t="shared" si="79"/>
        <v>0</v>
      </c>
      <c r="AE448" s="74">
        <f t="shared" si="80"/>
        <v>0</v>
      </c>
      <c r="AF448" s="74">
        <f t="shared" si="80"/>
        <v>0</v>
      </c>
      <c r="AG448" s="74">
        <f t="shared" si="80"/>
        <v>0</v>
      </c>
      <c r="AH448" s="74">
        <f t="shared" si="80"/>
        <v>0</v>
      </c>
      <c r="AI448" s="74">
        <f t="shared" si="80"/>
        <v>0</v>
      </c>
      <c r="AJ448" s="74">
        <f t="shared" si="80"/>
        <v>0</v>
      </c>
      <c r="AK448" s="74">
        <f t="shared" si="80"/>
        <v>0</v>
      </c>
      <c r="AL448" s="74">
        <f t="shared" si="80"/>
        <v>0</v>
      </c>
      <c r="AM448" s="74">
        <f t="shared" si="80"/>
        <v>0</v>
      </c>
      <c r="AN448" s="74">
        <f t="shared" si="80"/>
        <v>0</v>
      </c>
      <c r="AO448" s="74">
        <f t="shared" si="80"/>
        <v>0</v>
      </c>
      <c r="AP448" s="74">
        <f t="shared" si="80"/>
        <v>0</v>
      </c>
      <c r="AQ448" s="74">
        <f t="shared" si="81"/>
        <v>0</v>
      </c>
      <c r="AR448" s="74">
        <f t="shared" si="81"/>
        <v>0</v>
      </c>
      <c r="AS448" s="74">
        <f t="shared" si="81"/>
        <v>0</v>
      </c>
      <c r="AT448" s="74">
        <f t="shared" si="81"/>
        <v>0</v>
      </c>
      <c r="AU448" s="74">
        <f t="shared" si="81"/>
        <v>0</v>
      </c>
      <c r="AV448" s="74">
        <f t="shared" si="81"/>
        <v>0</v>
      </c>
      <c r="AW448" s="74">
        <f t="shared" si="81"/>
        <v>0</v>
      </c>
      <c r="AX448" s="74">
        <f t="shared" si="81"/>
        <v>0</v>
      </c>
      <c r="AY448" s="74">
        <f t="shared" si="84"/>
        <v>0</v>
      </c>
      <c r="AZ448" s="74">
        <f t="shared" si="84"/>
        <v>0</v>
      </c>
      <c r="BA448" s="74">
        <f t="shared" si="84"/>
        <v>0</v>
      </c>
      <c r="BB448" s="74">
        <f t="shared" si="84"/>
        <v>0</v>
      </c>
    </row>
    <row r="449" s="179" customFormat="1" hidden="1" outlineLevel="1">
      <c r="E449" s="37"/>
      <c r="K449" s="37"/>
      <c r="L449" s="37"/>
      <c r="M449" s="37"/>
      <c r="N449" s="37"/>
      <c r="P449" s="183">
        <f t="shared" si="78"/>
        <v>0</v>
      </c>
      <c r="Q449" s="37"/>
      <c r="R449" s="184"/>
      <c r="S449" s="74">
        <f t="shared" si="79"/>
        <v>0</v>
      </c>
      <c r="T449" s="74">
        <f t="shared" si="79"/>
        <v>0</v>
      </c>
      <c r="U449" s="74">
        <f t="shared" si="79"/>
        <v>0</v>
      </c>
      <c r="V449" s="74">
        <f t="shared" si="79"/>
        <v>0</v>
      </c>
      <c r="W449" s="74">
        <f t="shared" si="79"/>
        <v>0</v>
      </c>
      <c r="X449" s="74">
        <f t="shared" si="79"/>
        <v>0</v>
      </c>
      <c r="Y449" s="74">
        <f t="shared" si="79"/>
        <v>0</v>
      </c>
      <c r="Z449" s="74">
        <f t="shared" si="79"/>
        <v>0</v>
      </c>
      <c r="AA449" s="74">
        <f t="shared" si="79"/>
        <v>0</v>
      </c>
      <c r="AB449" s="74">
        <f t="shared" si="79"/>
        <v>0</v>
      </c>
      <c r="AC449" s="74">
        <f t="shared" si="79"/>
        <v>0</v>
      </c>
      <c r="AD449" s="74">
        <f t="shared" si="79"/>
        <v>0</v>
      </c>
      <c r="AE449" s="74">
        <f t="shared" si="80"/>
        <v>0</v>
      </c>
      <c r="AF449" s="74">
        <f t="shared" si="80"/>
        <v>0</v>
      </c>
      <c r="AG449" s="74">
        <f t="shared" si="80"/>
        <v>0</v>
      </c>
      <c r="AH449" s="74">
        <f t="shared" si="80"/>
        <v>0</v>
      </c>
      <c r="AI449" s="74">
        <f t="shared" si="80"/>
        <v>0</v>
      </c>
      <c r="AJ449" s="74">
        <f t="shared" si="80"/>
        <v>0</v>
      </c>
      <c r="AK449" s="74">
        <f t="shared" si="80"/>
        <v>0</v>
      </c>
      <c r="AL449" s="74">
        <f t="shared" si="80"/>
        <v>0</v>
      </c>
      <c r="AM449" s="74">
        <f t="shared" si="80"/>
        <v>0</v>
      </c>
      <c r="AN449" s="74">
        <f t="shared" si="80"/>
        <v>0</v>
      </c>
      <c r="AO449" s="74">
        <f t="shared" si="80"/>
        <v>0</v>
      </c>
      <c r="AP449" s="74">
        <f t="shared" si="80"/>
        <v>0</v>
      </c>
      <c r="AQ449" s="74">
        <f t="shared" si="81"/>
        <v>0</v>
      </c>
      <c r="AR449" s="74">
        <f t="shared" si="81"/>
        <v>0</v>
      </c>
      <c r="AS449" s="74">
        <f t="shared" si="81"/>
        <v>0</v>
      </c>
      <c r="AT449" s="74">
        <f t="shared" si="81"/>
        <v>0</v>
      </c>
      <c r="AU449" s="74">
        <f t="shared" si="81"/>
        <v>0</v>
      </c>
      <c r="AV449" s="74">
        <f t="shared" si="81"/>
        <v>0</v>
      </c>
      <c r="AW449" s="74">
        <f t="shared" si="81"/>
        <v>0</v>
      </c>
      <c r="AX449" s="74">
        <f t="shared" si="81"/>
        <v>0</v>
      </c>
      <c r="AY449" s="74">
        <f t="shared" si="84"/>
        <v>0</v>
      </c>
      <c r="AZ449" s="74">
        <f t="shared" si="84"/>
        <v>0</v>
      </c>
      <c r="BA449" s="74">
        <f t="shared" si="84"/>
        <v>0</v>
      </c>
      <c r="BB449" s="74">
        <f t="shared" si="84"/>
        <v>0</v>
      </c>
    </row>
    <row r="450" s="179" customFormat="1" hidden="1" outlineLevel="1">
      <c r="E450" s="37"/>
      <c r="K450" s="37"/>
      <c r="L450" s="37"/>
      <c r="M450" s="37"/>
      <c r="N450" s="37"/>
      <c r="P450" s="183">
        <f t="shared" si="78"/>
        <v>0</v>
      </c>
      <c r="Q450" s="37"/>
      <c r="R450" s="184"/>
      <c r="S450" s="74">
        <f t="shared" si="79"/>
        <v>0</v>
      </c>
      <c r="T450" s="74">
        <f t="shared" si="79"/>
        <v>0</v>
      </c>
      <c r="U450" s="74">
        <f t="shared" si="79"/>
        <v>0</v>
      </c>
      <c r="V450" s="74">
        <f t="shared" si="79"/>
        <v>0</v>
      </c>
      <c r="W450" s="74">
        <f t="shared" si="79"/>
        <v>0</v>
      </c>
      <c r="X450" s="74">
        <f t="shared" si="79"/>
        <v>0</v>
      </c>
      <c r="Y450" s="74">
        <f t="shared" si="79"/>
        <v>0</v>
      </c>
      <c r="Z450" s="74">
        <f t="shared" si="79"/>
        <v>0</v>
      </c>
      <c r="AA450" s="74">
        <f t="shared" si="79"/>
        <v>0</v>
      </c>
      <c r="AB450" s="74">
        <f t="shared" si="79"/>
        <v>0</v>
      </c>
      <c r="AC450" s="74">
        <f t="shared" si="79"/>
        <v>0</v>
      </c>
      <c r="AD450" s="74">
        <f t="shared" si="79"/>
        <v>0</v>
      </c>
      <c r="AE450" s="74">
        <f t="shared" si="80"/>
        <v>0</v>
      </c>
      <c r="AF450" s="74">
        <f t="shared" si="80"/>
        <v>0</v>
      </c>
      <c r="AG450" s="74">
        <f t="shared" si="80"/>
        <v>0</v>
      </c>
      <c r="AH450" s="74">
        <f t="shared" si="80"/>
        <v>0</v>
      </c>
      <c r="AI450" s="74">
        <f t="shared" si="80"/>
        <v>0</v>
      </c>
      <c r="AJ450" s="74">
        <f t="shared" si="80"/>
        <v>0</v>
      </c>
      <c r="AK450" s="74">
        <f t="shared" si="80"/>
        <v>0</v>
      </c>
      <c r="AL450" s="74">
        <f t="shared" si="80"/>
        <v>0</v>
      </c>
      <c r="AM450" s="74">
        <f t="shared" si="80"/>
        <v>0</v>
      </c>
      <c r="AN450" s="74">
        <f t="shared" si="80"/>
        <v>0</v>
      </c>
      <c r="AO450" s="74">
        <f t="shared" si="80"/>
        <v>0</v>
      </c>
      <c r="AP450" s="74">
        <f t="shared" si="80"/>
        <v>0</v>
      </c>
      <c r="AQ450" s="74">
        <f t="shared" si="81"/>
        <v>0</v>
      </c>
      <c r="AR450" s="74">
        <f t="shared" si="81"/>
        <v>0</v>
      </c>
      <c r="AS450" s="74">
        <f t="shared" si="81"/>
        <v>0</v>
      </c>
      <c r="AT450" s="74">
        <f t="shared" si="81"/>
        <v>0</v>
      </c>
      <c r="AU450" s="74">
        <f t="shared" si="81"/>
        <v>0</v>
      </c>
      <c r="AV450" s="74">
        <f t="shared" si="81"/>
        <v>0</v>
      </c>
      <c r="AW450" s="74">
        <f t="shared" si="81"/>
        <v>0</v>
      </c>
      <c r="AX450" s="74">
        <f t="shared" ref="AX450:BB465" si="85">IF(ISERROR(VLOOKUP($P450,Member_Tab,4,FALSE)),0,(VLOOKUP($P450,Member_Tab,4,FALSE) * 0.2 * AX$7) * (IF(AND(AX$5 &gt;= VLOOKUP($P450,Member_Tab,6,FALSE), AX$5 &lt;= VLOOKUP($P450,Member_Tab,7,FALSE)),1,0))  )</f>
        <v>0</v>
      </c>
      <c r="AY450" s="74">
        <f t="shared" si="85"/>
        <v>0</v>
      </c>
      <c r="AZ450" s="74">
        <f t="shared" si="85"/>
        <v>0</v>
      </c>
      <c r="BA450" s="74">
        <f t="shared" si="85"/>
        <v>0</v>
      </c>
      <c r="BB450" s="74">
        <f t="shared" si="85"/>
        <v>0</v>
      </c>
    </row>
    <row r="451" s="179" customFormat="1" hidden="1" outlineLevel="1">
      <c r="E451" s="37"/>
      <c r="K451" s="37"/>
      <c r="L451" s="37"/>
      <c r="M451" s="37"/>
      <c r="N451" s="37"/>
      <c r="P451" s="183">
        <f t="shared" si="78"/>
        <v>0</v>
      </c>
      <c r="Q451" s="37"/>
      <c r="R451" s="184"/>
      <c r="S451" s="74">
        <f t="shared" si="79"/>
        <v>0</v>
      </c>
      <c r="T451" s="74">
        <f t="shared" si="79"/>
        <v>0</v>
      </c>
      <c r="U451" s="74">
        <f t="shared" si="79"/>
        <v>0</v>
      </c>
      <c r="V451" s="74">
        <f t="shared" si="79"/>
        <v>0</v>
      </c>
      <c r="W451" s="74">
        <f t="shared" si="79"/>
        <v>0</v>
      </c>
      <c r="X451" s="74">
        <f t="shared" si="79"/>
        <v>0</v>
      </c>
      <c r="Y451" s="74">
        <f t="shared" si="79"/>
        <v>0</v>
      </c>
      <c r="Z451" s="74">
        <f t="shared" si="79"/>
        <v>0</v>
      </c>
      <c r="AA451" s="74">
        <f t="shared" si="79"/>
        <v>0</v>
      </c>
      <c r="AB451" s="74">
        <f t="shared" si="79"/>
        <v>0</v>
      </c>
      <c r="AC451" s="74">
        <f t="shared" si="79"/>
        <v>0</v>
      </c>
      <c r="AD451" s="74">
        <f t="shared" si="79"/>
        <v>0</v>
      </c>
      <c r="AE451" s="74">
        <f t="shared" si="80"/>
        <v>0</v>
      </c>
      <c r="AF451" s="74">
        <f t="shared" si="80"/>
        <v>0</v>
      </c>
      <c r="AG451" s="74">
        <f t="shared" si="80"/>
        <v>0</v>
      </c>
      <c r="AH451" s="74">
        <f t="shared" si="80"/>
        <v>0</v>
      </c>
      <c r="AI451" s="74">
        <f t="shared" si="80"/>
        <v>0</v>
      </c>
      <c r="AJ451" s="74">
        <f t="shared" si="80"/>
        <v>0</v>
      </c>
      <c r="AK451" s="74">
        <f t="shared" si="80"/>
        <v>0</v>
      </c>
      <c r="AL451" s="74">
        <f t="shared" si="80"/>
        <v>0</v>
      </c>
      <c r="AM451" s="74">
        <f t="shared" si="80"/>
        <v>0</v>
      </c>
      <c r="AN451" s="74">
        <f t="shared" si="80"/>
        <v>0</v>
      </c>
      <c r="AO451" s="74">
        <f t="shared" si="80"/>
        <v>0</v>
      </c>
      <c r="AP451" s="74">
        <f t="shared" si="80"/>
        <v>0</v>
      </c>
      <c r="AQ451" s="74">
        <f t="shared" si="81"/>
        <v>0</v>
      </c>
      <c r="AR451" s="74">
        <f t="shared" si="81"/>
        <v>0</v>
      </c>
      <c r="AS451" s="74">
        <f t="shared" si="81"/>
        <v>0</v>
      </c>
      <c r="AT451" s="74">
        <f t="shared" si="81"/>
        <v>0</v>
      </c>
      <c r="AU451" s="74">
        <f t="shared" si="81"/>
        <v>0</v>
      </c>
      <c r="AV451" s="74">
        <f t="shared" si="81"/>
        <v>0</v>
      </c>
      <c r="AW451" s="74">
        <f t="shared" si="81"/>
        <v>0</v>
      </c>
      <c r="AX451" s="74">
        <f t="shared" si="81"/>
        <v>0</v>
      </c>
      <c r="AY451" s="74">
        <f t="shared" si="85"/>
        <v>0</v>
      </c>
      <c r="AZ451" s="74">
        <f t="shared" si="85"/>
        <v>0</v>
      </c>
      <c r="BA451" s="74">
        <f t="shared" si="85"/>
        <v>0</v>
      </c>
      <c r="BB451" s="74">
        <f t="shared" si="85"/>
        <v>0</v>
      </c>
    </row>
    <row r="452" s="179" customFormat="1" hidden="1" outlineLevel="1">
      <c r="E452" s="37"/>
      <c r="K452" s="37"/>
      <c r="L452" s="37"/>
      <c r="M452" s="37"/>
      <c r="N452" s="37"/>
      <c r="P452" s="183">
        <f t="shared" si="78"/>
        <v>0</v>
      </c>
      <c r="Q452" s="37"/>
      <c r="R452" s="184"/>
      <c r="S452" s="74">
        <f t="shared" si="79"/>
        <v>0</v>
      </c>
      <c r="T452" s="74">
        <f t="shared" si="79"/>
        <v>0</v>
      </c>
      <c r="U452" s="74">
        <f t="shared" si="79"/>
        <v>0</v>
      </c>
      <c r="V452" s="74">
        <f t="shared" si="79"/>
        <v>0</v>
      </c>
      <c r="W452" s="74">
        <f t="shared" si="79"/>
        <v>0</v>
      </c>
      <c r="X452" s="74">
        <f t="shared" si="79"/>
        <v>0</v>
      </c>
      <c r="Y452" s="74">
        <f t="shared" si="79"/>
        <v>0</v>
      </c>
      <c r="Z452" s="74">
        <f t="shared" si="79"/>
        <v>0</v>
      </c>
      <c r="AA452" s="74">
        <f t="shared" si="79"/>
        <v>0</v>
      </c>
      <c r="AB452" s="74">
        <f t="shared" si="79"/>
        <v>0</v>
      </c>
      <c r="AC452" s="74">
        <f t="shared" si="79"/>
        <v>0</v>
      </c>
      <c r="AD452" s="74">
        <f t="shared" si="79"/>
        <v>0</v>
      </c>
      <c r="AE452" s="74">
        <f t="shared" si="80"/>
        <v>0</v>
      </c>
      <c r="AF452" s="74">
        <f t="shared" si="80"/>
        <v>0</v>
      </c>
      <c r="AG452" s="74">
        <f t="shared" si="80"/>
        <v>0</v>
      </c>
      <c r="AH452" s="74">
        <f t="shared" si="80"/>
        <v>0</v>
      </c>
      <c r="AI452" s="74">
        <f t="shared" si="80"/>
        <v>0</v>
      </c>
      <c r="AJ452" s="74">
        <f t="shared" si="80"/>
        <v>0</v>
      </c>
      <c r="AK452" s="74">
        <f t="shared" si="80"/>
        <v>0</v>
      </c>
      <c r="AL452" s="74">
        <f t="shared" si="80"/>
        <v>0</v>
      </c>
      <c r="AM452" s="74">
        <f t="shared" si="80"/>
        <v>0</v>
      </c>
      <c r="AN452" s="74">
        <f t="shared" si="80"/>
        <v>0</v>
      </c>
      <c r="AO452" s="74">
        <f t="shared" si="80"/>
        <v>0</v>
      </c>
      <c r="AP452" s="74">
        <f t="shared" si="80"/>
        <v>0</v>
      </c>
      <c r="AQ452" s="74">
        <f t="shared" si="81"/>
        <v>0</v>
      </c>
      <c r="AR452" s="74">
        <f t="shared" si="81"/>
        <v>0</v>
      </c>
      <c r="AS452" s="74">
        <f t="shared" si="81"/>
        <v>0</v>
      </c>
      <c r="AT452" s="74">
        <f t="shared" si="81"/>
        <v>0</v>
      </c>
      <c r="AU452" s="74">
        <f t="shared" si="81"/>
        <v>0</v>
      </c>
      <c r="AV452" s="74">
        <f t="shared" si="81"/>
        <v>0</v>
      </c>
      <c r="AW452" s="74">
        <f t="shared" si="81"/>
        <v>0</v>
      </c>
      <c r="AX452" s="74">
        <f t="shared" si="81"/>
        <v>0</v>
      </c>
      <c r="AY452" s="74">
        <f t="shared" si="85"/>
        <v>0</v>
      </c>
      <c r="AZ452" s="74">
        <f t="shared" si="85"/>
        <v>0</v>
      </c>
      <c r="BA452" s="74">
        <f t="shared" si="85"/>
        <v>0</v>
      </c>
      <c r="BB452" s="74">
        <f t="shared" si="85"/>
        <v>0</v>
      </c>
    </row>
    <row r="453" s="179" customFormat="1" hidden="1" outlineLevel="1">
      <c r="E453" s="37"/>
      <c r="K453" s="37"/>
      <c r="L453" s="37"/>
      <c r="M453" s="37"/>
      <c r="N453" s="37"/>
      <c r="P453" s="183">
        <f t="shared" si="78"/>
        <v>0</v>
      </c>
      <c r="Q453" s="37"/>
      <c r="R453" s="184"/>
      <c r="S453" s="74">
        <f t="shared" si="79"/>
        <v>0</v>
      </c>
      <c r="T453" s="74">
        <f t="shared" si="79"/>
        <v>0</v>
      </c>
      <c r="U453" s="74">
        <f t="shared" si="79"/>
        <v>0</v>
      </c>
      <c r="V453" s="74">
        <f t="shared" si="79"/>
        <v>0</v>
      </c>
      <c r="W453" s="74">
        <f t="shared" si="79"/>
        <v>0</v>
      </c>
      <c r="X453" s="74">
        <f t="shared" si="79"/>
        <v>0</v>
      </c>
      <c r="Y453" s="74">
        <f t="shared" si="79"/>
        <v>0</v>
      </c>
      <c r="Z453" s="74">
        <f t="shared" si="79"/>
        <v>0</v>
      </c>
      <c r="AA453" s="74">
        <f t="shared" si="79"/>
        <v>0</v>
      </c>
      <c r="AB453" s="74">
        <f t="shared" si="79"/>
        <v>0</v>
      </c>
      <c r="AC453" s="74">
        <f t="shared" si="79"/>
        <v>0</v>
      </c>
      <c r="AD453" s="74">
        <f t="shared" si="79"/>
        <v>0</v>
      </c>
      <c r="AE453" s="74">
        <f t="shared" si="80"/>
        <v>0</v>
      </c>
      <c r="AF453" s="74">
        <f t="shared" si="80"/>
        <v>0</v>
      </c>
      <c r="AG453" s="74">
        <f t="shared" si="80"/>
        <v>0</v>
      </c>
      <c r="AH453" s="74">
        <f t="shared" si="80"/>
        <v>0</v>
      </c>
      <c r="AI453" s="74">
        <f t="shared" si="80"/>
        <v>0</v>
      </c>
      <c r="AJ453" s="74">
        <f t="shared" si="80"/>
        <v>0</v>
      </c>
      <c r="AK453" s="74">
        <f t="shared" si="80"/>
        <v>0</v>
      </c>
      <c r="AL453" s="74">
        <f t="shared" si="80"/>
        <v>0</v>
      </c>
      <c r="AM453" s="74">
        <f t="shared" si="80"/>
        <v>0</v>
      </c>
      <c r="AN453" s="74">
        <f t="shared" si="80"/>
        <v>0</v>
      </c>
      <c r="AO453" s="74">
        <f t="shared" si="80"/>
        <v>0</v>
      </c>
      <c r="AP453" s="74">
        <f t="shared" si="80"/>
        <v>0</v>
      </c>
      <c r="AQ453" s="74">
        <f t="shared" si="81"/>
        <v>0</v>
      </c>
      <c r="AR453" s="74">
        <f t="shared" si="81"/>
        <v>0</v>
      </c>
      <c r="AS453" s="74">
        <f t="shared" si="81"/>
        <v>0</v>
      </c>
      <c r="AT453" s="74">
        <f t="shared" si="81"/>
        <v>0</v>
      </c>
      <c r="AU453" s="74">
        <f t="shared" si="81"/>
        <v>0</v>
      </c>
      <c r="AV453" s="74">
        <f t="shared" si="81"/>
        <v>0</v>
      </c>
      <c r="AW453" s="74">
        <f t="shared" si="81"/>
        <v>0</v>
      </c>
      <c r="AX453" s="74">
        <f t="shared" si="81"/>
        <v>0</v>
      </c>
      <c r="AY453" s="74">
        <f t="shared" si="85"/>
        <v>0</v>
      </c>
      <c r="AZ453" s="74">
        <f t="shared" si="85"/>
        <v>0</v>
      </c>
      <c r="BA453" s="74">
        <f t="shared" si="85"/>
        <v>0</v>
      </c>
      <c r="BB453" s="74">
        <f t="shared" si="85"/>
        <v>0</v>
      </c>
    </row>
    <row r="454" s="179" customFormat="1" hidden="1" outlineLevel="1">
      <c r="E454" s="37"/>
      <c r="K454" s="37"/>
      <c r="L454" s="37"/>
      <c r="M454" s="37"/>
      <c r="N454" s="37"/>
      <c r="P454" s="183">
        <f t="shared" si="78"/>
        <v>0</v>
      </c>
      <c r="Q454" s="37"/>
      <c r="R454" s="184"/>
      <c r="S454" s="74">
        <f t="shared" si="79"/>
        <v>0</v>
      </c>
      <c r="T454" s="74">
        <f t="shared" si="79"/>
        <v>0</v>
      </c>
      <c r="U454" s="74">
        <f t="shared" si="79"/>
        <v>0</v>
      </c>
      <c r="V454" s="74">
        <f t="shared" si="79"/>
        <v>0</v>
      </c>
      <c r="W454" s="74">
        <f t="shared" si="79"/>
        <v>0</v>
      </c>
      <c r="X454" s="74">
        <f t="shared" si="79"/>
        <v>0</v>
      </c>
      <c r="Y454" s="74">
        <f t="shared" si="79"/>
        <v>0</v>
      </c>
      <c r="Z454" s="74">
        <f t="shared" si="79"/>
        <v>0</v>
      </c>
      <c r="AA454" s="74">
        <f t="shared" si="79"/>
        <v>0</v>
      </c>
      <c r="AB454" s="74">
        <f t="shared" si="79"/>
        <v>0</v>
      </c>
      <c r="AC454" s="74">
        <f t="shared" si="79"/>
        <v>0</v>
      </c>
      <c r="AD454" s="74">
        <f t="shared" si="79"/>
        <v>0</v>
      </c>
      <c r="AE454" s="74">
        <f t="shared" si="80"/>
        <v>0</v>
      </c>
      <c r="AF454" s="74">
        <f t="shared" si="80"/>
        <v>0</v>
      </c>
      <c r="AG454" s="74">
        <f t="shared" si="80"/>
        <v>0</v>
      </c>
      <c r="AH454" s="74">
        <f t="shared" si="80"/>
        <v>0</v>
      </c>
      <c r="AI454" s="74">
        <f t="shared" si="80"/>
        <v>0</v>
      </c>
      <c r="AJ454" s="74">
        <f t="shared" si="80"/>
        <v>0</v>
      </c>
      <c r="AK454" s="74">
        <f t="shared" si="80"/>
        <v>0</v>
      </c>
      <c r="AL454" s="74">
        <f t="shared" si="80"/>
        <v>0</v>
      </c>
      <c r="AM454" s="74">
        <f t="shared" si="80"/>
        <v>0</v>
      </c>
      <c r="AN454" s="74">
        <f t="shared" si="80"/>
        <v>0</v>
      </c>
      <c r="AO454" s="74">
        <f t="shared" si="80"/>
        <v>0</v>
      </c>
      <c r="AP454" s="74">
        <f t="shared" si="80"/>
        <v>0</v>
      </c>
      <c r="AQ454" s="74">
        <f t="shared" si="81"/>
        <v>0</v>
      </c>
      <c r="AR454" s="74">
        <f t="shared" si="81"/>
        <v>0</v>
      </c>
      <c r="AS454" s="74">
        <f t="shared" si="81"/>
        <v>0</v>
      </c>
      <c r="AT454" s="74">
        <f t="shared" si="81"/>
        <v>0</v>
      </c>
      <c r="AU454" s="74">
        <f t="shared" si="81"/>
        <v>0</v>
      </c>
      <c r="AV454" s="74">
        <f t="shared" si="81"/>
        <v>0</v>
      </c>
      <c r="AW454" s="74">
        <f t="shared" si="81"/>
        <v>0</v>
      </c>
      <c r="AX454" s="74">
        <f t="shared" si="81"/>
        <v>0</v>
      </c>
      <c r="AY454" s="74">
        <f t="shared" si="85"/>
        <v>0</v>
      </c>
      <c r="AZ454" s="74">
        <f t="shared" si="85"/>
        <v>0</v>
      </c>
      <c r="BA454" s="74">
        <f t="shared" si="85"/>
        <v>0</v>
      </c>
      <c r="BB454" s="74">
        <f t="shared" si="85"/>
        <v>0</v>
      </c>
    </row>
    <row r="455" s="179" customFormat="1" hidden="1" outlineLevel="1">
      <c r="E455" s="37"/>
      <c r="K455" s="37"/>
      <c r="L455" s="37"/>
      <c r="M455" s="37"/>
      <c r="N455" s="37"/>
      <c r="P455" s="183">
        <f t="shared" ref="P455:P490" si="86">P318</f>
        <v>0</v>
      </c>
      <c r="Q455" s="37"/>
      <c r="R455" s="184"/>
      <c r="S455" s="74">
        <f t="shared" ref="S455:AH490" si="87">IF(ISERROR(VLOOKUP($P455,Member_Tab,4,FALSE)),0,(VLOOKUP($P455,Member_Tab,4,FALSE)*0.2*S$7)*(IF(AND(S$5&gt;=VLOOKUP($P455,Member_Tab,6,FALSE),S$5&lt;=VLOOKUP($P455,Member_Tab,7,FALSE)),1,0)))</f>
        <v>0</v>
      </c>
      <c r="T455" s="74">
        <f t="shared" si="87"/>
        <v>0</v>
      </c>
      <c r="U455" s="74">
        <f t="shared" si="87"/>
        <v>0</v>
      </c>
      <c r="V455" s="74">
        <f t="shared" si="87"/>
        <v>0</v>
      </c>
      <c r="W455" s="74">
        <f t="shared" si="87"/>
        <v>0</v>
      </c>
      <c r="X455" s="74">
        <f t="shared" si="87"/>
        <v>0</v>
      </c>
      <c r="Y455" s="74">
        <f t="shared" si="87"/>
        <v>0</v>
      </c>
      <c r="Z455" s="74">
        <f t="shared" si="87"/>
        <v>0</v>
      </c>
      <c r="AA455" s="74">
        <f t="shared" si="87"/>
        <v>0</v>
      </c>
      <c r="AB455" s="74">
        <f t="shared" si="87"/>
        <v>0</v>
      </c>
      <c r="AC455" s="74">
        <f t="shared" si="87"/>
        <v>0</v>
      </c>
      <c r="AD455" s="74">
        <f t="shared" si="87"/>
        <v>0</v>
      </c>
      <c r="AE455" s="74">
        <f t="shared" si="87"/>
        <v>0</v>
      </c>
      <c r="AF455" s="74">
        <f t="shared" si="87"/>
        <v>0</v>
      </c>
      <c r="AG455" s="74">
        <f t="shared" si="87"/>
        <v>0</v>
      </c>
      <c r="AH455" s="74">
        <f t="shared" si="87"/>
        <v>0</v>
      </c>
      <c r="AI455" s="74">
        <f t="shared" ref="AE455:AP490" si="88">IF(ISERROR(VLOOKUP($P455,Member_Tab,4,FALSE)),0,(VLOOKUP($P455,Member_Tab,4,FALSE)*0.2*AI$7)*(IF(AND(AI$5&gt;=VLOOKUP($P455,Member_Tab,6,FALSE),AI$5&lt;=VLOOKUP($P455,Member_Tab,7,FALSE)),1,0)))</f>
        <v>0</v>
      </c>
      <c r="AJ455" s="74">
        <f t="shared" si="88"/>
        <v>0</v>
      </c>
      <c r="AK455" s="74">
        <f t="shared" si="88"/>
        <v>0</v>
      </c>
      <c r="AL455" s="74">
        <f t="shared" si="88"/>
        <v>0</v>
      </c>
      <c r="AM455" s="74">
        <f t="shared" si="88"/>
        <v>0</v>
      </c>
      <c r="AN455" s="74">
        <f t="shared" si="88"/>
        <v>0</v>
      </c>
      <c r="AO455" s="74">
        <f t="shared" si="88"/>
        <v>0</v>
      </c>
      <c r="AP455" s="74">
        <f t="shared" si="88"/>
        <v>0</v>
      </c>
      <c r="AQ455" s="74">
        <f t="shared" ref="AQ455:BB490" si="89">IF(ISERROR(VLOOKUP($P455,Member_Tab,4,FALSE)),0,(VLOOKUP($P455,Member_Tab,4,FALSE)*0.2*AQ$7)*(IF(AND(AQ$5&gt;=VLOOKUP($P455,Member_Tab,6,FALSE),AQ$5&lt;=VLOOKUP($P455,Member_Tab,7,FALSE)),1,0)))</f>
        <v>0</v>
      </c>
      <c r="AR455" s="74">
        <f t="shared" si="89"/>
        <v>0</v>
      </c>
      <c r="AS455" s="74">
        <f t="shared" si="89"/>
        <v>0</v>
      </c>
      <c r="AT455" s="74">
        <f t="shared" si="89"/>
        <v>0</v>
      </c>
      <c r="AU455" s="74">
        <f t="shared" si="89"/>
        <v>0</v>
      </c>
      <c r="AV455" s="74">
        <f t="shared" si="89"/>
        <v>0</v>
      </c>
      <c r="AW455" s="74">
        <f t="shared" si="89"/>
        <v>0</v>
      </c>
      <c r="AX455" s="74">
        <f t="shared" si="89"/>
        <v>0</v>
      </c>
      <c r="AY455" s="74">
        <f t="shared" si="85"/>
        <v>0</v>
      </c>
      <c r="AZ455" s="74">
        <f t="shared" si="85"/>
        <v>0</v>
      </c>
      <c r="BA455" s="74">
        <f t="shared" si="85"/>
        <v>0</v>
      </c>
      <c r="BB455" s="74">
        <f t="shared" si="85"/>
        <v>0</v>
      </c>
    </row>
    <row r="456" s="179" customFormat="1" hidden="1" outlineLevel="1">
      <c r="E456" s="37"/>
      <c r="K456" s="37"/>
      <c r="L456" s="37"/>
      <c r="M456" s="37"/>
      <c r="N456" s="37"/>
      <c r="P456" s="183">
        <f t="shared" si="86"/>
        <v>0</v>
      </c>
      <c r="Q456" s="37"/>
      <c r="R456" s="184"/>
      <c r="S456" s="74">
        <f t="shared" si="87"/>
        <v>0</v>
      </c>
      <c r="T456" s="74">
        <f t="shared" si="87"/>
        <v>0</v>
      </c>
      <c r="U456" s="74">
        <f t="shared" si="87"/>
        <v>0</v>
      </c>
      <c r="V456" s="74">
        <f t="shared" si="87"/>
        <v>0</v>
      </c>
      <c r="W456" s="74">
        <f t="shared" si="87"/>
        <v>0</v>
      </c>
      <c r="X456" s="74">
        <f t="shared" si="87"/>
        <v>0</v>
      </c>
      <c r="Y456" s="74">
        <f t="shared" si="87"/>
        <v>0</v>
      </c>
      <c r="Z456" s="74">
        <f t="shared" si="87"/>
        <v>0</v>
      </c>
      <c r="AA456" s="74">
        <f t="shared" si="87"/>
        <v>0</v>
      </c>
      <c r="AB456" s="74">
        <f t="shared" si="87"/>
        <v>0</v>
      </c>
      <c r="AC456" s="74">
        <f t="shared" si="87"/>
        <v>0</v>
      </c>
      <c r="AD456" s="74">
        <f t="shared" si="87"/>
        <v>0</v>
      </c>
      <c r="AE456" s="74">
        <f t="shared" si="88"/>
        <v>0</v>
      </c>
      <c r="AF456" s="74">
        <f t="shared" si="88"/>
        <v>0</v>
      </c>
      <c r="AG456" s="74">
        <f t="shared" si="88"/>
        <v>0</v>
      </c>
      <c r="AH456" s="74">
        <f t="shared" si="88"/>
        <v>0</v>
      </c>
      <c r="AI456" s="74">
        <f t="shared" si="88"/>
        <v>0</v>
      </c>
      <c r="AJ456" s="74">
        <f t="shared" si="88"/>
        <v>0</v>
      </c>
      <c r="AK456" s="74">
        <f t="shared" si="88"/>
        <v>0</v>
      </c>
      <c r="AL456" s="74">
        <f t="shared" si="88"/>
        <v>0</v>
      </c>
      <c r="AM456" s="74">
        <f t="shared" si="88"/>
        <v>0</v>
      </c>
      <c r="AN456" s="74">
        <f t="shared" si="88"/>
        <v>0</v>
      </c>
      <c r="AO456" s="74">
        <f t="shared" si="88"/>
        <v>0</v>
      </c>
      <c r="AP456" s="74">
        <f t="shared" si="88"/>
        <v>0</v>
      </c>
      <c r="AQ456" s="74">
        <f t="shared" si="89"/>
        <v>0</v>
      </c>
      <c r="AR456" s="74">
        <f t="shared" si="89"/>
        <v>0</v>
      </c>
      <c r="AS456" s="74">
        <f t="shared" si="89"/>
        <v>0</v>
      </c>
      <c r="AT456" s="74">
        <f t="shared" si="89"/>
        <v>0</v>
      </c>
      <c r="AU456" s="74">
        <f t="shared" si="89"/>
        <v>0</v>
      </c>
      <c r="AV456" s="74">
        <f t="shared" si="89"/>
        <v>0</v>
      </c>
      <c r="AW456" s="74">
        <f t="shared" si="89"/>
        <v>0</v>
      </c>
      <c r="AX456" s="74">
        <f t="shared" si="89"/>
        <v>0</v>
      </c>
      <c r="AY456" s="74">
        <f t="shared" si="85"/>
        <v>0</v>
      </c>
      <c r="AZ456" s="74">
        <f t="shared" si="85"/>
        <v>0</v>
      </c>
      <c r="BA456" s="74">
        <f t="shared" si="85"/>
        <v>0</v>
      </c>
      <c r="BB456" s="74">
        <f t="shared" si="85"/>
        <v>0</v>
      </c>
    </row>
    <row r="457" s="179" customFormat="1" hidden="1" outlineLevel="1">
      <c r="E457" s="37"/>
      <c r="K457" s="37"/>
      <c r="L457" s="37"/>
      <c r="M457" s="37"/>
      <c r="N457" s="37"/>
      <c r="P457" s="183">
        <f t="shared" si="86"/>
        <v>0</v>
      </c>
      <c r="Q457" s="37"/>
      <c r="R457" s="184"/>
      <c r="S457" s="74">
        <f t="shared" si="87"/>
        <v>0</v>
      </c>
      <c r="T457" s="74">
        <f t="shared" si="87"/>
        <v>0</v>
      </c>
      <c r="U457" s="74">
        <f t="shared" si="87"/>
        <v>0</v>
      </c>
      <c r="V457" s="74">
        <f t="shared" si="87"/>
        <v>0</v>
      </c>
      <c r="W457" s="74">
        <f t="shared" si="87"/>
        <v>0</v>
      </c>
      <c r="X457" s="74">
        <f t="shared" si="87"/>
        <v>0</v>
      </c>
      <c r="Y457" s="74">
        <f t="shared" si="87"/>
        <v>0</v>
      </c>
      <c r="Z457" s="74">
        <f t="shared" si="87"/>
        <v>0</v>
      </c>
      <c r="AA457" s="74">
        <f t="shared" si="87"/>
        <v>0</v>
      </c>
      <c r="AB457" s="74">
        <f t="shared" si="87"/>
        <v>0</v>
      </c>
      <c r="AC457" s="74">
        <f t="shared" si="87"/>
        <v>0</v>
      </c>
      <c r="AD457" s="74">
        <f t="shared" si="87"/>
        <v>0</v>
      </c>
      <c r="AE457" s="74">
        <f t="shared" si="88"/>
        <v>0</v>
      </c>
      <c r="AF457" s="74">
        <f t="shared" si="88"/>
        <v>0</v>
      </c>
      <c r="AG457" s="74">
        <f t="shared" si="88"/>
        <v>0</v>
      </c>
      <c r="AH457" s="74">
        <f t="shared" si="88"/>
        <v>0</v>
      </c>
      <c r="AI457" s="74">
        <f t="shared" si="88"/>
        <v>0</v>
      </c>
      <c r="AJ457" s="74">
        <f t="shared" si="88"/>
        <v>0</v>
      </c>
      <c r="AK457" s="74">
        <f t="shared" si="88"/>
        <v>0</v>
      </c>
      <c r="AL457" s="74">
        <f t="shared" si="88"/>
        <v>0</v>
      </c>
      <c r="AM457" s="74">
        <f t="shared" si="88"/>
        <v>0</v>
      </c>
      <c r="AN457" s="74">
        <f t="shared" si="88"/>
        <v>0</v>
      </c>
      <c r="AO457" s="74">
        <f t="shared" si="88"/>
        <v>0</v>
      </c>
      <c r="AP457" s="74">
        <f t="shared" si="88"/>
        <v>0</v>
      </c>
      <c r="AQ457" s="74">
        <f t="shared" si="89"/>
        <v>0</v>
      </c>
      <c r="AR457" s="74">
        <f t="shared" si="89"/>
        <v>0</v>
      </c>
      <c r="AS457" s="74">
        <f t="shared" si="89"/>
        <v>0</v>
      </c>
      <c r="AT457" s="74">
        <f t="shared" si="89"/>
        <v>0</v>
      </c>
      <c r="AU457" s="74">
        <f t="shared" si="89"/>
        <v>0</v>
      </c>
      <c r="AV457" s="74">
        <f t="shared" si="89"/>
        <v>0</v>
      </c>
      <c r="AW457" s="74">
        <f t="shared" si="89"/>
        <v>0</v>
      </c>
      <c r="AX457" s="74">
        <f t="shared" si="89"/>
        <v>0</v>
      </c>
      <c r="AY457" s="74">
        <f t="shared" si="85"/>
        <v>0</v>
      </c>
      <c r="AZ457" s="74">
        <f t="shared" si="85"/>
        <v>0</v>
      </c>
      <c r="BA457" s="74">
        <f t="shared" si="85"/>
        <v>0</v>
      </c>
      <c r="BB457" s="74">
        <f t="shared" si="85"/>
        <v>0</v>
      </c>
    </row>
    <row r="458" s="179" customFormat="1" hidden="1" outlineLevel="1">
      <c r="E458" s="37"/>
      <c r="K458" s="37"/>
      <c r="L458" s="37"/>
      <c r="M458" s="37"/>
      <c r="N458" s="37"/>
      <c r="P458" s="183">
        <f t="shared" si="86"/>
        <v>0</v>
      </c>
      <c r="Q458" s="37"/>
      <c r="R458" s="184"/>
      <c r="S458" s="74">
        <f t="shared" si="87"/>
        <v>0</v>
      </c>
      <c r="T458" s="74">
        <f t="shared" si="87"/>
        <v>0</v>
      </c>
      <c r="U458" s="74">
        <f t="shared" si="87"/>
        <v>0</v>
      </c>
      <c r="V458" s="74">
        <f t="shared" si="87"/>
        <v>0</v>
      </c>
      <c r="W458" s="74">
        <f t="shared" si="87"/>
        <v>0</v>
      </c>
      <c r="X458" s="74">
        <f t="shared" si="87"/>
        <v>0</v>
      </c>
      <c r="Y458" s="74">
        <f t="shared" si="87"/>
        <v>0</v>
      </c>
      <c r="Z458" s="74">
        <f t="shared" si="87"/>
        <v>0</v>
      </c>
      <c r="AA458" s="74">
        <f t="shared" si="87"/>
        <v>0</v>
      </c>
      <c r="AB458" s="74">
        <f t="shared" si="87"/>
        <v>0</v>
      </c>
      <c r="AC458" s="74">
        <f t="shared" si="87"/>
        <v>0</v>
      </c>
      <c r="AD458" s="74">
        <f t="shared" si="87"/>
        <v>0</v>
      </c>
      <c r="AE458" s="74">
        <f t="shared" si="88"/>
        <v>0</v>
      </c>
      <c r="AF458" s="74">
        <f t="shared" si="88"/>
        <v>0</v>
      </c>
      <c r="AG458" s="74">
        <f t="shared" si="88"/>
        <v>0</v>
      </c>
      <c r="AH458" s="74">
        <f t="shared" si="88"/>
        <v>0</v>
      </c>
      <c r="AI458" s="74">
        <f t="shared" si="88"/>
        <v>0</v>
      </c>
      <c r="AJ458" s="74">
        <f t="shared" si="88"/>
        <v>0</v>
      </c>
      <c r="AK458" s="74">
        <f t="shared" si="88"/>
        <v>0</v>
      </c>
      <c r="AL458" s="74">
        <f t="shared" si="88"/>
        <v>0</v>
      </c>
      <c r="AM458" s="74">
        <f t="shared" si="88"/>
        <v>0</v>
      </c>
      <c r="AN458" s="74">
        <f t="shared" si="88"/>
        <v>0</v>
      </c>
      <c r="AO458" s="74">
        <f t="shared" si="88"/>
        <v>0</v>
      </c>
      <c r="AP458" s="74">
        <f t="shared" si="88"/>
        <v>0</v>
      </c>
      <c r="AQ458" s="74">
        <f t="shared" si="89"/>
        <v>0</v>
      </c>
      <c r="AR458" s="74">
        <f t="shared" si="89"/>
        <v>0</v>
      </c>
      <c r="AS458" s="74">
        <f t="shared" si="89"/>
        <v>0</v>
      </c>
      <c r="AT458" s="74">
        <f t="shared" si="89"/>
        <v>0</v>
      </c>
      <c r="AU458" s="74">
        <f t="shared" si="89"/>
        <v>0</v>
      </c>
      <c r="AV458" s="74">
        <f t="shared" si="89"/>
        <v>0</v>
      </c>
      <c r="AW458" s="74">
        <f t="shared" si="89"/>
        <v>0</v>
      </c>
      <c r="AX458" s="74">
        <f t="shared" si="89"/>
        <v>0</v>
      </c>
      <c r="AY458" s="74">
        <f t="shared" si="85"/>
        <v>0</v>
      </c>
      <c r="AZ458" s="74">
        <f t="shared" si="85"/>
        <v>0</v>
      </c>
      <c r="BA458" s="74">
        <f t="shared" si="85"/>
        <v>0</v>
      </c>
      <c r="BB458" s="74">
        <f t="shared" si="85"/>
        <v>0</v>
      </c>
    </row>
    <row r="459" s="179" customFormat="1" hidden="1" outlineLevel="1">
      <c r="E459" s="37"/>
      <c r="K459" s="37"/>
      <c r="L459" s="37"/>
      <c r="M459" s="37"/>
      <c r="N459" s="37"/>
      <c r="P459" s="183">
        <f t="shared" si="86"/>
        <v>0</v>
      </c>
      <c r="Q459" s="37"/>
      <c r="R459" s="184"/>
      <c r="S459" s="74">
        <f t="shared" si="87"/>
        <v>0</v>
      </c>
      <c r="T459" s="74">
        <f t="shared" si="87"/>
        <v>0</v>
      </c>
      <c r="U459" s="74">
        <f t="shared" si="87"/>
        <v>0</v>
      </c>
      <c r="V459" s="74">
        <f t="shared" si="87"/>
        <v>0</v>
      </c>
      <c r="W459" s="74">
        <f t="shared" si="87"/>
        <v>0</v>
      </c>
      <c r="X459" s="74">
        <f t="shared" si="87"/>
        <v>0</v>
      </c>
      <c r="Y459" s="74">
        <f t="shared" si="87"/>
        <v>0</v>
      </c>
      <c r="Z459" s="74">
        <f t="shared" si="87"/>
        <v>0</v>
      </c>
      <c r="AA459" s="74">
        <f t="shared" si="87"/>
        <v>0</v>
      </c>
      <c r="AB459" s="74">
        <f t="shared" si="87"/>
        <v>0</v>
      </c>
      <c r="AC459" s="74">
        <f t="shared" si="87"/>
        <v>0</v>
      </c>
      <c r="AD459" s="74">
        <f t="shared" si="87"/>
        <v>0</v>
      </c>
      <c r="AE459" s="74">
        <f t="shared" si="88"/>
        <v>0</v>
      </c>
      <c r="AF459" s="74">
        <f t="shared" si="88"/>
        <v>0</v>
      </c>
      <c r="AG459" s="74">
        <f t="shared" si="88"/>
        <v>0</v>
      </c>
      <c r="AH459" s="74">
        <f t="shared" si="88"/>
        <v>0</v>
      </c>
      <c r="AI459" s="74">
        <f t="shared" si="88"/>
        <v>0</v>
      </c>
      <c r="AJ459" s="74">
        <f t="shared" si="88"/>
        <v>0</v>
      </c>
      <c r="AK459" s="74">
        <f t="shared" si="88"/>
        <v>0</v>
      </c>
      <c r="AL459" s="74">
        <f t="shared" si="88"/>
        <v>0</v>
      </c>
      <c r="AM459" s="74">
        <f t="shared" si="88"/>
        <v>0</v>
      </c>
      <c r="AN459" s="74">
        <f t="shared" si="88"/>
        <v>0</v>
      </c>
      <c r="AO459" s="74">
        <f t="shared" si="88"/>
        <v>0</v>
      </c>
      <c r="AP459" s="74">
        <f t="shared" si="88"/>
        <v>0</v>
      </c>
      <c r="AQ459" s="74">
        <f t="shared" si="89"/>
        <v>0</v>
      </c>
      <c r="AR459" s="74">
        <f t="shared" si="89"/>
        <v>0</v>
      </c>
      <c r="AS459" s="74">
        <f t="shared" si="89"/>
        <v>0</v>
      </c>
      <c r="AT459" s="74">
        <f t="shared" si="89"/>
        <v>0</v>
      </c>
      <c r="AU459" s="74">
        <f t="shared" si="89"/>
        <v>0</v>
      </c>
      <c r="AV459" s="74">
        <f t="shared" si="89"/>
        <v>0</v>
      </c>
      <c r="AW459" s="74">
        <f t="shared" si="89"/>
        <v>0</v>
      </c>
      <c r="AX459" s="74">
        <f t="shared" si="89"/>
        <v>0</v>
      </c>
      <c r="AY459" s="74">
        <f t="shared" si="85"/>
        <v>0</v>
      </c>
      <c r="AZ459" s="74">
        <f t="shared" si="85"/>
        <v>0</v>
      </c>
      <c r="BA459" s="74">
        <f t="shared" si="85"/>
        <v>0</v>
      </c>
      <c r="BB459" s="74">
        <f t="shared" si="85"/>
        <v>0</v>
      </c>
    </row>
    <row r="460" s="179" customFormat="1" hidden="1" outlineLevel="1">
      <c r="E460" s="37"/>
      <c r="K460" s="37"/>
      <c r="L460" s="37"/>
      <c r="M460" s="37"/>
      <c r="N460" s="37"/>
      <c r="P460" s="183">
        <f t="shared" si="86"/>
        <v>0</v>
      </c>
      <c r="Q460" s="37"/>
      <c r="R460" s="184"/>
      <c r="S460" s="74">
        <f t="shared" si="87"/>
        <v>0</v>
      </c>
      <c r="T460" s="74">
        <f t="shared" si="87"/>
        <v>0</v>
      </c>
      <c r="U460" s="74">
        <f t="shared" si="87"/>
        <v>0</v>
      </c>
      <c r="V460" s="74">
        <f t="shared" si="87"/>
        <v>0</v>
      </c>
      <c r="W460" s="74">
        <f t="shared" si="87"/>
        <v>0</v>
      </c>
      <c r="X460" s="74">
        <f t="shared" si="87"/>
        <v>0</v>
      </c>
      <c r="Y460" s="74">
        <f t="shared" si="87"/>
        <v>0</v>
      </c>
      <c r="Z460" s="74">
        <f t="shared" si="87"/>
        <v>0</v>
      </c>
      <c r="AA460" s="74">
        <f t="shared" si="87"/>
        <v>0</v>
      </c>
      <c r="AB460" s="74">
        <f t="shared" si="87"/>
        <v>0</v>
      </c>
      <c r="AC460" s="74">
        <f t="shared" si="87"/>
        <v>0</v>
      </c>
      <c r="AD460" s="74">
        <f t="shared" si="87"/>
        <v>0</v>
      </c>
      <c r="AE460" s="74">
        <f t="shared" si="88"/>
        <v>0</v>
      </c>
      <c r="AF460" s="74">
        <f t="shared" si="88"/>
        <v>0</v>
      </c>
      <c r="AG460" s="74">
        <f t="shared" si="88"/>
        <v>0</v>
      </c>
      <c r="AH460" s="74">
        <f t="shared" si="88"/>
        <v>0</v>
      </c>
      <c r="AI460" s="74">
        <f t="shared" si="88"/>
        <v>0</v>
      </c>
      <c r="AJ460" s="74">
        <f t="shared" si="88"/>
        <v>0</v>
      </c>
      <c r="AK460" s="74">
        <f t="shared" si="88"/>
        <v>0</v>
      </c>
      <c r="AL460" s="74">
        <f t="shared" si="88"/>
        <v>0</v>
      </c>
      <c r="AM460" s="74">
        <f t="shared" si="88"/>
        <v>0</v>
      </c>
      <c r="AN460" s="74">
        <f t="shared" si="88"/>
        <v>0</v>
      </c>
      <c r="AO460" s="74">
        <f t="shared" si="88"/>
        <v>0</v>
      </c>
      <c r="AP460" s="74">
        <f t="shared" si="88"/>
        <v>0</v>
      </c>
      <c r="AQ460" s="74">
        <f t="shared" si="89"/>
        <v>0</v>
      </c>
      <c r="AR460" s="74">
        <f t="shared" si="89"/>
        <v>0</v>
      </c>
      <c r="AS460" s="74">
        <f t="shared" si="89"/>
        <v>0</v>
      </c>
      <c r="AT460" s="74">
        <f t="shared" si="89"/>
        <v>0</v>
      </c>
      <c r="AU460" s="74">
        <f t="shared" si="89"/>
        <v>0</v>
      </c>
      <c r="AV460" s="74">
        <f t="shared" si="89"/>
        <v>0</v>
      </c>
      <c r="AW460" s="74">
        <f t="shared" si="89"/>
        <v>0</v>
      </c>
      <c r="AX460" s="74">
        <f t="shared" si="89"/>
        <v>0</v>
      </c>
      <c r="AY460" s="74">
        <f t="shared" si="85"/>
        <v>0</v>
      </c>
      <c r="AZ460" s="74">
        <f t="shared" si="85"/>
        <v>0</v>
      </c>
      <c r="BA460" s="74">
        <f t="shared" si="85"/>
        <v>0</v>
      </c>
      <c r="BB460" s="74">
        <f t="shared" si="85"/>
        <v>0</v>
      </c>
    </row>
    <row r="461" s="179" customFormat="1" hidden="1" outlineLevel="1">
      <c r="E461" s="37"/>
      <c r="K461" s="37"/>
      <c r="L461" s="37"/>
      <c r="M461" s="37"/>
      <c r="N461" s="37"/>
      <c r="P461" s="183">
        <f t="shared" si="86"/>
        <v>0</v>
      </c>
      <c r="Q461" s="37"/>
      <c r="R461" s="184"/>
      <c r="S461" s="74">
        <f t="shared" si="87"/>
        <v>0</v>
      </c>
      <c r="T461" s="74">
        <f t="shared" si="87"/>
        <v>0</v>
      </c>
      <c r="U461" s="74">
        <f t="shared" si="87"/>
        <v>0</v>
      </c>
      <c r="V461" s="74">
        <f t="shared" si="87"/>
        <v>0</v>
      </c>
      <c r="W461" s="74">
        <f t="shared" si="87"/>
        <v>0</v>
      </c>
      <c r="X461" s="74">
        <f t="shared" si="87"/>
        <v>0</v>
      </c>
      <c r="Y461" s="74">
        <f t="shared" si="87"/>
        <v>0</v>
      </c>
      <c r="Z461" s="74">
        <f t="shared" si="87"/>
        <v>0</v>
      </c>
      <c r="AA461" s="74">
        <f t="shared" si="87"/>
        <v>0</v>
      </c>
      <c r="AB461" s="74">
        <f t="shared" si="87"/>
        <v>0</v>
      </c>
      <c r="AC461" s="74">
        <f t="shared" si="87"/>
        <v>0</v>
      </c>
      <c r="AD461" s="74">
        <f t="shared" si="87"/>
        <v>0</v>
      </c>
      <c r="AE461" s="74">
        <f t="shared" si="88"/>
        <v>0</v>
      </c>
      <c r="AF461" s="74">
        <f t="shared" si="88"/>
        <v>0</v>
      </c>
      <c r="AG461" s="74">
        <f t="shared" si="88"/>
        <v>0</v>
      </c>
      <c r="AH461" s="74">
        <f t="shared" si="88"/>
        <v>0</v>
      </c>
      <c r="AI461" s="74">
        <f t="shared" si="88"/>
        <v>0</v>
      </c>
      <c r="AJ461" s="74">
        <f t="shared" si="88"/>
        <v>0</v>
      </c>
      <c r="AK461" s="74">
        <f t="shared" si="88"/>
        <v>0</v>
      </c>
      <c r="AL461" s="74">
        <f t="shared" si="88"/>
        <v>0</v>
      </c>
      <c r="AM461" s="74">
        <f t="shared" si="88"/>
        <v>0</v>
      </c>
      <c r="AN461" s="74">
        <f t="shared" si="88"/>
        <v>0</v>
      </c>
      <c r="AO461" s="74">
        <f t="shared" si="88"/>
        <v>0</v>
      </c>
      <c r="AP461" s="74">
        <f t="shared" si="88"/>
        <v>0</v>
      </c>
      <c r="AQ461" s="74">
        <f t="shared" si="89"/>
        <v>0</v>
      </c>
      <c r="AR461" s="74">
        <f t="shared" si="89"/>
        <v>0</v>
      </c>
      <c r="AS461" s="74">
        <f t="shared" si="89"/>
        <v>0</v>
      </c>
      <c r="AT461" s="74">
        <f t="shared" si="89"/>
        <v>0</v>
      </c>
      <c r="AU461" s="74">
        <f t="shared" si="89"/>
        <v>0</v>
      </c>
      <c r="AV461" s="74">
        <f t="shared" si="89"/>
        <v>0</v>
      </c>
      <c r="AW461" s="74">
        <f t="shared" si="89"/>
        <v>0</v>
      </c>
      <c r="AX461" s="74">
        <f t="shared" si="89"/>
        <v>0</v>
      </c>
      <c r="AY461" s="74">
        <f t="shared" si="85"/>
        <v>0</v>
      </c>
      <c r="AZ461" s="74">
        <f t="shared" si="85"/>
        <v>0</v>
      </c>
      <c r="BA461" s="74">
        <f t="shared" si="85"/>
        <v>0</v>
      </c>
      <c r="BB461" s="74">
        <f t="shared" si="85"/>
        <v>0</v>
      </c>
    </row>
    <row r="462" s="179" customFormat="1" hidden="1" outlineLevel="1">
      <c r="E462" s="37"/>
      <c r="K462" s="37"/>
      <c r="L462" s="37"/>
      <c r="M462" s="37"/>
      <c r="N462" s="37"/>
      <c r="P462" s="183">
        <f t="shared" si="86"/>
        <v>0</v>
      </c>
      <c r="Q462" s="37"/>
      <c r="R462" s="184"/>
      <c r="S462" s="74">
        <f t="shared" si="87"/>
        <v>0</v>
      </c>
      <c r="T462" s="74">
        <f t="shared" si="87"/>
        <v>0</v>
      </c>
      <c r="U462" s="74">
        <f t="shared" si="87"/>
        <v>0</v>
      </c>
      <c r="V462" s="74">
        <f t="shared" si="87"/>
        <v>0</v>
      </c>
      <c r="W462" s="74">
        <f t="shared" si="87"/>
        <v>0</v>
      </c>
      <c r="X462" s="74">
        <f t="shared" si="87"/>
        <v>0</v>
      </c>
      <c r="Y462" s="74">
        <f t="shared" si="87"/>
        <v>0</v>
      </c>
      <c r="Z462" s="74">
        <f t="shared" si="87"/>
        <v>0</v>
      </c>
      <c r="AA462" s="74">
        <f t="shared" si="87"/>
        <v>0</v>
      </c>
      <c r="AB462" s="74">
        <f t="shared" si="87"/>
        <v>0</v>
      </c>
      <c r="AC462" s="74">
        <f t="shared" si="87"/>
        <v>0</v>
      </c>
      <c r="AD462" s="74">
        <f t="shared" si="87"/>
        <v>0</v>
      </c>
      <c r="AE462" s="74">
        <f t="shared" si="88"/>
        <v>0</v>
      </c>
      <c r="AF462" s="74">
        <f t="shared" si="88"/>
        <v>0</v>
      </c>
      <c r="AG462" s="74">
        <f t="shared" si="88"/>
        <v>0</v>
      </c>
      <c r="AH462" s="74">
        <f t="shared" si="88"/>
        <v>0</v>
      </c>
      <c r="AI462" s="74">
        <f t="shared" si="88"/>
        <v>0</v>
      </c>
      <c r="AJ462" s="74">
        <f t="shared" si="88"/>
        <v>0</v>
      </c>
      <c r="AK462" s="74">
        <f t="shared" si="88"/>
        <v>0</v>
      </c>
      <c r="AL462" s="74">
        <f t="shared" si="88"/>
        <v>0</v>
      </c>
      <c r="AM462" s="74">
        <f t="shared" si="88"/>
        <v>0</v>
      </c>
      <c r="AN462" s="74">
        <f t="shared" si="88"/>
        <v>0</v>
      </c>
      <c r="AO462" s="74">
        <f t="shared" si="88"/>
        <v>0</v>
      </c>
      <c r="AP462" s="74">
        <f t="shared" si="88"/>
        <v>0</v>
      </c>
      <c r="AQ462" s="74">
        <f t="shared" si="89"/>
        <v>0</v>
      </c>
      <c r="AR462" s="74">
        <f t="shared" si="89"/>
        <v>0</v>
      </c>
      <c r="AS462" s="74">
        <f t="shared" si="89"/>
        <v>0</v>
      </c>
      <c r="AT462" s="74">
        <f t="shared" si="89"/>
        <v>0</v>
      </c>
      <c r="AU462" s="74">
        <f t="shared" si="89"/>
        <v>0</v>
      </c>
      <c r="AV462" s="74">
        <f t="shared" si="89"/>
        <v>0</v>
      </c>
      <c r="AW462" s="74">
        <f t="shared" si="89"/>
        <v>0</v>
      </c>
      <c r="AX462" s="74">
        <f t="shared" si="89"/>
        <v>0</v>
      </c>
      <c r="AY462" s="74">
        <f t="shared" si="85"/>
        <v>0</v>
      </c>
      <c r="AZ462" s="74">
        <f t="shared" si="85"/>
        <v>0</v>
      </c>
      <c r="BA462" s="74">
        <f t="shared" si="85"/>
        <v>0</v>
      </c>
      <c r="BB462" s="74">
        <f t="shared" si="85"/>
        <v>0</v>
      </c>
    </row>
    <row r="463" s="179" customFormat="1" hidden="1" outlineLevel="1">
      <c r="E463" s="37"/>
      <c r="K463" s="37"/>
      <c r="L463" s="37"/>
      <c r="M463" s="37"/>
      <c r="N463" s="37"/>
      <c r="P463" s="183">
        <f t="shared" si="86"/>
        <v>0</v>
      </c>
      <c r="Q463" s="37"/>
      <c r="R463" s="184"/>
      <c r="S463" s="74">
        <f t="shared" si="87"/>
        <v>0</v>
      </c>
      <c r="T463" s="74">
        <f t="shared" si="87"/>
        <v>0</v>
      </c>
      <c r="U463" s="74">
        <f t="shared" si="87"/>
        <v>0</v>
      </c>
      <c r="V463" s="74">
        <f t="shared" si="87"/>
        <v>0</v>
      </c>
      <c r="W463" s="74">
        <f t="shared" si="87"/>
        <v>0</v>
      </c>
      <c r="X463" s="74">
        <f t="shared" si="87"/>
        <v>0</v>
      </c>
      <c r="Y463" s="74">
        <f t="shared" si="87"/>
        <v>0</v>
      </c>
      <c r="Z463" s="74">
        <f t="shared" si="87"/>
        <v>0</v>
      </c>
      <c r="AA463" s="74">
        <f t="shared" si="87"/>
        <v>0</v>
      </c>
      <c r="AB463" s="74">
        <f t="shared" si="87"/>
        <v>0</v>
      </c>
      <c r="AC463" s="74">
        <f t="shared" si="87"/>
        <v>0</v>
      </c>
      <c r="AD463" s="74">
        <f t="shared" si="87"/>
        <v>0</v>
      </c>
      <c r="AE463" s="74">
        <f t="shared" si="88"/>
        <v>0</v>
      </c>
      <c r="AF463" s="74">
        <f t="shared" si="88"/>
        <v>0</v>
      </c>
      <c r="AG463" s="74">
        <f t="shared" si="88"/>
        <v>0</v>
      </c>
      <c r="AH463" s="74">
        <f t="shared" si="88"/>
        <v>0</v>
      </c>
      <c r="AI463" s="74">
        <f t="shared" si="88"/>
        <v>0</v>
      </c>
      <c r="AJ463" s="74">
        <f t="shared" si="88"/>
        <v>0</v>
      </c>
      <c r="AK463" s="74">
        <f t="shared" si="88"/>
        <v>0</v>
      </c>
      <c r="AL463" s="74">
        <f t="shared" si="88"/>
        <v>0</v>
      </c>
      <c r="AM463" s="74">
        <f t="shared" si="88"/>
        <v>0</v>
      </c>
      <c r="AN463" s="74">
        <f t="shared" si="88"/>
        <v>0</v>
      </c>
      <c r="AO463" s="74">
        <f t="shared" si="88"/>
        <v>0</v>
      </c>
      <c r="AP463" s="74">
        <f t="shared" si="88"/>
        <v>0</v>
      </c>
      <c r="AQ463" s="74">
        <f t="shared" si="89"/>
        <v>0</v>
      </c>
      <c r="AR463" s="74">
        <f t="shared" si="89"/>
        <v>0</v>
      </c>
      <c r="AS463" s="74">
        <f t="shared" si="89"/>
        <v>0</v>
      </c>
      <c r="AT463" s="74">
        <f t="shared" si="89"/>
        <v>0</v>
      </c>
      <c r="AU463" s="74">
        <f t="shared" si="89"/>
        <v>0</v>
      </c>
      <c r="AV463" s="74">
        <f t="shared" si="89"/>
        <v>0</v>
      </c>
      <c r="AW463" s="74">
        <f t="shared" si="89"/>
        <v>0</v>
      </c>
      <c r="AX463" s="74">
        <f t="shared" si="89"/>
        <v>0</v>
      </c>
      <c r="AY463" s="74">
        <f t="shared" si="85"/>
        <v>0</v>
      </c>
      <c r="AZ463" s="74">
        <f t="shared" si="85"/>
        <v>0</v>
      </c>
      <c r="BA463" s="74">
        <f t="shared" si="85"/>
        <v>0</v>
      </c>
      <c r="BB463" s="74">
        <f t="shared" si="85"/>
        <v>0</v>
      </c>
    </row>
    <row r="464" s="179" customFormat="1" hidden="1" outlineLevel="1">
      <c r="E464" s="37"/>
      <c r="K464" s="37"/>
      <c r="L464" s="37"/>
      <c r="M464" s="37"/>
      <c r="N464" s="37"/>
      <c r="P464" s="183">
        <f t="shared" si="86"/>
        <v>0</v>
      </c>
      <c r="Q464" s="37"/>
      <c r="R464" s="184"/>
      <c r="S464" s="74">
        <f t="shared" si="87"/>
        <v>0</v>
      </c>
      <c r="T464" s="74">
        <f t="shared" si="87"/>
        <v>0</v>
      </c>
      <c r="U464" s="74">
        <f t="shared" si="87"/>
        <v>0</v>
      </c>
      <c r="V464" s="74">
        <f t="shared" si="87"/>
        <v>0</v>
      </c>
      <c r="W464" s="74">
        <f t="shared" si="87"/>
        <v>0</v>
      </c>
      <c r="X464" s="74">
        <f t="shared" si="87"/>
        <v>0</v>
      </c>
      <c r="Y464" s="74">
        <f t="shared" si="87"/>
        <v>0</v>
      </c>
      <c r="Z464" s="74">
        <f t="shared" si="87"/>
        <v>0</v>
      </c>
      <c r="AA464" s="74">
        <f t="shared" si="87"/>
        <v>0</v>
      </c>
      <c r="AB464" s="74">
        <f t="shared" si="87"/>
        <v>0</v>
      </c>
      <c r="AC464" s="74">
        <f t="shared" si="87"/>
        <v>0</v>
      </c>
      <c r="AD464" s="74">
        <f t="shared" si="87"/>
        <v>0</v>
      </c>
      <c r="AE464" s="74">
        <f t="shared" si="88"/>
        <v>0</v>
      </c>
      <c r="AF464" s="74">
        <f t="shared" si="88"/>
        <v>0</v>
      </c>
      <c r="AG464" s="74">
        <f t="shared" si="88"/>
        <v>0</v>
      </c>
      <c r="AH464" s="74">
        <f t="shared" si="88"/>
        <v>0</v>
      </c>
      <c r="AI464" s="74">
        <f t="shared" si="88"/>
        <v>0</v>
      </c>
      <c r="AJ464" s="74">
        <f t="shared" si="88"/>
        <v>0</v>
      </c>
      <c r="AK464" s="74">
        <f t="shared" si="88"/>
        <v>0</v>
      </c>
      <c r="AL464" s="74">
        <f t="shared" si="88"/>
        <v>0</v>
      </c>
      <c r="AM464" s="74">
        <f t="shared" si="88"/>
        <v>0</v>
      </c>
      <c r="AN464" s="74">
        <f t="shared" si="88"/>
        <v>0</v>
      </c>
      <c r="AO464" s="74">
        <f t="shared" si="88"/>
        <v>0</v>
      </c>
      <c r="AP464" s="74">
        <f t="shared" si="88"/>
        <v>0</v>
      </c>
      <c r="AQ464" s="74">
        <f t="shared" si="89"/>
        <v>0</v>
      </c>
      <c r="AR464" s="74">
        <f t="shared" si="89"/>
        <v>0</v>
      </c>
      <c r="AS464" s="74">
        <f t="shared" si="89"/>
        <v>0</v>
      </c>
      <c r="AT464" s="74">
        <f t="shared" si="89"/>
        <v>0</v>
      </c>
      <c r="AU464" s="74">
        <f t="shared" si="89"/>
        <v>0</v>
      </c>
      <c r="AV464" s="74">
        <f t="shared" si="89"/>
        <v>0</v>
      </c>
      <c r="AW464" s="74">
        <f t="shared" si="89"/>
        <v>0</v>
      </c>
      <c r="AX464" s="74">
        <f t="shared" si="89"/>
        <v>0</v>
      </c>
      <c r="AY464" s="74">
        <f t="shared" si="85"/>
        <v>0</v>
      </c>
      <c r="AZ464" s="74">
        <f t="shared" si="85"/>
        <v>0</v>
      </c>
      <c r="BA464" s="74">
        <f t="shared" si="85"/>
        <v>0</v>
      </c>
      <c r="BB464" s="74">
        <f t="shared" si="85"/>
        <v>0</v>
      </c>
    </row>
    <row r="465" s="179" customFormat="1" hidden="1" outlineLevel="1">
      <c r="E465" s="37"/>
      <c r="K465" s="37"/>
      <c r="L465" s="37"/>
      <c r="M465" s="37"/>
      <c r="N465" s="37"/>
      <c r="P465" s="183">
        <f t="shared" si="86"/>
        <v>0</v>
      </c>
      <c r="Q465" s="37"/>
      <c r="R465" s="184"/>
      <c r="S465" s="74">
        <f t="shared" si="87"/>
        <v>0</v>
      </c>
      <c r="T465" s="74">
        <f t="shared" si="87"/>
        <v>0</v>
      </c>
      <c r="U465" s="74">
        <f t="shared" si="87"/>
        <v>0</v>
      </c>
      <c r="V465" s="74">
        <f t="shared" si="87"/>
        <v>0</v>
      </c>
      <c r="W465" s="74">
        <f t="shared" si="87"/>
        <v>0</v>
      </c>
      <c r="X465" s="74">
        <f t="shared" si="87"/>
        <v>0</v>
      </c>
      <c r="Y465" s="74">
        <f t="shared" si="87"/>
        <v>0</v>
      </c>
      <c r="Z465" s="74">
        <f t="shared" si="87"/>
        <v>0</v>
      </c>
      <c r="AA465" s="74">
        <f t="shared" si="87"/>
        <v>0</v>
      </c>
      <c r="AB465" s="74">
        <f t="shared" si="87"/>
        <v>0</v>
      </c>
      <c r="AC465" s="74">
        <f t="shared" si="87"/>
        <v>0</v>
      </c>
      <c r="AD465" s="74">
        <f t="shared" si="87"/>
        <v>0</v>
      </c>
      <c r="AE465" s="74">
        <f t="shared" si="88"/>
        <v>0</v>
      </c>
      <c r="AF465" s="74">
        <f t="shared" si="88"/>
        <v>0</v>
      </c>
      <c r="AG465" s="74">
        <f t="shared" si="88"/>
        <v>0</v>
      </c>
      <c r="AH465" s="74">
        <f t="shared" si="88"/>
        <v>0</v>
      </c>
      <c r="AI465" s="74">
        <f t="shared" si="88"/>
        <v>0</v>
      </c>
      <c r="AJ465" s="74">
        <f t="shared" si="88"/>
        <v>0</v>
      </c>
      <c r="AK465" s="74">
        <f t="shared" si="88"/>
        <v>0</v>
      </c>
      <c r="AL465" s="74">
        <f t="shared" si="88"/>
        <v>0</v>
      </c>
      <c r="AM465" s="74">
        <f t="shared" si="88"/>
        <v>0</v>
      </c>
      <c r="AN465" s="74">
        <f t="shared" si="88"/>
        <v>0</v>
      </c>
      <c r="AO465" s="74">
        <f t="shared" si="88"/>
        <v>0</v>
      </c>
      <c r="AP465" s="74">
        <f t="shared" si="88"/>
        <v>0</v>
      </c>
      <c r="AQ465" s="74">
        <f t="shared" si="89"/>
        <v>0</v>
      </c>
      <c r="AR465" s="74">
        <f t="shared" si="89"/>
        <v>0</v>
      </c>
      <c r="AS465" s="74">
        <f t="shared" si="89"/>
        <v>0</v>
      </c>
      <c r="AT465" s="74">
        <f t="shared" si="89"/>
        <v>0</v>
      </c>
      <c r="AU465" s="74">
        <f t="shared" si="89"/>
        <v>0</v>
      </c>
      <c r="AV465" s="74">
        <f t="shared" si="89"/>
        <v>0</v>
      </c>
      <c r="AW465" s="74">
        <f t="shared" si="89"/>
        <v>0</v>
      </c>
      <c r="AX465" s="74">
        <f t="shared" si="89"/>
        <v>0</v>
      </c>
      <c r="AY465" s="74">
        <f t="shared" si="85"/>
        <v>0</v>
      </c>
      <c r="AZ465" s="74">
        <f t="shared" si="85"/>
        <v>0</v>
      </c>
      <c r="BA465" s="74">
        <f t="shared" si="85"/>
        <v>0</v>
      </c>
      <c r="BB465" s="74">
        <f t="shared" si="85"/>
        <v>0</v>
      </c>
    </row>
    <row r="466" s="179" customFormat="1" hidden="1" outlineLevel="1">
      <c r="E466" s="37"/>
      <c r="K466" s="37"/>
      <c r="L466" s="37"/>
      <c r="M466" s="37"/>
      <c r="N466" s="37"/>
      <c r="P466" s="183">
        <f t="shared" si="86"/>
        <v>0</v>
      </c>
      <c r="Q466" s="37"/>
      <c r="R466" s="184"/>
      <c r="S466" s="74">
        <f t="shared" si="87"/>
        <v>0</v>
      </c>
      <c r="T466" s="74">
        <f t="shared" si="87"/>
        <v>0</v>
      </c>
      <c r="U466" s="74">
        <f t="shared" si="87"/>
        <v>0</v>
      </c>
      <c r="V466" s="74">
        <f t="shared" si="87"/>
        <v>0</v>
      </c>
      <c r="W466" s="74">
        <f t="shared" si="87"/>
        <v>0</v>
      </c>
      <c r="X466" s="74">
        <f t="shared" si="87"/>
        <v>0</v>
      </c>
      <c r="Y466" s="74">
        <f t="shared" si="87"/>
        <v>0</v>
      </c>
      <c r="Z466" s="74">
        <f t="shared" si="87"/>
        <v>0</v>
      </c>
      <c r="AA466" s="74">
        <f t="shared" si="87"/>
        <v>0</v>
      </c>
      <c r="AB466" s="74">
        <f t="shared" si="87"/>
        <v>0</v>
      </c>
      <c r="AC466" s="74">
        <f t="shared" si="87"/>
        <v>0</v>
      </c>
      <c r="AD466" s="74">
        <f t="shared" si="87"/>
        <v>0</v>
      </c>
      <c r="AE466" s="74">
        <f t="shared" si="88"/>
        <v>0</v>
      </c>
      <c r="AF466" s="74">
        <f t="shared" si="88"/>
        <v>0</v>
      </c>
      <c r="AG466" s="74">
        <f t="shared" si="88"/>
        <v>0</v>
      </c>
      <c r="AH466" s="74">
        <f t="shared" si="88"/>
        <v>0</v>
      </c>
      <c r="AI466" s="74">
        <f t="shared" si="88"/>
        <v>0</v>
      </c>
      <c r="AJ466" s="74">
        <f t="shared" si="88"/>
        <v>0</v>
      </c>
      <c r="AK466" s="74">
        <f t="shared" si="88"/>
        <v>0</v>
      </c>
      <c r="AL466" s="74">
        <f t="shared" si="88"/>
        <v>0</v>
      </c>
      <c r="AM466" s="74">
        <f t="shared" si="88"/>
        <v>0</v>
      </c>
      <c r="AN466" s="74">
        <f t="shared" si="88"/>
        <v>0</v>
      </c>
      <c r="AO466" s="74">
        <f t="shared" si="88"/>
        <v>0</v>
      </c>
      <c r="AP466" s="74">
        <f t="shared" si="88"/>
        <v>0</v>
      </c>
      <c r="AQ466" s="74">
        <f t="shared" si="89"/>
        <v>0</v>
      </c>
      <c r="AR466" s="74">
        <f t="shared" si="89"/>
        <v>0</v>
      </c>
      <c r="AS466" s="74">
        <f t="shared" si="89"/>
        <v>0</v>
      </c>
      <c r="AT466" s="74">
        <f t="shared" si="89"/>
        <v>0</v>
      </c>
      <c r="AU466" s="74">
        <f t="shared" si="89"/>
        <v>0</v>
      </c>
      <c r="AV466" s="74">
        <f t="shared" si="89"/>
        <v>0</v>
      </c>
      <c r="AW466" s="74">
        <f t="shared" si="89"/>
        <v>0</v>
      </c>
      <c r="AX466" s="74">
        <f t="shared" ref="AX466:BB481" si="90">IF(ISERROR(VLOOKUP($P466,Member_Tab,4,FALSE)),0,(VLOOKUP($P466,Member_Tab,4,FALSE) * 0.2 * AX$7) * (IF(AND(AX$5 &gt;= VLOOKUP($P466,Member_Tab,6,FALSE), AX$5 &lt;= VLOOKUP($P466,Member_Tab,7,FALSE)),1,0))  )</f>
        <v>0</v>
      </c>
      <c r="AY466" s="74">
        <f t="shared" si="90"/>
        <v>0</v>
      </c>
      <c r="AZ466" s="74">
        <f t="shared" si="90"/>
        <v>0</v>
      </c>
      <c r="BA466" s="74">
        <f t="shared" si="90"/>
        <v>0</v>
      </c>
      <c r="BB466" s="74">
        <f t="shared" si="90"/>
        <v>0</v>
      </c>
    </row>
    <row r="467" s="179" customFormat="1" hidden="1" outlineLevel="1">
      <c r="E467" s="37"/>
      <c r="K467" s="37"/>
      <c r="L467" s="37"/>
      <c r="M467" s="37"/>
      <c r="N467" s="37"/>
      <c r="P467" s="183">
        <f t="shared" si="86"/>
        <v>0</v>
      </c>
      <c r="Q467" s="37"/>
      <c r="R467" s="184"/>
      <c r="S467" s="74">
        <f t="shared" si="87"/>
        <v>0</v>
      </c>
      <c r="T467" s="74">
        <f t="shared" si="87"/>
        <v>0</v>
      </c>
      <c r="U467" s="74">
        <f t="shared" si="87"/>
        <v>0</v>
      </c>
      <c r="V467" s="74">
        <f t="shared" si="87"/>
        <v>0</v>
      </c>
      <c r="W467" s="74">
        <f t="shared" si="87"/>
        <v>0</v>
      </c>
      <c r="X467" s="74">
        <f t="shared" si="87"/>
        <v>0</v>
      </c>
      <c r="Y467" s="74">
        <f t="shared" si="87"/>
        <v>0</v>
      </c>
      <c r="Z467" s="74">
        <f t="shared" si="87"/>
        <v>0</v>
      </c>
      <c r="AA467" s="74">
        <f t="shared" si="87"/>
        <v>0</v>
      </c>
      <c r="AB467" s="74">
        <f t="shared" si="87"/>
        <v>0</v>
      </c>
      <c r="AC467" s="74">
        <f t="shared" si="87"/>
        <v>0</v>
      </c>
      <c r="AD467" s="74">
        <f t="shared" si="87"/>
        <v>0</v>
      </c>
      <c r="AE467" s="74">
        <f t="shared" si="88"/>
        <v>0</v>
      </c>
      <c r="AF467" s="74">
        <f t="shared" si="88"/>
        <v>0</v>
      </c>
      <c r="AG467" s="74">
        <f t="shared" si="88"/>
        <v>0</v>
      </c>
      <c r="AH467" s="74">
        <f t="shared" si="88"/>
        <v>0</v>
      </c>
      <c r="AI467" s="74">
        <f t="shared" si="88"/>
        <v>0</v>
      </c>
      <c r="AJ467" s="74">
        <f t="shared" si="88"/>
        <v>0</v>
      </c>
      <c r="AK467" s="74">
        <f t="shared" si="88"/>
        <v>0</v>
      </c>
      <c r="AL467" s="74">
        <f t="shared" si="88"/>
        <v>0</v>
      </c>
      <c r="AM467" s="74">
        <f t="shared" si="88"/>
        <v>0</v>
      </c>
      <c r="AN467" s="74">
        <f t="shared" si="88"/>
        <v>0</v>
      </c>
      <c r="AO467" s="74">
        <f t="shared" si="88"/>
        <v>0</v>
      </c>
      <c r="AP467" s="74">
        <f t="shared" si="88"/>
        <v>0</v>
      </c>
      <c r="AQ467" s="74">
        <f t="shared" si="89"/>
        <v>0</v>
      </c>
      <c r="AR467" s="74">
        <f t="shared" si="89"/>
        <v>0</v>
      </c>
      <c r="AS467" s="74">
        <f t="shared" si="89"/>
        <v>0</v>
      </c>
      <c r="AT467" s="74">
        <f t="shared" si="89"/>
        <v>0</v>
      </c>
      <c r="AU467" s="74">
        <f t="shared" si="89"/>
        <v>0</v>
      </c>
      <c r="AV467" s="74">
        <f t="shared" si="89"/>
        <v>0</v>
      </c>
      <c r="AW467" s="74">
        <f t="shared" si="89"/>
        <v>0</v>
      </c>
      <c r="AX467" s="74">
        <f t="shared" si="89"/>
        <v>0</v>
      </c>
      <c r="AY467" s="74">
        <f t="shared" si="90"/>
        <v>0</v>
      </c>
      <c r="AZ467" s="74">
        <f t="shared" si="90"/>
        <v>0</v>
      </c>
      <c r="BA467" s="74">
        <f t="shared" si="90"/>
        <v>0</v>
      </c>
      <c r="BB467" s="74">
        <f t="shared" si="90"/>
        <v>0</v>
      </c>
    </row>
    <row r="468" s="179" customFormat="1" hidden="1" outlineLevel="1">
      <c r="E468" s="37"/>
      <c r="K468" s="37"/>
      <c r="L468" s="37"/>
      <c r="M468" s="37"/>
      <c r="N468" s="37"/>
      <c r="P468" s="183">
        <f t="shared" si="86"/>
        <v>0</v>
      </c>
      <c r="Q468" s="37"/>
      <c r="R468" s="184"/>
      <c r="S468" s="74">
        <f t="shared" si="87"/>
        <v>0</v>
      </c>
      <c r="T468" s="74">
        <f t="shared" si="87"/>
        <v>0</v>
      </c>
      <c r="U468" s="74">
        <f t="shared" si="87"/>
        <v>0</v>
      </c>
      <c r="V468" s="74">
        <f t="shared" si="87"/>
        <v>0</v>
      </c>
      <c r="W468" s="74">
        <f t="shared" si="87"/>
        <v>0</v>
      </c>
      <c r="X468" s="74">
        <f t="shared" si="87"/>
        <v>0</v>
      </c>
      <c r="Y468" s="74">
        <f t="shared" si="87"/>
        <v>0</v>
      </c>
      <c r="Z468" s="74">
        <f t="shared" si="87"/>
        <v>0</v>
      </c>
      <c r="AA468" s="74">
        <f t="shared" si="87"/>
        <v>0</v>
      </c>
      <c r="AB468" s="74">
        <f t="shared" si="87"/>
        <v>0</v>
      </c>
      <c r="AC468" s="74">
        <f t="shared" si="87"/>
        <v>0</v>
      </c>
      <c r="AD468" s="74">
        <f t="shared" si="87"/>
        <v>0</v>
      </c>
      <c r="AE468" s="74">
        <f t="shared" si="88"/>
        <v>0</v>
      </c>
      <c r="AF468" s="74">
        <f t="shared" si="88"/>
        <v>0</v>
      </c>
      <c r="AG468" s="74">
        <f t="shared" si="88"/>
        <v>0</v>
      </c>
      <c r="AH468" s="74">
        <f t="shared" si="88"/>
        <v>0</v>
      </c>
      <c r="AI468" s="74">
        <f t="shared" si="88"/>
        <v>0</v>
      </c>
      <c r="AJ468" s="74">
        <f t="shared" si="88"/>
        <v>0</v>
      </c>
      <c r="AK468" s="74">
        <f t="shared" si="88"/>
        <v>0</v>
      </c>
      <c r="AL468" s="74">
        <f t="shared" si="88"/>
        <v>0</v>
      </c>
      <c r="AM468" s="74">
        <f t="shared" si="88"/>
        <v>0</v>
      </c>
      <c r="AN468" s="74">
        <f t="shared" si="88"/>
        <v>0</v>
      </c>
      <c r="AO468" s="74">
        <f t="shared" si="88"/>
        <v>0</v>
      </c>
      <c r="AP468" s="74">
        <f t="shared" si="88"/>
        <v>0</v>
      </c>
      <c r="AQ468" s="74">
        <f t="shared" si="89"/>
        <v>0</v>
      </c>
      <c r="AR468" s="74">
        <f t="shared" si="89"/>
        <v>0</v>
      </c>
      <c r="AS468" s="74">
        <f t="shared" si="89"/>
        <v>0</v>
      </c>
      <c r="AT468" s="74">
        <f t="shared" si="89"/>
        <v>0</v>
      </c>
      <c r="AU468" s="74">
        <f t="shared" si="89"/>
        <v>0</v>
      </c>
      <c r="AV468" s="74">
        <f t="shared" si="89"/>
        <v>0</v>
      </c>
      <c r="AW468" s="74">
        <f t="shared" si="89"/>
        <v>0</v>
      </c>
      <c r="AX468" s="74">
        <f t="shared" si="89"/>
        <v>0</v>
      </c>
      <c r="AY468" s="74">
        <f t="shared" si="90"/>
        <v>0</v>
      </c>
      <c r="AZ468" s="74">
        <f t="shared" si="90"/>
        <v>0</v>
      </c>
      <c r="BA468" s="74">
        <f t="shared" si="90"/>
        <v>0</v>
      </c>
      <c r="BB468" s="74">
        <f t="shared" si="90"/>
        <v>0</v>
      </c>
    </row>
    <row r="469" s="179" customFormat="1" hidden="1" outlineLevel="1">
      <c r="E469" s="37"/>
      <c r="K469" s="37"/>
      <c r="L469" s="37"/>
      <c r="M469" s="37"/>
      <c r="N469" s="37"/>
      <c r="P469" s="183">
        <f t="shared" si="86"/>
        <v>0</v>
      </c>
      <c r="Q469" s="37"/>
      <c r="R469" s="184"/>
      <c r="S469" s="74">
        <f t="shared" si="87"/>
        <v>0</v>
      </c>
      <c r="T469" s="74">
        <f t="shared" si="87"/>
        <v>0</v>
      </c>
      <c r="U469" s="74">
        <f t="shared" si="87"/>
        <v>0</v>
      </c>
      <c r="V469" s="74">
        <f t="shared" si="87"/>
        <v>0</v>
      </c>
      <c r="W469" s="74">
        <f t="shared" si="87"/>
        <v>0</v>
      </c>
      <c r="X469" s="74">
        <f t="shared" si="87"/>
        <v>0</v>
      </c>
      <c r="Y469" s="74">
        <f t="shared" si="87"/>
        <v>0</v>
      </c>
      <c r="Z469" s="74">
        <f t="shared" si="87"/>
        <v>0</v>
      </c>
      <c r="AA469" s="74">
        <f t="shared" si="87"/>
        <v>0</v>
      </c>
      <c r="AB469" s="74">
        <f t="shared" si="87"/>
        <v>0</v>
      </c>
      <c r="AC469" s="74">
        <f t="shared" si="87"/>
        <v>0</v>
      </c>
      <c r="AD469" s="74">
        <f t="shared" si="87"/>
        <v>0</v>
      </c>
      <c r="AE469" s="74">
        <f t="shared" si="88"/>
        <v>0</v>
      </c>
      <c r="AF469" s="74">
        <f t="shared" si="88"/>
        <v>0</v>
      </c>
      <c r="AG469" s="74">
        <f t="shared" si="88"/>
        <v>0</v>
      </c>
      <c r="AH469" s="74">
        <f t="shared" si="88"/>
        <v>0</v>
      </c>
      <c r="AI469" s="74">
        <f t="shared" si="88"/>
        <v>0</v>
      </c>
      <c r="AJ469" s="74">
        <f t="shared" si="88"/>
        <v>0</v>
      </c>
      <c r="AK469" s="74">
        <f t="shared" si="88"/>
        <v>0</v>
      </c>
      <c r="AL469" s="74">
        <f t="shared" si="88"/>
        <v>0</v>
      </c>
      <c r="AM469" s="74">
        <f t="shared" si="88"/>
        <v>0</v>
      </c>
      <c r="AN469" s="74">
        <f t="shared" si="88"/>
        <v>0</v>
      </c>
      <c r="AO469" s="74">
        <f t="shared" si="88"/>
        <v>0</v>
      </c>
      <c r="AP469" s="74">
        <f t="shared" si="88"/>
        <v>0</v>
      </c>
      <c r="AQ469" s="74">
        <f t="shared" si="89"/>
        <v>0</v>
      </c>
      <c r="AR469" s="74">
        <f t="shared" si="89"/>
        <v>0</v>
      </c>
      <c r="AS469" s="74">
        <f t="shared" si="89"/>
        <v>0</v>
      </c>
      <c r="AT469" s="74">
        <f t="shared" si="89"/>
        <v>0</v>
      </c>
      <c r="AU469" s="74">
        <f t="shared" si="89"/>
        <v>0</v>
      </c>
      <c r="AV469" s="74">
        <f t="shared" si="89"/>
        <v>0</v>
      </c>
      <c r="AW469" s="74">
        <f t="shared" si="89"/>
        <v>0</v>
      </c>
      <c r="AX469" s="74">
        <f t="shared" si="89"/>
        <v>0</v>
      </c>
      <c r="AY469" s="74">
        <f t="shared" si="90"/>
        <v>0</v>
      </c>
      <c r="AZ469" s="74">
        <f t="shared" si="90"/>
        <v>0</v>
      </c>
      <c r="BA469" s="74">
        <f t="shared" si="90"/>
        <v>0</v>
      </c>
      <c r="BB469" s="74">
        <f t="shared" si="90"/>
        <v>0</v>
      </c>
    </row>
    <row r="470" s="179" customFormat="1" hidden="1" outlineLevel="1">
      <c r="E470" s="37"/>
      <c r="K470" s="37"/>
      <c r="L470" s="37"/>
      <c r="M470" s="37"/>
      <c r="N470" s="37"/>
      <c r="P470" s="183">
        <f t="shared" si="86"/>
        <v>0</v>
      </c>
      <c r="Q470" s="37"/>
      <c r="R470" s="184"/>
      <c r="S470" s="74">
        <f t="shared" si="87"/>
        <v>0</v>
      </c>
      <c r="T470" s="74">
        <f t="shared" si="87"/>
        <v>0</v>
      </c>
      <c r="U470" s="74">
        <f t="shared" si="87"/>
        <v>0</v>
      </c>
      <c r="V470" s="74">
        <f t="shared" si="87"/>
        <v>0</v>
      </c>
      <c r="W470" s="74">
        <f t="shared" si="87"/>
        <v>0</v>
      </c>
      <c r="X470" s="74">
        <f t="shared" si="87"/>
        <v>0</v>
      </c>
      <c r="Y470" s="74">
        <f t="shared" si="87"/>
        <v>0</v>
      </c>
      <c r="Z470" s="74">
        <f t="shared" si="87"/>
        <v>0</v>
      </c>
      <c r="AA470" s="74">
        <f t="shared" si="87"/>
        <v>0</v>
      </c>
      <c r="AB470" s="74">
        <f t="shared" si="87"/>
        <v>0</v>
      </c>
      <c r="AC470" s="74">
        <f t="shared" si="87"/>
        <v>0</v>
      </c>
      <c r="AD470" s="74">
        <f t="shared" si="87"/>
        <v>0</v>
      </c>
      <c r="AE470" s="74">
        <f t="shared" si="88"/>
        <v>0</v>
      </c>
      <c r="AF470" s="74">
        <f t="shared" si="88"/>
        <v>0</v>
      </c>
      <c r="AG470" s="74">
        <f t="shared" si="88"/>
        <v>0</v>
      </c>
      <c r="AH470" s="74">
        <f t="shared" si="88"/>
        <v>0</v>
      </c>
      <c r="AI470" s="74">
        <f t="shared" si="88"/>
        <v>0</v>
      </c>
      <c r="AJ470" s="74">
        <f t="shared" si="88"/>
        <v>0</v>
      </c>
      <c r="AK470" s="74">
        <f t="shared" si="88"/>
        <v>0</v>
      </c>
      <c r="AL470" s="74">
        <f t="shared" si="88"/>
        <v>0</v>
      </c>
      <c r="AM470" s="74">
        <f t="shared" si="88"/>
        <v>0</v>
      </c>
      <c r="AN470" s="74">
        <f t="shared" si="88"/>
        <v>0</v>
      </c>
      <c r="AO470" s="74">
        <f t="shared" si="88"/>
        <v>0</v>
      </c>
      <c r="AP470" s="74">
        <f t="shared" si="88"/>
        <v>0</v>
      </c>
      <c r="AQ470" s="74">
        <f t="shared" si="89"/>
        <v>0</v>
      </c>
      <c r="AR470" s="74">
        <f t="shared" si="89"/>
        <v>0</v>
      </c>
      <c r="AS470" s="74">
        <f t="shared" si="89"/>
        <v>0</v>
      </c>
      <c r="AT470" s="74">
        <f t="shared" si="89"/>
        <v>0</v>
      </c>
      <c r="AU470" s="74">
        <f t="shared" si="89"/>
        <v>0</v>
      </c>
      <c r="AV470" s="74">
        <f t="shared" si="89"/>
        <v>0</v>
      </c>
      <c r="AW470" s="74">
        <f t="shared" si="89"/>
        <v>0</v>
      </c>
      <c r="AX470" s="74">
        <f t="shared" si="89"/>
        <v>0</v>
      </c>
      <c r="AY470" s="74">
        <f t="shared" si="90"/>
        <v>0</v>
      </c>
      <c r="AZ470" s="74">
        <f t="shared" si="90"/>
        <v>0</v>
      </c>
      <c r="BA470" s="74">
        <f t="shared" si="90"/>
        <v>0</v>
      </c>
      <c r="BB470" s="74">
        <f t="shared" si="90"/>
        <v>0</v>
      </c>
    </row>
    <row r="471" s="179" customFormat="1" hidden="1" outlineLevel="1">
      <c r="E471" s="37"/>
      <c r="K471" s="37"/>
      <c r="L471" s="37"/>
      <c r="M471" s="37"/>
      <c r="N471" s="37"/>
      <c r="P471" s="183">
        <f t="shared" si="86"/>
        <v>0</v>
      </c>
      <c r="Q471" s="37"/>
      <c r="R471" s="184"/>
      <c r="S471" s="74">
        <f t="shared" si="87"/>
        <v>0</v>
      </c>
      <c r="T471" s="74">
        <f t="shared" si="87"/>
        <v>0</v>
      </c>
      <c r="U471" s="74">
        <f t="shared" si="87"/>
        <v>0</v>
      </c>
      <c r="V471" s="74">
        <f t="shared" si="87"/>
        <v>0</v>
      </c>
      <c r="W471" s="74">
        <f t="shared" si="87"/>
        <v>0</v>
      </c>
      <c r="X471" s="74">
        <f t="shared" si="87"/>
        <v>0</v>
      </c>
      <c r="Y471" s="74">
        <f t="shared" si="87"/>
        <v>0</v>
      </c>
      <c r="Z471" s="74">
        <f t="shared" si="87"/>
        <v>0</v>
      </c>
      <c r="AA471" s="74">
        <f t="shared" si="87"/>
        <v>0</v>
      </c>
      <c r="AB471" s="74">
        <f t="shared" si="87"/>
        <v>0</v>
      </c>
      <c r="AC471" s="74">
        <f t="shared" si="87"/>
        <v>0</v>
      </c>
      <c r="AD471" s="74">
        <f t="shared" si="87"/>
        <v>0</v>
      </c>
      <c r="AE471" s="74">
        <f t="shared" si="87"/>
        <v>0</v>
      </c>
      <c r="AF471" s="74">
        <f t="shared" si="87"/>
        <v>0</v>
      </c>
      <c r="AG471" s="74">
        <f t="shared" si="87"/>
        <v>0</v>
      </c>
      <c r="AH471" s="74">
        <f t="shared" si="87"/>
        <v>0</v>
      </c>
      <c r="AI471" s="74">
        <f t="shared" si="88"/>
        <v>0</v>
      </c>
      <c r="AJ471" s="74">
        <f t="shared" si="88"/>
        <v>0</v>
      </c>
      <c r="AK471" s="74">
        <f t="shared" si="88"/>
        <v>0</v>
      </c>
      <c r="AL471" s="74">
        <f t="shared" si="88"/>
        <v>0</v>
      </c>
      <c r="AM471" s="74">
        <f t="shared" si="88"/>
        <v>0</v>
      </c>
      <c r="AN471" s="74">
        <f t="shared" si="88"/>
        <v>0</v>
      </c>
      <c r="AO471" s="74">
        <f t="shared" si="88"/>
        <v>0</v>
      </c>
      <c r="AP471" s="74">
        <f t="shared" si="88"/>
        <v>0</v>
      </c>
      <c r="AQ471" s="74">
        <f t="shared" si="89"/>
        <v>0</v>
      </c>
      <c r="AR471" s="74">
        <f t="shared" si="89"/>
        <v>0</v>
      </c>
      <c r="AS471" s="74">
        <f t="shared" si="89"/>
        <v>0</v>
      </c>
      <c r="AT471" s="74">
        <f t="shared" si="89"/>
        <v>0</v>
      </c>
      <c r="AU471" s="74">
        <f t="shared" si="89"/>
        <v>0</v>
      </c>
      <c r="AV471" s="74">
        <f t="shared" si="89"/>
        <v>0</v>
      </c>
      <c r="AW471" s="74">
        <f t="shared" si="89"/>
        <v>0</v>
      </c>
      <c r="AX471" s="74">
        <f t="shared" si="89"/>
        <v>0</v>
      </c>
      <c r="AY471" s="74">
        <f t="shared" si="90"/>
        <v>0</v>
      </c>
      <c r="AZ471" s="74">
        <f t="shared" si="90"/>
        <v>0</v>
      </c>
      <c r="BA471" s="74">
        <f t="shared" si="90"/>
        <v>0</v>
      </c>
      <c r="BB471" s="74">
        <f t="shared" si="90"/>
        <v>0</v>
      </c>
    </row>
    <row r="472" s="179" customFormat="1" hidden="1" outlineLevel="1">
      <c r="E472" s="37"/>
      <c r="K472" s="37"/>
      <c r="L472" s="37"/>
      <c r="M472" s="37"/>
      <c r="N472" s="37"/>
      <c r="P472" s="183">
        <f t="shared" si="86"/>
        <v>0</v>
      </c>
      <c r="Q472" s="37"/>
      <c r="R472" s="184"/>
      <c r="S472" s="74">
        <f t="shared" si="87"/>
        <v>0</v>
      </c>
      <c r="T472" s="74">
        <f t="shared" si="87"/>
        <v>0</v>
      </c>
      <c r="U472" s="74">
        <f t="shared" si="87"/>
        <v>0</v>
      </c>
      <c r="V472" s="74">
        <f t="shared" si="87"/>
        <v>0</v>
      </c>
      <c r="W472" s="74">
        <f t="shared" si="87"/>
        <v>0</v>
      </c>
      <c r="X472" s="74">
        <f t="shared" si="87"/>
        <v>0</v>
      </c>
      <c r="Y472" s="74">
        <f t="shared" si="87"/>
        <v>0</v>
      </c>
      <c r="Z472" s="74">
        <f t="shared" si="87"/>
        <v>0</v>
      </c>
      <c r="AA472" s="74">
        <f t="shared" si="87"/>
        <v>0</v>
      </c>
      <c r="AB472" s="74">
        <f t="shared" si="87"/>
        <v>0</v>
      </c>
      <c r="AC472" s="74">
        <f t="shared" si="87"/>
        <v>0</v>
      </c>
      <c r="AD472" s="74">
        <f t="shared" si="87"/>
        <v>0</v>
      </c>
      <c r="AE472" s="74">
        <f t="shared" si="88"/>
        <v>0</v>
      </c>
      <c r="AF472" s="74">
        <f t="shared" si="88"/>
        <v>0</v>
      </c>
      <c r="AG472" s="74">
        <f t="shared" si="88"/>
        <v>0</v>
      </c>
      <c r="AH472" s="74">
        <f t="shared" si="88"/>
        <v>0</v>
      </c>
      <c r="AI472" s="74">
        <f t="shared" si="88"/>
        <v>0</v>
      </c>
      <c r="AJ472" s="74">
        <f t="shared" si="88"/>
        <v>0</v>
      </c>
      <c r="AK472" s="74">
        <f t="shared" si="88"/>
        <v>0</v>
      </c>
      <c r="AL472" s="74">
        <f t="shared" si="88"/>
        <v>0</v>
      </c>
      <c r="AM472" s="74">
        <f t="shared" si="88"/>
        <v>0</v>
      </c>
      <c r="AN472" s="74">
        <f t="shared" si="88"/>
        <v>0</v>
      </c>
      <c r="AO472" s="74">
        <f t="shared" si="88"/>
        <v>0</v>
      </c>
      <c r="AP472" s="74">
        <f t="shared" si="88"/>
        <v>0</v>
      </c>
      <c r="AQ472" s="74">
        <f t="shared" si="89"/>
        <v>0</v>
      </c>
      <c r="AR472" s="74">
        <f t="shared" si="89"/>
        <v>0</v>
      </c>
      <c r="AS472" s="74">
        <f t="shared" si="89"/>
        <v>0</v>
      </c>
      <c r="AT472" s="74">
        <f t="shared" si="89"/>
        <v>0</v>
      </c>
      <c r="AU472" s="74">
        <f t="shared" si="89"/>
        <v>0</v>
      </c>
      <c r="AV472" s="74">
        <f t="shared" si="89"/>
        <v>0</v>
      </c>
      <c r="AW472" s="74">
        <f t="shared" si="89"/>
        <v>0</v>
      </c>
      <c r="AX472" s="74">
        <f t="shared" si="89"/>
        <v>0</v>
      </c>
      <c r="AY472" s="74">
        <f t="shared" si="90"/>
        <v>0</v>
      </c>
      <c r="AZ472" s="74">
        <f t="shared" si="90"/>
        <v>0</v>
      </c>
      <c r="BA472" s="74">
        <f t="shared" si="90"/>
        <v>0</v>
      </c>
      <c r="BB472" s="74">
        <f t="shared" si="90"/>
        <v>0</v>
      </c>
    </row>
    <row r="473" s="179" customFormat="1" hidden="1" outlineLevel="1">
      <c r="E473" s="37"/>
      <c r="K473" s="37"/>
      <c r="L473" s="37"/>
      <c r="M473" s="37"/>
      <c r="N473" s="37"/>
      <c r="P473" s="183">
        <f t="shared" si="86"/>
        <v>0</v>
      </c>
      <c r="Q473" s="37"/>
      <c r="R473" s="184"/>
      <c r="S473" s="74">
        <f t="shared" si="87"/>
        <v>0</v>
      </c>
      <c r="T473" s="74">
        <f t="shared" si="87"/>
        <v>0</v>
      </c>
      <c r="U473" s="74">
        <f t="shared" si="87"/>
        <v>0</v>
      </c>
      <c r="V473" s="74">
        <f t="shared" si="87"/>
        <v>0</v>
      </c>
      <c r="W473" s="74">
        <f t="shared" si="87"/>
        <v>0</v>
      </c>
      <c r="X473" s="74">
        <f t="shared" si="87"/>
        <v>0</v>
      </c>
      <c r="Y473" s="74">
        <f t="shared" si="87"/>
        <v>0</v>
      </c>
      <c r="Z473" s="74">
        <f t="shared" si="87"/>
        <v>0</v>
      </c>
      <c r="AA473" s="74">
        <f t="shared" si="87"/>
        <v>0</v>
      </c>
      <c r="AB473" s="74">
        <f t="shared" si="87"/>
        <v>0</v>
      </c>
      <c r="AC473" s="74">
        <f t="shared" si="87"/>
        <v>0</v>
      </c>
      <c r="AD473" s="74">
        <f t="shared" si="87"/>
        <v>0</v>
      </c>
      <c r="AE473" s="74">
        <f t="shared" si="88"/>
        <v>0</v>
      </c>
      <c r="AF473" s="74">
        <f t="shared" si="88"/>
        <v>0</v>
      </c>
      <c r="AG473" s="74">
        <f t="shared" si="88"/>
        <v>0</v>
      </c>
      <c r="AH473" s="74">
        <f t="shared" si="88"/>
        <v>0</v>
      </c>
      <c r="AI473" s="74">
        <f t="shared" si="88"/>
        <v>0</v>
      </c>
      <c r="AJ473" s="74">
        <f t="shared" si="88"/>
        <v>0</v>
      </c>
      <c r="AK473" s="74">
        <f t="shared" si="88"/>
        <v>0</v>
      </c>
      <c r="AL473" s="74">
        <f t="shared" si="88"/>
        <v>0</v>
      </c>
      <c r="AM473" s="74">
        <f t="shared" si="88"/>
        <v>0</v>
      </c>
      <c r="AN473" s="74">
        <f t="shared" si="88"/>
        <v>0</v>
      </c>
      <c r="AO473" s="74">
        <f t="shared" si="88"/>
        <v>0</v>
      </c>
      <c r="AP473" s="74">
        <f t="shared" si="88"/>
        <v>0</v>
      </c>
      <c r="AQ473" s="74">
        <f t="shared" si="89"/>
        <v>0</v>
      </c>
      <c r="AR473" s="74">
        <f t="shared" si="89"/>
        <v>0</v>
      </c>
      <c r="AS473" s="74">
        <f t="shared" si="89"/>
        <v>0</v>
      </c>
      <c r="AT473" s="74">
        <f t="shared" si="89"/>
        <v>0</v>
      </c>
      <c r="AU473" s="74">
        <f t="shared" si="89"/>
        <v>0</v>
      </c>
      <c r="AV473" s="74">
        <f t="shared" si="89"/>
        <v>0</v>
      </c>
      <c r="AW473" s="74">
        <f t="shared" si="89"/>
        <v>0</v>
      </c>
      <c r="AX473" s="74">
        <f t="shared" si="89"/>
        <v>0</v>
      </c>
      <c r="AY473" s="74">
        <f t="shared" si="90"/>
        <v>0</v>
      </c>
      <c r="AZ473" s="74">
        <f t="shared" si="90"/>
        <v>0</v>
      </c>
      <c r="BA473" s="74">
        <f t="shared" si="90"/>
        <v>0</v>
      </c>
      <c r="BB473" s="74">
        <f t="shared" si="90"/>
        <v>0</v>
      </c>
    </row>
    <row r="474" s="179" customFormat="1" hidden="1" outlineLevel="1">
      <c r="E474" s="37"/>
      <c r="K474" s="37"/>
      <c r="L474" s="37"/>
      <c r="M474" s="37"/>
      <c r="N474" s="37"/>
      <c r="P474" s="183">
        <f t="shared" si="86"/>
        <v>0</v>
      </c>
      <c r="Q474" s="37"/>
      <c r="R474" s="184"/>
      <c r="S474" s="74">
        <f t="shared" si="87"/>
        <v>0</v>
      </c>
      <c r="T474" s="74">
        <f t="shared" si="87"/>
        <v>0</v>
      </c>
      <c r="U474" s="74">
        <f t="shared" si="87"/>
        <v>0</v>
      </c>
      <c r="V474" s="74">
        <f t="shared" si="87"/>
        <v>0</v>
      </c>
      <c r="W474" s="74">
        <f t="shared" si="87"/>
        <v>0</v>
      </c>
      <c r="X474" s="74">
        <f t="shared" si="87"/>
        <v>0</v>
      </c>
      <c r="Y474" s="74">
        <f t="shared" si="87"/>
        <v>0</v>
      </c>
      <c r="Z474" s="74">
        <f t="shared" si="87"/>
        <v>0</v>
      </c>
      <c r="AA474" s="74">
        <f t="shared" si="87"/>
        <v>0</v>
      </c>
      <c r="AB474" s="74">
        <f t="shared" si="87"/>
        <v>0</v>
      </c>
      <c r="AC474" s="74">
        <f t="shared" si="87"/>
        <v>0</v>
      </c>
      <c r="AD474" s="74">
        <f t="shared" si="87"/>
        <v>0</v>
      </c>
      <c r="AE474" s="74">
        <f t="shared" si="88"/>
        <v>0</v>
      </c>
      <c r="AF474" s="74">
        <f t="shared" si="88"/>
        <v>0</v>
      </c>
      <c r="AG474" s="74">
        <f t="shared" si="88"/>
        <v>0</v>
      </c>
      <c r="AH474" s="74">
        <f t="shared" si="88"/>
        <v>0</v>
      </c>
      <c r="AI474" s="74">
        <f t="shared" si="88"/>
        <v>0</v>
      </c>
      <c r="AJ474" s="74">
        <f t="shared" si="88"/>
        <v>0</v>
      </c>
      <c r="AK474" s="74">
        <f t="shared" si="88"/>
        <v>0</v>
      </c>
      <c r="AL474" s="74">
        <f t="shared" si="88"/>
        <v>0</v>
      </c>
      <c r="AM474" s="74">
        <f t="shared" si="88"/>
        <v>0</v>
      </c>
      <c r="AN474" s="74">
        <f t="shared" si="88"/>
        <v>0</v>
      </c>
      <c r="AO474" s="74">
        <f t="shared" si="88"/>
        <v>0</v>
      </c>
      <c r="AP474" s="74">
        <f t="shared" si="88"/>
        <v>0</v>
      </c>
      <c r="AQ474" s="74">
        <f t="shared" si="89"/>
        <v>0</v>
      </c>
      <c r="AR474" s="74">
        <f t="shared" si="89"/>
        <v>0</v>
      </c>
      <c r="AS474" s="74">
        <f t="shared" si="89"/>
        <v>0</v>
      </c>
      <c r="AT474" s="74">
        <f t="shared" si="89"/>
        <v>0</v>
      </c>
      <c r="AU474" s="74">
        <f t="shared" si="89"/>
        <v>0</v>
      </c>
      <c r="AV474" s="74">
        <f t="shared" si="89"/>
        <v>0</v>
      </c>
      <c r="AW474" s="74">
        <f t="shared" si="89"/>
        <v>0</v>
      </c>
      <c r="AX474" s="74">
        <f t="shared" si="89"/>
        <v>0</v>
      </c>
      <c r="AY474" s="74">
        <f t="shared" si="90"/>
        <v>0</v>
      </c>
      <c r="AZ474" s="74">
        <f t="shared" si="90"/>
        <v>0</v>
      </c>
      <c r="BA474" s="74">
        <f t="shared" si="90"/>
        <v>0</v>
      </c>
      <c r="BB474" s="74">
        <f t="shared" si="90"/>
        <v>0</v>
      </c>
    </row>
    <row r="475" s="179" customFormat="1" hidden="1" outlineLevel="1">
      <c r="E475" s="37"/>
      <c r="K475" s="37"/>
      <c r="L475" s="37"/>
      <c r="M475" s="37"/>
      <c r="N475" s="37"/>
      <c r="P475" s="183">
        <f t="shared" si="86"/>
        <v>0</v>
      </c>
      <c r="Q475" s="37"/>
      <c r="R475" s="184"/>
      <c r="S475" s="74">
        <f t="shared" si="87"/>
        <v>0</v>
      </c>
      <c r="T475" s="74">
        <f t="shared" si="87"/>
        <v>0</v>
      </c>
      <c r="U475" s="74">
        <f t="shared" si="87"/>
        <v>0</v>
      </c>
      <c r="V475" s="74">
        <f t="shared" si="87"/>
        <v>0</v>
      </c>
      <c r="W475" s="74">
        <f t="shared" si="87"/>
        <v>0</v>
      </c>
      <c r="X475" s="74">
        <f t="shared" si="87"/>
        <v>0</v>
      </c>
      <c r="Y475" s="74">
        <f t="shared" si="87"/>
        <v>0</v>
      </c>
      <c r="Z475" s="74">
        <f t="shared" si="87"/>
        <v>0</v>
      </c>
      <c r="AA475" s="74">
        <f t="shared" si="87"/>
        <v>0</v>
      </c>
      <c r="AB475" s="74">
        <f t="shared" si="87"/>
        <v>0</v>
      </c>
      <c r="AC475" s="74">
        <f t="shared" si="87"/>
        <v>0</v>
      </c>
      <c r="AD475" s="74">
        <f t="shared" si="87"/>
        <v>0</v>
      </c>
      <c r="AE475" s="74">
        <f t="shared" si="88"/>
        <v>0</v>
      </c>
      <c r="AF475" s="74">
        <f t="shared" si="88"/>
        <v>0</v>
      </c>
      <c r="AG475" s="74">
        <f t="shared" si="88"/>
        <v>0</v>
      </c>
      <c r="AH475" s="74">
        <f t="shared" si="88"/>
        <v>0</v>
      </c>
      <c r="AI475" s="74">
        <f t="shared" si="88"/>
        <v>0</v>
      </c>
      <c r="AJ475" s="74">
        <f t="shared" si="88"/>
        <v>0</v>
      </c>
      <c r="AK475" s="74">
        <f t="shared" si="88"/>
        <v>0</v>
      </c>
      <c r="AL475" s="74">
        <f t="shared" si="88"/>
        <v>0</v>
      </c>
      <c r="AM475" s="74">
        <f t="shared" si="88"/>
        <v>0</v>
      </c>
      <c r="AN475" s="74">
        <f t="shared" si="88"/>
        <v>0</v>
      </c>
      <c r="AO475" s="74">
        <f t="shared" si="88"/>
        <v>0</v>
      </c>
      <c r="AP475" s="74">
        <f t="shared" si="88"/>
        <v>0</v>
      </c>
      <c r="AQ475" s="74">
        <f t="shared" si="89"/>
        <v>0</v>
      </c>
      <c r="AR475" s="74">
        <f t="shared" si="89"/>
        <v>0</v>
      </c>
      <c r="AS475" s="74">
        <f t="shared" si="89"/>
        <v>0</v>
      </c>
      <c r="AT475" s="74">
        <f t="shared" si="89"/>
        <v>0</v>
      </c>
      <c r="AU475" s="74">
        <f t="shared" si="89"/>
        <v>0</v>
      </c>
      <c r="AV475" s="74">
        <f t="shared" si="89"/>
        <v>0</v>
      </c>
      <c r="AW475" s="74">
        <f t="shared" si="89"/>
        <v>0</v>
      </c>
      <c r="AX475" s="74">
        <f t="shared" si="89"/>
        <v>0</v>
      </c>
      <c r="AY475" s="74">
        <f t="shared" si="90"/>
        <v>0</v>
      </c>
      <c r="AZ475" s="74">
        <f t="shared" si="90"/>
        <v>0</v>
      </c>
      <c r="BA475" s="74">
        <f t="shared" si="90"/>
        <v>0</v>
      </c>
      <c r="BB475" s="74">
        <f t="shared" si="90"/>
        <v>0</v>
      </c>
    </row>
    <row r="476" s="179" customFormat="1" hidden="1" outlineLevel="1">
      <c r="E476" s="37"/>
      <c r="K476" s="37"/>
      <c r="L476" s="37"/>
      <c r="M476" s="37"/>
      <c r="N476" s="37"/>
      <c r="P476" s="183">
        <f t="shared" si="86"/>
        <v>0</v>
      </c>
      <c r="Q476" s="37"/>
      <c r="R476" s="184"/>
      <c r="S476" s="74">
        <f t="shared" si="87"/>
        <v>0</v>
      </c>
      <c r="T476" s="74">
        <f t="shared" si="87"/>
        <v>0</v>
      </c>
      <c r="U476" s="74">
        <f t="shared" si="87"/>
        <v>0</v>
      </c>
      <c r="V476" s="74">
        <f t="shared" si="87"/>
        <v>0</v>
      </c>
      <c r="W476" s="74">
        <f t="shared" si="87"/>
        <v>0</v>
      </c>
      <c r="X476" s="74">
        <f t="shared" si="87"/>
        <v>0</v>
      </c>
      <c r="Y476" s="74">
        <f t="shared" si="87"/>
        <v>0</v>
      </c>
      <c r="Z476" s="74">
        <f t="shared" si="87"/>
        <v>0</v>
      </c>
      <c r="AA476" s="74">
        <f t="shared" si="87"/>
        <v>0</v>
      </c>
      <c r="AB476" s="74">
        <f t="shared" si="87"/>
        <v>0</v>
      </c>
      <c r="AC476" s="74">
        <f t="shared" si="87"/>
        <v>0</v>
      </c>
      <c r="AD476" s="74">
        <f t="shared" si="87"/>
        <v>0</v>
      </c>
      <c r="AE476" s="74">
        <f t="shared" si="88"/>
        <v>0</v>
      </c>
      <c r="AF476" s="74">
        <f t="shared" si="88"/>
        <v>0</v>
      </c>
      <c r="AG476" s="74">
        <f t="shared" si="88"/>
        <v>0</v>
      </c>
      <c r="AH476" s="74">
        <f t="shared" si="88"/>
        <v>0</v>
      </c>
      <c r="AI476" s="74">
        <f t="shared" si="88"/>
        <v>0</v>
      </c>
      <c r="AJ476" s="74">
        <f t="shared" si="88"/>
        <v>0</v>
      </c>
      <c r="AK476" s="74">
        <f t="shared" si="88"/>
        <v>0</v>
      </c>
      <c r="AL476" s="74">
        <f t="shared" si="88"/>
        <v>0</v>
      </c>
      <c r="AM476" s="74">
        <f t="shared" si="88"/>
        <v>0</v>
      </c>
      <c r="AN476" s="74">
        <f t="shared" si="88"/>
        <v>0</v>
      </c>
      <c r="AO476" s="74">
        <f t="shared" si="88"/>
        <v>0</v>
      </c>
      <c r="AP476" s="74">
        <f t="shared" si="88"/>
        <v>0</v>
      </c>
      <c r="AQ476" s="74">
        <f t="shared" si="89"/>
        <v>0</v>
      </c>
      <c r="AR476" s="74">
        <f t="shared" si="89"/>
        <v>0</v>
      </c>
      <c r="AS476" s="74">
        <f t="shared" si="89"/>
        <v>0</v>
      </c>
      <c r="AT476" s="74">
        <f t="shared" si="89"/>
        <v>0</v>
      </c>
      <c r="AU476" s="74">
        <f t="shared" si="89"/>
        <v>0</v>
      </c>
      <c r="AV476" s="74">
        <f t="shared" si="89"/>
        <v>0</v>
      </c>
      <c r="AW476" s="74">
        <f t="shared" si="89"/>
        <v>0</v>
      </c>
      <c r="AX476" s="74">
        <f t="shared" si="89"/>
        <v>0</v>
      </c>
      <c r="AY476" s="74">
        <f t="shared" si="90"/>
        <v>0</v>
      </c>
      <c r="AZ476" s="74">
        <f t="shared" si="90"/>
        <v>0</v>
      </c>
      <c r="BA476" s="74">
        <f t="shared" si="90"/>
        <v>0</v>
      </c>
      <c r="BB476" s="74">
        <f t="shared" si="90"/>
        <v>0</v>
      </c>
    </row>
    <row r="477" s="179" customFormat="1" hidden="1" outlineLevel="1">
      <c r="E477" s="37"/>
      <c r="K477" s="37"/>
      <c r="L477" s="37"/>
      <c r="M477" s="37"/>
      <c r="N477" s="37"/>
      <c r="P477" s="183">
        <f t="shared" si="86"/>
        <v>0</v>
      </c>
      <c r="Q477" s="37"/>
      <c r="R477" s="184"/>
      <c r="S477" s="74">
        <f t="shared" si="87"/>
        <v>0</v>
      </c>
      <c r="T477" s="74">
        <f t="shared" si="87"/>
        <v>0</v>
      </c>
      <c r="U477" s="74">
        <f t="shared" si="87"/>
        <v>0</v>
      </c>
      <c r="V477" s="74">
        <f t="shared" si="87"/>
        <v>0</v>
      </c>
      <c r="W477" s="74">
        <f t="shared" si="87"/>
        <v>0</v>
      </c>
      <c r="X477" s="74">
        <f t="shared" si="87"/>
        <v>0</v>
      </c>
      <c r="Y477" s="74">
        <f t="shared" si="87"/>
        <v>0</v>
      </c>
      <c r="Z477" s="74">
        <f t="shared" si="87"/>
        <v>0</v>
      </c>
      <c r="AA477" s="74">
        <f t="shared" si="87"/>
        <v>0</v>
      </c>
      <c r="AB477" s="74">
        <f t="shared" si="87"/>
        <v>0</v>
      </c>
      <c r="AC477" s="74">
        <f t="shared" si="87"/>
        <v>0</v>
      </c>
      <c r="AD477" s="74">
        <f t="shared" si="87"/>
        <v>0</v>
      </c>
      <c r="AE477" s="74">
        <f t="shared" si="88"/>
        <v>0</v>
      </c>
      <c r="AF477" s="74">
        <f t="shared" si="88"/>
        <v>0</v>
      </c>
      <c r="AG477" s="74">
        <f t="shared" si="88"/>
        <v>0</v>
      </c>
      <c r="AH477" s="74">
        <f t="shared" si="88"/>
        <v>0</v>
      </c>
      <c r="AI477" s="74">
        <f t="shared" si="88"/>
        <v>0</v>
      </c>
      <c r="AJ477" s="74">
        <f t="shared" si="88"/>
        <v>0</v>
      </c>
      <c r="AK477" s="74">
        <f t="shared" si="88"/>
        <v>0</v>
      </c>
      <c r="AL477" s="74">
        <f t="shared" si="88"/>
        <v>0</v>
      </c>
      <c r="AM477" s="74">
        <f t="shared" si="88"/>
        <v>0</v>
      </c>
      <c r="AN477" s="74">
        <f t="shared" si="88"/>
        <v>0</v>
      </c>
      <c r="AO477" s="74">
        <f t="shared" si="88"/>
        <v>0</v>
      </c>
      <c r="AP477" s="74">
        <f t="shared" si="88"/>
        <v>0</v>
      </c>
      <c r="AQ477" s="74">
        <f t="shared" si="89"/>
        <v>0</v>
      </c>
      <c r="AR477" s="74">
        <f t="shared" si="89"/>
        <v>0</v>
      </c>
      <c r="AS477" s="74">
        <f t="shared" si="89"/>
        <v>0</v>
      </c>
      <c r="AT477" s="74">
        <f t="shared" si="89"/>
        <v>0</v>
      </c>
      <c r="AU477" s="74">
        <f t="shared" si="89"/>
        <v>0</v>
      </c>
      <c r="AV477" s="74">
        <f t="shared" si="89"/>
        <v>0</v>
      </c>
      <c r="AW477" s="74">
        <f t="shared" si="89"/>
        <v>0</v>
      </c>
      <c r="AX477" s="74">
        <f t="shared" si="89"/>
        <v>0</v>
      </c>
      <c r="AY477" s="74">
        <f t="shared" si="90"/>
        <v>0</v>
      </c>
      <c r="AZ477" s="74">
        <f t="shared" si="90"/>
        <v>0</v>
      </c>
      <c r="BA477" s="74">
        <f t="shared" si="90"/>
        <v>0</v>
      </c>
      <c r="BB477" s="74">
        <f t="shared" si="90"/>
        <v>0</v>
      </c>
    </row>
    <row r="478" s="179" customFormat="1" hidden="1" outlineLevel="1">
      <c r="E478" s="37"/>
      <c r="K478" s="37"/>
      <c r="L478" s="37"/>
      <c r="M478" s="37"/>
      <c r="N478" s="37"/>
      <c r="P478" s="183">
        <f t="shared" si="86"/>
        <v>0</v>
      </c>
      <c r="Q478" s="37"/>
      <c r="R478" s="184"/>
      <c r="S478" s="74">
        <f t="shared" si="87"/>
        <v>0</v>
      </c>
      <c r="T478" s="74">
        <f t="shared" si="87"/>
        <v>0</v>
      </c>
      <c r="U478" s="74">
        <f t="shared" si="87"/>
        <v>0</v>
      </c>
      <c r="V478" s="74">
        <f t="shared" si="87"/>
        <v>0</v>
      </c>
      <c r="W478" s="74">
        <f t="shared" si="87"/>
        <v>0</v>
      </c>
      <c r="X478" s="74">
        <f t="shared" si="87"/>
        <v>0</v>
      </c>
      <c r="Y478" s="74">
        <f t="shared" si="87"/>
        <v>0</v>
      </c>
      <c r="Z478" s="74">
        <f t="shared" si="87"/>
        <v>0</v>
      </c>
      <c r="AA478" s="74">
        <f t="shared" si="87"/>
        <v>0</v>
      </c>
      <c r="AB478" s="74">
        <f t="shared" si="87"/>
        <v>0</v>
      </c>
      <c r="AC478" s="74">
        <f t="shared" si="87"/>
        <v>0</v>
      </c>
      <c r="AD478" s="74">
        <f t="shared" si="87"/>
        <v>0</v>
      </c>
      <c r="AE478" s="74">
        <f t="shared" si="88"/>
        <v>0</v>
      </c>
      <c r="AF478" s="74">
        <f t="shared" si="88"/>
        <v>0</v>
      </c>
      <c r="AG478" s="74">
        <f t="shared" si="88"/>
        <v>0</v>
      </c>
      <c r="AH478" s="74">
        <f t="shared" si="88"/>
        <v>0</v>
      </c>
      <c r="AI478" s="74">
        <f t="shared" si="88"/>
        <v>0</v>
      </c>
      <c r="AJ478" s="74">
        <f t="shared" si="88"/>
        <v>0</v>
      </c>
      <c r="AK478" s="74">
        <f t="shared" si="88"/>
        <v>0</v>
      </c>
      <c r="AL478" s="74">
        <f t="shared" si="88"/>
        <v>0</v>
      </c>
      <c r="AM478" s="74">
        <f t="shared" si="88"/>
        <v>0</v>
      </c>
      <c r="AN478" s="74">
        <f t="shared" si="88"/>
        <v>0</v>
      </c>
      <c r="AO478" s="74">
        <f t="shared" si="88"/>
        <v>0</v>
      </c>
      <c r="AP478" s="74">
        <f t="shared" si="88"/>
        <v>0</v>
      </c>
      <c r="AQ478" s="74">
        <f t="shared" si="89"/>
        <v>0</v>
      </c>
      <c r="AR478" s="74">
        <f t="shared" si="89"/>
        <v>0</v>
      </c>
      <c r="AS478" s="74">
        <f t="shared" si="89"/>
        <v>0</v>
      </c>
      <c r="AT478" s="74">
        <f t="shared" si="89"/>
        <v>0</v>
      </c>
      <c r="AU478" s="74">
        <f t="shared" si="89"/>
        <v>0</v>
      </c>
      <c r="AV478" s="74">
        <f t="shared" si="89"/>
        <v>0</v>
      </c>
      <c r="AW478" s="74">
        <f t="shared" si="89"/>
        <v>0</v>
      </c>
      <c r="AX478" s="74">
        <f t="shared" si="89"/>
        <v>0</v>
      </c>
      <c r="AY478" s="74">
        <f t="shared" si="90"/>
        <v>0</v>
      </c>
      <c r="AZ478" s="74">
        <f t="shared" si="90"/>
        <v>0</v>
      </c>
      <c r="BA478" s="74">
        <f t="shared" si="90"/>
        <v>0</v>
      </c>
      <c r="BB478" s="74">
        <f t="shared" si="90"/>
        <v>0</v>
      </c>
    </row>
    <row r="479" s="179" customFormat="1" hidden="1" outlineLevel="1">
      <c r="E479" s="37"/>
      <c r="K479" s="37"/>
      <c r="L479" s="37"/>
      <c r="M479" s="37"/>
      <c r="N479" s="37"/>
      <c r="P479" s="183">
        <f t="shared" si="86"/>
        <v>0</v>
      </c>
      <c r="Q479" s="37"/>
      <c r="R479" s="184"/>
      <c r="S479" s="74">
        <f t="shared" si="87"/>
        <v>0</v>
      </c>
      <c r="T479" s="74">
        <f t="shared" si="87"/>
        <v>0</v>
      </c>
      <c r="U479" s="74">
        <f t="shared" si="87"/>
        <v>0</v>
      </c>
      <c r="V479" s="74">
        <f t="shared" si="87"/>
        <v>0</v>
      </c>
      <c r="W479" s="74">
        <f t="shared" si="87"/>
        <v>0</v>
      </c>
      <c r="X479" s="74">
        <f t="shared" si="87"/>
        <v>0</v>
      </c>
      <c r="Y479" s="74">
        <f t="shared" si="87"/>
        <v>0</v>
      </c>
      <c r="Z479" s="74">
        <f t="shared" si="87"/>
        <v>0</v>
      </c>
      <c r="AA479" s="74">
        <f t="shared" si="87"/>
        <v>0</v>
      </c>
      <c r="AB479" s="74">
        <f t="shared" si="87"/>
        <v>0</v>
      </c>
      <c r="AC479" s="74">
        <f t="shared" si="87"/>
        <v>0</v>
      </c>
      <c r="AD479" s="74">
        <f t="shared" si="87"/>
        <v>0</v>
      </c>
      <c r="AE479" s="74">
        <f t="shared" si="88"/>
        <v>0</v>
      </c>
      <c r="AF479" s="74">
        <f t="shared" si="88"/>
        <v>0</v>
      </c>
      <c r="AG479" s="74">
        <f t="shared" si="88"/>
        <v>0</v>
      </c>
      <c r="AH479" s="74">
        <f t="shared" si="88"/>
        <v>0</v>
      </c>
      <c r="AI479" s="74">
        <f t="shared" si="88"/>
        <v>0</v>
      </c>
      <c r="AJ479" s="74">
        <f t="shared" si="88"/>
        <v>0</v>
      </c>
      <c r="AK479" s="74">
        <f t="shared" si="88"/>
        <v>0</v>
      </c>
      <c r="AL479" s="74">
        <f t="shared" si="88"/>
        <v>0</v>
      </c>
      <c r="AM479" s="74">
        <f t="shared" si="88"/>
        <v>0</v>
      </c>
      <c r="AN479" s="74">
        <f t="shared" si="88"/>
        <v>0</v>
      </c>
      <c r="AO479" s="74">
        <f t="shared" si="88"/>
        <v>0</v>
      </c>
      <c r="AP479" s="74">
        <f t="shared" si="88"/>
        <v>0</v>
      </c>
      <c r="AQ479" s="74">
        <f t="shared" si="89"/>
        <v>0</v>
      </c>
      <c r="AR479" s="74">
        <f t="shared" si="89"/>
        <v>0</v>
      </c>
      <c r="AS479" s="74">
        <f t="shared" si="89"/>
        <v>0</v>
      </c>
      <c r="AT479" s="74">
        <f t="shared" si="89"/>
        <v>0</v>
      </c>
      <c r="AU479" s="74">
        <f t="shared" si="89"/>
        <v>0</v>
      </c>
      <c r="AV479" s="74">
        <f t="shared" si="89"/>
        <v>0</v>
      </c>
      <c r="AW479" s="74">
        <f t="shared" si="89"/>
        <v>0</v>
      </c>
      <c r="AX479" s="74">
        <f t="shared" si="89"/>
        <v>0</v>
      </c>
      <c r="AY479" s="74">
        <f t="shared" si="90"/>
        <v>0</v>
      </c>
      <c r="AZ479" s="74">
        <f t="shared" si="90"/>
        <v>0</v>
      </c>
      <c r="BA479" s="74">
        <f t="shared" si="90"/>
        <v>0</v>
      </c>
      <c r="BB479" s="74">
        <f t="shared" si="90"/>
        <v>0</v>
      </c>
    </row>
    <row r="480" s="179" customFormat="1" hidden="1" outlineLevel="1">
      <c r="E480" s="37"/>
      <c r="K480" s="37"/>
      <c r="L480" s="37"/>
      <c r="M480" s="37"/>
      <c r="N480" s="37"/>
      <c r="P480" s="183">
        <f t="shared" si="86"/>
        <v>0</v>
      </c>
      <c r="Q480" s="37"/>
      <c r="R480" s="184"/>
      <c r="S480" s="74">
        <f t="shared" si="87"/>
        <v>0</v>
      </c>
      <c r="T480" s="74">
        <f t="shared" si="87"/>
        <v>0</v>
      </c>
      <c r="U480" s="74">
        <f t="shared" si="87"/>
        <v>0</v>
      </c>
      <c r="V480" s="74">
        <f t="shared" si="87"/>
        <v>0</v>
      </c>
      <c r="W480" s="74">
        <f t="shared" si="87"/>
        <v>0</v>
      </c>
      <c r="X480" s="74">
        <f t="shared" si="87"/>
        <v>0</v>
      </c>
      <c r="Y480" s="74">
        <f t="shared" si="87"/>
        <v>0</v>
      </c>
      <c r="Z480" s="74">
        <f t="shared" si="87"/>
        <v>0</v>
      </c>
      <c r="AA480" s="74">
        <f t="shared" si="87"/>
        <v>0</v>
      </c>
      <c r="AB480" s="74">
        <f t="shared" si="87"/>
        <v>0</v>
      </c>
      <c r="AC480" s="74">
        <f t="shared" si="87"/>
        <v>0</v>
      </c>
      <c r="AD480" s="74">
        <f t="shared" si="87"/>
        <v>0</v>
      </c>
      <c r="AE480" s="74">
        <f t="shared" si="88"/>
        <v>0</v>
      </c>
      <c r="AF480" s="74">
        <f t="shared" si="88"/>
        <v>0</v>
      </c>
      <c r="AG480" s="74">
        <f t="shared" si="88"/>
        <v>0</v>
      </c>
      <c r="AH480" s="74">
        <f t="shared" si="88"/>
        <v>0</v>
      </c>
      <c r="AI480" s="74">
        <f t="shared" si="88"/>
        <v>0</v>
      </c>
      <c r="AJ480" s="74">
        <f t="shared" si="88"/>
        <v>0</v>
      </c>
      <c r="AK480" s="74">
        <f t="shared" si="88"/>
        <v>0</v>
      </c>
      <c r="AL480" s="74">
        <f t="shared" si="88"/>
        <v>0</v>
      </c>
      <c r="AM480" s="74">
        <f t="shared" si="88"/>
        <v>0</v>
      </c>
      <c r="AN480" s="74">
        <f t="shared" si="88"/>
        <v>0</v>
      </c>
      <c r="AO480" s="74">
        <f t="shared" si="88"/>
        <v>0</v>
      </c>
      <c r="AP480" s="74">
        <f t="shared" si="88"/>
        <v>0</v>
      </c>
      <c r="AQ480" s="74">
        <f t="shared" si="89"/>
        <v>0</v>
      </c>
      <c r="AR480" s="74">
        <f t="shared" si="89"/>
        <v>0</v>
      </c>
      <c r="AS480" s="74">
        <f t="shared" si="89"/>
        <v>0</v>
      </c>
      <c r="AT480" s="74">
        <f t="shared" si="89"/>
        <v>0</v>
      </c>
      <c r="AU480" s="74">
        <f t="shared" si="89"/>
        <v>0</v>
      </c>
      <c r="AV480" s="74">
        <f t="shared" si="89"/>
        <v>0</v>
      </c>
      <c r="AW480" s="74">
        <f t="shared" si="89"/>
        <v>0</v>
      </c>
      <c r="AX480" s="74">
        <f t="shared" si="89"/>
        <v>0</v>
      </c>
      <c r="AY480" s="74">
        <f t="shared" si="90"/>
        <v>0</v>
      </c>
      <c r="AZ480" s="74">
        <f t="shared" si="90"/>
        <v>0</v>
      </c>
      <c r="BA480" s="74">
        <f t="shared" si="90"/>
        <v>0</v>
      </c>
      <c r="BB480" s="74">
        <f t="shared" si="90"/>
        <v>0</v>
      </c>
    </row>
    <row r="481" s="179" customFormat="1" hidden="1" outlineLevel="1">
      <c r="E481" s="37"/>
      <c r="K481" s="37"/>
      <c r="L481" s="37"/>
      <c r="M481" s="37"/>
      <c r="N481" s="37"/>
      <c r="P481" s="183">
        <f t="shared" si="86"/>
        <v>0</v>
      </c>
      <c r="Q481" s="37"/>
      <c r="R481" s="184"/>
      <c r="S481" s="74">
        <f t="shared" si="87"/>
        <v>0</v>
      </c>
      <c r="T481" s="74">
        <f t="shared" si="87"/>
        <v>0</v>
      </c>
      <c r="U481" s="74">
        <f t="shared" si="87"/>
        <v>0</v>
      </c>
      <c r="V481" s="74">
        <f t="shared" si="87"/>
        <v>0</v>
      </c>
      <c r="W481" s="74">
        <f t="shared" si="87"/>
        <v>0</v>
      </c>
      <c r="X481" s="74">
        <f t="shared" si="87"/>
        <v>0</v>
      </c>
      <c r="Y481" s="74">
        <f t="shared" si="87"/>
        <v>0</v>
      </c>
      <c r="Z481" s="74">
        <f t="shared" si="87"/>
        <v>0</v>
      </c>
      <c r="AA481" s="74">
        <f t="shared" si="87"/>
        <v>0</v>
      </c>
      <c r="AB481" s="74">
        <f t="shared" si="87"/>
        <v>0</v>
      </c>
      <c r="AC481" s="74">
        <f t="shared" si="87"/>
        <v>0</v>
      </c>
      <c r="AD481" s="74">
        <f t="shared" si="87"/>
        <v>0</v>
      </c>
      <c r="AE481" s="74">
        <f t="shared" si="88"/>
        <v>0</v>
      </c>
      <c r="AF481" s="74">
        <f t="shared" si="88"/>
        <v>0</v>
      </c>
      <c r="AG481" s="74">
        <f t="shared" si="88"/>
        <v>0</v>
      </c>
      <c r="AH481" s="74">
        <f t="shared" si="88"/>
        <v>0</v>
      </c>
      <c r="AI481" s="74">
        <f t="shared" si="88"/>
        <v>0</v>
      </c>
      <c r="AJ481" s="74">
        <f t="shared" si="88"/>
        <v>0</v>
      </c>
      <c r="AK481" s="74">
        <f t="shared" si="88"/>
        <v>0</v>
      </c>
      <c r="AL481" s="74">
        <f t="shared" si="88"/>
        <v>0</v>
      </c>
      <c r="AM481" s="74">
        <f t="shared" si="88"/>
        <v>0</v>
      </c>
      <c r="AN481" s="74">
        <f t="shared" si="88"/>
        <v>0</v>
      </c>
      <c r="AO481" s="74">
        <f t="shared" si="88"/>
        <v>0</v>
      </c>
      <c r="AP481" s="74">
        <f t="shared" si="88"/>
        <v>0</v>
      </c>
      <c r="AQ481" s="74">
        <f t="shared" si="89"/>
        <v>0</v>
      </c>
      <c r="AR481" s="74">
        <f t="shared" si="89"/>
        <v>0</v>
      </c>
      <c r="AS481" s="74">
        <f t="shared" si="89"/>
        <v>0</v>
      </c>
      <c r="AT481" s="74">
        <f t="shared" si="89"/>
        <v>0</v>
      </c>
      <c r="AU481" s="74">
        <f t="shared" si="89"/>
        <v>0</v>
      </c>
      <c r="AV481" s="74">
        <f t="shared" si="89"/>
        <v>0</v>
      </c>
      <c r="AW481" s="74">
        <f t="shared" si="89"/>
        <v>0</v>
      </c>
      <c r="AX481" s="74">
        <f t="shared" si="89"/>
        <v>0</v>
      </c>
      <c r="AY481" s="74">
        <f t="shared" si="90"/>
        <v>0</v>
      </c>
      <c r="AZ481" s="74">
        <f t="shared" si="90"/>
        <v>0</v>
      </c>
      <c r="BA481" s="74">
        <f t="shared" si="90"/>
        <v>0</v>
      </c>
      <c r="BB481" s="74">
        <f t="shared" si="90"/>
        <v>0</v>
      </c>
    </row>
    <row r="482" s="179" customFormat="1" hidden="1" outlineLevel="1">
      <c r="E482" s="37"/>
      <c r="K482" s="37"/>
      <c r="L482" s="37"/>
      <c r="M482" s="37"/>
      <c r="N482" s="37"/>
      <c r="P482" s="183">
        <f t="shared" si="86"/>
        <v>0</v>
      </c>
      <c r="Q482" s="37"/>
      <c r="R482" s="184"/>
      <c r="S482" s="74">
        <f t="shared" si="87"/>
        <v>0</v>
      </c>
      <c r="T482" s="74">
        <f t="shared" si="87"/>
        <v>0</v>
      </c>
      <c r="U482" s="74">
        <f t="shared" si="87"/>
        <v>0</v>
      </c>
      <c r="V482" s="74">
        <f t="shared" si="87"/>
        <v>0</v>
      </c>
      <c r="W482" s="74">
        <f t="shared" si="87"/>
        <v>0</v>
      </c>
      <c r="X482" s="74">
        <f t="shared" si="87"/>
        <v>0</v>
      </c>
      <c r="Y482" s="74">
        <f t="shared" si="87"/>
        <v>0</v>
      </c>
      <c r="Z482" s="74">
        <f t="shared" si="87"/>
        <v>0</v>
      </c>
      <c r="AA482" s="74">
        <f t="shared" si="87"/>
        <v>0</v>
      </c>
      <c r="AB482" s="74">
        <f t="shared" si="87"/>
        <v>0</v>
      </c>
      <c r="AC482" s="74">
        <f t="shared" si="87"/>
        <v>0</v>
      </c>
      <c r="AD482" s="74">
        <f t="shared" si="87"/>
        <v>0</v>
      </c>
      <c r="AE482" s="74">
        <f t="shared" si="88"/>
        <v>0</v>
      </c>
      <c r="AF482" s="74">
        <f t="shared" si="88"/>
        <v>0</v>
      </c>
      <c r="AG482" s="74">
        <f t="shared" si="88"/>
        <v>0</v>
      </c>
      <c r="AH482" s="74">
        <f t="shared" si="88"/>
        <v>0</v>
      </c>
      <c r="AI482" s="74">
        <f t="shared" si="88"/>
        <v>0</v>
      </c>
      <c r="AJ482" s="74">
        <f t="shared" si="88"/>
        <v>0</v>
      </c>
      <c r="AK482" s="74">
        <f t="shared" si="88"/>
        <v>0</v>
      </c>
      <c r="AL482" s="74">
        <f t="shared" si="88"/>
        <v>0</v>
      </c>
      <c r="AM482" s="74">
        <f t="shared" si="88"/>
        <v>0</v>
      </c>
      <c r="AN482" s="74">
        <f t="shared" si="88"/>
        <v>0</v>
      </c>
      <c r="AO482" s="74">
        <f t="shared" si="88"/>
        <v>0</v>
      </c>
      <c r="AP482" s="74">
        <f t="shared" si="88"/>
        <v>0</v>
      </c>
      <c r="AQ482" s="74">
        <f t="shared" si="89"/>
        <v>0</v>
      </c>
      <c r="AR482" s="74">
        <f t="shared" si="89"/>
        <v>0</v>
      </c>
      <c r="AS482" s="74">
        <f t="shared" si="89"/>
        <v>0</v>
      </c>
      <c r="AT482" s="74">
        <f t="shared" si="89"/>
        <v>0</v>
      </c>
      <c r="AU482" s="74">
        <f t="shared" si="89"/>
        <v>0</v>
      </c>
      <c r="AV482" s="74">
        <f t="shared" si="89"/>
        <v>0</v>
      </c>
      <c r="AW482" s="74">
        <f t="shared" si="89"/>
        <v>0</v>
      </c>
      <c r="AX482" s="74">
        <f t="shared" ref="AX482:BB490" si="91">IF(ISERROR(VLOOKUP($P482,Member_Tab,4,FALSE)),0,(VLOOKUP($P482,Member_Tab,4,FALSE) * 0.2 * AX$7) * (IF(AND(AX$5 &gt;= VLOOKUP($P482,Member_Tab,6,FALSE), AX$5 &lt;= VLOOKUP($P482,Member_Tab,7,FALSE)),1,0))  )</f>
        <v>0</v>
      </c>
      <c r="AY482" s="74">
        <f t="shared" si="91"/>
        <v>0</v>
      </c>
      <c r="AZ482" s="74">
        <f t="shared" si="91"/>
        <v>0</v>
      </c>
      <c r="BA482" s="74">
        <f t="shared" si="91"/>
        <v>0</v>
      </c>
      <c r="BB482" s="74">
        <f t="shared" si="91"/>
        <v>0</v>
      </c>
    </row>
    <row r="483" s="179" customFormat="1" hidden="1" outlineLevel="1">
      <c r="E483" s="37"/>
      <c r="K483" s="37"/>
      <c r="L483" s="37"/>
      <c r="M483" s="37"/>
      <c r="N483" s="37"/>
      <c r="P483" s="183">
        <f t="shared" si="86"/>
        <v>0</v>
      </c>
      <c r="Q483" s="37"/>
      <c r="R483" s="184"/>
      <c r="S483" s="74">
        <f t="shared" si="87"/>
        <v>0</v>
      </c>
      <c r="T483" s="74">
        <f t="shared" si="87"/>
        <v>0</v>
      </c>
      <c r="U483" s="74">
        <f t="shared" si="87"/>
        <v>0</v>
      </c>
      <c r="V483" s="74">
        <f t="shared" si="87"/>
        <v>0</v>
      </c>
      <c r="W483" s="74">
        <f t="shared" si="87"/>
        <v>0</v>
      </c>
      <c r="X483" s="74">
        <f t="shared" si="87"/>
        <v>0</v>
      </c>
      <c r="Y483" s="74">
        <f t="shared" si="87"/>
        <v>0</v>
      </c>
      <c r="Z483" s="74">
        <f t="shared" si="87"/>
        <v>0</v>
      </c>
      <c r="AA483" s="74">
        <f t="shared" si="87"/>
        <v>0</v>
      </c>
      <c r="AB483" s="74">
        <f t="shared" si="87"/>
        <v>0</v>
      </c>
      <c r="AC483" s="74">
        <f t="shared" si="87"/>
        <v>0</v>
      </c>
      <c r="AD483" s="74">
        <f t="shared" si="87"/>
        <v>0</v>
      </c>
      <c r="AE483" s="74">
        <f t="shared" si="88"/>
        <v>0</v>
      </c>
      <c r="AF483" s="74">
        <f t="shared" si="88"/>
        <v>0</v>
      </c>
      <c r="AG483" s="74">
        <f t="shared" si="88"/>
        <v>0</v>
      </c>
      <c r="AH483" s="74">
        <f t="shared" si="88"/>
        <v>0</v>
      </c>
      <c r="AI483" s="74">
        <f t="shared" si="88"/>
        <v>0</v>
      </c>
      <c r="AJ483" s="74">
        <f t="shared" si="88"/>
        <v>0</v>
      </c>
      <c r="AK483" s="74">
        <f t="shared" si="88"/>
        <v>0</v>
      </c>
      <c r="AL483" s="74">
        <f t="shared" si="88"/>
        <v>0</v>
      </c>
      <c r="AM483" s="74">
        <f t="shared" si="88"/>
        <v>0</v>
      </c>
      <c r="AN483" s="74">
        <f t="shared" si="88"/>
        <v>0</v>
      </c>
      <c r="AO483" s="74">
        <f t="shared" si="88"/>
        <v>0</v>
      </c>
      <c r="AP483" s="74">
        <f t="shared" si="88"/>
        <v>0</v>
      </c>
      <c r="AQ483" s="74">
        <f t="shared" si="89"/>
        <v>0</v>
      </c>
      <c r="AR483" s="74">
        <f t="shared" si="89"/>
        <v>0</v>
      </c>
      <c r="AS483" s="74">
        <f t="shared" si="89"/>
        <v>0</v>
      </c>
      <c r="AT483" s="74">
        <f t="shared" si="89"/>
        <v>0</v>
      </c>
      <c r="AU483" s="74">
        <f t="shared" si="89"/>
        <v>0</v>
      </c>
      <c r="AV483" s="74">
        <f t="shared" si="89"/>
        <v>0</v>
      </c>
      <c r="AW483" s="74">
        <f t="shared" si="89"/>
        <v>0</v>
      </c>
      <c r="AX483" s="74">
        <f t="shared" si="89"/>
        <v>0</v>
      </c>
      <c r="AY483" s="74">
        <f t="shared" si="91"/>
        <v>0</v>
      </c>
      <c r="AZ483" s="74">
        <f t="shared" si="91"/>
        <v>0</v>
      </c>
      <c r="BA483" s="74">
        <f t="shared" si="91"/>
        <v>0</v>
      </c>
      <c r="BB483" s="74">
        <f t="shared" si="91"/>
        <v>0</v>
      </c>
    </row>
    <row r="484" s="179" customFormat="1" hidden="1" outlineLevel="1">
      <c r="E484" s="37"/>
      <c r="K484" s="37"/>
      <c r="L484" s="37"/>
      <c r="M484" s="37"/>
      <c r="N484" s="37"/>
      <c r="P484" s="183">
        <f t="shared" si="86"/>
        <v>0</v>
      </c>
      <c r="Q484" s="37"/>
      <c r="R484" s="184"/>
      <c r="S484" s="74">
        <f t="shared" si="87"/>
        <v>0</v>
      </c>
      <c r="T484" s="74">
        <f t="shared" si="87"/>
        <v>0</v>
      </c>
      <c r="U484" s="74">
        <f t="shared" si="87"/>
        <v>0</v>
      </c>
      <c r="V484" s="74">
        <f t="shared" si="87"/>
        <v>0</v>
      </c>
      <c r="W484" s="74">
        <f t="shared" si="87"/>
        <v>0</v>
      </c>
      <c r="X484" s="74">
        <f t="shared" si="87"/>
        <v>0</v>
      </c>
      <c r="Y484" s="74">
        <f t="shared" si="87"/>
        <v>0</v>
      </c>
      <c r="Z484" s="74">
        <f t="shared" si="87"/>
        <v>0</v>
      </c>
      <c r="AA484" s="74">
        <f t="shared" si="87"/>
        <v>0</v>
      </c>
      <c r="AB484" s="74">
        <f t="shared" si="87"/>
        <v>0</v>
      </c>
      <c r="AC484" s="74">
        <f t="shared" si="87"/>
        <v>0</v>
      </c>
      <c r="AD484" s="74">
        <f t="shared" si="87"/>
        <v>0</v>
      </c>
      <c r="AE484" s="74">
        <f t="shared" si="88"/>
        <v>0</v>
      </c>
      <c r="AF484" s="74">
        <f t="shared" si="88"/>
        <v>0</v>
      </c>
      <c r="AG484" s="74">
        <f t="shared" si="88"/>
        <v>0</v>
      </c>
      <c r="AH484" s="74">
        <f t="shared" si="88"/>
        <v>0</v>
      </c>
      <c r="AI484" s="74">
        <f t="shared" si="88"/>
        <v>0</v>
      </c>
      <c r="AJ484" s="74">
        <f t="shared" si="88"/>
        <v>0</v>
      </c>
      <c r="AK484" s="74">
        <f t="shared" si="88"/>
        <v>0</v>
      </c>
      <c r="AL484" s="74">
        <f t="shared" si="88"/>
        <v>0</v>
      </c>
      <c r="AM484" s="74">
        <f t="shared" si="88"/>
        <v>0</v>
      </c>
      <c r="AN484" s="74">
        <f t="shared" si="88"/>
        <v>0</v>
      </c>
      <c r="AO484" s="74">
        <f t="shared" si="88"/>
        <v>0</v>
      </c>
      <c r="AP484" s="74">
        <f t="shared" si="88"/>
        <v>0</v>
      </c>
      <c r="AQ484" s="74">
        <f t="shared" si="89"/>
        <v>0</v>
      </c>
      <c r="AR484" s="74">
        <f t="shared" si="89"/>
        <v>0</v>
      </c>
      <c r="AS484" s="74">
        <f t="shared" si="89"/>
        <v>0</v>
      </c>
      <c r="AT484" s="74">
        <f t="shared" si="89"/>
        <v>0</v>
      </c>
      <c r="AU484" s="74">
        <f t="shared" si="89"/>
        <v>0</v>
      </c>
      <c r="AV484" s="74">
        <f t="shared" si="89"/>
        <v>0</v>
      </c>
      <c r="AW484" s="74">
        <f t="shared" si="89"/>
        <v>0</v>
      </c>
      <c r="AX484" s="74">
        <f t="shared" si="89"/>
        <v>0</v>
      </c>
      <c r="AY484" s="74">
        <f t="shared" si="91"/>
        <v>0</v>
      </c>
      <c r="AZ484" s="74">
        <f t="shared" si="91"/>
        <v>0</v>
      </c>
      <c r="BA484" s="74">
        <f t="shared" si="91"/>
        <v>0</v>
      </c>
      <c r="BB484" s="74">
        <f t="shared" si="91"/>
        <v>0</v>
      </c>
    </row>
    <row r="485" s="179" customFormat="1" hidden="1" outlineLevel="1">
      <c r="E485" s="37"/>
      <c r="K485" s="37"/>
      <c r="L485" s="37"/>
      <c r="M485" s="37"/>
      <c r="N485" s="37"/>
      <c r="P485" s="183">
        <f t="shared" si="86"/>
        <v>0</v>
      </c>
      <c r="Q485" s="37"/>
      <c r="R485" s="184"/>
      <c r="S485" s="74">
        <f t="shared" si="87"/>
        <v>0</v>
      </c>
      <c r="T485" s="74">
        <f t="shared" si="87"/>
        <v>0</v>
      </c>
      <c r="U485" s="74">
        <f t="shared" si="87"/>
        <v>0</v>
      </c>
      <c r="V485" s="74">
        <f t="shared" si="87"/>
        <v>0</v>
      </c>
      <c r="W485" s="74">
        <f t="shared" si="87"/>
        <v>0</v>
      </c>
      <c r="X485" s="74">
        <f t="shared" si="87"/>
        <v>0</v>
      </c>
      <c r="Y485" s="74">
        <f t="shared" si="87"/>
        <v>0</v>
      </c>
      <c r="Z485" s="74">
        <f t="shared" si="87"/>
        <v>0</v>
      </c>
      <c r="AA485" s="74">
        <f t="shared" si="87"/>
        <v>0</v>
      </c>
      <c r="AB485" s="74">
        <f t="shared" si="87"/>
        <v>0</v>
      </c>
      <c r="AC485" s="74">
        <f t="shared" si="87"/>
        <v>0</v>
      </c>
      <c r="AD485" s="74">
        <f t="shared" si="87"/>
        <v>0</v>
      </c>
      <c r="AE485" s="74">
        <f t="shared" si="88"/>
        <v>0</v>
      </c>
      <c r="AF485" s="74">
        <f t="shared" si="88"/>
        <v>0</v>
      </c>
      <c r="AG485" s="74">
        <f t="shared" si="88"/>
        <v>0</v>
      </c>
      <c r="AH485" s="74">
        <f t="shared" si="88"/>
        <v>0</v>
      </c>
      <c r="AI485" s="74">
        <f t="shared" si="88"/>
        <v>0</v>
      </c>
      <c r="AJ485" s="74">
        <f t="shared" si="88"/>
        <v>0</v>
      </c>
      <c r="AK485" s="74">
        <f t="shared" si="88"/>
        <v>0</v>
      </c>
      <c r="AL485" s="74">
        <f t="shared" si="88"/>
        <v>0</v>
      </c>
      <c r="AM485" s="74">
        <f t="shared" si="88"/>
        <v>0</v>
      </c>
      <c r="AN485" s="74">
        <f t="shared" si="88"/>
        <v>0</v>
      </c>
      <c r="AO485" s="74">
        <f t="shared" si="88"/>
        <v>0</v>
      </c>
      <c r="AP485" s="74">
        <f t="shared" si="88"/>
        <v>0</v>
      </c>
      <c r="AQ485" s="74">
        <f t="shared" si="89"/>
        <v>0</v>
      </c>
      <c r="AR485" s="74">
        <f t="shared" si="89"/>
        <v>0</v>
      </c>
      <c r="AS485" s="74">
        <f t="shared" si="89"/>
        <v>0</v>
      </c>
      <c r="AT485" s="74">
        <f t="shared" si="89"/>
        <v>0</v>
      </c>
      <c r="AU485" s="74">
        <f t="shared" si="89"/>
        <v>0</v>
      </c>
      <c r="AV485" s="74">
        <f t="shared" si="89"/>
        <v>0</v>
      </c>
      <c r="AW485" s="74">
        <f t="shared" si="89"/>
        <v>0</v>
      </c>
      <c r="AX485" s="74">
        <f t="shared" si="89"/>
        <v>0</v>
      </c>
      <c r="AY485" s="74">
        <f t="shared" si="91"/>
        <v>0</v>
      </c>
      <c r="AZ485" s="74">
        <f t="shared" si="91"/>
        <v>0</v>
      </c>
      <c r="BA485" s="74">
        <f t="shared" si="91"/>
        <v>0</v>
      </c>
      <c r="BB485" s="74">
        <f t="shared" si="91"/>
        <v>0</v>
      </c>
    </row>
    <row r="486" s="179" customFormat="1" hidden="1" outlineLevel="1">
      <c r="E486" s="37"/>
      <c r="K486" s="37"/>
      <c r="L486" s="37"/>
      <c r="M486" s="37"/>
      <c r="N486" s="37"/>
      <c r="P486" s="183">
        <f t="shared" si="86"/>
        <v>0</v>
      </c>
      <c r="Q486" s="37"/>
      <c r="R486" s="184"/>
      <c r="S486" s="74">
        <f t="shared" si="87"/>
        <v>0</v>
      </c>
      <c r="T486" s="74">
        <f t="shared" si="87"/>
        <v>0</v>
      </c>
      <c r="U486" s="74">
        <f t="shared" si="87"/>
        <v>0</v>
      </c>
      <c r="V486" s="74">
        <f t="shared" si="87"/>
        <v>0</v>
      </c>
      <c r="W486" s="74">
        <f t="shared" si="87"/>
        <v>0</v>
      </c>
      <c r="X486" s="74">
        <f t="shared" si="87"/>
        <v>0</v>
      </c>
      <c r="Y486" s="74">
        <f t="shared" si="87"/>
        <v>0</v>
      </c>
      <c r="Z486" s="74">
        <f t="shared" si="87"/>
        <v>0</v>
      </c>
      <c r="AA486" s="74">
        <f t="shared" si="87"/>
        <v>0</v>
      </c>
      <c r="AB486" s="74">
        <f t="shared" si="87"/>
        <v>0</v>
      </c>
      <c r="AC486" s="74">
        <f t="shared" si="87"/>
        <v>0</v>
      </c>
      <c r="AD486" s="74">
        <f t="shared" si="87"/>
        <v>0</v>
      </c>
      <c r="AE486" s="74">
        <f t="shared" si="88"/>
        <v>0</v>
      </c>
      <c r="AF486" s="74">
        <f t="shared" si="88"/>
        <v>0</v>
      </c>
      <c r="AG486" s="74">
        <f t="shared" si="88"/>
        <v>0</v>
      </c>
      <c r="AH486" s="74">
        <f t="shared" si="88"/>
        <v>0</v>
      </c>
      <c r="AI486" s="74">
        <f t="shared" si="88"/>
        <v>0</v>
      </c>
      <c r="AJ486" s="74">
        <f t="shared" si="88"/>
        <v>0</v>
      </c>
      <c r="AK486" s="74">
        <f t="shared" si="88"/>
        <v>0</v>
      </c>
      <c r="AL486" s="74">
        <f t="shared" si="88"/>
        <v>0</v>
      </c>
      <c r="AM486" s="74">
        <f t="shared" si="88"/>
        <v>0</v>
      </c>
      <c r="AN486" s="74">
        <f t="shared" si="88"/>
        <v>0</v>
      </c>
      <c r="AO486" s="74">
        <f t="shared" si="88"/>
        <v>0</v>
      </c>
      <c r="AP486" s="74">
        <f t="shared" si="88"/>
        <v>0</v>
      </c>
      <c r="AQ486" s="74">
        <f t="shared" si="89"/>
        <v>0</v>
      </c>
      <c r="AR486" s="74">
        <f t="shared" si="89"/>
        <v>0</v>
      </c>
      <c r="AS486" s="74">
        <f t="shared" si="89"/>
        <v>0</v>
      </c>
      <c r="AT486" s="74">
        <f t="shared" si="89"/>
        <v>0</v>
      </c>
      <c r="AU486" s="74">
        <f t="shared" si="89"/>
        <v>0</v>
      </c>
      <c r="AV486" s="74">
        <f t="shared" si="89"/>
        <v>0</v>
      </c>
      <c r="AW486" s="74">
        <f t="shared" si="89"/>
        <v>0</v>
      </c>
      <c r="AX486" s="74">
        <f t="shared" si="89"/>
        <v>0</v>
      </c>
      <c r="AY486" s="74">
        <f t="shared" si="91"/>
        <v>0</v>
      </c>
      <c r="AZ486" s="74">
        <f t="shared" si="91"/>
        <v>0</v>
      </c>
      <c r="BA486" s="74">
        <f t="shared" si="91"/>
        <v>0</v>
      </c>
      <c r="BB486" s="74">
        <f t="shared" si="91"/>
        <v>0</v>
      </c>
    </row>
    <row r="487" s="179" customFormat="1" hidden="1" outlineLevel="1">
      <c r="E487" s="37"/>
      <c r="K487" s="37"/>
      <c r="L487" s="37"/>
      <c r="M487" s="37"/>
      <c r="N487" s="37"/>
      <c r="P487" s="183">
        <f t="shared" si="86"/>
        <v>0</v>
      </c>
      <c r="Q487" s="37"/>
      <c r="R487" s="184"/>
      <c r="S487" s="74">
        <f t="shared" si="87"/>
        <v>0</v>
      </c>
      <c r="T487" s="74">
        <f t="shared" si="87"/>
        <v>0</v>
      </c>
      <c r="U487" s="74">
        <f t="shared" si="87"/>
        <v>0</v>
      </c>
      <c r="V487" s="74">
        <f t="shared" si="87"/>
        <v>0</v>
      </c>
      <c r="W487" s="74">
        <f t="shared" si="87"/>
        <v>0</v>
      </c>
      <c r="X487" s="74">
        <f t="shared" si="87"/>
        <v>0</v>
      </c>
      <c r="Y487" s="74">
        <f t="shared" si="87"/>
        <v>0</v>
      </c>
      <c r="Z487" s="74">
        <f t="shared" si="87"/>
        <v>0</v>
      </c>
      <c r="AA487" s="74">
        <f t="shared" si="87"/>
        <v>0</v>
      </c>
      <c r="AB487" s="74">
        <f t="shared" si="87"/>
        <v>0</v>
      </c>
      <c r="AC487" s="74">
        <f t="shared" si="87"/>
        <v>0</v>
      </c>
      <c r="AD487" s="74">
        <f t="shared" si="87"/>
        <v>0</v>
      </c>
      <c r="AE487" s="74">
        <f t="shared" si="87"/>
        <v>0</v>
      </c>
      <c r="AF487" s="74">
        <f t="shared" si="87"/>
        <v>0</v>
      </c>
      <c r="AG487" s="74">
        <f t="shared" si="87"/>
        <v>0</v>
      </c>
      <c r="AH487" s="74">
        <f t="shared" si="87"/>
        <v>0</v>
      </c>
      <c r="AI487" s="74">
        <f t="shared" si="88"/>
        <v>0</v>
      </c>
      <c r="AJ487" s="74">
        <f t="shared" si="88"/>
        <v>0</v>
      </c>
      <c r="AK487" s="74">
        <f t="shared" si="88"/>
        <v>0</v>
      </c>
      <c r="AL487" s="74">
        <f t="shared" si="88"/>
        <v>0</v>
      </c>
      <c r="AM487" s="74">
        <f t="shared" si="88"/>
        <v>0</v>
      </c>
      <c r="AN487" s="74">
        <f t="shared" si="88"/>
        <v>0</v>
      </c>
      <c r="AO487" s="74">
        <f t="shared" si="88"/>
        <v>0</v>
      </c>
      <c r="AP487" s="74">
        <f t="shared" si="88"/>
        <v>0</v>
      </c>
      <c r="AQ487" s="74">
        <f t="shared" si="89"/>
        <v>0</v>
      </c>
      <c r="AR487" s="74">
        <f t="shared" si="89"/>
        <v>0</v>
      </c>
      <c r="AS487" s="74">
        <f t="shared" si="89"/>
        <v>0</v>
      </c>
      <c r="AT487" s="74">
        <f t="shared" si="89"/>
        <v>0</v>
      </c>
      <c r="AU487" s="74">
        <f t="shared" si="89"/>
        <v>0</v>
      </c>
      <c r="AV487" s="74">
        <f t="shared" si="89"/>
        <v>0</v>
      </c>
      <c r="AW487" s="74">
        <f t="shared" si="89"/>
        <v>0</v>
      </c>
      <c r="AX487" s="74">
        <f t="shared" si="89"/>
        <v>0</v>
      </c>
      <c r="AY487" s="74">
        <f t="shared" si="91"/>
        <v>0</v>
      </c>
      <c r="AZ487" s="74">
        <f t="shared" si="91"/>
        <v>0</v>
      </c>
      <c r="BA487" s="74">
        <f t="shared" si="91"/>
        <v>0</v>
      </c>
      <c r="BB487" s="74">
        <f t="shared" si="91"/>
        <v>0</v>
      </c>
    </row>
    <row r="488" s="179" customFormat="1" hidden="1" outlineLevel="1">
      <c r="E488" s="37"/>
      <c r="K488" s="37"/>
      <c r="L488" s="37"/>
      <c r="M488" s="37"/>
      <c r="N488" s="37"/>
      <c r="P488" s="183">
        <f t="shared" si="86"/>
        <v>0</v>
      </c>
      <c r="Q488" s="37"/>
      <c r="R488" s="184"/>
      <c r="S488" s="74">
        <f t="shared" si="87"/>
        <v>0</v>
      </c>
      <c r="T488" s="74">
        <f t="shared" si="87"/>
        <v>0</v>
      </c>
      <c r="U488" s="74">
        <f t="shared" si="87"/>
        <v>0</v>
      </c>
      <c r="V488" s="74">
        <f t="shared" si="87"/>
        <v>0</v>
      </c>
      <c r="W488" s="74">
        <f t="shared" si="87"/>
        <v>0</v>
      </c>
      <c r="X488" s="74">
        <f t="shared" si="87"/>
        <v>0</v>
      </c>
      <c r="Y488" s="74">
        <f t="shared" si="87"/>
        <v>0</v>
      </c>
      <c r="Z488" s="74">
        <f t="shared" si="87"/>
        <v>0</v>
      </c>
      <c r="AA488" s="74">
        <f t="shared" si="87"/>
        <v>0</v>
      </c>
      <c r="AB488" s="74">
        <f t="shared" si="87"/>
        <v>0</v>
      </c>
      <c r="AC488" s="74">
        <f t="shared" si="87"/>
        <v>0</v>
      </c>
      <c r="AD488" s="74">
        <f t="shared" si="87"/>
        <v>0</v>
      </c>
      <c r="AE488" s="74">
        <f t="shared" si="88"/>
        <v>0</v>
      </c>
      <c r="AF488" s="74">
        <f t="shared" si="88"/>
        <v>0</v>
      </c>
      <c r="AG488" s="74">
        <f t="shared" si="88"/>
        <v>0</v>
      </c>
      <c r="AH488" s="74">
        <f t="shared" si="88"/>
        <v>0</v>
      </c>
      <c r="AI488" s="74">
        <f t="shared" si="88"/>
        <v>0</v>
      </c>
      <c r="AJ488" s="74">
        <f t="shared" si="88"/>
        <v>0</v>
      </c>
      <c r="AK488" s="74">
        <f t="shared" si="88"/>
        <v>0</v>
      </c>
      <c r="AL488" s="74">
        <f t="shared" si="88"/>
        <v>0</v>
      </c>
      <c r="AM488" s="74">
        <f t="shared" si="88"/>
        <v>0</v>
      </c>
      <c r="AN488" s="74">
        <f t="shared" si="88"/>
        <v>0</v>
      </c>
      <c r="AO488" s="74">
        <f t="shared" si="88"/>
        <v>0</v>
      </c>
      <c r="AP488" s="74">
        <f t="shared" si="88"/>
        <v>0</v>
      </c>
      <c r="AQ488" s="74">
        <f t="shared" si="89"/>
        <v>0</v>
      </c>
      <c r="AR488" s="74">
        <f t="shared" si="89"/>
        <v>0</v>
      </c>
      <c r="AS488" s="74">
        <f t="shared" si="89"/>
        <v>0</v>
      </c>
      <c r="AT488" s="74">
        <f t="shared" si="89"/>
        <v>0</v>
      </c>
      <c r="AU488" s="74">
        <f t="shared" si="89"/>
        <v>0</v>
      </c>
      <c r="AV488" s="74">
        <f t="shared" si="89"/>
        <v>0</v>
      </c>
      <c r="AW488" s="74">
        <f t="shared" si="89"/>
        <v>0</v>
      </c>
      <c r="AX488" s="74">
        <f t="shared" si="89"/>
        <v>0</v>
      </c>
      <c r="AY488" s="74">
        <f t="shared" si="91"/>
        <v>0</v>
      </c>
      <c r="AZ488" s="74">
        <f t="shared" si="91"/>
        <v>0</v>
      </c>
      <c r="BA488" s="74">
        <f t="shared" si="91"/>
        <v>0</v>
      </c>
      <c r="BB488" s="74">
        <f t="shared" si="91"/>
        <v>0</v>
      </c>
    </row>
    <row r="489" s="179" customFormat="1" hidden="1" outlineLevel="1">
      <c r="E489" s="37"/>
      <c r="K489" s="37"/>
      <c r="L489" s="37"/>
      <c r="M489" s="37"/>
      <c r="N489" s="37"/>
      <c r="P489" s="183">
        <f t="shared" si="86"/>
        <v>0</v>
      </c>
      <c r="Q489" s="37"/>
      <c r="R489" s="184"/>
      <c r="S489" s="74">
        <f t="shared" si="87"/>
        <v>0</v>
      </c>
      <c r="T489" s="74">
        <f t="shared" si="87"/>
        <v>0</v>
      </c>
      <c r="U489" s="74">
        <f t="shared" si="87"/>
        <v>0</v>
      </c>
      <c r="V489" s="74">
        <f t="shared" si="87"/>
        <v>0</v>
      </c>
      <c r="W489" s="74">
        <f t="shared" si="87"/>
        <v>0</v>
      </c>
      <c r="X489" s="74">
        <f t="shared" si="87"/>
        <v>0</v>
      </c>
      <c r="Y489" s="74">
        <f t="shared" si="87"/>
        <v>0</v>
      </c>
      <c r="Z489" s="74">
        <f t="shared" si="87"/>
        <v>0</v>
      </c>
      <c r="AA489" s="74">
        <f t="shared" si="87"/>
        <v>0</v>
      </c>
      <c r="AB489" s="74">
        <f t="shared" si="87"/>
        <v>0</v>
      </c>
      <c r="AC489" s="74">
        <f t="shared" si="87"/>
        <v>0</v>
      </c>
      <c r="AD489" s="74">
        <f t="shared" si="87"/>
        <v>0</v>
      </c>
      <c r="AE489" s="74">
        <f t="shared" si="88"/>
        <v>0</v>
      </c>
      <c r="AF489" s="74">
        <f t="shared" si="88"/>
        <v>0</v>
      </c>
      <c r="AG489" s="74">
        <f t="shared" si="88"/>
        <v>0</v>
      </c>
      <c r="AH489" s="74">
        <f t="shared" si="88"/>
        <v>0</v>
      </c>
      <c r="AI489" s="74">
        <f t="shared" si="88"/>
        <v>0</v>
      </c>
      <c r="AJ489" s="74">
        <f t="shared" si="88"/>
        <v>0</v>
      </c>
      <c r="AK489" s="74">
        <f t="shared" si="88"/>
        <v>0</v>
      </c>
      <c r="AL489" s="74">
        <f t="shared" si="88"/>
        <v>0</v>
      </c>
      <c r="AM489" s="74">
        <f t="shared" si="88"/>
        <v>0</v>
      </c>
      <c r="AN489" s="74">
        <f t="shared" si="88"/>
        <v>0</v>
      </c>
      <c r="AO489" s="74">
        <f t="shared" si="88"/>
        <v>0</v>
      </c>
      <c r="AP489" s="74">
        <f t="shared" si="88"/>
        <v>0</v>
      </c>
      <c r="AQ489" s="74">
        <f t="shared" si="89"/>
        <v>0</v>
      </c>
      <c r="AR489" s="74">
        <f t="shared" si="89"/>
        <v>0</v>
      </c>
      <c r="AS489" s="74">
        <f t="shared" si="89"/>
        <v>0</v>
      </c>
      <c r="AT489" s="74">
        <f t="shared" si="89"/>
        <v>0</v>
      </c>
      <c r="AU489" s="74">
        <f t="shared" si="89"/>
        <v>0</v>
      </c>
      <c r="AV489" s="74">
        <f t="shared" si="89"/>
        <v>0</v>
      </c>
      <c r="AW489" s="74">
        <f t="shared" si="89"/>
        <v>0</v>
      </c>
      <c r="AX489" s="74">
        <f t="shared" si="89"/>
        <v>0</v>
      </c>
      <c r="AY489" s="74">
        <f t="shared" si="91"/>
        <v>0</v>
      </c>
      <c r="AZ489" s="74">
        <f t="shared" si="91"/>
        <v>0</v>
      </c>
      <c r="BA489" s="74">
        <f t="shared" si="91"/>
        <v>0</v>
      </c>
      <c r="BB489" s="74">
        <f t="shared" si="91"/>
        <v>0</v>
      </c>
    </row>
    <row r="490" s="179" customFormat="1" hidden="1" outlineLevel="1">
      <c r="E490" s="37"/>
      <c r="K490" s="37"/>
      <c r="L490" s="37"/>
      <c r="M490" s="37"/>
      <c r="N490" s="37"/>
      <c r="P490" s="183">
        <f t="shared" si="86"/>
        <v>0</v>
      </c>
      <c r="Q490" s="37"/>
      <c r="R490" s="184"/>
      <c r="S490" s="74">
        <f t="shared" si="87"/>
        <v>0</v>
      </c>
      <c r="T490" s="74">
        <f t="shared" si="87"/>
        <v>0</v>
      </c>
      <c r="U490" s="74">
        <f t="shared" si="87"/>
        <v>0</v>
      </c>
      <c r="V490" s="74">
        <f t="shared" si="87"/>
        <v>0</v>
      </c>
      <c r="W490" s="74">
        <f t="shared" si="87"/>
        <v>0</v>
      </c>
      <c r="X490" s="74">
        <f t="shared" si="87"/>
        <v>0</v>
      </c>
      <c r="Y490" s="74">
        <f t="shared" si="87"/>
        <v>0</v>
      </c>
      <c r="Z490" s="74">
        <f t="shared" si="87"/>
        <v>0</v>
      </c>
      <c r="AA490" s="74">
        <f t="shared" si="87"/>
        <v>0</v>
      </c>
      <c r="AB490" s="74">
        <f t="shared" si="87"/>
        <v>0</v>
      </c>
      <c r="AC490" s="74">
        <f t="shared" si="87"/>
        <v>0</v>
      </c>
      <c r="AD490" s="74">
        <f t="shared" si="87"/>
        <v>0</v>
      </c>
      <c r="AE490" s="74">
        <f t="shared" si="88"/>
        <v>0</v>
      </c>
      <c r="AF490" s="74">
        <f t="shared" si="88"/>
        <v>0</v>
      </c>
      <c r="AG490" s="74">
        <f t="shared" si="88"/>
        <v>0</v>
      </c>
      <c r="AH490" s="74">
        <f t="shared" si="88"/>
        <v>0</v>
      </c>
      <c r="AI490" s="74">
        <f t="shared" si="88"/>
        <v>0</v>
      </c>
      <c r="AJ490" s="74">
        <f t="shared" si="88"/>
        <v>0</v>
      </c>
      <c r="AK490" s="74">
        <f t="shared" si="88"/>
        <v>0</v>
      </c>
      <c r="AL490" s="74">
        <f t="shared" si="88"/>
        <v>0</v>
      </c>
      <c r="AM490" s="74">
        <f t="shared" si="88"/>
        <v>0</v>
      </c>
      <c r="AN490" s="74">
        <f t="shared" si="88"/>
        <v>0</v>
      </c>
      <c r="AO490" s="74">
        <f t="shared" si="88"/>
        <v>0</v>
      </c>
      <c r="AP490" s="74">
        <f t="shared" si="88"/>
        <v>0</v>
      </c>
      <c r="AQ490" s="74">
        <f t="shared" si="89"/>
        <v>0</v>
      </c>
      <c r="AR490" s="74">
        <f t="shared" si="89"/>
        <v>0</v>
      </c>
      <c r="AS490" s="74">
        <f t="shared" si="89"/>
        <v>0</v>
      </c>
      <c r="AT490" s="74">
        <f t="shared" si="89"/>
        <v>0</v>
      </c>
      <c r="AU490" s="74">
        <f t="shared" si="89"/>
        <v>0</v>
      </c>
      <c r="AV490" s="74">
        <f t="shared" si="89"/>
        <v>0</v>
      </c>
      <c r="AW490" s="74">
        <f t="shared" si="89"/>
        <v>0</v>
      </c>
      <c r="AX490" s="74">
        <f t="shared" si="89"/>
        <v>0</v>
      </c>
      <c r="AY490" s="74">
        <f t="shared" si="91"/>
        <v>0</v>
      </c>
      <c r="AZ490" s="74">
        <f t="shared" si="91"/>
        <v>0</v>
      </c>
      <c r="BA490" s="74">
        <f t="shared" si="91"/>
        <v>0</v>
      </c>
      <c r="BB490" s="74">
        <f t="shared" si="91"/>
        <v>0</v>
      </c>
    </row>
    <row r="491" s="179" customFormat="1" ht="15.75" collapsed="1">
      <c r="E491" s="37"/>
      <c r="K491" s="37"/>
      <c r="L491" s="37"/>
      <c r="M491" s="37"/>
      <c r="N491" s="37"/>
      <c r="P491" s="185" t="s">
        <v>212</v>
      </c>
      <c r="Q491" s="37"/>
      <c r="R491" s="186"/>
      <c r="S491" s="187">
        <f t="shared" ref="S491:AD491" si="92">SUM(S391:S490)</f>
        <v>2654.4000000000001</v>
      </c>
      <c r="T491" s="187">
        <f t="shared" si="92"/>
        <v>2528</v>
      </c>
      <c r="U491" s="187">
        <f t="shared" si="92"/>
        <v>2907.1999999999998</v>
      </c>
      <c r="V491" s="187">
        <f t="shared" si="92"/>
        <v>2275.1999999999998</v>
      </c>
      <c r="W491" s="187">
        <f t="shared" si="92"/>
        <v>2654.4000000000001</v>
      </c>
      <c r="X491" s="187">
        <f t="shared" si="92"/>
        <v>2528</v>
      </c>
      <c r="Y491" s="187">
        <f t="shared" si="92"/>
        <v>2654.4000000000001</v>
      </c>
      <c r="Z491" s="187">
        <f t="shared" si="92"/>
        <v>2907.1999999999998</v>
      </c>
      <c r="AA491" s="187">
        <f t="shared" si="92"/>
        <v>2654.4000000000001</v>
      </c>
      <c r="AB491" s="187">
        <f t="shared" si="92"/>
        <v>2780.8000000000002</v>
      </c>
      <c r="AC491" s="187">
        <f t="shared" si="92"/>
        <v>2780.8000000000002</v>
      </c>
      <c r="AD491" s="187">
        <f t="shared" si="92"/>
        <v>2401.5999999999999</v>
      </c>
      <c r="AE491" s="187">
        <f t="shared" ref="AE491:AP491" si="93">SUM(AE391:AE490)</f>
        <v>2640</v>
      </c>
      <c r="AF491" s="187">
        <f t="shared" si="93"/>
        <v>2520</v>
      </c>
      <c r="AG491" s="187">
        <f t="shared" si="93"/>
        <v>2400</v>
      </c>
      <c r="AH491" s="187">
        <f t="shared" si="93"/>
        <v>2520</v>
      </c>
      <c r="AI491" s="187">
        <f t="shared" si="93"/>
        <v>2280</v>
      </c>
      <c r="AJ491" s="187">
        <f t="shared" si="93"/>
        <v>2400</v>
      </c>
      <c r="AK491" s="187">
        <f t="shared" si="93"/>
        <v>2760</v>
      </c>
      <c r="AL491" s="187">
        <f t="shared" si="93"/>
        <v>2520</v>
      </c>
      <c r="AM491" s="187">
        <f t="shared" si="93"/>
        <v>2520</v>
      </c>
      <c r="AN491" s="187">
        <f t="shared" si="93"/>
        <v>2640</v>
      </c>
      <c r="AO491" s="187">
        <f t="shared" si="93"/>
        <v>2400</v>
      </c>
      <c r="AP491" s="187">
        <f t="shared" si="93"/>
        <v>2280</v>
      </c>
      <c r="AQ491" s="187">
        <f t="shared" ref="AQ491:BB491" si="94">SUM(AQ391:AQ490)</f>
        <v>2520</v>
      </c>
      <c r="AR491" s="187">
        <f t="shared" si="94"/>
        <v>2400</v>
      </c>
      <c r="AS491" s="187">
        <f t="shared" si="94"/>
        <v>2520</v>
      </c>
      <c r="AT491" s="187">
        <f t="shared" si="94"/>
        <v>2400</v>
      </c>
      <c r="AU491" s="187">
        <f t="shared" si="94"/>
        <v>2400</v>
      </c>
      <c r="AV491" s="187">
        <f t="shared" si="94"/>
        <v>2280</v>
      </c>
      <c r="AW491" s="187">
        <f t="shared" si="94"/>
        <v>2760</v>
      </c>
      <c r="AX491" s="187">
        <f t="shared" si="94"/>
        <v>2400</v>
      </c>
      <c r="AY491" s="187">
        <f t="shared" si="94"/>
        <v>2640</v>
      </c>
      <c r="AZ491" s="187">
        <f t="shared" si="94"/>
        <v>2640</v>
      </c>
      <c r="BA491" s="187">
        <f t="shared" si="94"/>
        <v>2400</v>
      </c>
      <c r="BB491" s="187">
        <f t="shared" si="94"/>
        <v>2400</v>
      </c>
    </row>
    <row r="492" s="179" customFormat="1" ht="15.75" collapsed="1">
      <c r="E492" s="37"/>
      <c r="K492" s="37"/>
      <c r="L492" s="37"/>
      <c r="M492" s="37"/>
      <c r="N492" s="37"/>
      <c r="P492" s="185" t="s">
        <v>213</v>
      </c>
      <c r="Q492" s="37"/>
      <c r="R492" s="188"/>
      <c r="S492" s="187">
        <f t="shared" ref="S492:AP492" si="95">S491*ProdFac</f>
        <v>2123.52</v>
      </c>
      <c r="T492" s="187">
        <f t="shared" si="95"/>
        <v>2022.4000000000001</v>
      </c>
      <c r="U492" s="187">
        <f t="shared" si="95"/>
        <v>2325.7599999999998</v>
      </c>
      <c r="V492" s="187">
        <f t="shared" si="95"/>
        <v>1820.1599999999999</v>
      </c>
      <c r="W492" s="187">
        <f t="shared" si="95"/>
        <v>2123.52</v>
      </c>
      <c r="X492" s="187">
        <f t="shared" si="95"/>
        <v>2022.4000000000001</v>
      </c>
      <c r="Y492" s="187">
        <f t="shared" si="95"/>
        <v>2123.52</v>
      </c>
      <c r="Z492" s="187">
        <f t="shared" si="95"/>
        <v>2325.7599999999998</v>
      </c>
      <c r="AA492" s="187">
        <f t="shared" si="95"/>
        <v>2123.52</v>
      </c>
      <c r="AB492" s="187">
        <f t="shared" si="95"/>
        <v>2224.6400000000003</v>
      </c>
      <c r="AC492" s="187">
        <f t="shared" si="95"/>
        <v>2224.6400000000003</v>
      </c>
      <c r="AD492" s="187">
        <f t="shared" si="95"/>
        <v>1921.28</v>
      </c>
      <c r="AE492" s="187">
        <f t="shared" si="95"/>
        <v>2112</v>
      </c>
      <c r="AF492" s="187">
        <f t="shared" si="95"/>
        <v>2016</v>
      </c>
      <c r="AG492" s="187">
        <f t="shared" si="95"/>
        <v>1920</v>
      </c>
      <c r="AH492" s="187">
        <f t="shared" si="95"/>
        <v>2016</v>
      </c>
      <c r="AI492" s="187">
        <f t="shared" si="95"/>
        <v>1824</v>
      </c>
      <c r="AJ492" s="187">
        <f t="shared" si="95"/>
        <v>1920</v>
      </c>
      <c r="AK492" s="187">
        <f t="shared" si="95"/>
        <v>2208</v>
      </c>
      <c r="AL492" s="187">
        <f t="shared" si="95"/>
        <v>2016</v>
      </c>
      <c r="AM492" s="187">
        <f t="shared" si="95"/>
        <v>2016</v>
      </c>
      <c r="AN492" s="187">
        <f t="shared" si="95"/>
        <v>2112</v>
      </c>
      <c r="AO492" s="187">
        <f t="shared" si="95"/>
        <v>1920</v>
      </c>
      <c r="AP492" s="187">
        <f t="shared" si="95"/>
        <v>1824</v>
      </c>
      <c r="AQ492" s="187">
        <f t="shared" ref="AQ492:AV492" si="96">AQ491*ProdFac</f>
        <v>2016</v>
      </c>
      <c r="AR492" s="187">
        <f t="shared" si="96"/>
        <v>1920</v>
      </c>
      <c r="AS492" s="187">
        <f t="shared" si="96"/>
        <v>2016</v>
      </c>
      <c r="AT492" s="187">
        <f t="shared" si="96"/>
        <v>1920</v>
      </c>
      <c r="AU492" s="187">
        <f t="shared" si="96"/>
        <v>1920</v>
      </c>
      <c r="AV492" s="187">
        <f t="shared" si="96"/>
        <v>1824</v>
      </c>
      <c r="AW492" s="187">
        <f t="shared" ref="AW492:BB492" si="97">AW491*ProdFac</f>
        <v>2208</v>
      </c>
      <c r="AX492" s="187">
        <f t="shared" si="97"/>
        <v>1920</v>
      </c>
      <c r="AY492" s="187">
        <f t="shared" si="97"/>
        <v>2112</v>
      </c>
      <c r="AZ492" s="187">
        <f t="shared" si="97"/>
        <v>2112</v>
      </c>
      <c r="BA492" s="187">
        <f t="shared" si="97"/>
        <v>1920</v>
      </c>
      <c r="BB492" s="187">
        <f t="shared" si="97"/>
        <v>1920</v>
      </c>
    </row>
    <row r="493" s="179" customFormat="1" ht="15.75" hidden="1" outlineLevel="1">
      <c r="E493" s="37"/>
      <c r="K493" s="37"/>
      <c r="L493" s="37"/>
      <c r="M493" s="37"/>
      <c r="N493" s="37"/>
      <c r="P493" s="189" t="str">
        <f t="shared" ref="P493:P556" si="98">P391</f>
        <v xml:space="preserve">Lastname1, Firstname1</v>
      </c>
      <c r="Q493" s="37"/>
      <c r="R493" s="188"/>
      <c r="S493" s="190">
        <f t="shared" ref="S493:AP556" si="99">IF(ISERROR(VLOOKUP($P391,Member_Tab,5,FALSE)),0,VLOOKUP($P391,Member_Tab,5,FALSE)*IF(AND(S$5 &gt; VLOOKUP($P391,Member_Tab,6,FALSE),S$5 &lt; VLOOKUP($P391,Member_Tab,7,FALSE)),1,0))</f>
        <v>1</v>
      </c>
      <c r="T493" s="190">
        <f t="shared" si="99"/>
        <v>1</v>
      </c>
      <c r="U493" s="190">
        <f t="shared" si="99"/>
        <v>1</v>
      </c>
      <c r="V493" s="190">
        <f t="shared" si="99"/>
        <v>1</v>
      </c>
      <c r="W493" s="190">
        <f t="shared" si="99"/>
        <v>1</v>
      </c>
      <c r="X493" s="190">
        <f t="shared" si="99"/>
        <v>1</v>
      </c>
      <c r="Y493" s="190">
        <f t="shared" si="99"/>
        <v>1</v>
      </c>
      <c r="Z493" s="190">
        <f t="shared" si="99"/>
        <v>1</v>
      </c>
      <c r="AA493" s="190">
        <f t="shared" si="99"/>
        <v>1</v>
      </c>
      <c r="AB493" s="190">
        <f t="shared" si="99"/>
        <v>1</v>
      </c>
      <c r="AC493" s="190">
        <f t="shared" si="99"/>
        <v>1</v>
      </c>
      <c r="AD493" s="190">
        <f t="shared" si="99"/>
        <v>1</v>
      </c>
      <c r="AE493" s="190">
        <f t="shared" si="99"/>
        <v>0</v>
      </c>
      <c r="AF493" s="190">
        <f t="shared" si="99"/>
        <v>0</v>
      </c>
      <c r="AG493" s="190">
        <f t="shared" si="99"/>
        <v>0</v>
      </c>
      <c r="AH493" s="190">
        <f t="shared" si="99"/>
        <v>0</v>
      </c>
      <c r="AI493" s="190">
        <f t="shared" si="99"/>
        <v>0</v>
      </c>
      <c r="AJ493" s="190">
        <f t="shared" si="99"/>
        <v>0</v>
      </c>
      <c r="AK493" s="190">
        <f t="shared" si="99"/>
        <v>0</v>
      </c>
      <c r="AL493" s="190">
        <f t="shared" si="99"/>
        <v>0</v>
      </c>
      <c r="AM493" s="190">
        <f t="shared" si="99"/>
        <v>0</v>
      </c>
      <c r="AN493" s="190">
        <f t="shared" si="99"/>
        <v>0</v>
      </c>
      <c r="AO493" s="190">
        <f t="shared" si="99"/>
        <v>0</v>
      </c>
      <c r="AP493" s="190">
        <f t="shared" si="99"/>
        <v>0</v>
      </c>
      <c r="AQ493" s="190">
        <f t="shared" ref="AQ493:BB556" si="100">IF(ISERROR(VLOOKUP($P391,Member_Tab,5,FALSE)),0,VLOOKUP($P391,Member_Tab,5,FALSE)*IF(AND(AQ$5 &gt; VLOOKUP($P391,Member_Tab,6,FALSE),AQ$5 &lt; VLOOKUP($P391,Member_Tab,7,FALSE)),1,0))</f>
        <v>0</v>
      </c>
      <c r="AR493" s="190">
        <f t="shared" si="100"/>
        <v>0</v>
      </c>
      <c r="AS493" s="190">
        <f t="shared" si="100"/>
        <v>0</v>
      </c>
      <c r="AT493" s="190">
        <f t="shared" si="100"/>
        <v>0</v>
      </c>
      <c r="AU493" s="190">
        <f t="shared" si="100"/>
        <v>0</v>
      </c>
      <c r="AV493" s="190">
        <f t="shared" si="100"/>
        <v>0</v>
      </c>
      <c r="AW493" s="190">
        <f t="shared" si="100"/>
        <v>0</v>
      </c>
      <c r="AX493" s="190">
        <f t="shared" si="100"/>
        <v>0</v>
      </c>
      <c r="AY493" s="190">
        <f t="shared" si="100"/>
        <v>0</v>
      </c>
      <c r="AZ493" s="190">
        <f t="shared" si="100"/>
        <v>0</v>
      </c>
      <c r="BA493" s="190">
        <f t="shared" si="100"/>
        <v>0</v>
      </c>
      <c r="BB493" s="190">
        <f t="shared" si="100"/>
        <v>0</v>
      </c>
    </row>
    <row r="494" s="179" customFormat="1" ht="15.75" hidden="1" outlineLevel="1">
      <c r="E494" s="37"/>
      <c r="K494" s="37"/>
      <c r="L494" s="37"/>
      <c r="M494" s="37"/>
      <c r="N494" s="37"/>
      <c r="P494" s="189" t="str">
        <f t="shared" si="98"/>
        <v xml:space="preserve">Lastname2, Firstname2</v>
      </c>
      <c r="Q494" s="37"/>
      <c r="R494" s="188"/>
      <c r="S494" s="190">
        <f t="shared" si="99"/>
        <v>1</v>
      </c>
      <c r="T494" s="190">
        <f t="shared" si="99"/>
        <v>1</v>
      </c>
      <c r="U494" s="190">
        <f t="shared" si="99"/>
        <v>1</v>
      </c>
      <c r="V494" s="190">
        <f t="shared" si="99"/>
        <v>1</v>
      </c>
      <c r="W494" s="190">
        <f t="shared" si="99"/>
        <v>1</v>
      </c>
      <c r="X494" s="190">
        <f t="shared" si="99"/>
        <v>1</v>
      </c>
      <c r="Y494" s="190">
        <f t="shared" si="99"/>
        <v>1</v>
      </c>
      <c r="Z494" s="190">
        <f t="shared" si="99"/>
        <v>1</v>
      </c>
      <c r="AA494" s="190">
        <f t="shared" si="99"/>
        <v>1</v>
      </c>
      <c r="AB494" s="190">
        <f t="shared" si="99"/>
        <v>1</v>
      </c>
      <c r="AC494" s="190">
        <f t="shared" si="99"/>
        <v>1</v>
      </c>
      <c r="AD494" s="190">
        <f t="shared" si="99"/>
        <v>1</v>
      </c>
      <c r="AE494" s="190">
        <f t="shared" si="99"/>
        <v>1</v>
      </c>
      <c r="AF494" s="190">
        <f t="shared" si="99"/>
        <v>1</v>
      </c>
      <c r="AG494" s="190">
        <f t="shared" si="99"/>
        <v>1</v>
      </c>
      <c r="AH494" s="190">
        <f t="shared" si="99"/>
        <v>1</v>
      </c>
      <c r="AI494" s="190">
        <f t="shared" si="99"/>
        <v>1</v>
      </c>
      <c r="AJ494" s="190">
        <f t="shared" si="99"/>
        <v>1</v>
      </c>
      <c r="AK494" s="190">
        <f t="shared" si="99"/>
        <v>1</v>
      </c>
      <c r="AL494" s="190">
        <f t="shared" si="99"/>
        <v>1</v>
      </c>
      <c r="AM494" s="190">
        <f t="shared" si="99"/>
        <v>1</v>
      </c>
      <c r="AN494" s="190">
        <f t="shared" si="99"/>
        <v>1</v>
      </c>
      <c r="AO494" s="190">
        <f t="shared" si="99"/>
        <v>1</v>
      </c>
      <c r="AP494" s="190">
        <f t="shared" si="99"/>
        <v>1</v>
      </c>
      <c r="AQ494" s="190">
        <f t="shared" si="100"/>
        <v>1</v>
      </c>
      <c r="AR494" s="190">
        <f t="shared" si="100"/>
        <v>1</v>
      </c>
      <c r="AS494" s="190">
        <f t="shared" si="100"/>
        <v>1</v>
      </c>
      <c r="AT494" s="190">
        <f t="shared" si="100"/>
        <v>1</v>
      </c>
      <c r="AU494" s="190">
        <f t="shared" si="100"/>
        <v>1</v>
      </c>
      <c r="AV494" s="190">
        <f t="shared" si="100"/>
        <v>1</v>
      </c>
      <c r="AW494" s="190">
        <f t="shared" si="100"/>
        <v>1</v>
      </c>
      <c r="AX494" s="190">
        <f t="shared" si="100"/>
        <v>1</v>
      </c>
      <c r="AY494" s="190">
        <f t="shared" si="100"/>
        <v>1</v>
      </c>
      <c r="AZ494" s="190">
        <f t="shared" si="100"/>
        <v>1</v>
      </c>
      <c r="BA494" s="190">
        <f t="shared" si="100"/>
        <v>1</v>
      </c>
      <c r="BB494" s="190">
        <f t="shared" si="100"/>
        <v>1</v>
      </c>
    </row>
    <row r="495" s="179" customFormat="1" ht="15.75" hidden="1" outlineLevel="1">
      <c r="E495" s="37"/>
      <c r="K495" s="37"/>
      <c r="L495" s="37"/>
      <c r="M495" s="37"/>
      <c r="N495" s="37"/>
      <c r="P495" s="189" t="str">
        <f t="shared" si="98"/>
        <v xml:space="preserve">Lastname3, Firstname3</v>
      </c>
      <c r="Q495" s="37"/>
      <c r="R495" s="188"/>
      <c r="S495" s="190">
        <f t="shared" si="99"/>
        <v>1</v>
      </c>
      <c r="T495" s="190">
        <f t="shared" si="99"/>
        <v>1</v>
      </c>
      <c r="U495" s="190">
        <f t="shared" si="99"/>
        <v>1</v>
      </c>
      <c r="V495" s="190">
        <f t="shared" si="99"/>
        <v>1</v>
      </c>
      <c r="W495" s="190">
        <f t="shared" si="99"/>
        <v>1</v>
      </c>
      <c r="X495" s="190">
        <f t="shared" si="99"/>
        <v>1</v>
      </c>
      <c r="Y495" s="190">
        <f t="shared" si="99"/>
        <v>1</v>
      </c>
      <c r="Z495" s="190">
        <f t="shared" si="99"/>
        <v>1</v>
      </c>
      <c r="AA495" s="190">
        <f t="shared" si="99"/>
        <v>1</v>
      </c>
      <c r="AB495" s="190">
        <f t="shared" si="99"/>
        <v>1</v>
      </c>
      <c r="AC495" s="190">
        <f t="shared" si="99"/>
        <v>1</v>
      </c>
      <c r="AD495" s="190">
        <f t="shared" si="99"/>
        <v>1</v>
      </c>
      <c r="AE495" s="190">
        <f t="shared" si="99"/>
        <v>1</v>
      </c>
      <c r="AF495" s="190">
        <f t="shared" si="99"/>
        <v>1</v>
      </c>
      <c r="AG495" s="190">
        <f t="shared" si="99"/>
        <v>1</v>
      </c>
      <c r="AH495" s="190">
        <f t="shared" si="99"/>
        <v>1</v>
      </c>
      <c r="AI495" s="190">
        <f t="shared" si="99"/>
        <v>1</v>
      </c>
      <c r="AJ495" s="190">
        <f t="shared" si="99"/>
        <v>1</v>
      </c>
      <c r="AK495" s="190">
        <f t="shared" si="99"/>
        <v>1</v>
      </c>
      <c r="AL495" s="190">
        <f t="shared" si="99"/>
        <v>1</v>
      </c>
      <c r="AM495" s="190">
        <f t="shared" si="99"/>
        <v>1</v>
      </c>
      <c r="AN495" s="190">
        <f t="shared" si="99"/>
        <v>1</v>
      </c>
      <c r="AO495" s="190">
        <f t="shared" si="99"/>
        <v>1</v>
      </c>
      <c r="AP495" s="190">
        <f t="shared" si="99"/>
        <v>1</v>
      </c>
      <c r="AQ495" s="190">
        <f t="shared" si="100"/>
        <v>1</v>
      </c>
      <c r="AR495" s="190">
        <f t="shared" si="100"/>
        <v>1</v>
      </c>
      <c r="AS495" s="190">
        <f t="shared" si="100"/>
        <v>1</v>
      </c>
      <c r="AT495" s="190">
        <f t="shared" si="100"/>
        <v>1</v>
      </c>
      <c r="AU495" s="190">
        <f t="shared" si="100"/>
        <v>1</v>
      </c>
      <c r="AV495" s="190">
        <f t="shared" si="100"/>
        <v>1</v>
      </c>
      <c r="AW495" s="190">
        <f t="shared" si="100"/>
        <v>1</v>
      </c>
      <c r="AX495" s="190">
        <f t="shared" si="100"/>
        <v>1</v>
      </c>
      <c r="AY495" s="190">
        <f t="shared" si="100"/>
        <v>1</v>
      </c>
      <c r="AZ495" s="190">
        <f t="shared" si="100"/>
        <v>1</v>
      </c>
      <c r="BA495" s="190">
        <f t="shared" si="100"/>
        <v>1</v>
      </c>
      <c r="BB495" s="190">
        <f t="shared" si="100"/>
        <v>1</v>
      </c>
    </row>
    <row r="496" s="179" customFormat="1" ht="15.75" hidden="1" outlineLevel="1">
      <c r="E496" s="37"/>
      <c r="K496" s="37"/>
      <c r="L496" s="37"/>
      <c r="M496" s="37"/>
      <c r="N496" s="37"/>
      <c r="P496" s="189" t="str">
        <f t="shared" si="98"/>
        <v xml:space="preserve">Lastname4, Firstname4</v>
      </c>
      <c r="Q496" s="37"/>
      <c r="R496" s="188"/>
      <c r="S496" s="190">
        <f t="shared" si="99"/>
        <v>1</v>
      </c>
      <c r="T496" s="190">
        <f t="shared" si="99"/>
        <v>1</v>
      </c>
      <c r="U496" s="190">
        <f t="shared" si="99"/>
        <v>1</v>
      </c>
      <c r="V496" s="190">
        <f t="shared" si="99"/>
        <v>1</v>
      </c>
      <c r="W496" s="190">
        <f t="shared" si="99"/>
        <v>1</v>
      </c>
      <c r="X496" s="190">
        <f t="shared" si="99"/>
        <v>1</v>
      </c>
      <c r="Y496" s="190">
        <f t="shared" si="99"/>
        <v>1</v>
      </c>
      <c r="Z496" s="190">
        <f t="shared" si="99"/>
        <v>1</v>
      </c>
      <c r="AA496" s="190">
        <f t="shared" si="99"/>
        <v>1</v>
      </c>
      <c r="AB496" s="190">
        <f t="shared" si="99"/>
        <v>1</v>
      </c>
      <c r="AC496" s="190">
        <f t="shared" si="99"/>
        <v>1</v>
      </c>
      <c r="AD496" s="190">
        <f t="shared" si="99"/>
        <v>1</v>
      </c>
      <c r="AE496" s="190">
        <f t="shared" si="99"/>
        <v>1</v>
      </c>
      <c r="AF496" s="190">
        <f t="shared" si="99"/>
        <v>1</v>
      </c>
      <c r="AG496" s="190">
        <f t="shared" si="99"/>
        <v>1</v>
      </c>
      <c r="AH496" s="190">
        <f t="shared" si="99"/>
        <v>1</v>
      </c>
      <c r="AI496" s="190">
        <f t="shared" si="99"/>
        <v>1</v>
      </c>
      <c r="AJ496" s="190">
        <f t="shared" si="99"/>
        <v>1</v>
      </c>
      <c r="AK496" s="190">
        <f t="shared" si="99"/>
        <v>1</v>
      </c>
      <c r="AL496" s="190">
        <f t="shared" si="99"/>
        <v>1</v>
      </c>
      <c r="AM496" s="190">
        <f t="shared" si="99"/>
        <v>1</v>
      </c>
      <c r="AN496" s="190">
        <f t="shared" si="99"/>
        <v>1</v>
      </c>
      <c r="AO496" s="190">
        <f t="shared" si="99"/>
        <v>1</v>
      </c>
      <c r="AP496" s="190">
        <f t="shared" si="99"/>
        <v>1</v>
      </c>
      <c r="AQ496" s="190">
        <f t="shared" si="100"/>
        <v>1</v>
      </c>
      <c r="AR496" s="190">
        <f t="shared" si="100"/>
        <v>1</v>
      </c>
      <c r="AS496" s="190">
        <f t="shared" si="100"/>
        <v>1</v>
      </c>
      <c r="AT496" s="190">
        <f t="shared" si="100"/>
        <v>1</v>
      </c>
      <c r="AU496" s="190">
        <f t="shared" si="100"/>
        <v>1</v>
      </c>
      <c r="AV496" s="190">
        <f t="shared" si="100"/>
        <v>1</v>
      </c>
      <c r="AW496" s="190">
        <f t="shared" si="100"/>
        <v>1</v>
      </c>
      <c r="AX496" s="190">
        <f t="shared" si="100"/>
        <v>1</v>
      </c>
      <c r="AY496" s="190">
        <f t="shared" si="100"/>
        <v>1</v>
      </c>
      <c r="AZ496" s="190">
        <f t="shared" si="100"/>
        <v>1</v>
      </c>
      <c r="BA496" s="190">
        <f t="shared" si="100"/>
        <v>1</v>
      </c>
      <c r="BB496" s="190">
        <f t="shared" si="100"/>
        <v>1</v>
      </c>
    </row>
    <row r="497" s="179" customFormat="1" ht="15.75" hidden="1" outlineLevel="1">
      <c r="E497" s="37"/>
      <c r="K497" s="37"/>
      <c r="L497" s="37"/>
      <c r="M497" s="37"/>
      <c r="N497" s="37"/>
      <c r="P497" s="189" t="str">
        <f t="shared" si="98"/>
        <v xml:space="preserve">Lastname5, Firstname5</v>
      </c>
      <c r="Q497" s="37"/>
      <c r="R497" s="188"/>
      <c r="S497" s="190">
        <f t="shared" si="99"/>
        <v>1</v>
      </c>
      <c r="T497" s="190">
        <f t="shared" si="99"/>
        <v>1</v>
      </c>
      <c r="U497" s="190">
        <f t="shared" si="99"/>
        <v>1</v>
      </c>
      <c r="V497" s="190">
        <f t="shared" si="99"/>
        <v>1</v>
      </c>
      <c r="W497" s="190">
        <f t="shared" si="99"/>
        <v>1</v>
      </c>
      <c r="X497" s="190">
        <f t="shared" si="99"/>
        <v>1</v>
      </c>
      <c r="Y497" s="190">
        <f t="shared" si="99"/>
        <v>1</v>
      </c>
      <c r="Z497" s="190">
        <f t="shared" si="99"/>
        <v>1</v>
      </c>
      <c r="AA497" s="190">
        <f t="shared" si="99"/>
        <v>1</v>
      </c>
      <c r="AB497" s="190">
        <f t="shared" si="99"/>
        <v>1</v>
      </c>
      <c r="AC497" s="190">
        <f t="shared" si="99"/>
        <v>1</v>
      </c>
      <c r="AD497" s="190">
        <f t="shared" si="99"/>
        <v>1</v>
      </c>
      <c r="AE497" s="190">
        <f t="shared" si="99"/>
        <v>1</v>
      </c>
      <c r="AF497" s="190">
        <f t="shared" si="99"/>
        <v>1</v>
      </c>
      <c r="AG497" s="190">
        <f t="shared" si="99"/>
        <v>1</v>
      </c>
      <c r="AH497" s="190">
        <f t="shared" si="99"/>
        <v>1</v>
      </c>
      <c r="AI497" s="190">
        <f t="shared" si="99"/>
        <v>1</v>
      </c>
      <c r="AJ497" s="190">
        <f t="shared" si="99"/>
        <v>1</v>
      </c>
      <c r="AK497" s="190">
        <f t="shared" si="99"/>
        <v>1</v>
      </c>
      <c r="AL497" s="190">
        <f t="shared" si="99"/>
        <v>1</v>
      </c>
      <c r="AM497" s="190">
        <f t="shared" si="99"/>
        <v>1</v>
      </c>
      <c r="AN497" s="190">
        <f t="shared" si="99"/>
        <v>1</v>
      </c>
      <c r="AO497" s="190">
        <f t="shared" si="99"/>
        <v>1</v>
      </c>
      <c r="AP497" s="190">
        <f t="shared" si="99"/>
        <v>1</v>
      </c>
      <c r="AQ497" s="190">
        <f t="shared" si="100"/>
        <v>1</v>
      </c>
      <c r="AR497" s="190">
        <f t="shared" si="100"/>
        <v>1</v>
      </c>
      <c r="AS497" s="190">
        <f t="shared" si="100"/>
        <v>1</v>
      </c>
      <c r="AT497" s="190">
        <f t="shared" si="100"/>
        <v>1</v>
      </c>
      <c r="AU497" s="190">
        <f t="shared" si="100"/>
        <v>1</v>
      </c>
      <c r="AV497" s="190">
        <f t="shared" si="100"/>
        <v>1</v>
      </c>
      <c r="AW497" s="190">
        <f t="shared" si="100"/>
        <v>1</v>
      </c>
      <c r="AX497" s="190">
        <f t="shared" si="100"/>
        <v>1</v>
      </c>
      <c r="AY497" s="190">
        <f t="shared" si="100"/>
        <v>1</v>
      </c>
      <c r="AZ497" s="190">
        <f t="shared" si="100"/>
        <v>1</v>
      </c>
      <c r="BA497" s="190">
        <f t="shared" si="100"/>
        <v>1</v>
      </c>
      <c r="BB497" s="190">
        <f t="shared" si="100"/>
        <v>1</v>
      </c>
    </row>
    <row r="498" s="179" customFormat="1" ht="15.75" hidden="1" outlineLevel="1">
      <c r="E498" s="37"/>
      <c r="K498" s="37"/>
      <c r="L498" s="37"/>
      <c r="M498" s="37"/>
      <c r="N498" s="37"/>
      <c r="P498" s="189" t="str">
        <f t="shared" si="98"/>
        <v xml:space="preserve">Lastname6, Firstname6</v>
      </c>
      <c r="Q498" s="37"/>
      <c r="R498" s="188"/>
      <c r="S498" s="190">
        <f t="shared" si="99"/>
        <v>1</v>
      </c>
      <c r="T498" s="190">
        <f t="shared" si="99"/>
        <v>1</v>
      </c>
      <c r="U498" s="190">
        <f t="shared" si="99"/>
        <v>1</v>
      </c>
      <c r="V498" s="190">
        <f t="shared" si="99"/>
        <v>1</v>
      </c>
      <c r="W498" s="190">
        <f t="shared" si="99"/>
        <v>1</v>
      </c>
      <c r="X498" s="190">
        <f t="shared" si="99"/>
        <v>1</v>
      </c>
      <c r="Y498" s="190">
        <f t="shared" si="99"/>
        <v>1</v>
      </c>
      <c r="Z498" s="190">
        <f t="shared" si="99"/>
        <v>1</v>
      </c>
      <c r="AA498" s="190">
        <f t="shared" si="99"/>
        <v>1</v>
      </c>
      <c r="AB498" s="190">
        <f t="shared" si="99"/>
        <v>1</v>
      </c>
      <c r="AC498" s="190">
        <f t="shared" si="99"/>
        <v>1</v>
      </c>
      <c r="AD498" s="190">
        <f t="shared" si="99"/>
        <v>1</v>
      </c>
      <c r="AE498" s="190">
        <f t="shared" si="99"/>
        <v>1</v>
      </c>
      <c r="AF498" s="190">
        <f t="shared" si="99"/>
        <v>1</v>
      </c>
      <c r="AG498" s="190">
        <f t="shared" si="99"/>
        <v>1</v>
      </c>
      <c r="AH498" s="190">
        <f t="shared" si="99"/>
        <v>1</v>
      </c>
      <c r="AI498" s="190">
        <f t="shared" si="99"/>
        <v>1</v>
      </c>
      <c r="AJ498" s="190">
        <f t="shared" si="99"/>
        <v>1</v>
      </c>
      <c r="AK498" s="190">
        <f t="shared" si="99"/>
        <v>1</v>
      </c>
      <c r="AL498" s="190">
        <f t="shared" si="99"/>
        <v>1</v>
      </c>
      <c r="AM498" s="190">
        <f t="shared" si="99"/>
        <v>1</v>
      </c>
      <c r="AN498" s="190">
        <f t="shared" si="99"/>
        <v>1</v>
      </c>
      <c r="AO498" s="190">
        <f t="shared" si="99"/>
        <v>1</v>
      </c>
      <c r="AP498" s="190">
        <f t="shared" si="99"/>
        <v>1</v>
      </c>
      <c r="AQ498" s="190">
        <f t="shared" si="100"/>
        <v>1</v>
      </c>
      <c r="AR498" s="190">
        <f t="shared" si="100"/>
        <v>1</v>
      </c>
      <c r="AS498" s="190">
        <f t="shared" si="100"/>
        <v>1</v>
      </c>
      <c r="AT498" s="190">
        <f t="shared" si="100"/>
        <v>1</v>
      </c>
      <c r="AU498" s="190">
        <f t="shared" si="100"/>
        <v>1</v>
      </c>
      <c r="AV498" s="190">
        <f t="shared" si="100"/>
        <v>1</v>
      </c>
      <c r="AW498" s="190">
        <f t="shared" si="100"/>
        <v>1</v>
      </c>
      <c r="AX498" s="190">
        <f t="shared" si="100"/>
        <v>1</v>
      </c>
      <c r="AY498" s="190">
        <f t="shared" si="100"/>
        <v>1</v>
      </c>
      <c r="AZ498" s="190">
        <f t="shared" si="100"/>
        <v>1</v>
      </c>
      <c r="BA498" s="190">
        <f t="shared" si="100"/>
        <v>1</v>
      </c>
      <c r="BB498" s="190">
        <f t="shared" si="100"/>
        <v>1</v>
      </c>
    </row>
    <row r="499" s="179" customFormat="1" ht="15.75" hidden="1" outlineLevel="1">
      <c r="E499" s="37"/>
      <c r="K499" s="37"/>
      <c r="L499" s="37"/>
      <c r="M499" s="37"/>
      <c r="N499" s="37"/>
      <c r="P499" s="189" t="str">
        <f t="shared" si="98"/>
        <v xml:space="preserve">Lastname7, Firstname7</v>
      </c>
      <c r="Q499" s="37"/>
      <c r="R499" s="188"/>
      <c r="S499" s="190">
        <f t="shared" si="99"/>
        <v>1</v>
      </c>
      <c r="T499" s="190">
        <f t="shared" si="99"/>
        <v>1</v>
      </c>
      <c r="U499" s="190">
        <f t="shared" si="99"/>
        <v>1</v>
      </c>
      <c r="V499" s="190">
        <f t="shared" si="99"/>
        <v>1</v>
      </c>
      <c r="W499" s="190">
        <f t="shared" si="99"/>
        <v>1</v>
      </c>
      <c r="X499" s="190">
        <f t="shared" si="99"/>
        <v>1</v>
      </c>
      <c r="Y499" s="190">
        <f t="shared" si="99"/>
        <v>1</v>
      </c>
      <c r="Z499" s="190">
        <f t="shared" si="99"/>
        <v>1</v>
      </c>
      <c r="AA499" s="190">
        <f t="shared" si="99"/>
        <v>1</v>
      </c>
      <c r="AB499" s="190">
        <f t="shared" si="99"/>
        <v>1</v>
      </c>
      <c r="AC499" s="190">
        <f t="shared" si="99"/>
        <v>1</v>
      </c>
      <c r="AD499" s="190">
        <f t="shared" si="99"/>
        <v>1</v>
      </c>
      <c r="AE499" s="190">
        <f t="shared" si="99"/>
        <v>1</v>
      </c>
      <c r="AF499" s="190">
        <f t="shared" si="99"/>
        <v>1</v>
      </c>
      <c r="AG499" s="190">
        <f t="shared" si="99"/>
        <v>1</v>
      </c>
      <c r="AH499" s="190">
        <f t="shared" si="99"/>
        <v>1</v>
      </c>
      <c r="AI499" s="190">
        <f t="shared" si="99"/>
        <v>1</v>
      </c>
      <c r="AJ499" s="190">
        <f t="shared" si="99"/>
        <v>1</v>
      </c>
      <c r="AK499" s="190">
        <f t="shared" si="99"/>
        <v>1</v>
      </c>
      <c r="AL499" s="190">
        <f t="shared" si="99"/>
        <v>1</v>
      </c>
      <c r="AM499" s="190">
        <f t="shared" si="99"/>
        <v>1</v>
      </c>
      <c r="AN499" s="190">
        <f t="shared" si="99"/>
        <v>1</v>
      </c>
      <c r="AO499" s="190">
        <f t="shared" si="99"/>
        <v>1</v>
      </c>
      <c r="AP499" s="190">
        <f t="shared" si="99"/>
        <v>1</v>
      </c>
      <c r="AQ499" s="190">
        <f t="shared" si="100"/>
        <v>1</v>
      </c>
      <c r="AR499" s="190">
        <f t="shared" si="100"/>
        <v>1</v>
      </c>
      <c r="AS499" s="190">
        <f t="shared" si="100"/>
        <v>1</v>
      </c>
      <c r="AT499" s="190">
        <f t="shared" si="100"/>
        <v>1</v>
      </c>
      <c r="AU499" s="190">
        <f t="shared" si="100"/>
        <v>1</v>
      </c>
      <c r="AV499" s="190">
        <f t="shared" si="100"/>
        <v>1</v>
      </c>
      <c r="AW499" s="190">
        <f t="shared" si="100"/>
        <v>1</v>
      </c>
      <c r="AX499" s="190">
        <f t="shared" si="100"/>
        <v>1</v>
      </c>
      <c r="AY499" s="190">
        <f t="shared" si="100"/>
        <v>1</v>
      </c>
      <c r="AZ499" s="190">
        <f t="shared" si="100"/>
        <v>1</v>
      </c>
      <c r="BA499" s="190">
        <f t="shared" si="100"/>
        <v>1</v>
      </c>
      <c r="BB499" s="190">
        <f t="shared" si="100"/>
        <v>1</v>
      </c>
    </row>
    <row r="500" s="179" customFormat="1" ht="15.75" hidden="1" outlineLevel="1">
      <c r="E500" s="37"/>
      <c r="K500" s="37"/>
      <c r="L500" s="37"/>
      <c r="M500" s="37"/>
      <c r="N500" s="37"/>
      <c r="P500" s="189" t="str">
        <f t="shared" si="98"/>
        <v xml:space="preserve">Lastname8, Firstname8</v>
      </c>
      <c r="Q500" s="37"/>
      <c r="R500" s="188"/>
      <c r="S500" s="190">
        <f t="shared" si="99"/>
        <v>1</v>
      </c>
      <c r="T500" s="190">
        <f t="shared" si="99"/>
        <v>1</v>
      </c>
      <c r="U500" s="190">
        <f t="shared" si="99"/>
        <v>1</v>
      </c>
      <c r="V500" s="190">
        <f t="shared" si="99"/>
        <v>1</v>
      </c>
      <c r="W500" s="190">
        <f t="shared" si="99"/>
        <v>1</v>
      </c>
      <c r="X500" s="190">
        <f t="shared" si="99"/>
        <v>1</v>
      </c>
      <c r="Y500" s="190">
        <f t="shared" si="99"/>
        <v>1</v>
      </c>
      <c r="Z500" s="190">
        <f t="shared" si="99"/>
        <v>1</v>
      </c>
      <c r="AA500" s="190">
        <f t="shared" si="99"/>
        <v>1</v>
      </c>
      <c r="AB500" s="190">
        <f t="shared" si="99"/>
        <v>1</v>
      </c>
      <c r="AC500" s="190">
        <f t="shared" si="99"/>
        <v>1</v>
      </c>
      <c r="AD500" s="190">
        <f t="shared" si="99"/>
        <v>1</v>
      </c>
      <c r="AE500" s="190">
        <f t="shared" si="99"/>
        <v>1</v>
      </c>
      <c r="AF500" s="190">
        <f t="shared" si="99"/>
        <v>1</v>
      </c>
      <c r="AG500" s="190">
        <f t="shared" si="99"/>
        <v>1</v>
      </c>
      <c r="AH500" s="190">
        <f t="shared" si="99"/>
        <v>1</v>
      </c>
      <c r="AI500" s="190">
        <f t="shared" si="99"/>
        <v>1</v>
      </c>
      <c r="AJ500" s="190">
        <f t="shared" si="99"/>
        <v>1</v>
      </c>
      <c r="AK500" s="190">
        <f t="shared" si="99"/>
        <v>1</v>
      </c>
      <c r="AL500" s="190">
        <f t="shared" si="99"/>
        <v>1</v>
      </c>
      <c r="AM500" s="190">
        <f t="shared" si="99"/>
        <v>1</v>
      </c>
      <c r="AN500" s="190">
        <f t="shared" si="99"/>
        <v>1</v>
      </c>
      <c r="AO500" s="190">
        <f t="shared" si="99"/>
        <v>1</v>
      </c>
      <c r="AP500" s="190">
        <f t="shared" si="99"/>
        <v>1</v>
      </c>
      <c r="AQ500" s="190">
        <f t="shared" si="100"/>
        <v>1</v>
      </c>
      <c r="AR500" s="190">
        <f t="shared" si="100"/>
        <v>1</v>
      </c>
      <c r="AS500" s="190">
        <f t="shared" si="100"/>
        <v>1</v>
      </c>
      <c r="AT500" s="190">
        <f t="shared" si="100"/>
        <v>1</v>
      </c>
      <c r="AU500" s="190">
        <f t="shared" si="100"/>
        <v>1</v>
      </c>
      <c r="AV500" s="190">
        <f t="shared" si="100"/>
        <v>1</v>
      </c>
      <c r="AW500" s="190">
        <f t="shared" si="100"/>
        <v>1</v>
      </c>
      <c r="AX500" s="190">
        <f t="shared" si="100"/>
        <v>1</v>
      </c>
      <c r="AY500" s="190">
        <f t="shared" si="100"/>
        <v>1</v>
      </c>
      <c r="AZ500" s="190">
        <f t="shared" si="100"/>
        <v>1</v>
      </c>
      <c r="BA500" s="190">
        <f t="shared" si="100"/>
        <v>1</v>
      </c>
      <c r="BB500" s="190">
        <f t="shared" si="100"/>
        <v>1</v>
      </c>
    </row>
    <row r="501" s="179" customFormat="1" ht="15.75" hidden="1" outlineLevel="1">
      <c r="E501" s="37"/>
      <c r="K501" s="37"/>
      <c r="L501" s="37"/>
      <c r="M501" s="37"/>
      <c r="N501" s="37"/>
      <c r="P501" s="189" t="str">
        <f t="shared" si="98"/>
        <v xml:space="preserve">Lastname9, Firstname9</v>
      </c>
      <c r="Q501" s="37"/>
      <c r="R501" s="188"/>
      <c r="S501" s="190">
        <f t="shared" si="99"/>
        <v>1</v>
      </c>
      <c r="T501" s="190">
        <f t="shared" si="99"/>
        <v>1</v>
      </c>
      <c r="U501" s="190">
        <f t="shared" si="99"/>
        <v>1</v>
      </c>
      <c r="V501" s="190">
        <f t="shared" si="99"/>
        <v>1</v>
      </c>
      <c r="W501" s="190">
        <f t="shared" si="99"/>
        <v>1</v>
      </c>
      <c r="X501" s="190">
        <f t="shared" si="99"/>
        <v>1</v>
      </c>
      <c r="Y501" s="190">
        <f t="shared" si="99"/>
        <v>1</v>
      </c>
      <c r="Z501" s="190">
        <f t="shared" si="99"/>
        <v>1</v>
      </c>
      <c r="AA501" s="190">
        <f t="shared" si="99"/>
        <v>1</v>
      </c>
      <c r="AB501" s="190">
        <f t="shared" si="99"/>
        <v>1</v>
      </c>
      <c r="AC501" s="190">
        <f t="shared" si="99"/>
        <v>1</v>
      </c>
      <c r="AD501" s="190">
        <f t="shared" si="99"/>
        <v>1</v>
      </c>
      <c r="AE501" s="190">
        <f t="shared" si="99"/>
        <v>1</v>
      </c>
      <c r="AF501" s="190">
        <f t="shared" si="99"/>
        <v>1</v>
      </c>
      <c r="AG501" s="190">
        <f t="shared" si="99"/>
        <v>1</v>
      </c>
      <c r="AH501" s="190">
        <f t="shared" si="99"/>
        <v>1</v>
      </c>
      <c r="AI501" s="190">
        <f t="shared" si="99"/>
        <v>1</v>
      </c>
      <c r="AJ501" s="190">
        <f t="shared" si="99"/>
        <v>1</v>
      </c>
      <c r="AK501" s="190">
        <f t="shared" si="99"/>
        <v>1</v>
      </c>
      <c r="AL501" s="190">
        <f t="shared" si="99"/>
        <v>1</v>
      </c>
      <c r="AM501" s="190">
        <f t="shared" si="99"/>
        <v>1</v>
      </c>
      <c r="AN501" s="190">
        <f t="shared" si="99"/>
        <v>1</v>
      </c>
      <c r="AO501" s="190">
        <f t="shared" si="99"/>
        <v>1</v>
      </c>
      <c r="AP501" s="190">
        <f t="shared" si="99"/>
        <v>1</v>
      </c>
      <c r="AQ501" s="190">
        <f t="shared" si="100"/>
        <v>1</v>
      </c>
      <c r="AR501" s="190">
        <f t="shared" si="100"/>
        <v>1</v>
      </c>
      <c r="AS501" s="190">
        <f t="shared" si="100"/>
        <v>1</v>
      </c>
      <c r="AT501" s="190">
        <f t="shared" si="100"/>
        <v>1</v>
      </c>
      <c r="AU501" s="190">
        <f t="shared" si="100"/>
        <v>1</v>
      </c>
      <c r="AV501" s="190">
        <f t="shared" si="100"/>
        <v>1</v>
      </c>
      <c r="AW501" s="190">
        <f t="shared" si="100"/>
        <v>1</v>
      </c>
      <c r="AX501" s="190">
        <f t="shared" si="100"/>
        <v>1</v>
      </c>
      <c r="AY501" s="190">
        <f t="shared" si="100"/>
        <v>1</v>
      </c>
      <c r="AZ501" s="190">
        <f t="shared" si="100"/>
        <v>1</v>
      </c>
      <c r="BA501" s="190">
        <f t="shared" si="100"/>
        <v>1</v>
      </c>
      <c r="BB501" s="190">
        <f t="shared" si="100"/>
        <v>1</v>
      </c>
    </row>
    <row r="502" s="179" customFormat="1" ht="15.75" hidden="1" outlineLevel="1">
      <c r="E502" s="37"/>
      <c r="K502" s="37"/>
      <c r="L502" s="37"/>
      <c r="M502" s="37"/>
      <c r="N502" s="37"/>
      <c r="P502" s="189" t="str">
        <f t="shared" si="98"/>
        <v xml:space="preserve">Lastname10, Firstname10</v>
      </c>
      <c r="Q502" s="37"/>
      <c r="R502" s="188"/>
      <c r="S502" s="190">
        <f t="shared" si="99"/>
        <v>1</v>
      </c>
      <c r="T502" s="190">
        <f t="shared" si="99"/>
        <v>1</v>
      </c>
      <c r="U502" s="190">
        <f t="shared" si="99"/>
        <v>1</v>
      </c>
      <c r="V502" s="190">
        <f t="shared" si="99"/>
        <v>1</v>
      </c>
      <c r="W502" s="190">
        <f t="shared" si="99"/>
        <v>1</v>
      </c>
      <c r="X502" s="190">
        <f t="shared" si="99"/>
        <v>1</v>
      </c>
      <c r="Y502" s="190">
        <f t="shared" si="99"/>
        <v>1</v>
      </c>
      <c r="Z502" s="190">
        <f t="shared" si="99"/>
        <v>1</v>
      </c>
      <c r="AA502" s="190">
        <f t="shared" si="99"/>
        <v>1</v>
      </c>
      <c r="AB502" s="190">
        <f t="shared" si="99"/>
        <v>1</v>
      </c>
      <c r="AC502" s="190">
        <f t="shared" si="99"/>
        <v>1</v>
      </c>
      <c r="AD502" s="190">
        <f t="shared" si="99"/>
        <v>1</v>
      </c>
      <c r="AE502" s="190">
        <f t="shared" si="99"/>
        <v>1</v>
      </c>
      <c r="AF502" s="190">
        <f t="shared" si="99"/>
        <v>1</v>
      </c>
      <c r="AG502" s="190">
        <f t="shared" si="99"/>
        <v>1</v>
      </c>
      <c r="AH502" s="190">
        <f t="shared" si="99"/>
        <v>1</v>
      </c>
      <c r="AI502" s="190">
        <f t="shared" si="99"/>
        <v>1</v>
      </c>
      <c r="AJ502" s="190">
        <f t="shared" si="99"/>
        <v>1</v>
      </c>
      <c r="AK502" s="190">
        <f t="shared" si="99"/>
        <v>1</v>
      </c>
      <c r="AL502" s="190">
        <f t="shared" si="99"/>
        <v>1</v>
      </c>
      <c r="AM502" s="190">
        <f t="shared" si="99"/>
        <v>1</v>
      </c>
      <c r="AN502" s="190">
        <f t="shared" si="99"/>
        <v>1</v>
      </c>
      <c r="AO502" s="190">
        <f t="shared" si="99"/>
        <v>1</v>
      </c>
      <c r="AP502" s="190">
        <f t="shared" si="99"/>
        <v>1</v>
      </c>
      <c r="AQ502" s="190">
        <f t="shared" si="100"/>
        <v>1</v>
      </c>
      <c r="AR502" s="190">
        <f t="shared" si="100"/>
        <v>1</v>
      </c>
      <c r="AS502" s="190">
        <f t="shared" si="100"/>
        <v>1</v>
      </c>
      <c r="AT502" s="190">
        <f t="shared" si="100"/>
        <v>1</v>
      </c>
      <c r="AU502" s="190">
        <f t="shared" si="100"/>
        <v>1</v>
      </c>
      <c r="AV502" s="190">
        <f t="shared" si="100"/>
        <v>1</v>
      </c>
      <c r="AW502" s="190">
        <f t="shared" si="100"/>
        <v>1</v>
      </c>
      <c r="AX502" s="190">
        <f t="shared" si="100"/>
        <v>1</v>
      </c>
      <c r="AY502" s="190">
        <f t="shared" si="100"/>
        <v>1</v>
      </c>
      <c r="AZ502" s="190">
        <f t="shared" si="100"/>
        <v>1</v>
      </c>
      <c r="BA502" s="190">
        <f t="shared" si="100"/>
        <v>1</v>
      </c>
      <c r="BB502" s="190">
        <f t="shared" si="100"/>
        <v>1</v>
      </c>
    </row>
    <row r="503" s="179" customFormat="1" ht="15.75" hidden="1" outlineLevel="1">
      <c r="E503" s="37"/>
      <c r="K503" s="37"/>
      <c r="L503" s="37"/>
      <c r="M503" s="37"/>
      <c r="N503" s="37"/>
      <c r="P503" s="189" t="str">
        <f t="shared" si="98"/>
        <v xml:space="preserve">Lastname11, Firstname11</v>
      </c>
      <c r="Q503" s="37"/>
      <c r="R503" s="188"/>
      <c r="S503" s="190">
        <f t="shared" si="99"/>
        <v>1</v>
      </c>
      <c r="T503" s="190">
        <f t="shared" si="99"/>
        <v>1</v>
      </c>
      <c r="U503" s="190">
        <f t="shared" si="99"/>
        <v>1</v>
      </c>
      <c r="V503" s="190">
        <f t="shared" si="99"/>
        <v>1</v>
      </c>
      <c r="W503" s="190">
        <f t="shared" si="99"/>
        <v>1</v>
      </c>
      <c r="X503" s="190">
        <f t="shared" si="99"/>
        <v>1</v>
      </c>
      <c r="Y503" s="190">
        <f t="shared" si="99"/>
        <v>1</v>
      </c>
      <c r="Z503" s="190">
        <f t="shared" si="99"/>
        <v>1</v>
      </c>
      <c r="AA503" s="190">
        <f t="shared" si="99"/>
        <v>1</v>
      </c>
      <c r="AB503" s="190">
        <f t="shared" si="99"/>
        <v>1</v>
      </c>
      <c r="AC503" s="190">
        <f t="shared" si="99"/>
        <v>1</v>
      </c>
      <c r="AD503" s="190">
        <f t="shared" si="99"/>
        <v>1</v>
      </c>
      <c r="AE503" s="190">
        <f t="shared" si="99"/>
        <v>1</v>
      </c>
      <c r="AF503" s="190">
        <f t="shared" si="99"/>
        <v>1</v>
      </c>
      <c r="AG503" s="190">
        <f t="shared" si="99"/>
        <v>1</v>
      </c>
      <c r="AH503" s="190">
        <f t="shared" si="99"/>
        <v>1</v>
      </c>
      <c r="AI503" s="190">
        <f t="shared" si="99"/>
        <v>1</v>
      </c>
      <c r="AJ503" s="190">
        <f t="shared" si="99"/>
        <v>1</v>
      </c>
      <c r="AK503" s="190">
        <f t="shared" si="99"/>
        <v>1</v>
      </c>
      <c r="AL503" s="190">
        <f t="shared" si="99"/>
        <v>1</v>
      </c>
      <c r="AM503" s="190">
        <f t="shared" si="99"/>
        <v>1</v>
      </c>
      <c r="AN503" s="190">
        <f t="shared" si="99"/>
        <v>1</v>
      </c>
      <c r="AO503" s="190">
        <f t="shared" si="99"/>
        <v>1</v>
      </c>
      <c r="AP503" s="190">
        <f t="shared" si="99"/>
        <v>1</v>
      </c>
      <c r="AQ503" s="190">
        <f t="shared" si="100"/>
        <v>1</v>
      </c>
      <c r="AR503" s="190">
        <f t="shared" si="100"/>
        <v>1</v>
      </c>
      <c r="AS503" s="190">
        <f t="shared" si="100"/>
        <v>1</v>
      </c>
      <c r="AT503" s="190">
        <f t="shared" si="100"/>
        <v>1</v>
      </c>
      <c r="AU503" s="190">
        <f t="shared" si="100"/>
        <v>1</v>
      </c>
      <c r="AV503" s="190">
        <f t="shared" si="100"/>
        <v>1</v>
      </c>
      <c r="AW503" s="190">
        <f t="shared" si="100"/>
        <v>1</v>
      </c>
      <c r="AX503" s="190">
        <f t="shared" si="100"/>
        <v>1</v>
      </c>
      <c r="AY503" s="190">
        <f t="shared" si="100"/>
        <v>1</v>
      </c>
      <c r="AZ503" s="190">
        <f t="shared" si="100"/>
        <v>1</v>
      </c>
      <c r="BA503" s="190">
        <f t="shared" si="100"/>
        <v>1</v>
      </c>
      <c r="BB503" s="190">
        <f t="shared" si="100"/>
        <v>1</v>
      </c>
    </row>
    <row r="504" s="179" customFormat="1" ht="15.75" hidden="1" outlineLevel="1">
      <c r="E504" s="37"/>
      <c r="K504" s="37"/>
      <c r="L504" s="37"/>
      <c r="M504" s="37"/>
      <c r="N504" s="37"/>
      <c r="P504" s="189" t="str">
        <f t="shared" si="98"/>
        <v xml:space="preserve">Lastname12, Firstname12</v>
      </c>
      <c r="Q504" s="37"/>
      <c r="R504" s="188"/>
      <c r="S504" s="190">
        <f t="shared" si="99"/>
        <v>1</v>
      </c>
      <c r="T504" s="190">
        <f t="shared" si="99"/>
        <v>1</v>
      </c>
      <c r="U504" s="190">
        <f t="shared" si="99"/>
        <v>1</v>
      </c>
      <c r="V504" s="190">
        <f t="shared" si="99"/>
        <v>1</v>
      </c>
      <c r="W504" s="190">
        <f t="shared" si="99"/>
        <v>1</v>
      </c>
      <c r="X504" s="190">
        <f t="shared" si="99"/>
        <v>1</v>
      </c>
      <c r="Y504" s="190">
        <f t="shared" si="99"/>
        <v>1</v>
      </c>
      <c r="Z504" s="190">
        <f t="shared" si="99"/>
        <v>1</v>
      </c>
      <c r="AA504" s="190">
        <f t="shared" si="99"/>
        <v>1</v>
      </c>
      <c r="AB504" s="190">
        <f t="shared" si="99"/>
        <v>1</v>
      </c>
      <c r="AC504" s="190">
        <f t="shared" si="99"/>
        <v>1</v>
      </c>
      <c r="AD504" s="190">
        <f t="shared" si="99"/>
        <v>1</v>
      </c>
      <c r="AE504" s="190">
        <f t="shared" si="99"/>
        <v>1</v>
      </c>
      <c r="AF504" s="190">
        <f t="shared" si="99"/>
        <v>1</v>
      </c>
      <c r="AG504" s="190">
        <f t="shared" si="99"/>
        <v>1</v>
      </c>
      <c r="AH504" s="190">
        <f t="shared" si="99"/>
        <v>1</v>
      </c>
      <c r="AI504" s="190">
        <f t="shared" si="99"/>
        <v>1</v>
      </c>
      <c r="AJ504" s="190">
        <f t="shared" si="99"/>
        <v>1</v>
      </c>
      <c r="AK504" s="190">
        <f t="shared" si="99"/>
        <v>1</v>
      </c>
      <c r="AL504" s="190">
        <f t="shared" si="99"/>
        <v>1</v>
      </c>
      <c r="AM504" s="190">
        <f t="shared" si="99"/>
        <v>1</v>
      </c>
      <c r="AN504" s="190">
        <f t="shared" si="99"/>
        <v>1</v>
      </c>
      <c r="AO504" s="190">
        <f t="shared" si="99"/>
        <v>1</v>
      </c>
      <c r="AP504" s="190">
        <f t="shared" si="99"/>
        <v>1</v>
      </c>
      <c r="AQ504" s="190">
        <f t="shared" si="100"/>
        <v>1</v>
      </c>
      <c r="AR504" s="190">
        <f t="shared" si="100"/>
        <v>1</v>
      </c>
      <c r="AS504" s="190">
        <f t="shared" si="100"/>
        <v>1</v>
      </c>
      <c r="AT504" s="190">
        <f t="shared" si="100"/>
        <v>1</v>
      </c>
      <c r="AU504" s="190">
        <f t="shared" si="100"/>
        <v>1</v>
      </c>
      <c r="AV504" s="190">
        <f t="shared" si="100"/>
        <v>1</v>
      </c>
      <c r="AW504" s="190">
        <f t="shared" si="100"/>
        <v>1</v>
      </c>
      <c r="AX504" s="190">
        <f t="shared" si="100"/>
        <v>1</v>
      </c>
      <c r="AY504" s="190">
        <f t="shared" si="100"/>
        <v>1</v>
      </c>
      <c r="AZ504" s="190">
        <f t="shared" si="100"/>
        <v>1</v>
      </c>
      <c r="BA504" s="190">
        <f t="shared" si="100"/>
        <v>1</v>
      </c>
      <c r="BB504" s="190">
        <f t="shared" si="100"/>
        <v>1</v>
      </c>
    </row>
    <row r="505" s="179" customFormat="1" ht="15.75" hidden="1" outlineLevel="1">
      <c r="E505" s="37"/>
      <c r="K505" s="37"/>
      <c r="L505" s="37"/>
      <c r="M505" s="37"/>
      <c r="N505" s="37"/>
      <c r="P505" s="189" t="str">
        <f t="shared" si="98"/>
        <v xml:space="preserve">Lastname13, Firstname13</v>
      </c>
      <c r="Q505" s="37"/>
      <c r="R505" s="188"/>
      <c r="S505" s="190">
        <f t="shared" si="99"/>
        <v>1</v>
      </c>
      <c r="T505" s="190">
        <f t="shared" si="99"/>
        <v>1</v>
      </c>
      <c r="U505" s="190">
        <f t="shared" si="99"/>
        <v>1</v>
      </c>
      <c r="V505" s="190">
        <f t="shared" si="99"/>
        <v>1</v>
      </c>
      <c r="W505" s="190">
        <f t="shared" si="99"/>
        <v>1</v>
      </c>
      <c r="X505" s="190">
        <f t="shared" si="99"/>
        <v>1</v>
      </c>
      <c r="Y505" s="190">
        <f t="shared" si="99"/>
        <v>1</v>
      </c>
      <c r="Z505" s="190">
        <f t="shared" si="99"/>
        <v>1</v>
      </c>
      <c r="AA505" s="190">
        <f t="shared" si="99"/>
        <v>1</v>
      </c>
      <c r="AB505" s="190">
        <f t="shared" si="99"/>
        <v>1</v>
      </c>
      <c r="AC505" s="190">
        <f t="shared" si="99"/>
        <v>1</v>
      </c>
      <c r="AD505" s="190">
        <f t="shared" si="99"/>
        <v>1</v>
      </c>
      <c r="AE505" s="190">
        <f t="shared" si="99"/>
        <v>1</v>
      </c>
      <c r="AF505" s="190">
        <f t="shared" si="99"/>
        <v>1</v>
      </c>
      <c r="AG505" s="190">
        <f t="shared" si="99"/>
        <v>1</v>
      </c>
      <c r="AH505" s="190">
        <f t="shared" si="99"/>
        <v>1</v>
      </c>
      <c r="AI505" s="190">
        <f t="shared" si="99"/>
        <v>1</v>
      </c>
      <c r="AJ505" s="190">
        <f t="shared" si="99"/>
        <v>1</v>
      </c>
      <c r="AK505" s="190">
        <f t="shared" si="99"/>
        <v>1</v>
      </c>
      <c r="AL505" s="190">
        <f t="shared" si="99"/>
        <v>1</v>
      </c>
      <c r="AM505" s="190">
        <f t="shared" si="99"/>
        <v>1</v>
      </c>
      <c r="AN505" s="190">
        <f t="shared" si="99"/>
        <v>1</v>
      </c>
      <c r="AO505" s="190">
        <f t="shared" si="99"/>
        <v>1</v>
      </c>
      <c r="AP505" s="190">
        <f t="shared" si="99"/>
        <v>1</v>
      </c>
      <c r="AQ505" s="190">
        <f t="shared" si="100"/>
        <v>1</v>
      </c>
      <c r="AR505" s="190">
        <f t="shared" si="100"/>
        <v>1</v>
      </c>
      <c r="AS505" s="190">
        <f t="shared" si="100"/>
        <v>1</v>
      </c>
      <c r="AT505" s="190">
        <f t="shared" si="100"/>
        <v>1</v>
      </c>
      <c r="AU505" s="190">
        <f t="shared" si="100"/>
        <v>1</v>
      </c>
      <c r="AV505" s="190">
        <f t="shared" si="100"/>
        <v>1</v>
      </c>
      <c r="AW505" s="190">
        <f t="shared" si="100"/>
        <v>1</v>
      </c>
      <c r="AX505" s="190">
        <f t="shared" si="100"/>
        <v>1</v>
      </c>
      <c r="AY505" s="190">
        <f t="shared" si="100"/>
        <v>1</v>
      </c>
      <c r="AZ505" s="190">
        <f t="shared" si="100"/>
        <v>1</v>
      </c>
      <c r="BA505" s="190">
        <f t="shared" si="100"/>
        <v>1</v>
      </c>
      <c r="BB505" s="190">
        <f t="shared" si="100"/>
        <v>1</v>
      </c>
    </row>
    <row r="506" s="179" customFormat="1" ht="15.75" hidden="1" outlineLevel="1">
      <c r="E506" s="37"/>
      <c r="K506" s="37"/>
      <c r="L506" s="37"/>
      <c r="M506" s="37"/>
      <c r="N506" s="37"/>
      <c r="P506" s="189" t="str">
        <f t="shared" si="98"/>
        <v xml:space="preserve">Lastname14, Firstname14</v>
      </c>
      <c r="Q506" s="37"/>
      <c r="R506" s="188"/>
      <c r="S506" s="190">
        <f t="shared" si="99"/>
        <v>1</v>
      </c>
      <c r="T506" s="190">
        <f t="shared" si="99"/>
        <v>1</v>
      </c>
      <c r="U506" s="190">
        <f t="shared" si="99"/>
        <v>1</v>
      </c>
      <c r="V506" s="190">
        <f t="shared" si="99"/>
        <v>1</v>
      </c>
      <c r="W506" s="190">
        <f t="shared" si="99"/>
        <v>1</v>
      </c>
      <c r="X506" s="190">
        <f t="shared" si="99"/>
        <v>1</v>
      </c>
      <c r="Y506" s="190">
        <f t="shared" si="99"/>
        <v>1</v>
      </c>
      <c r="Z506" s="190">
        <f t="shared" si="99"/>
        <v>1</v>
      </c>
      <c r="AA506" s="190">
        <f t="shared" si="99"/>
        <v>1</v>
      </c>
      <c r="AB506" s="190">
        <f t="shared" si="99"/>
        <v>1</v>
      </c>
      <c r="AC506" s="190">
        <f t="shared" si="99"/>
        <v>1</v>
      </c>
      <c r="AD506" s="190">
        <f t="shared" si="99"/>
        <v>1</v>
      </c>
      <c r="AE506" s="190">
        <f t="shared" si="99"/>
        <v>1</v>
      </c>
      <c r="AF506" s="190">
        <f t="shared" si="99"/>
        <v>1</v>
      </c>
      <c r="AG506" s="190">
        <f t="shared" si="99"/>
        <v>1</v>
      </c>
      <c r="AH506" s="190">
        <f t="shared" si="99"/>
        <v>1</v>
      </c>
      <c r="AI506" s="190">
        <f t="shared" si="99"/>
        <v>1</v>
      </c>
      <c r="AJ506" s="190">
        <f t="shared" si="99"/>
        <v>1</v>
      </c>
      <c r="AK506" s="190">
        <f t="shared" si="99"/>
        <v>1</v>
      </c>
      <c r="AL506" s="190">
        <f t="shared" si="99"/>
        <v>1</v>
      </c>
      <c r="AM506" s="190">
        <f t="shared" si="99"/>
        <v>1</v>
      </c>
      <c r="AN506" s="190">
        <f t="shared" si="99"/>
        <v>1</v>
      </c>
      <c r="AO506" s="190">
        <f t="shared" si="99"/>
        <v>1</v>
      </c>
      <c r="AP506" s="190">
        <f t="shared" si="99"/>
        <v>1</v>
      </c>
      <c r="AQ506" s="190">
        <f t="shared" si="100"/>
        <v>1</v>
      </c>
      <c r="AR506" s="190">
        <f t="shared" si="100"/>
        <v>1</v>
      </c>
      <c r="AS506" s="190">
        <f t="shared" si="100"/>
        <v>1</v>
      </c>
      <c r="AT506" s="190">
        <f t="shared" si="100"/>
        <v>1</v>
      </c>
      <c r="AU506" s="190">
        <f t="shared" si="100"/>
        <v>1</v>
      </c>
      <c r="AV506" s="190">
        <f t="shared" si="100"/>
        <v>1</v>
      </c>
      <c r="AW506" s="190">
        <f t="shared" si="100"/>
        <v>1</v>
      </c>
      <c r="AX506" s="190">
        <f t="shared" si="100"/>
        <v>1</v>
      </c>
      <c r="AY506" s="190">
        <f t="shared" si="100"/>
        <v>1</v>
      </c>
      <c r="AZ506" s="190">
        <f t="shared" si="100"/>
        <v>1</v>
      </c>
      <c r="BA506" s="190">
        <f t="shared" si="100"/>
        <v>1</v>
      </c>
      <c r="BB506" s="190">
        <f t="shared" si="100"/>
        <v>1</v>
      </c>
    </row>
    <row r="507" s="179" customFormat="1" ht="15.75" hidden="1" outlineLevel="1">
      <c r="E507" s="37"/>
      <c r="K507" s="37"/>
      <c r="L507" s="37"/>
      <c r="M507" s="37"/>
      <c r="N507" s="37"/>
      <c r="P507" s="189" t="str">
        <f t="shared" si="98"/>
        <v xml:space="preserve">Lastname15, Firstname15</v>
      </c>
      <c r="Q507" s="37"/>
      <c r="R507" s="188"/>
      <c r="S507" s="190">
        <f t="shared" si="99"/>
        <v>1</v>
      </c>
      <c r="T507" s="190">
        <f t="shared" si="99"/>
        <v>1</v>
      </c>
      <c r="U507" s="190">
        <f t="shared" si="99"/>
        <v>1</v>
      </c>
      <c r="V507" s="190">
        <f t="shared" si="99"/>
        <v>1</v>
      </c>
      <c r="W507" s="190">
        <f t="shared" si="99"/>
        <v>1</v>
      </c>
      <c r="X507" s="190">
        <f t="shared" si="99"/>
        <v>1</v>
      </c>
      <c r="Y507" s="190">
        <f t="shared" si="99"/>
        <v>1</v>
      </c>
      <c r="Z507" s="190">
        <f t="shared" si="99"/>
        <v>1</v>
      </c>
      <c r="AA507" s="190">
        <f t="shared" si="99"/>
        <v>1</v>
      </c>
      <c r="AB507" s="190">
        <f t="shared" si="99"/>
        <v>1</v>
      </c>
      <c r="AC507" s="190">
        <f t="shared" si="99"/>
        <v>1</v>
      </c>
      <c r="AD507" s="190">
        <f t="shared" si="99"/>
        <v>1</v>
      </c>
      <c r="AE507" s="190">
        <f t="shared" si="99"/>
        <v>1</v>
      </c>
      <c r="AF507" s="190">
        <f t="shared" si="99"/>
        <v>1</v>
      </c>
      <c r="AG507" s="190">
        <f t="shared" si="99"/>
        <v>1</v>
      </c>
      <c r="AH507" s="190">
        <f t="shared" si="99"/>
        <v>1</v>
      </c>
      <c r="AI507" s="190">
        <f t="shared" si="99"/>
        <v>1</v>
      </c>
      <c r="AJ507" s="190">
        <f t="shared" si="99"/>
        <v>1</v>
      </c>
      <c r="AK507" s="190">
        <f t="shared" si="99"/>
        <v>1</v>
      </c>
      <c r="AL507" s="190">
        <f t="shared" si="99"/>
        <v>1</v>
      </c>
      <c r="AM507" s="190">
        <f t="shared" si="99"/>
        <v>1</v>
      </c>
      <c r="AN507" s="190">
        <f t="shared" si="99"/>
        <v>1</v>
      </c>
      <c r="AO507" s="190">
        <f t="shared" si="99"/>
        <v>1</v>
      </c>
      <c r="AP507" s="190">
        <f t="shared" si="99"/>
        <v>1</v>
      </c>
      <c r="AQ507" s="190">
        <f t="shared" si="100"/>
        <v>1</v>
      </c>
      <c r="AR507" s="190">
        <f t="shared" si="100"/>
        <v>1</v>
      </c>
      <c r="AS507" s="190">
        <f t="shared" si="100"/>
        <v>1</v>
      </c>
      <c r="AT507" s="190">
        <f t="shared" si="100"/>
        <v>1</v>
      </c>
      <c r="AU507" s="190">
        <f t="shared" si="100"/>
        <v>1</v>
      </c>
      <c r="AV507" s="190">
        <f t="shared" si="100"/>
        <v>1</v>
      </c>
      <c r="AW507" s="190">
        <f t="shared" si="100"/>
        <v>1</v>
      </c>
      <c r="AX507" s="190">
        <f t="shared" si="100"/>
        <v>1</v>
      </c>
      <c r="AY507" s="190">
        <f t="shared" si="100"/>
        <v>1</v>
      </c>
      <c r="AZ507" s="190">
        <f t="shared" si="100"/>
        <v>1</v>
      </c>
      <c r="BA507" s="190">
        <f t="shared" si="100"/>
        <v>1</v>
      </c>
      <c r="BB507" s="190">
        <f t="shared" si="100"/>
        <v>1</v>
      </c>
    </row>
    <row r="508" s="179" customFormat="1" ht="15.75" hidden="1" outlineLevel="1">
      <c r="E508" s="37"/>
      <c r="K508" s="37"/>
      <c r="L508" s="37"/>
      <c r="M508" s="37"/>
      <c r="N508" s="37"/>
      <c r="P508" s="189" t="str">
        <f t="shared" si="98"/>
        <v xml:space="preserve">Lastname16, Firstname16</v>
      </c>
      <c r="Q508" s="37"/>
      <c r="R508" s="188"/>
      <c r="S508" s="190">
        <f t="shared" si="99"/>
        <v>1</v>
      </c>
      <c r="T508" s="190">
        <f t="shared" si="99"/>
        <v>1</v>
      </c>
      <c r="U508" s="190">
        <f t="shared" si="99"/>
        <v>1</v>
      </c>
      <c r="V508" s="190">
        <f t="shared" si="99"/>
        <v>1</v>
      </c>
      <c r="W508" s="190">
        <f t="shared" si="99"/>
        <v>1</v>
      </c>
      <c r="X508" s="190">
        <f t="shared" si="99"/>
        <v>1</v>
      </c>
      <c r="Y508" s="190">
        <f t="shared" si="99"/>
        <v>1</v>
      </c>
      <c r="Z508" s="190">
        <f t="shared" si="99"/>
        <v>1</v>
      </c>
      <c r="AA508" s="190">
        <f t="shared" si="99"/>
        <v>1</v>
      </c>
      <c r="AB508" s="190">
        <f t="shared" si="99"/>
        <v>1</v>
      </c>
      <c r="AC508" s="190">
        <f t="shared" si="99"/>
        <v>1</v>
      </c>
      <c r="AD508" s="190">
        <f t="shared" si="99"/>
        <v>1</v>
      </c>
      <c r="AE508" s="190">
        <f t="shared" si="99"/>
        <v>1</v>
      </c>
      <c r="AF508" s="190">
        <f t="shared" si="99"/>
        <v>1</v>
      </c>
      <c r="AG508" s="190">
        <f t="shared" si="99"/>
        <v>1</v>
      </c>
      <c r="AH508" s="190">
        <f t="shared" si="99"/>
        <v>1</v>
      </c>
      <c r="AI508" s="190">
        <f t="shared" si="99"/>
        <v>1</v>
      </c>
      <c r="AJ508" s="190">
        <f t="shared" si="99"/>
        <v>1</v>
      </c>
      <c r="AK508" s="190">
        <f t="shared" si="99"/>
        <v>1</v>
      </c>
      <c r="AL508" s="190">
        <f t="shared" si="99"/>
        <v>1</v>
      </c>
      <c r="AM508" s="190">
        <f t="shared" si="99"/>
        <v>1</v>
      </c>
      <c r="AN508" s="190">
        <f t="shared" si="99"/>
        <v>1</v>
      </c>
      <c r="AO508" s="190">
        <f t="shared" si="99"/>
        <v>1</v>
      </c>
      <c r="AP508" s="190">
        <f t="shared" si="99"/>
        <v>1</v>
      </c>
      <c r="AQ508" s="190">
        <f t="shared" si="100"/>
        <v>1</v>
      </c>
      <c r="AR508" s="190">
        <f t="shared" si="100"/>
        <v>1</v>
      </c>
      <c r="AS508" s="190">
        <f t="shared" si="100"/>
        <v>1</v>
      </c>
      <c r="AT508" s="190">
        <f t="shared" si="100"/>
        <v>1</v>
      </c>
      <c r="AU508" s="190">
        <f t="shared" si="100"/>
        <v>1</v>
      </c>
      <c r="AV508" s="190">
        <f t="shared" si="100"/>
        <v>1</v>
      </c>
      <c r="AW508" s="190">
        <f t="shared" si="100"/>
        <v>1</v>
      </c>
      <c r="AX508" s="190">
        <f t="shared" si="100"/>
        <v>1</v>
      </c>
      <c r="AY508" s="190">
        <f t="shared" si="100"/>
        <v>1</v>
      </c>
      <c r="AZ508" s="190">
        <f t="shared" si="100"/>
        <v>1</v>
      </c>
      <c r="BA508" s="190">
        <f t="shared" si="100"/>
        <v>1</v>
      </c>
      <c r="BB508" s="190">
        <f t="shared" si="100"/>
        <v>1</v>
      </c>
    </row>
    <row r="509" s="179" customFormat="1" ht="15.75" hidden="1" outlineLevel="1">
      <c r="E509" s="37"/>
      <c r="K509" s="37"/>
      <c r="L509" s="37"/>
      <c r="M509" s="37"/>
      <c r="N509" s="37"/>
      <c r="P509" s="189" t="str">
        <f t="shared" si="98"/>
        <v xml:space="preserve">Lastname17, Firstname17</v>
      </c>
      <c r="Q509" s="37"/>
      <c r="R509" s="188"/>
      <c r="S509" s="190">
        <f t="shared" si="99"/>
        <v>1</v>
      </c>
      <c r="T509" s="190">
        <f t="shared" si="99"/>
        <v>1</v>
      </c>
      <c r="U509" s="190">
        <f t="shared" si="99"/>
        <v>1</v>
      </c>
      <c r="V509" s="190">
        <f t="shared" si="99"/>
        <v>1</v>
      </c>
      <c r="W509" s="190">
        <f t="shared" si="99"/>
        <v>1</v>
      </c>
      <c r="X509" s="190">
        <f t="shared" si="99"/>
        <v>1</v>
      </c>
      <c r="Y509" s="190">
        <f t="shared" si="99"/>
        <v>1</v>
      </c>
      <c r="Z509" s="190">
        <f t="shared" si="99"/>
        <v>1</v>
      </c>
      <c r="AA509" s="190">
        <f t="shared" si="99"/>
        <v>1</v>
      </c>
      <c r="AB509" s="190">
        <f t="shared" si="99"/>
        <v>1</v>
      </c>
      <c r="AC509" s="190">
        <f t="shared" si="99"/>
        <v>1</v>
      </c>
      <c r="AD509" s="190">
        <f t="shared" si="99"/>
        <v>1</v>
      </c>
      <c r="AE509" s="190">
        <f t="shared" si="99"/>
        <v>1</v>
      </c>
      <c r="AF509" s="190">
        <f t="shared" si="99"/>
        <v>1</v>
      </c>
      <c r="AG509" s="190">
        <f t="shared" si="99"/>
        <v>1</v>
      </c>
      <c r="AH509" s="190">
        <f t="shared" si="99"/>
        <v>1</v>
      </c>
      <c r="AI509" s="190">
        <f t="shared" si="99"/>
        <v>1</v>
      </c>
      <c r="AJ509" s="190">
        <f t="shared" si="99"/>
        <v>1</v>
      </c>
      <c r="AK509" s="190">
        <f t="shared" si="99"/>
        <v>1</v>
      </c>
      <c r="AL509" s="190">
        <f t="shared" si="99"/>
        <v>1</v>
      </c>
      <c r="AM509" s="190">
        <f t="shared" si="99"/>
        <v>1</v>
      </c>
      <c r="AN509" s="190">
        <f t="shared" si="99"/>
        <v>1</v>
      </c>
      <c r="AO509" s="190">
        <f t="shared" si="99"/>
        <v>1</v>
      </c>
      <c r="AP509" s="190">
        <f t="shared" si="99"/>
        <v>1</v>
      </c>
      <c r="AQ509" s="190">
        <f t="shared" si="100"/>
        <v>1</v>
      </c>
      <c r="AR509" s="190">
        <f t="shared" si="100"/>
        <v>1</v>
      </c>
      <c r="AS509" s="190">
        <f t="shared" si="100"/>
        <v>1</v>
      </c>
      <c r="AT509" s="190">
        <f t="shared" si="100"/>
        <v>1</v>
      </c>
      <c r="AU509" s="190">
        <f t="shared" si="100"/>
        <v>1</v>
      </c>
      <c r="AV509" s="190">
        <f t="shared" si="100"/>
        <v>1</v>
      </c>
      <c r="AW509" s="190">
        <f t="shared" si="100"/>
        <v>1</v>
      </c>
      <c r="AX509" s="190">
        <f t="shared" si="100"/>
        <v>1</v>
      </c>
      <c r="AY509" s="190">
        <f t="shared" si="100"/>
        <v>1</v>
      </c>
      <c r="AZ509" s="190">
        <f t="shared" si="100"/>
        <v>1</v>
      </c>
      <c r="BA509" s="190">
        <f t="shared" si="100"/>
        <v>1</v>
      </c>
      <c r="BB509" s="190">
        <f t="shared" si="100"/>
        <v>1</v>
      </c>
    </row>
    <row r="510" s="179" customFormat="1" ht="15.75" hidden="1" outlineLevel="1">
      <c r="E510" s="37"/>
      <c r="K510" s="37"/>
      <c r="L510" s="37"/>
      <c r="M510" s="37"/>
      <c r="N510" s="37"/>
      <c r="P510" s="189">
        <f t="shared" si="98"/>
        <v>0</v>
      </c>
      <c r="Q510" s="37"/>
      <c r="R510" s="188"/>
      <c r="S510" s="190">
        <f t="shared" si="99"/>
        <v>0</v>
      </c>
      <c r="T510" s="190">
        <f t="shared" si="99"/>
        <v>0</v>
      </c>
      <c r="U510" s="190">
        <f t="shared" si="99"/>
        <v>0</v>
      </c>
      <c r="V510" s="190">
        <f t="shared" si="99"/>
        <v>0</v>
      </c>
      <c r="W510" s="190">
        <f t="shared" si="99"/>
        <v>0</v>
      </c>
      <c r="X510" s="190">
        <f t="shared" si="99"/>
        <v>0</v>
      </c>
      <c r="Y510" s="190">
        <f t="shared" si="99"/>
        <v>0</v>
      </c>
      <c r="Z510" s="190">
        <f t="shared" si="99"/>
        <v>0</v>
      </c>
      <c r="AA510" s="190">
        <f t="shared" si="99"/>
        <v>0</v>
      </c>
      <c r="AB510" s="190">
        <f t="shared" si="99"/>
        <v>0</v>
      </c>
      <c r="AC510" s="190">
        <f t="shared" si="99"/>
        <v>0</v>
      </c>
      <c r="AD510" s="190">
        <f t="shared" si="99"/>
        <v>0</v>
      </c>
      <c r="AE510" s="190">
        <f t="shared" si="99"/>
        <v>0</v>
      </c>
      <c r="AF510" s="190">
        <f t="shared" si="99"/>
        <v>0</v>
      </c>
      <c r="AG510" s="190">
        <f t="shared" si="99"/>
        <v>0</v>
      </c>
      <c r="AH510" s="190">
        <f t="shared" si="99"/>
        <v>0</v>
      </c>
      <c r="AI510" s="190">
        <f t="shared" si="99"/>
        <v>0</v>
      </c>
      <c r="AJ510" s="190">
        <f t="shared" si="99"/>
        <v>0</v>
      </c>
      <c r="AK510" s="190">
        <f t="shared" si="99"/>
        <v>0</v>
      </c>
      <c r="AL510" s="190">
        <f t="shared" si="99"/>
        <v>0</v>
      </c>
      <c r="AM510" s="190">
        <f t="shared" si="99"/>
        <v>0</v>
      </c>
      <c r="AN510" s="190">
        <f t="shared" si="99"/>
        <v>0</v>
      </c>
      <c r="AO510" s="190">
        <f t="shared" si="99"/>
        <v>0</v>
      </c>
      <c r="AP510" s="190">
        <f t="shared" si="99"/>
        <v>0</v>
      </c>
      <c r="AQ510" s="190">
        <f t="shared" si="100"/>
        <v>0</v>
      </c>
      <c r="AR510" s="190">
        <f t="shared" si="100"/>
        <v>0</v>
      </c>
      <c r="AS510" s="190">
        <f t="shared" si="100"/>
        <v>0</v>
      </c>
      <c r="AT510" s="190">
        <f t="shared" si="100"/>
        <v>0</v>
      </c>
      <c r="AU510" s="190">
        <f t="shared" si="100"/>
        <v>0</v>
      </c>
      <c r="AV510" s="190">
        <f t="shared" si="100"/>
        <v>0</v>
      </c>
      <c r="AW510" s="190">
        <f t="shared" si="100"/>
        <v>0</v>
      </c>
      <c r="AX510" s="190">
        <f t="shared" si="100"/>
        <v>0</v>
      </c>
      <c r="AY510" s="190">
        <f t="shared" si="100"/>
        <v>0</v>
      </c>
      <c r="AZ510" s="190">
        <f t="shared" si="100"/>
        <v>0</v>
      </c>
      <c r="BA510" s="190">
        <f t="shared" si="100"/>
        <v>0</v>
      </c>
      <c r="BB510" s="190">
        <f t="shared" si="100"/>
        <v>0</v>
      </c>
    </row>
    <row r="511" s="179" customFormat="1" ht="15.75" hidden="1" outlineLevel="1">
      <c r="E511" s="37"/>
      <c r="K511" s="37"/>
      <c r="L511" s="37"/>
      <c r="M511" s="37"/>
      <c r="N511" s="37"/>
      <c r="P511" s="189">
        <f t="shared" si="98"/>
        <v>0</v>
      </c>
      <c r="Q511" s="37"/>
      <c r="R511" s="188"/>
      <c r="S511" s="190">
        <f t="shared" si="99"/>
        <v>0</v>
      </c>
      <c r="T511" s="190">
        <f t="shared" si="99"/>
        <v>0</v>
      </c>
      <c r="U511" s="190">
        <f t="shared" si="99"/>
        <v>0</v>
      </c>
      <c r="V511" s="190">
        <f t="shared" si="99"/>
        <v>0</v>
      </c>
      <c r="W511" s="190">
        <f t="shared" si="99"/>
        <v>0</v>
      </c>
      <c r="X511" s="190">
        <f t="shared" si="99"/>
        <v>0</v>
      </c>
      <c r="Y511" s="190">
        <f t="shared" si="99"/>
        <v>0</v>
      </c>
      <c r="Z511" s="190">
        <f t="shared" si="99"/>
        <v>0</v>
      </c>
      <c r="AA511" s="190">
        <f t="shared" si="99"/>
        <v>0</v>
      </c>
      <c r="AB511" s="190">
        <f t="shared" si="99"/>
        <v>0</v>
      </c>
      <c r="AC511" s="190">
        <f t="shared" si="99"/>
        <v>0</v>
      </c>
      <c r="AD511" s="190">
        <f t="shared" si="99"/>
        <v>0</v>
      </c>
      <c r="AE511" s="190">
        <f t="shared" si="99"/>
        <v>0</v>
      </c>
      <c r="AF511" s="190">
        <f t="shared" si="99"/>
        <v>0</v>
      </c>
      <c r="AG511" s="190">
        <f t="shared" si="99"/>
        <v>0</v>
      </c>
      <c r="AH511" s="190">
        <f t="shared" si="99"/>
        <v>0</v>
      </c>
      <c r="AI511" s="190">
        <f t="shared" si="99"/>
        <v>0</v>
      </c>
      <c r="AJ511" s="190">
        <f t="shared" si="99"/>
        <v>0</v>
      </c>
      <c r="AK511" s="190">
        <f t="shared" si="99"/>
        <v>0</v>
      </c>
      <c r="AL511" s="190">
        <f t="shared" si="99"/>
        <v>0</v>
      </c>
      <c r="AM511" s="190">
        <f t="shared" si="99"/>
        <v>0</v>
      </c>
      <c r="AN511" s="190">
        <f t="shared" si="99"/>
        <v>0</v>
      </c>
      <c r="AO511" s="190">
        <f t="shared" si="99"/>
        <v>0</v>
      </c>
      <c r="AP511" s="190">
        <f t="shared" si="99"/>
        <v>0</v>
      </c>
      <c r="AQ511" s="190">
        <f t="shared" si="100"/>
        <v>0</v>
      </c>
      <c r="AR511" s="190">
        <f t="shared" si="100"/>
        <v>0</v>
      </c>
      <c r="AS511" s="190">
        <f t="shared" si="100"/>
        <v>0</v>
      </c>
      <c r="AT511" s="190">
        <f t="shared" si="100"/>
        <v>0</v>
      </c>
      <c r="AU511" s="190">
        <f t="shared" si="100"/>
        <v>0</v>
      </c>
      <c r="AV511" s="190">
        <f t="shared" si="100"/>
        <v>0</v>
      </c>
      <c r="AW511" s="190">
        <f t="shared" si="100"/>
        <v>0</v>
      </c>
      <c r="AX511" s="190">
        <f t="shared" si="100"/>
        <v>0</v>
      </c>
      <c r="AY511" s="190">
        <f t="shared" si="100"/>
        <v>0</v>
      </c>
      <c r="AZ511" s="190">
        <f t="shared" si="100"/>
        <v>0</v>
      </c>
      <c r="BA511" s="190">
        <f t="shared" si="100"/>
        <v>0</v>
      </c>
      <c r="BB511" s="190">
        <f t="shared" si="100"/>
        <v>0</v>
      </c>
    </row>
    <row r="512" s="179" customFormat="1" ht="15.75" hidden="1" outlineLevel="1">
      <c r="E512" s="37"/>
      <c r="K512" s="37"/>
      <c r="L512" s="37"/>
      <c r="M512" s="37"/>
      <c r="N512" s="37"/>
      <c r="P512" s="189">
        <f t="shared" si="98"/>
        <v>0</v>
      </c>
      <c r="Q512" s="37"/>
      <c r="R512" s="188"/>
      <c r="S512" s="190">
        <f t="shared" si="99"/>
        <v>0</v>
      </c>
      <c r="T512" s="190">
        <f t="shared" si="99"/>
        <v>0</v>
      </c>
      <c r="U512" s="190">
        <f t="shared" si="99"/>
        <v>0</v>
      </c>
      <c r="V512" s="190">
        <f t="shared" si="99"/>
        <v>0</v>
      </c>
      <c r="W512" s="190">
        <f t="shared" si="99"/>
        <v>0</v>
      </c>
      <c r="X512" s="190">
        <f t="shared" si="99"/>
        <v>0</v>
      </c>
      <c r="Y512" s="190">
        <f t="shared" si="99"/>
        <v>0</v>
      </c>
      <c r="Z512" s="190">
        <f t="shared" si="99"/>
        <v>0</v>
      </c>
      <c r="AA512" s="190">
        <f t="shared" si="99"/>
        <v>0</v>
      </c>
      <c r="AB512" s="190">
        <f t="shared" si="99"/>
        <v>0</v>
      </c>
      <c r="AC512" s="190">
        <f t="shared" si="99"/>
        <v>0</v>
      </c>
      <c r="AD512" s="190">
        <f t="shared" si="99"/>
        <v>0</v>
      </c>
      <c r="AE512" s="190">
        <f t="shared" si="99"/>
        <v>0</v>
      </c>
      <c r="AF512" s="190">
        <f t="shared" si="99"/>
        <v>0</v>
      </c>
      <c r="AG512" s="190">
        <f t="shared" si="99"/>
        <v>0</v>
      </c>
      <c r="AH512" s="190">
        <f t="shared" si="99"/>
        <v>0</v>
      </c>
      <c r="AI512" s="190">
        <f t="shared" si="99"/>
        <v>0</v>
      </c>
      <c r="AJ512" s="190">
        <f t="shared" si="99"/>
        <v>0</v>
      </c>
      <c r="AK512" s="190">
        <f t="shared" si="99"/>
        <v>0</v>
      </c>
      <c r="AL512" s="190">
        <f t="shared" si="99"/>
        <v>0</v>
      </c>
      <c r="AM512" s="190">
        <f t="shared" si="99"/>
        <v>0</v>
      </c>
      <c r="AN512" s="190">
        <f t="shared" si="99"/>
        <v>0</v>
      </c>
      <c r="AO512" s="190">
        <f t="shared" si="99"/>
        <v>0</v>
      </c>
      <c r="AP512" s="190">
        <f t="shared" si="99"/>
        <v>0</v>
      </c>
      <c r="AQ512" s="190">
        <f t="shared" si="100"/>
        <v>0</v>
      </c>
      <c r="AR512" s="190">
        <f t="shared" si="100"/>
        <v>0</v>
      </c>
      <c r="AS512" s="190">
        <f t="shared" si="100"/>
        <v>0</v>
      </c>
      <c r="AT512" s="190">
        <f t="shared" si="100"/>
        <v>0</v>
      </c>
      <c r="AU512" s="190">
        <f t="shared" si="100"/>
        <v>0</v>
      </c>
      <c r="AV512" s="190">
        <f t="shared" si="100"/>
        <v>0</v>
      </c>
      <c r="AW512" s="190">
        <f t="shared" si="100"/>
        <v>0</v>
      </c>
      <c r="AX512" s="190">
        <f t="shared" si="100"/>
        <v>0</v>
      </c>
      <c r="AY512" s="190">
        <f t="shared" si="100"/>
        <v>0</v>
      </c>
      <c r="AZ512" s="190">
        <f t="shared" si="100"/>
        <v>0</v>
      </c>
      <c r="BA512" s="190">
        <f t="shared" si="100"/>
        <v>0</v>
      </c>
      <c r="BB512" s="190">
        <f t="shared" si="100"/>
        <v>0</v>
      </c>
    </row>
    <row r="513" s="179" customFormat="1" ht="15.75" hidden="1" outlineLevel="1">
      <c r="E513" s="37"/>
      <c r="K513" s="37"/>
      <c r="L513" s="37"/>
      <c r="M513" s="37"/>
      <c r="N513" s="37"/>
      <c r="P513" s="189">
        <f t="shared" si="98"/>
        <v>0</v>
      </c>
      <c r="Q513" s="37"/>
      <c r="R513" s="188"/>
      <c r="S513" s="190">
        <f t="shared" si="99"/>
        <v>0</v>
      </c>
      <c r="T513" s="190">
        <f t="shared" si="99"/>
        <v>0</v>
      </c>
      <c r="U513" s="190">
        <f t="shared" si="99"/>
        <v>0</v>
      </c>
      <c r="V513" s="190">
        <f t="shared" si="99"/>
        <v>0</v>
      </c>
      <c r="W513" s="190">
        <f t="shared" si="99"/>
        <v>0</v>
      </c>
      <c r="X513" s="190">
        <f t="shared" si="99"/>
        <v>0</v>
      </c>
      <c r="Y513" s="190">
        <f t="shared" si="99"/>
        <v>0</v>
      </c>
      <c r="Z513" s="190">
        <f t="shared" si="99"/>
        <v>0</v>
      </c>
      <c r="AA513" s="190">
        <f t="shared" si="99"/>
        <v>0</v>
      </c>
      <c r="AB513" s="190">
        <f t="shared" si="99"/>
        <v>0</v>
      </c>
      <c r="AC513" s="190">
        <f t="shared" si="99"/>
        <v>0</v>
      </c>
      <c r="AD513" s="190">
        <f t="shared" si="99"/>
        <v>0</v>
      </c>
      <c r="AE513" s="190">
        <f t="shared" si="99"/>
        <v>0</v>
      </c>
      <c r="AF513" s="190">
        <f t="shared" si="99"/>
        <v>0</v>
      </c>
      <c r="AG513" s="190">
        <f t="shared" si="99"/>
        <v>0</v>
      </c>
      <c r="AH513" s="190">
        <f t="shared" si="99"/>
        <v>0</v>
      </c>
      <c r="AI513" s="190">
        <f t="shared" si="99"/>
        <v>0</v>
      </c>
      <c r="AJ513" s="190">
        <f t="shared" si="99"/>
        <v>0</v>
      </c>
      <c r="AK513" s="190">
        <f t="shared" si="99"/>
        <v>0</v>
      </c>
      <c r="AL513" s="190">
        <f t="shared" si="99"/>
        <v>0</v>
      </c>
      <c r="AM513" s="190">
        <f t="shared" si="99"/>
        <v>0</v>
      </c>
      <c r="AN513" s="190">
        <f t="shared" si="99"/>
        <v>0</v>
      </c>
      <c r="AO513" s="190">
        <f t="shared" si="99"/>
        <v>0</v>
      </c>
      <c r="AP513" s="190">
        <f t="shared" si="99"/>
        <v>0</v>
      </c>
      <c r="AQ513" s="190">
        <f t="shared" si="100"/>
        <v>0</v>
      </c>
      <c r="AR513" s="190">
        <f t="shared" si="100"/>
        <v>0</v>
      </c>
      <c r="AS513" s="190">
        <f t="shared" si="100"/>
        <v>0</v>
      </c>
      <c r="AT513" s="190">
        <f t="shared" si="100"/>
        <v>0</v>
      </c>
      <c r="AU513" s="190">
        <f t="shared" si="100"/>
        <v>0</v>
      </c>
      <c r="AV513" s="190">
        <f t="shared" si="100"/>
        <v>0</v>
      </c>
      <c r="AW513" s="190">
        <f t="shared" si="100"/>
        <v>0</v>
      </c>
      <c r="AX513" s="190">
        <f t="shared" si="100"/>
        <v>0</v>
      </c>
      <c r="AY513" s="190">
        <f t="shared" si="100"/>
        <v>0</v>
      </c>
      <c r="AZ513" s="190">
        <f t="shared" si="100"/>
        <v>0</v>
      </c>
      <c r="BA513" s="190">
        <f t="shared" si="100"/>
        <v>0</v>
      </c>
      <c r="BB513" s="190">
        <f t="shared" si="100"/>
        <v>0</v>
      </c>
    </row>
    <row r="514" s="179" customFormat="1" ht="15.75" hidden="1" outlineLevel="1">
      <c r="E514" s="37"/>
      <c r="K514" s="37"/>
      <c r="L514" s="37"/>
      <c r="M514" s="37"/>
      <c r="N514" s="37"/>
      <c r="P514" s="189">
        <f t="shared" si="98"/>
        <v>0</v>
      </c>
      <c r="Q514" s="37"/>
      <c r="R514" s="188"/>
      <c r="S514" s="190">
        <f t="shared" si="99"/>
        <v>0</v>
      </c>
      <c r="T514" s="190">
        <f t="shared" si="99"/>
        <v>0</v>
      </c>
      <c r="U514" s="190">
        <f t="shared" si="99"/>
        <v>0</v>
      </c>
      <c r="V514" s="190">
        <f t="shared" si="99"/>
        <v>0</v>
      </c>
      <c r="W514" s="190">
        <f t="shared" si="99"/>
        <v>0</v>
      </c>
      <c r="X514" s="190">
        <f t="shared" si="99"/>
        <v>0</v>
      </c>
      <c r="Y514" s="190">
        <f t="shared" si="99"/>
        <v>0</v>
      </c>
      <c r="Z514" s="190">
        <f t="shared" si="99"/>
        <v>0</v>
      </c>
      <c r="AA514" s="190">
        <f t="shared" si="99"/>
        <v>0</v>
      </c>
      <c r="AB514" s="190">
        <f t="shared" si="99"/>
        <v>0</v>
      </c>
      <c r="AC514" s="190">
        <f t="shared" si="99"/>
        <v>0</v>
      </c>
      <c r="AD514" s="190">
        <f t="shared" si="99"/>
        <v>0</v>
      </c>
      <c r="AE514" s="190">
        <f t="shared" si="99"/>
        <v>0</v>
      </c>
      <c r="AF514" s="190">
        <f t="shared" si="99"/>
        <v>0</v>
      </c>
      <c r="AG514" s="190">
        <f t="shared" si="99"/>
        <v>0</v>
      </c>
      <c r="AH514" s="190">
        <f t="shared" si="99"/>
        <v>0</v>
      </c>
      <c r="AI514" s="190">
        <f t="shared" si="99"/>
        <v>0</v>
      </c>
      <c r="AJ514" s="190">
        <f t="shared" si="99"/>
        <v>0</v>
      </c>
      <c r="AK514" s="190">
        <f t="shared" si="99"/>
        <v>0</v>
      </c>
      <c r="AL514" s="190">
        <f t="shared" si="99"/>
        <v>0</v>
      </c>
      <c r="AM514" s="190">
        <f t="shared" si="99"/>
        <v>0</v>
      </c>
      <c r="AN514" s="190">
        <f t="shared" si="99"/>
        <v>0</v>
      </c>
      <c r="AO514" s="190">
        <f t="shared" si="99"/>
        <v>0</v>
      </c>
      <c r="AP514" s="190">
        <f t="shared" si="99"/>
        <v>0</v>
      </c>
      <c r="AQ514" s="190">
        <f t="shared" si="100"/>
        <v>0</v>
      </c>
      <c r="AR514" s="190">
        <f t="shared" si="100"/>
        <v>0</v>
      </c>
      <c r="AS514" s="190">
        <f t="shared" si="100"/>
        <v>0</v>
      </c>
      <c r="AT514" s="190">
        <f t="shared" si="100"/>
        <v>0</v>
      </c>
      <c r="AU514" s="190">
        <f t="shared" si="100"/>
        <v>0</v>
      </c>
      <c r="AV514" s="190">
        <f t="shared" si="100"/>
        <v>0</v>
      </c>
      <c r="AW514" s="190">
        <f t="shared" si="100"/>
        <v>0</v>
      </c>
      <c r="AX514" s="190">
        <f t="shared" si="100"/>
        <v>0</v>
      </c>
      <c r="AY514" s="190">
        <f t="shared" si="100"/>
        <v>0</v>
      </c>
      <c r="AZ514" s="190">
        <f t="shared" si="100"/>
        <v>0</v>
      </c>
      <c r="BA514" s="190">
        <f t="shared" si="100"/>
        <v>0</v>
      </c>
      <c r="BB514" s="190">
        <f t="shared" si="100"/>
        <v>0</v>
      </c>
    </row>
    <row r="515" s="179" customFormat="1" ht="15.75" hidden="1" outlineLevel="1">
      <c r="E515" s="37"/>
      <c r="K515" s="37"/>
      <c r="L515" s="37"/>
      <c r="M515" s="37"/>
      <c r="N515" s="37"/>
      <c r="P515" s="189">
        <f t="shared" si="98"/>
        <v>0</v>
      </c>
      <c r="Q515" s="37"/>
      <c r="R515" s="188"/>
      <c r="S515" s="190">
        <f t="shared" si="99"/>
        <v>0</v>
      </c>
      <c r="T515" s="190">
        <f t="shared" si="99"/>
        <v>0</v>
      </c>
      <c r="U515" s="190">
        <f t="shared" si="99"/>
        <v>0</v>
      </c>
      <c r="V515" s="190">
        <f t="shared" si="99"/>
        <v>0</v>
      </c>
      <c r="W515" s="190">
        <f t="shared" si="99"/>
        <v>0</v>
      </c>
      <c r="X515" s="190">
        <f t="shared" si="99"/>
        <v>0</v>
      </c>
      <c r="Y515" s="190">
        <f t="shared" si="99"/>
        <v>0</v>
      </c>
      <c r="Z515" s="190">
        <f t="shared" si="99"/>
        <v>0</v>
      </c>
      <c r="AA515" s="190">
        <f t="shared" si="99"/>
        <v>0</v>
      </c>
      <c r="AB515" s="190">
        <f t="shared" si="99"/>
        <v>0</v>
      </c>
      <c r="AC515" s="190">
        <f t="shared" si="99"/>
        <v>0</v>
      </c>
      <c r="AD515" s="190">
        <f t="shared" si="99"/>
        <v>0</v>
      </c>
      <c r="AE515" s="190">
        <f t="shared" si="99"/>
        <v>0</v>
      </c>
      <c r="AF515" s="190">
        <f t="shared" si="99"/>
        <v>0</v>
      </c>
      <c r="AG515" s="190">
        <f t="shared" si="99"/>
        <v>0</v>
      </c>
      <c r="AH515" s="190">
        <f t="shared" si="99"/>
        <v>0</v>
      </c>
      <c r="AI515" s="190">
        <f t="shared" si="99"/>
        <v>0</v>
      </c>
      <c r="AJ515" s="190">
        <f t="shared" si="99"/>
        <v>0</v>
      </c>
      <c r="AK515" s="190">
        <f t="shared" si="99"/>
        <v>0</v>
      </c>
      <c r="AL515" s="190">
        <f t="shared" si="99"/>
        <v>0</v>
      </c>
      <c r="AM515" s="190">
        <f t="shared" si="99"/>
        <v>0</v>
      </c>
      <c r="AN515" s="190">
        <f t="shared" si="99"/>
        <v>0</v>
      </c>
      <c r="AO515" s="190">
        <f t="shared" si="99"/>
        <v>0</v>
      </c>
      <c r="AP515" s="190">
        <f t="shared" si="99"/>
        <v>0</v>
      </c>
      <c r="AQ515" s="190">
        <f t="shared" si="100"/>
        <v>0</v>
      </c>
      <c r="AR515" s="190">
        <f t="shared" si="100"/>
        <v>0</v>
      </c>
      <c r="AS515" s="190">
        <f t="shared" si="100"/>
        <v>0</v>
      </c>
      <c r="AT515" s="190">
        <f t="shared" si="100"/>
        <v>0</v>
      </c>
      <c r="AU515" s="190">
        <f t="shared" si="100"/>
        <v>0</v>
      </c>
      <c r="AV515" s="190">
        <f t="shared" si="100"/>
        <v>0</v>
      </c>
      <c r="AW515" s="190">
        <f t="shared" si="100"/>
        <v>0</v>
      </c>
      <c r="AX515" s="190">
        <f t="shared" si="100"/>
        <v>0</v>
      </c>
      <c r="AY515" s="190">
        <f t="shared" si="100"/>
        <v>0</v>
      </c>
      <c r="AZ515" s="190">
        <f t="shared" si="100"/>
        <v>0</v>
      </c>
      <c r="BA515" s="190">
        <f t="shared" si="100"/>
        <v>0</v>
      </c>
      <c r="BB515" s="190">
        <f t="shared" si="100"/>
        <v>0</v>
      </c>
    </row>
    <row r="516" s="179" customFormat="1" ht="15.75" hidden="1" outlineLevel="1">
      <c r="E516" s="37"/>
      <c r="K516" s="37"/>
      <c r="L516" s="37"/>
      <c r="M516" s="37"/>
      <c r="N516" s="37"/>
      <c r="P516" s="189">
        <f t="shared" si="98"/>
        <v>0</v>
      </c>
      <c r="Q516" s="37"/>
      <c r="R516" s="188"/>
      <c r="S516" s="190">
        <f t="shared" si="99"/>
        <v>0</v>
      </c>
      <c r="T516" s="190">
        <f t="shared" si="99"/>
        <v>0</v>
      </c>
      <c r="U516" s="190">
        <f t="shared" si="99"/>
        <v>0</v>
      </c>
      <c r="V516" s="190">
        <f t="shared" si="99"/>
        <v>0</v>
      </c>
      <c r="W516" s="190">
        <f t="shared" si="99"/>
        <v>0</v>
      </c>
      <c r="X516" s="190">
        <f t="shared" si="99"/>
        <v>0</v>
      </c>
      <c r="Y516" s="190">
        <f t="shared" si="99"/>
        <v>0</v>
      </c>
      <c r="Z516" s="190">
        <f t="shared" si="99"/>
        <v>0</v>
      </c>
      <c r="AA516" s="190">
        <f t="shared" si="99"/>
        <v>0</v>
      </c>
      <c r="AB516" s="190">
        <f t="shared" si="99"/>
        <v>0</v>
      </c>
      <c r="AC516" s="190">
        <f t="shared" si="99"/>
        <v>0</v>
      </c>
      <c r="AD516" s="190">
        <f t="shared" si="99"/>
        <v>0</v>
      </c>
      <c r="AE516" s="190">
        <f t="shared" si="99"/>
        <v>0</v>
      </c>
      <c r="AF516" s="190">
        <f t="shared" si="99"/>
        <v>0</v>
      </c>
      <c r="AG516" s="190">
        <f t="shared" si="99"/>
        <v>0</v>
      </c>
      <c r="AH516" s="190">
        <f t="shared" si="99"/>
        <v>0</v>
      </c>
      <c r="AI516" s="190">
        <f t="shared" si="99"/>
        <v>0</v>
      </c>
      <c r="AJ516" s="190">
        <f t="shared" si="99"/>
        <v>0</v>
      </c>
      <c r="AK516" s="190">
        <f t="shared" si="99"/>
        <v>0</v>
      </c>
      <c r="AL516" s="190">
        <f t="shared" si="99"/>
        <v>0</v>
      </c>
      <c r="AM516" s="190">
        <f t="shared" si="99"/>
        <v>0</v>
      </c>
      <c r="AN516" s="190">
        <f t="shared" si="99"/>
        <v>0</v>
      </c>
      <c r="AO516" s="190">
        <f t="shared" si="99"/>
        <v>0</v>
      </c>
      <c r="AP516" s="190">
        <f t="shared" si="99"/>
        <v>0</v>
      </c>
      <c r="AQ516" s="190">
        <f t="shared" si="100"/>
        <v>0</v>
      </c>
      <c r="AR516" s="190">
        <f t="shared" si="100"/>
        <v>0</v>
      </c>
      <c r="AS516" s="190">
        <f t="shared" si="100"/>
        <v>0</v>
      </c>
      <c r="AT516" s="190">
        <f t="shared" si="100"/>
        <v>0</v>
      </c>
      <c r="AU516" s="190">
        <f t="shared" si="100"/>
        <v>0</v>
      </c>
      <c r="AV516" s="190">
        <f t="shared" si="100"/>
        <v>0</v>
      </c>
      <c r="AW516" s="190">
        <f t="shared" si="100"/>
        <v>0</v>
      </c>
      <c r="AX516" s="190">
        <f t="shared" si="100"/>
        <v>0</v>
      </c>
      <c r="AY516" s="190">
        <f t="shared" si="100"/>
        <v>0</v>
      </c>
      <c r="AZ516" s="190">
        <f t="shared" si="100"/>
        <v>0</v>
      </c>
      <c r="BA516" s="190">
        <f t="shared" si="100"/>
        <v>0</v>
      </c>
      <c r="BB516" s="190">
        <f t="shared" si="100"/>
        <v>0</v>
      </c>
    </row>
    <row r="517" s="179" customFormat="1" ht="15.75" hidden="1" outlineLevel="1">
      <c r="E517" s="37"/>
      <c r="K517" s="37"/>
      <c r="L517" s="37"/>
      <c r="M517" s="37"/>
      <c r="N517" s="37"/>
      <c r="P517" s="189">
        <f t="shared" si="98"/>
        <v>0</v>
      </c>
      <c r="Q517" s="37"/>
      <c r="R517" s="188"/>
      <c r="S517" s="190">
        <f t="shared" si="99"/>
        <v>0</v>
      </c>
      <c r="T517" s="190">
        <f t="shared" si="99"/>
        <v>0</v>
      </c>
      <c r="U517" s="190">
        <f t="shared" si="99"/>
        <v>0</v>
      </c>
      <c r="V517" s="190">
        <f t="shared" si="99"/>
        <v>0</v>
      </c>
      <c r="W517" s="190">
        <f t="shared" si="99"/>
        <v>0</v>
      </c>
      <c r="X517" s="190">
        <f t="shared" si="99"/>
        <v>0</v>
      </c>
      <c r="Y517" s="190">
        <f t="shared" si="99"/>
        <v>0</v>
      </c>
      <c r="Z517" s="190">
        <f t="shared" si="99"/>
        <v>0</v>
      </c>
      <c r="AA517" s="190">
        <f t="shared" si="99"/>
        <v>0</v>
      </c>
      <c r="AB517" s="190">
        <f t="shared" si="99"/>
        <v>0</v>
      </c>
      <c r="AC517" s="190">
        <f t="shared" si="99"/>
        <v>0</v>
      </c>
      <c r="AD517" s="190">
        <f t="shared" si="99"/>
        <v>0</v>
      </c>
      <c r="AE517" s="190">
        <f t="shared" si="99"/>
        <v>0</v>
      </c>
      <c r="AF517" s="190">
        <f t="shared" si="99"/>
        <v>0</v>
      </c>
      <c r="AG517" s="190">
        <f t="shared" si="99"/>
        <v>0</v>
      </c>
      <c r="AH517" s="190">
        <f t="shared" si="99"/>
        <v>0</v>
      </c>
      <c r="AI517" s="190">
        <f t="shared" si="99"/>
        <v>0</v>
      </c>
      <c r="AJ517" s="190">
        <f t="shared" si="99"/>
        <v>0</v>
      </c>
      <c r="AK517" s="190">
        <f t="shared" si="99"/>
        <v>0</v>
      </c>
      <c r="AL517" s="190">
        <f t="shared" si="99"/>
        <v>0</v>
      </c>
      <c r="AM517" s="190">
        <f t="shared" si="99"/>
        <v>0</v>
      </c>
      <c r="AN517" s="190">
        <f t="shared" si="99"/>
        <v>0</v>
      </c>
      <c r="AO517" s="190">
        <f t="shared" si="99"/>
        <v>0</v>
      </c>
      <c r="AP517" s="190">
        <f t="shared" si="99"/>
        <v>0</v>
      </c>
      <c r="AQ517" s="190">
        <f t="shared" si="100"/>
        <v>0</v>
      </c>
      <c r="AR517" s="190">
        <f t="shared" si="100"/>
        <v>0</v>
      </c>
      <c r="AS517" s="190">
        <f t="shared" si="100"/>
        <v>0</v>
      </c>
      <c r="AT517" s="190">
        <f t="shared" si="100"/>
        <v>0</v>
      </c>
      <c r="AU517" s="190">
        <f t="shared" si="100"/>
        <v>0</v>
      </c>
      <c r="AV517" s="190">
        <f t="shared" si="100"/>
        <v>0</v>
      </c>
      <c r="AW517" s="190">
        <f t="shared" si="100"/>
        <v>0</v>
      </c>
      <c r="AX517" s="190">
        <f t="shared" si="100"/>
        <v>0</v>
      </c>
      <c r="AY517" s="190">
        <f t="shared" si="100"/>
        <v>0</v>
      </c>
      <c r="AZ517" s="190">
        <f t="shared" si="100"/>
        <v>0</v>
      </c>
      <c r="BA517" s="190">
        <f t="shared" si="100"/>
        <v>0</v>
      </c>
      <c r="BB517" s="190">
        <f t="shared" si="100"/>
        <v>0</v>
      </c>
    </row>
    <row r="518" s="179" customFormat="1" ht="15.75" hidden="1" outlineLevel="1">
      <c r="E518" s="37"/>
      <c r="K518" s="37"/>
      <c r="L518" s="37"/>
      <c r="M518" s="37"/>
      <c r="N518" s="37"/>
      <c r="P518" s="189">
        <f t="shared" si="98"/>
        <v>0</v>
      </c>
      <c r="Q518" s="37"/>
      <c r="R518" s="188"/>
      <c r="S518" s="190">
        <f t="shared" si="99"/>
        <v>0</v>
      </c>
      <c r="T518" s="190">
        <f t="shared" si="99"/>
        <v>0</v>
      </c>
      <c r="U518" s="190">
        <f t="shared" si="99"/>
        <v>0</v>
      </c>
      <c r="V518" s="190">
        <f t="shared" si="99"/>
        <v>0</v>
      </c>
      <c r="W518" s="190">
        <f t="shared" si="99"/>
        <v>0</v>
      </c>
      <c r="X518" s="190">
        <f t="shared" si="99"/>
        <v>0</v>
      </c>
      <c r="Y518" s="190">
        <f t="shared" si="99"/>
        <v>0</v>
      </c>
      <c r="Z518" s="190">
        <f t="shared" si="99"/>
        <v>0</v>
      </c>
      <c r="AA518" s="190">
        <f t="shared" si="99"/>
        <v>0</v>
      </c>
      <c r="AB518" s="190">
        <f t="shared" si="99"/>
        <v>0</v>
      </c>
      <c r="AC518" s="190">
        <f t="shared" si="99"/>
        <v>0</v>
      </c>
      <c r="AD518" s="190">
        <f t="shared" si="99"/>
        <v>0</v>
      </c>
      <c r="AE518" s="190">
        <f t="shared" si="99"/>
        <v>0</v>
      </c>
      <c r="AF518" s="190">
        <f t="shared" si="99"/>
        <v>0</v>
      </c>
      <c r="AG518" s="190">
        <f t="shared" si="99"/>
        <v>0</v>
      </c>
      <c r="AH518" s="190">
        <f t="shared" si="99"/>
        <v>0</v>
      </c>
      <c r="AI518" s="190">
        <f t="shared" si="99"/>
        <v>0</v>
      </c>
      <c r="AJ518" s="190">
        <f t="shared" si="99"/>
        <v>0</v>
      </c>
      <c r="AK518" s="190">
        <f t="shared" si="99"/>
        <v>0</v>
      </c>
      <c r="AL518" s="190">
        <f t="shared" si="99"/>
        <v>0</v>
      </c>
      <c r="AM518" s="190">
        <f t="shared" si="99"/>
        <v>0</v>
      </c>
      <c r="AN518" s="190">
        <f t="shared" si="99"/>
        <v>0</v>
      </c>
      <c r="AO518" s="190">
        <f t="shared" si="99"/>
        <v>0</v>
      </c>
      <c r="AP518" s="190">
        <f t="shared" si="99"/>
        <v>0</v>
      </c>
      <c r="AQ518" s="190">
        <f t="shared" si="100"/>
        <v>0</v>
      </c>
      <c r="AR518" s="190">
        <f t="shared" si="100"/>
        <v>0</v>
      </c>
      <c r="AS518" s="190">
        <f t="shared" si="100"/>
        <v>0</v>
      </c>
      <c r="AT518" s="190">
        <f t="shared" si="100"/>
        <v>0</v>
      </c>
      <c r="AU518" s="190">
        <f t="shared" si="100"/>
        <v>0</v>
      </c>
      <c r="AV518" s="190">
        <f t="shared" si="100"/>
        <v>0</v>
      </c>
      <c r="AW518" s="190">
        <f t="shared" si="100"/>
        <v>0</v>
      </c>
      <c r="AX518" s="190">
        <f t="shared" si="100"/>
        <v>0</v>
      </c>
      <c r="AY518" s="190">
        <f t="shared" si="100"/>
        <v>0</v>
      </c>
      <c r="AZ518" s="190">
        <f t="shared" si="100"/>
        <v>0</v>
      </c>
      <c r="BA518" s="190">
        <f t="shared" si="100"/>
        <v>0</v>
      </c>
      <c r="BB518" s="190">
        <f t="shared" si="100"/>
        <v>0</v>
      </c>
    </row>
    <row r="519" s="179" customFormat="1" ht="15.75" hidden="1" outlineLevel="1">
      <c r="E519" s="37"/>
      <c r="K519" s="37"/>
      <c r="L519" s="37"/>
      <c r="M519" s="37"/>
      <c r="N519" s="37"/>
      <c r="P519" s="189">
        <f t="shared" si="98"/>
        <v>0</v>
      </c>
      <c r="Q519" s="37"/>
      <c r="R519" s="188"/>
      <c r="S519" s="190">
        <f t="shared" si="99"/>
        <v>0</v>
      </c>
      <c r="T519" s="190">
        <f t="shared" si="99"/>
        <v>0</v>
      </c>
      <c r="U519" s="190">
        <f t="shared" si="99"/>
        <v>0</v>
      </c>
      <c r="V519" s="190">
        <f t="shared" si="99"/>
        <v>0</v>
      </c>
      <c r="W519" s="190">
        <f t="shared" si="99"/>
        <v>0</v>
      </c>
      <c r="X519" s="190">
        <f t="shared" si="99"/>
        <v>0</v>
      </c>
      <c r="Y519" s="190">
        <f t="shared" si="99"/>
        <v>0</v>
      </c>
      <c r="Z519" s="190">
        <f t="shared" si="99"/>
        <v>0</v>
      </c>
      <c r="AA519" s="190">
        <f t="shared" si="99"/>
        <v>0</v>
      </c>
      <c r="AB519" s="190">
        <f t="shared" si="99"/>
        <v>0</v>
      </c>
      <c r="AC519" s="190">
        <f t="shared" si="99"/>
        <v>0</v>
      </c>
      <c r="AD519" s="190">
        <f t="shared" si="99"/>
        <v>0</v>
      </c>
      <c r="AE519" s="190">
        <f t="shared" si="99"/>
        <v>0</v>
      </c>
      <c r="AF519" s="190">
        <f t="shared" si="99"/>
        <v>0</v>
      </c>
      <c r="AG519" s="190">
        <f t="shared" si="99"/>
        <v>0</v>
      </c>
      <c r="AH519" s="190">
        <f t="shared" si="99"/>
        <v>0</v>
      </c>
      <c r="AI519" s="190">
        <f t="shared" si="99"/>
        <v>0</v>
      </c>
      <c r="AJ519" s="190">
        <f t="shared" si="99"/>
        <v>0</v>
      </c>
      <c r="AK519" s="190">
        <f t="shared" si="99"/>
        <v>0</v>
      </c>
      <c r="AL519" s="190">
        <f t="shared" si="99"/>
        <v>0</v>
      </c>
      <c r="AM519" s="190">
        <f t="shared" si="99"/>
        <v>0</v>
      </c>
      <c r="AN519" s="190">
        <f t="shared" si="99"/>
        <v>0</v>
      </c>
      <c r="AO519" s="190">
        <f t="shared" si="99"/>
        <v>0</v>
      </c>
      <c r="AP519" s="190">
        <f t="shared" si="99"/>
        <v>0</v>
      </c>
      <c r="AQ519" s="190">
        <f t="shared" si="100"/>
        <v>0</v>
      </c>
      <c r="AR519" s="190">
        <f t="shared" si="100"/>
        <v>0</v>
      </c>
      <c r="AS519" s="190">
        <f t="shared" si="100"/>
        <v>0</v>
      </c>
      <c r="AT519" s="190">
        <f t="shared" si="100"/>
        <v>0</v>
      </c>
      <c r="AU519" s="190">
        <f t="shared" si="100"/>
        <v>0</v>
      </c>
      <c r="AV519" s="190">
        <f t="shared" si="100"/>
        <v>0</v>
      </c>
      <c r="AW519" s="190">
        <f t="shared" si="100"/>
        <v>0</v>
      </c>
      <c r="AX519" s="190">
        <f t="shared" si="100"/>
        <v>0</v>
      </c>
      <c r="AY519" s="190">
        <f t="shared" si="100"/>
        <v>0</v>
      </c>
      <c r="AZ519" s="190">
        <f t="shared" si="100"/>
        <v>0</v>
      </c>
      <c r="BA519" s="190">
        <f t="shared" si="100"/>
        <v>0</v>
      </c>
      <c r="BB519" s="190">
        <f t="shared" si="100"/>
        <v>0</v>
      </c>
    </row>
    <row r="520" s="179" customFormat="1" ht="15.75" hidden="1" outlineLevel="1">
      <c r="E520" s="37"/>
      <c r="K520" s="37"/>
      <c r="L520" s="37"/>
      <c r="M520" s="37"/>
      <c r="N520" s="37"/>
      <c r="P520" s="189">
        <f t="shared" si="98"/>
        <v>0</v>
      </c>
      <c r="Q520" s="37"/>
      <c r="R520" s="188"/>
      <c r="S520" s="190">
        <f t="shared" si="99"/>
        <v>0</v>
      </c>
      <c r="T520" s="190">
        <f t="shared" si="99"/>
        <v>0</v>
      </c>
      <c r="U520" s="190">
        <f t="shared" si="99"/>
        <v>0</v>
      </c>
      <c r="V520" s="190">
        <f t="shared" si="99"/>
        <v>0</v>
      </c>
      <c r="W520" s="190">
        <f t="shared" si="99"/>
        <v>0</v>
      </c>
      <c r="X520" s="190">
        <f t="shared" si="99"/>
        <v>0</v>
      </c>
      <c r="Y520" s="190">
        <f t="shared" si="99"/>
        <v>0</v>
      </c>
      <c r="Z520" s="190">
        <f t="shared" si="99"/>
        <v>0</v>
      </c>
      <c r="AA520" s="190">
        <f t="shared" si="99"/>
        <v>0</v>
      </c>
      <c r="AB520" s="190">
        <f t="shared" si="99"/>
        <v>0</v>
      </c>
      <c r="AC520" s="190">
        <f t="shared" si="99"/>
        <v>0</v>
      </c>
      <c r="AD520" s="190">
        <f t="shared" si="99"/>
        <v>0</v>
      </c>
      <c r="AE520" s="190">
        <f t="shared" si="99"/>
        <v>0</v>
      </c>
      <c r="AF520" s="190">
        <f t="shared" si="99"/>
        <v>0</v>
      </c>
      <c r="AG520" s="190">
        <f t="shared" si="99"/>
        <v>0</v>
      </c>
      <c r="AH520" s="190">
        <f t="shared" si="99"/>
        <v>0</v>
      </c>
      <c r="AI520" s="190">
        <f t="shared" si="99"/>
        <v>0</v>
      </c>
      <c r="AJ520" s="190">
        <f t="shared" si="99"/>
        <v>0</v>
      </c>
      <c r="AK520" s="190">
        <f t="shared" si="99"/>
        <v>0</v>
      </c>
      <c r="AL520" s="190">
        <f t="shared" si="99"/>
        <v>0</v>
      </c>
      <c r="AM520" s="190">
        <f t="shared" si="99"/>
        <v>0</v>
      </c>
      <c r="AN520" s="190">
        <f t="shared" si="99"/>
        <v>0</v>
      </c>
      <c r="AO520" s="190">
        <f t="shared" si="99"/>
        <v>0</v>
      </c>
      <c r="AP520" s="190">
        <f t="shared" si="99"/>
        <v>0</v>
      </c>
      <c r="AQ520" s="190">
        <f t="shared" si="100"/>
        <v>0</v>
      </c>
      <c r="AR520" s="190">
        <f t="shared" si="100"/>
        <v>0</v>
      </c>
      <c r="AS520" s="190">
        <f t="shared" si="100"/>
        <v>0</v>
      </c>
      <c r="AT520" s="190">
        <f t="shared" si="100"/>
        <v>0</v>
      </c>
      <c r="AU520" s="190">
        <f t="shared" si="100"/>
        <v>0</v>
      </c>
      <c r="AV520" s="190">
        <f t="shared" si="100"/>
        <v>0</v>
      </c>
      <c r="AW520" s="190">
        <f t="shared" si="100"/>
        <v>0</v>
      </c>
      <c r="AX520" s="190">
        <f t="shared" si="100"/>
        <v>0</v>
      </c>
      <c r="AY520" s="190">
        <f t="shared" si="100"/>
        <v>0</v>
      </c>
      <c r="AZ520" s="190">
        <f t="shared" si="100"/>
        <v>0</v>
      </c>
      <c r="BA520" s="190">
        <f t="shared" si="100"/>
        <v>0</v>
      </c>
      <c r="BB520" s="190">
        <f t="shared" si="100"/>
        <v>0</v>
      </c>
    </row>
    <row r="521" s="179" customFormat="1" ht="15.75" hidden="1" outlineLevel="1">
      <c r="E521" s="37"/>
      <c r="K521" s="37"/>
      <c r="L521" s="37"/>
      <c r="M521" s="37"/>
      <c r="N521" s="37"/>
      <c r="P521" s="189">
        <f t="shared" si="98"/>
        <v>0</v>
      </c>
      <c r="Q521" s="37"/>
      <c r="R521" s="188"/>
      <c r="S521" s="190">
        <f t="shared" si="99"/>
        <v>0</v>
      </c>
      <c r="T521" s="190">
        <f t="shared" si="99"/>
        <v>0</v>
      </c>
      <c r="U521" s="190">
        <f t="shared" si="99"/>
        <v>0</v>
      </c>
      <c r="V521" s="190">
        <f t="shared" si="99"/>
        <v>0</v>
      </c>
      <c r="W521" s="190">
        <f t="shared" si="99"/>
        <v>0</v>
      </c>
      <c r="X521" s="190">
        <f t="shared" si="99"/>
        <v>0</v>
      </c>
      <c r="Y521" s="190">
        <f t="shared" si="99"/>
        <v>0</v>
      </c>
      <c r="Z521" s="190">
        <f t="shared" si="99"/>
        <v>0</v>
      </c>
      <c r="AA521" s="190">
        <f t="shared" si="99"/>
        <v>0</v>
      </c>
      <c r="AB521" s="190">
        <f t="shared" si="99"/>
        <v>0</v>
      </c>
      <c r="AC521" s="190">
        <f t="shared" si="99"/>
        <v>0</v>
      </c>
      <c r="AD521" s="190">
        <f t="shared" si="99"/>
        <v>0</v>
      </c>
      <c r="AE521" s="190">
        <f t="shared" si="99"/>
        <v>0</v>
      </c>
      <c r="AF521" s="190">
        <f t="shared" si="99"/>
        <v>0</v>
      </c>
      <c r="AG521" s="190">
        <f t="shared" si="99"/>
        <v>0</v>
      </c>
      <c r="AH521" s="190">
        <f t="shared" si="99"/>
        <v>0</v>
      </c>
      <c r="AI521" s="190">
        <f t="shared" si="99"/>
        <v>0</v>
      </c>
      <c r="AJ521" s="190">
        <f t="shared" si="99"/>
        <v>0</v>
      </c>
      <c r="AK521" s="190">
        <f t="shared" si="99"/>
        <v>0</v>
      </c>
      <c r="AL521" s="190">
        <f t="shared" si="99"/>
        <v>0</v>
      </c>
      <c r="AM521" s="190">
        <f t="shared" si="99"/>
        <v>0</v>
      </c>
      <c r="AN521" s="190">
        <f t="shared" si="99"/>
        <v>0</v>
      </c>
      <c r="AO521" s="190">
        <f t="shared" si="99"/>
        <v>0</v>
      </c>
      <c r="AP521" s="190">
        <f t="shared" si="99"/>
        <v>0</v>
      </c>
      <c r="AQ521" s="190">
        <f t="shared" si="100"/>
        <v>0</v>
      </c>
      <c r="AR521" s="190">
        <f t="shared" si="100"/>
        <v>0</v>
      </c>
      <c r="AS521" s="190">
        <f t="shared" si="100"/>
        <v>0</v>
      </c>
      <c r="AT521" s="190">
        <f t="shared" si="100"/>
        <v>0</v>
      </c>
      <c r="AU521" s="190">
        <f t="shared" si="100"/>
        <v>0</v>
      </c>
      <c r="AV521" s="190">
        <f t="shared" si="100"/>
        <v>0</v>
      </c>
      <c r="AW521" s="190">
        <f t="shared" si="100"/>
        <v>0</v>
      </c>
      <c r="AX521" s="190">
        <f t="shared" si="100"/>
        <v>0</v>
      </c>
      <c r="AY521" s="190">
        <f t="shared" si="100"/>
        <v>0</v>
      </c>
      <c r="AZ521" s="190">
        <f t="shared" si="100"/>
        <v>0</v>
      </c>
      <c r="BA521" s="190">
        <f t="shared" si="100"/>
        <v>0</v>
      </c>
      <c r="BB521" s="190">
        <f t="shared" si="100"/>
        <v>0</v>
      </c>
    </row>
    <row r="522" s="179" customFormat="1" ht="15.75" hidden="1" outlineLevel="1">
      <c r="E522" s="37"/>
      <c r="K522" s="37"/>
      <c r="L522" s="37"/>
      <c r="M522" s="37"/>
      <c r="N522" s="37"/>
      <c r="P522" s="189">
        <f t="shared" si="98"/>
        <v>0</v>
      </c>
      <c r="Q522" s="37"/>
      <c r="R522" s="188"/>
      <c r="S522" s="190">
        <f t="shared" si="99"/>
        <v>0</v>
      </c>
      <c r="T522" s="190">
        <f t="shared" si="99"/>
        <v>0</v>
      </c>
      <c r="U522" s="190">
        <f t="shared" si="99"/>
        <v>0</v>
      </c>
      <c r="V522" s="190">
        <f t="shared" si="99"/>
        <v>0</v>
      </c>
      <c r="W522" s="190">
        <f t="shared" si="99"/>
        <v>0</v>
      </c>
      <c r="X522" s="190">
        <f t="shared" si="99"/>
        <v>0</v>
      </c>
      <c r="Y522" s="190">
        <f t="shared" si="99"/>
        <v>0</v>
      </c>
      <c r="Z522" s="190">
        <f t="shared" si="99"/>
        <v>0</v>
      </c>
      <c r="AA522" s="190">
        <f t="shared" si="99"/>
        <v>0</v>
      </c>
      <c r="AB522" s="190">
        <f t="shared" si="99"/>
        <v>0</v>
      </c>
      <c r="AC522" s="190">
        <f t="shared" si="99"/>
        <v>0</v>
      </c>
      <c r="AD522" s="190">
        <f t="shared" si="99"/>
        <v>0</v>
      </c>
      <c r="AE522" s="190">
        <f t="shared" si="99"/>
        <v>0</v>
      </c>
      <c r="AF522" s="190">
        <f t="shared" si="99"/>
        <v>0</v>
      </c>
      <c r="AG522" s="190">
        <f t="shared" si="99"/>
        <v>0</v>
      </c>
      <c r="AH522" s="190">
        <f t="shared" si="99"/>
        <v>0</v>
      </c>
      <c r="AI522" s="190">
        <f t="shared" si="99"/>
        <v>0</v>
      </c>
      <c r="AJ522" s="190">
        <f t="shared" si="99"/>
        <v>0</v>
      </c>
      <c r="AK522" s="190">
        <f t="shared" si="99"/>
        <v>0</v>
      </c>
      <c r="AL522" s="190">
        <f t="shared" si="99"/>
        <v>0</v>
      </c>
      <c r="AM522" s="190">
        <f t="shared" si="99"/>
        <v>0</v>
      </c>
      <c r="AN522" s="190">
        <f t="shared" si="99"/>
        <v>0</v>
      </c>
      <c r="AO522" s="190">
        <f t="shared" si="99"/>
        <v>0</v>
      </c>
      <c r="AP522" s="190">
        <f t="shared" si="99"/>
        <v>0</v>
      </c>
      <c r="AQ522" s="190">
        <f t="shared" si="100"/>
        <v>0</v>
      </c>
      <c r="AR522" s="190">
        <f t="shared" si="100"/>
        <v>0</v>
      </c>
      <c r="AS522" s="190">
        <f t="shared" si="100"/>
        <v>0</v>
      </c>
      <c r="AT522" s="190">
        <f t="shared" si="100"/>
        <v>0</v>
      </c>
      <c r="AU522" s="190">
        <f t="shared" si="100"/>
        <v>0</v>
      </c>
      <c r="AV522" s="190">
        <f t="shared" si="100"/>
        <v>0</v>
      </c>
      <c r="AW522" s="190">
        <f t="shared" si="100"/>
        <v>0</v>
      </c>
      <c r="AX522" s="190">
        <f t="shared" si="100"/>
        <v>0</v>
      </c>
      <c r="AY522" s="190">
        <f t="shared" si="100"/>
        <v>0</v>
      </c>
      <c r="AZ522" s="190">
        <f t="shared" si="100"/>
        <v>0</v>
      </c>
      <c r="BA522" s="190">
        <f t="shared" si="100"/>
        <v>0</v>
      </c>
      <c r="BB522" s="190">
        <f t="shared" si="100"/>
        <v>0</v>
      </c>
    </row>
    <row r="523" s="179" customFormat="1" ht="15.75" hidden="1" outlineLevel="1">
      <c r="E523" s="37"/>
      <c r="K523" s="37"/>
      <c r="L523" s="37"/>
      <c r="M523" s="37"/>
      <c r="N523" s="37"/>
      <c r="P523" s="189">
        <f t="shared" si="98"/>
        <v>0</v>
      </c>
      <c r="Q523" s="37"/>
      <c r="R523" s="188"/>
      <c r="S523" s="190">
        <f t="shared" si="99"/>
        <v>0</v>
      </c>
      <c r="T523" s="190">
        <f t="shared" si="99"/>
        <v>0</v>
      </c>
      <c r="U523" s="190">
        <f t="shared" si="99"/>
        <v>0</v>
      </c>
      <c r="V523" s="190">
        <f t="shared" si="99"/>
        <v>0</v>
      </c>
      <c r="W523" s="190">
        <f t="shared" si="99"/>
        <v>0</v>
      </c>
      <c r="X523" s="190">
        <f t="shared" si="99"/>
        <v>0</v>
      </c>
      <c r="Y523" s="190">
        <f t="shared" si="99"/>
        <v>0</v>
      </c>
      <c r="Z523" s="190">
        <f t="shared" si="99"/>
        <v>0</v>
      </c>
      <c r="AA523" s="190">
        <f t="shared" si="99"/>
        <v>0</v>
      </c>
      <c r="AB523" s="190">
        <f t="shared" si="99"/>
        <v>0</v>
      </c>
      <c r="AC523" s="190">
        <f t="shared" si="99"/>
        <v>0</v>
      </c>
      <c r="AD523" s="190">
        <f t="shared" si="99"/>
        <v>0</v>
      </c>
      <c r="AE523" s="190">
        <f t="shared" si="99"/>
        <v>0</v>
      </c>
      <c r="AF523" s="190">
        <f t="shared" si="99"/>
        <v>0</v>
      </c>
      <c r="AG523" s="190">
        <f t="shared" si="99"/>
        <v>0</v>
      </c>
      <c r="AH523" s="190">
        <f t="shared" si="99"/>
        <v>0</v>
      </c>
      <c r="AI523" s="190">
        <f t="shared" si="99"/>
        <v>0</v>
      </c>
      <c r="AJ523" s="190">
        <f t="shared" si="99"/>
        <v>0</v>
      </c>
      <c r="AK523" s="190">
        <f t="shared" si="99"/>
        <v>0</v>
      </c>
      <c r="AL523" s="190">
        <f t="shared" si="99"/>
        <v>0</v>
      </c>
      <c r="AM523" s="190">
        <f t="shared" si="99"/>
        <v>0</v>
      </c>
      <c r="AN523" s="190">
        <f t="shared" si="99"/>
        <v>0</v>
      </c>
      <c r="AO523" s="190">
        <f t="shared" si="99"/>
        <v>0</v>
      </c>
      <c r="AP523" s="190">
        <f t="shared" si="99"/>
        <v>0</v>
      </c>
      <c r="AQ523" s="190">
        <f t="shared" si="100"/>
        <v>0</v>
      </c>
      <c r="AR523" s="190">
        <f t="shared" si="100"/>
        <v>0</v>
      </c>
      <c r="AS523" s="190">
        <f t="shared" si="100"/>
        <v>0</v>
      </c>
      <c r="AT523" s="190">
        <f t="shared" si="100"/>
        <v>0</v>
      </c>
      <c r="AU523" s="190">
        <f t="shared" si="100"/>
        <v>0</v>
      </c>
      <c r="AV523" s="190">
        <f t="shared" si="100"/>
        <v>0</v>
      </c>
      <c r="AW523" s="190">
        <f t="shared" si="100"/>
        <v>0</v>
      </c>
      <c r="AX523" s="190">
        <f t="shared" si="100"/>
        <v>0</v>
      </c>
      <c r="AY523" s="190">
        <f t="shared" si="100"/>
        <v>0</v>
      </c>
      <c r="AZ523" s="190">
        <f t="shared" si="100"/>
        <v>0</v>
      </c>
      <c r="BA523" s="190">
        <f t="shared" si="100"/>
        <v>0</v>
      </c>
      <c r="BB523" s="190">
        <f t="shared" si="100"/>
        <v>0</v>
      </c>
    </row>
    <row r="524" s="179" customFormat="1" ht="15.75" hidden="1" outlineLevel="1">
      <c r="E524" s="37"/>
      <c r="K524" s="37"/>
      <c r="L524" s="37"/>
      <c r="M524" s="37"/>
      <c r="N524" s="37"/>
      <c r="P524" s="189">
        <f t="shared" si="98"/>
        <v>0</v>
      </c>
      <c r="Q524" s="37"/>
      <c r="R524" s="188"/>
      <c r="S524" s="190">
        <f t="shared" si="99"/>
        <v>0</v>
      </c>
      <c r="T524" s="190">
        <f t="shared" si="99"/>
        <v>0</v>
      </c>
      <c r="U524" s="190">
        <f t="shared" si="99"/>
        <v>0</v>
      </c>
      <c r="V524" s="190">
        <f t="shared" si="99"/>
        <v>0</v>
      </c>
      <c r="W524" s="190">
        <f t="shared" si="99"/>
        <v>0</v>
      </c>
      <c r="X524" s="190">
        <f t="shared" si="99"/>
        <v>0</v>
      </c>
      <c r="Y524" s="190">
        <f t="shared" si="99"/>
        <v>0</v>
      </c>
      <c r="Z524" s="190">
        <f t="shared" si="99"/>
        <v>0</v>
      </c>
      <c r="AA524" s="190">
        <f t="shared" si="99"/>
        <v>0</v>
      </c>
      <c r="AB524" s="190">
        <f t="shared" si="99"/>
        <v>0</v>
      </c>
      <c r="AC524" s="190">
        <f t="shared" si="99"/>
        <v>0</v>
      </c>
      <c r="AD524" s="190">
        <f t="shared" si="99"/>
        <v>0</v>
      </c>
      <c r="AE524" s="190">
        <f t="shared" si="99"/>
        <v>0</v>
      </c>
      <c r="AF524" s="190">
        <f t="shared" si="99"/>
        <v>0</v>
      </c>
      <c r="AG524" s="190">
        <f t="shared" si="99"/>
        <v>0</v>
      </c>
      <c r="AH524" s="190">
        <f t="shared" si="99"/>
        <v>0</v>
      </c>
      <c r="AI524" s="190">
        <f t="shared" si="99"/>
        <v>0</v>
      </c>
      <c r="AJ524" s="190">
        <f t="shared" si="99"/>
        <v>0</v>
      </c>
      <c r="AK524" s="190">
        <f t="shared" si="99"/>
        <v>0</v>
      </c>
      <c r="AL524" s="190">
        <f t="shared" si="99"/>
        <v>0</v>
      </c>
      <c r="AM524" s="190">
        <f t="shared" si="99"/>
        <v>0</v>
      </c>
      <c r="AN524" s="190">
        <f t="shared" si="99"/>
        <v>0</v>
      </c>
      <c r="AO524" s="190">
        <f t="shared" si="99"/>
        <v>0</v>
      </c>
      <c r="AP524" s="190">
        <f t="shared" si="99"/>
        <v>0</v>
      </c>
      <c r="AQ524" s="190">
        <f t="shared" si="100"/>
        <v>0</v>
      </c>
      <c r="AR524" s="190">
        <f t="shared" si="100"/>
        <v>0</v>
      </c>
      <c r="AS524" s="190">
        <f t="shared" si="100"/>
        <v>0</v>
      </c>
      <c r="AT524" s="190">
        <f t="shared" si="100"/>
        <v>0</v>
      </c>
      <c r="AU524" s="190">
        <f t="shared" si="100"/>
        <v>0</v>
      </c>
      <c r="AV524" s="190">
        <f t="shared" si="100"/>
        <v>0</v>
      </c>
      <c r="AW524" s="190">
        <f t="shared" si="100"/>
        <v>0</v>
      </c>
      <c r="AX524" s="190">
        <f t="shared" si="100"/>
        <v>0</v>
      </c>
      <c r="AY524" s="190">
        <f t="shared" si="100"/>
        <v>0</v>
      </c>
      <c r="AZ524" s="190">
        <f t="shared" si="100"/>
        <v>0</v>
      </c>
      <c r="BA524" s="190">
        <f t="shared" si="100"/>
        <v>0</v>
      </c>
      <c r="BB524" s="190">
        <f t="shared" si="100"/>
        <v>0</v>
      </c>
    </row>
    <row r="525" s="179" customFormat="1" ht="15.75" hidden="1" outlineLevel="1">
      <c r="E525" s="37"/>
      <c r="K525" s="37"/>
      <c r="L525" s="37"/>
      <c r="M525" s="37"/>
      <c r="N525" s="37"/>
      <c r="P525" s="189">
        <f t="shared" si="98"/>
        <v>0</v>
      </c>
      <c r="Q525" s="37"/>
      <c r="R525" s="188"/>
      <c r="S525" s="190">
        <f t="shared" si="99"/>
        <v>0</v>
      </c>
      <c r="T525" s="190">
        <f t="shared" si="99"/>
        <v>0</v>
      </c>
      <c r="U525" s="190">
        <f t="shared" si="99"/>
        <v>0</v>
      </c>
      <c r="V525" s="190">
        <f t="shared" si="99"/>
        <v>0</v>
      </c>
      <c r="W525" s="190">
        <f t="shared" si="99"/>
        <v>0</v>
      </c>
      <c r="X525" s="190">
        <f t="shared" si="99"/>
        <v>0</v>
      </c>
      <c r="Y525" s="190">
        <f t="shared" si="99"/>
        <v>0</v>
      </c>
      <c r="Z525" s="190">
        <f t="shared" si="99"/>
        <v>0</v>
      </c>
      <c r="AA525" s="190">
        <f t="shared" si="99"/>
        <v>0</v>
      </c>
      <c r="AB525" s="190">
        <f t="shared" si="99"/>
        <v>0</v>
      </c>
      <c r="AC525" s="190">
        <f t="shared" si="99"/>
        <v>0</v>
      </c>
      <c r="AD525" s="190">
        <f t="shared" si="99"/>
        <v>0</v>
      </c>
      <c r="AE525" s="190">
        <f t="shared" si="99"/>
        <v>0</v>
      </c>
      <c r="AF525" s="190">
        <f t="shared" si="99"/>
        <v>0</v>
      </c>
      <c r="AG525" s="190">
        <f t="shared" si="99"/>
        <v>0</v>
      </c>
      <c r="AH525" s="190">
        <f t="shared" si="99"/>
        <v>0</v>
      </c>
      <c r="AI525" s="190">
        <f t="shared" si="99"/>
        <v>0</v>
      </c>
      <c r="AJ525" s="190">
        <f t="shared" si="99"/>
        <v>0</v>
      </c>
      <c r="AK525" s="190">
        <f t="shared" si="99"/>
        <v>0</v>
      </c>
      <c r="AL525" s="190">
        <f t="shared" si="99"/>
        <v>0</v>
      </c>
      <c r="AM525" s="190">
        <f t="shared" si="99"/>
        <v>0</v>
      </c>
      <c r="AN525" s="190">
        <f t="shared" si="99"/>
        <v>0</v>
      </c>
      <c r="AO525" s="190">
        <f t="shared" si="99"/>
        <v>0</v>
      </c>
      <c r="AP525" s="190">
        <f t="shared" si="99"/>
        <v>0</v>
      </c>
      <c r="AQ525" s="190">
        <f t="shared" si="100"/>
        <v>0</v>
      </c>
      <c r="AR525" s="190">
        <f t="shared" si="100"/>
        <v>0</v>
      </c>
      <c r="AS525" s="190">
        <f t="shared" si="100"/>
        <v>0</v>
      </c>
      <c r="AT525" s="190">
        <f t="shared" si="100"/>
        <v>0</v>
      </c>
      <c r="AU525" s="190">
        <f t="shared" si="100"/>
        <v>0</v>
      </c>
      <c r="AV525" s="190">
        <f t="shared" si="100"/>
        <v>0</v>
      </c>
      <c r="AW525" s="190">
        <f t="shared" si="100"/>
        <v>0</v>
      </c>
      <c r="AX525" s="190">
        <f t="shared" si="100"/>
        <v>0</v>
      </c>
      <c r="AY525" s="190">
        <f t="shared" si="100"/>
        <v>0</v>
      </c>
      <c r="AZ525" s="190">
        <f t="shared" si="100"/>
        <v>0</v>
      </c>
      <c r="BA525" s="190">
        <f t="shared" si="100"/>
        <v>0</v>
      </c>
      <c r="BB525" s="190">
        <f t="shared" si="100"/>
        <v>0</v>
      </c>
    </row>
    <row r="526" s="179" customFormat="1" ht="15.75" hidden="1" outlineLevel="1">
      <c r="E526" s="37"/>
      <c r="K526" s="37"/>
      <c r="L526" s="37"/>
      <c r="M526" s="37"/>
      <c r="N526" s="37"/>
      <c r="P526" s="189">
        <f t="shared" si="98"/>
        <v>0</v>
      </c>
      <c r="Q526" s="37"/>
      <c r="R526" s="188"/>
      <c r="S526" s="190">
        <f t="shared" si="99"/>
        <v>0</v>
      </c>
      <c r="T526" s="190">
        <f t="shared" si="99"/>
        <v>0</v>
      </c>
      <c r="U526" s="190">
        <f t="shared" si="99"/>
        <v>0</v>
      </c>
      <c r="V526" s="190">
        <f t="shared" si="99"/>
        <v>0</v>
      </c>
      <c r="W526" s="190">
        <f t="shared" si="99"/>
        <v>0</v>
      </c>
      <c r="X526" s="190">
        <f t="shared" si="99"/>
        <v>0</v>
      </c>
      <c r="Y526" s="190">
        <f t="shared" si="99"/>
        <v>0</v>
      </c>
      <c r="Z526" s="190">
        <f t="shared" si="99"/>
        <v>0</v>
      </c>
      <c r="AA526" s="190">
        <f t="shared" si="99"/>
        <v>0</v>
      </c>
      <c r="AB526" s="190">
        <f t="shared" si="99"/>
        <v>0</v>
      </c>
      <c r="AC526" s="190">
        <f t="shared" si="99"/>
        <v>0</v>
      </c>
      <c r="AD526" s="190">
        <f t="shared" si="99"/>
        <v>0</v>
      </c>
      <c r="AE526" s="190">
        <f t="shared" si="99"/>
        <v>0</v>
      </c>
      <c r="AF526" s="190">
        <f t="shared" si="99"/>
        <v>0</v>
      </c>
      <c r="AG526" s="190">
        <f t="shared" si="99"/>
        <v>0</v>
      </c>
      <c r="AH526" s="190">
        <f t="shared" si="99"/>
        <v>0</v>
      </c>
      <c r="AI526" s="190">
        <f t="shared" si="99"/>
        <v>0</v>
      </c>
      <c r="AJ526" s="190">
        <f t="shared" si="99"/>
        <v>0</v>
      </c>
      <c r="AK526" s="190">
        <f t="shared" si="99"/>
        <v>0</v>
      </c>
      <c r="AL526" s="190">
        <f t="shared" si="99"/>
        <v>0</v>
      </c>
      <c r="AM526" s="190">
        <f t="shared" si="99"/>
        <v>0</v>
      </c>
      <c r="AN526" s="190">
        <f t="shared" si="99"/>
        <v>0</v>
      </c>
      <c r="AO526" s="190">
        <f t="shared" si="99"/>
        <v>0</v>
      </c>
      <c r="AP526" s="190">
        <f t="shared" si="99"/>
        <v>0</v>
      </c>
      <c r="AQ526" s="190">
        <f t="shared" si="100"/>
        <v>0</v>
      </c>
      <c r="AR526" s="190">
        <f t="shared" si="100"/>
        <v>0</v>
      </c>
      <c r="AS526" s="190">
        <f t="shared" si="100"/>
        <v>0</v>
      </c>
      <c r="AT526" s="190">
        <f t="shared" si="100"/>
        <v>0</v>
      </c>
      <c r="AU526" s="190">
        <f t="shared" si="100"/>
        <v>0</v>
      </c>
      <c r="AV526" s="190">
        <f t="shared" si="100"/>
        <v>0</v>
      </c>
      <c r="AW526" s="190">
        <f t="shared" si="100"/>
        <v>0</v>
      </c>
      <c r="AX526" s="190">
        <f t="shared" si="100"/>
        <v>0</v>
      </c>
      <c r="AY526" s="190">
        <f t="shared" si="100"/>
        <v>0</v>
      </c>
      <c r="AZ526" s="190">
        <f t="shared" si="100"/>
        <v>0</v>
      </c>
      <c r="BA526" s="190">
        <f t="shared" si="100"/>
        <v>0</v>
      </c>
      <c r="BB526" s="190">
        <f t="shared" si="100"/>
        <v>0</v>
      </c>
    </row>
    <row r="527" s="179" customFormat="1" ht="15.75" hidden="1" outlineLevel="1">
      <c r="E527" s="37"/>
      <c r="K527" s="37"/>
      <c r="L527" s="37"/>
      <c r="M527" s="37"/>
      <c r="N527" s="37"/>
      <c r="P527" s="189">
        <f t="shared" si="98"/>
        <v>0</v>
      </c>
      <c r="Q527" s="37"/>
      <c r="R527" s="188"/>
      <c r="S527" s="190">
        <f t="shared" si="99"/>
        <v>0</v>
      </c>
      <c r="T527" s="190">
        <f t="shared" si="99"/>
        <v>0</v>
      </c>
      <c r="U527" s="190">
        <f t="shared" si="99"/>
        <v>0</v>
      </c>
      <c r="V527" s="190">
        <f t="shared" si="99"/>
        <v>0</v>
      </c>
      <c r="W527" s="190">
        <f t="shared" si="99"/>
        <v>0</v>
      </c>
      <c r="X527" s="190">
        <f t="shared" si="99"/>
        <v>0</v>
      </c>
      <c r="Y527" s="190">
        <f t="shared" si="99"/>
        <v>0</v>
      </c>
      <c r="Z527" s="190">
        <f t="shared" si="99"/>
        <v>0</v>
      </c>
      <c r="AA527" s="190">
        <f t="shared" si="99"/>
        <v>0</v>
      </c>
      <c r="AB527" s="190">
        <f t="shared" si="99"/>
        <v>0</v>
      </c>
      <c r="AC527" s="190">
        <f t="shared" si="99"/>
        <v>0</v>
      </c>
      <c r="AD527" s="190">
        <f t="shared" si="99"/>
        <v>0</v>
      </c>
      <c r="AE527" s="190">
        <f t="shared" si="99"/>
        <v>0</v>
      </c>
      <c r="AF527" s="190">
        <f t="shared" si="99"/>
        <v>0</v>
      </c>
      <c r="AG527" s="190">
        <f t="shared" si="99"/>
        <v>0</v>
      </c>
      <c r="AH527" s="190">
        <f t="shared" si="99"/>
        <v>0</v>
      </c>
      <c r="AI527" s="190">
        <f t="shared" si="99"/>
        <v>0</v>
      </c>
      <c r="AJ527" s="190">
        <f t="shared" si="99"/>
        <v>0</v>
      </c>
      <c r="AK527" s="190">
        <f t="shared" si="99"/>
        <v>0</v>
      </c>
      <c r="AL527" s="190">
        <f t="shared" si="99"/>
        <v>0</v>
      </c>
      <c r="AM527" s="190">
        <f t="shared" si="99"/>
        <v>0</v>
      </c>
      <c r="AN527" s="190">
        <f t="shared" si="99"/>
        <v>0</v>
      </c>
      <c r="AO527" s="190">
        <f t="shared" si="99"/>
        <v>0</v>
      </c>
      <c r="AP527" s="190">
        <f t="shared" si="99"/>
        <v>0</v>
      </c>
      <c r="AQ527" s="190">
        <f t="shared" si="100"/>
        <v>0</v>
      </c>
      <c r="AR527" s="190">
        <f t="shared" si="100"/>
        <v>0</v>
      </c>
      <c r="AS527" s="190">
        <f t="shared" si="100"/>
        <v>0</v>
      </c>
      <c r="AT527" s="190">
        <f t="shared" si="100"/>
        <v>0</v>
      </c>
      <c r="AU527" s="190">
        <f t="shared" si="100"/>
        <v>0</v>
      </c>
      <c r="AV527" s="190">
        <f t="shared" si="100"/>
        <v>0</v>
      </c>
      <c r="AW527" s="190">
        <f t="shared" si="100"/>
        <v>0</v>
      </c>
      <c r="AX527" s="190">
        <f t="shared" si="100"/>
        <v>0</v>
      </c>
      <c r="AY527" s="190">
        <f t="shared" si="100"/>
        <v>0</v>
      </c>
      <c r="AZ527" s="190">
        <f t="shared" si="100"/>
        <v>0</v>
      </c>
      <c r="BA527" s="190">
        <f t="shared" si="100"/>
        <v>0</v>
      </c>
      <c r="BB527" s="190">
        <f t="shared" si="100"/>
        <v>0</v>
      </c>
    </row>
    <row r="528" s="179" customFormat="1" ht="15.75" hidden="1" outlineLevel="1">
      <c r="E528" s="37"/>
      <c r="K528" s="37"/>
      <c r="L528" s="37"/>
      <c r="M528" s="37"/>
      <c r="N528" s="37"/>
      <c r="P528" s="189">
        <f t="shared" si="98"/>
        <v>0</v>
      </c>
      <c r="Q528" s="37"/>
      <c r="R528" s="188"/>
      <c r="S528" s="190">
        <f t="shared" si="99"/>
        <v>0</v>
      </c>
      <c r="T528" s="190">
        <f t="shared" si="99"/>
        <v>0</v>
      </c>
      <c r="U528" s="190">
        <f t="shared" si="99"/>
        <v>0</v>
      </c>
      <c r="V528" s="190">
        <f t="shared" si="99"/>
        <v>0</v>
      </c>
      <c r="W528" s="190">
        <f t="shared" si="99"/>
        <v>0</v>
      </c>
      <c r="X528" s="190">
        <f t="shared" si="99"/>
        <v>0</v>
      </c>
      <c r="Y528" s="190">
        <f t="shared" si="99"/>
        <v>0</v>
      </c>
      <c r="Z528" s="190">
        <f t="shared" si="99"/>
        <v>0</v>
      </c>
      <c r="AA528" s="190">
        <f t="shared" si="99"/>
        <v>0</v>
      </c>
      <c r="AB528" s="190">
        <f t="shared" si="99"/>
        <v>0</v>
      </c>
      <c r="AC528" s="190">
        <f t="shared" si="99"/>
        <v>0</v>
      </c>
      <c r="AD528" s="190">
        <f t="shared" si="99"/>
        <v>0</v>
      </c>
      <c r="AE528" s="190">
        <f t="shared" si="99"/>
        <v>0</v>
      </c>
      <c r="AF528" s="190">
        <f t="shared" si="99"/>
        <v>0</v>
      </c>
      <c r="AG528" s="190">
        <f t="shared" si="99"/>
        <v>0</v>
      </c>
      <c r="AH528" s="190">
        <f t="shared" si="99"/>
        <v>0</v>
      </c>
      <c r="AI528" s="190">
        <f t="shared" si="99"/>
        <v>0</v>
      </c>
      <c r="AJ528" s="190">
        <f t="shared" si="99"/>
        <v>0</v>
      </c>
      <c r="AK528" s="190">
        <f t="shared" si="99"/>
        <v>0</v>
      </c>
      <c r="AL528" s="190">
        <f t="shared" si="99"/>
        <v>0</v>
      </c>
      <c r="AM528" s="190">
        <f t="shared" si="99"/>
        <v>0</v>
      </c>
      <c r="AN528" s="190">
        <f t="shared" si="99"/>
        <v>0</v>
      </c>
      <c r="AO528" s="190">
        <f t="shared" si="99"/>
        <v>0</v>
      </c>
      <c r="AP528" s="190">
        <f t="shared" si="99"/>
        <v>0</v>
      </c>
      <c r="AQ528" s="190">
        <f t="shared" si="100"/>
        <v>0</v>
      </c>
      <c r="AR528" s="190">
        <f t="shared" si="100"/>
        <v>0</v>
      </c>
      <c r="AS528" s="190">
        <f t="shared" si="100"/>
        <v>0</v>
      </c>
      <c r="AT528" s="190">
        <f t="shared" si="100"/>
        <v>0</v>
      </c>
      <c r="AU528" s="190">
        <f t="shared" si="100"/>
        <v>0</v>
      </c>
      <c r="AV528" s="190">
        <f t="shared" si="100"/>
        <v>0</v>
      </c>
      <c r="AW528" s="190">
        <f t="shared" si="100"/>
        <v>0</v>
      </c>
      <c r="AX528" s="190">
        <f t="shared" si="100"/>
        <v>0</v>
      </c>
      <c r="AY528" s="190">
        <f t="shared" si="100"/>
        <v>0</v>
      </c>
      <c r="AZ528" s="190">
        <f t="shared" si="100"/>
        <v>0</v>
      </c>
      <c r="BA528" s="190">
        <f t="shared" si="100"/>
        <v>0</v>
      </c>
      <c r="BB528" s="190">
        <f t="shared" si="100"/>
        <v>0</v>
      </c>
    </row>
    <row r="529" s="179" customFormat="1" ht="15.75" hidden="1" outlineLevel="1">
      <c r="E529" s="37"/>
      <c r="K529" s="37"/>
      <c r="L529" s="37"/>
      <c r="M529" s="37"/>
      <c r="N529" s="37"/>
      <c r="P529" s="189">
        <f t="shared" si="98"/>
        <v>0</v>
      </c>
      <c r="Q529" s="37"/>
      <c r="R529" s="188"/>
      <c r="S529" s="190">
        <f t="shared" si="99"/>
        <v>0</v>
      </c>
      <c r="T529" s="190">
        <f t="shared" si="99"/>
        <v>0</v>
      </c>
      <c r="U529" s="190">
        <f t="shared" si="99"/>
        <v>0</v>
      </c>
      <c r="V529" s="190">
        <f t="shared" si="99"/>
        <v>0</v>
      </c>
      <c r="W529" s="190">
        <f t="shared" si="99"/>
        <v>0</v>
      </c>
      <c r="X529" s="190">
        <f t="shared" si="99"/>
        <v>0</v>
      </c>
      <c r="Y529" s="190">
        <f t="shared" si="99"/>
        <v>0</v>
      </c>
      <c r="Z529" s="190">
        <f t="shared" si="99"/>
        <v>0</v>
      </c>
      <c r="AA529" s="190">
        <f t="shared" si="99"/>
        <v>0</v>
      </c>
      <c r="AB529" s="190">
        <f t="shared" si="99"/>
        <v>0</v>
      </c>
      <c r="AC529" s="190">
        <f t="shared" si="99"/>
        <v>0</v>
      </c>
      <c r="AD529" s="190">
        <f t="shared" si="99"/>
        <v>0</v>
      </c>
      <c r="AE529" s="190">
        <f t="shared" si="99"/>
        <v>0</v>
      </c>
      <c r="AF529" s="190">
        <f t="shared" si="99"/>
        <v>0</v>
      </c>
      <c r="AG529" s="190">
        <f t="shared" si="99"/>
        <v>0</v>
      </c>
      <c r="AH529" s="190">
        <f t="shared" si="99"/>
        <v>0</v>
      </c>
      <c r="AI529" s="190">
        <f t="shared" si="99"/>
        <v>0</v>
      </c>
      <c r="AJ529" s="190">
        <f t="shared" si="99"/>
        <v>0</v>
      </c>
      <c r="AK529" s="190">
        <f t="shared" si="99"/>
        <v>0</v>
      </c>
      <c r="AL529" s="190">
        <f t="shared" si="99"/>
        <v>0</v>
      </c>
      <c r="AM529" s="190">
        <f t="shared" si="99"/>
        <v>0</v>
      </c>
      <c r="AN529" s="190">
        <f t="shared" si="99"/>
        <v>0</v>
      </c>
      <c r="AO529" s="190">
        <f t="shared" si="99"/>
        <v>0</v>
      </c>
      <c r="AP529" s="190">
        <f t="shared" si="99"/>
        <v>0</v>
      </c>
      <c r="AQ529" s="190">
        <f t="shared" si="100"/>
        <v>0</v>
      </c>
      <c r="AR529" s="190">
        <f t="shared" si="100"/>
        <v>0</v>
      </c>
      <c r="AS529" s="190">
        <f t="shared" si="100"/>
        <v>0</v>
      </c>
      <c r="AT529" s="190">
        <f t="shared" si="100"/>
        <v>0</v>
      </c>
      <c r="AU529" s="190">
        <f t="shared" si="100"/>
        <v>0</v>
      </c>
      <c r="AV529" s="190">
        <f t="shared" si="100"/>
        <v>0</v>
      </c>
      <c r="AW529" s="190">
        <f t="shared" si="100"/>
        <v>0</v>
      </c>
      <c r="AX529" s="190">
        <f t="shared" si="100"/>
        <v>0</v>
      </c>
      <c r="AY529" s="190">
        <f t="shared" si="100"/>
        <v>0</v>
      </c>
      <c r="AZ529" s="190">
        <f t="shared" si="100"/>
        <v>0</v>
      </c>
      <c r="BA529" s="190">
        <f t="shared" si="100"/>
        <v>0</v>
      </c>
      <c r="BB529" s="190">
        <f t="shared" si="100"/>
        <v>0</v>
      </c>
    </row>
    <row r="530" s="179" customFormat="1" ht="15.75" hidden="1" outlineLevel="1">
      <c r="E530" s="37"/>
      <c r="K530" s="37"/>
      <c r="L530" s="37"/>
      <c r="M530" s="37"/>
      <c r="N530" s="37"/>
      <c r="P530" s="189">
        <f t="shared" si="98"/>
        <v>0</v>
      </c>
      <c r="Q530" s="37"/>
      <c r="R530" s="188"/>
      <c r="S530" s="190">
        <f t="shared" si="99"/>
        <v>0</v>
      </c>
      <c r="T530" s="190">
        <f t="shared" si="99"/>
        <v>0</v>
      </c>
      <c r="U530" s="190">
        <f t="shared" si="99"/>
        <v>0</v>
      </c>
      <c r="V530" s="190">
        <f t="shared" si="99"/>
        <v>0</v>
      </c>
      <c r="W530" s="190">
        <f t="shared" si="99"/>
        <v>0</v>
      </c>
      <c r="X530" s="190">
        <f t="shared" si="99"/>
        <v>0</v>
      </c>
      <c r="Y530" s="190">
        <f t="shared" si="99"/>
        <v>0</v>
      </c>
      <c r="Z530" s="190">
        <f t="shared" si="99"/>
        <v>0</v>
      </c>
      <c r="AA530" s="190">
        <f t="shared" si="99"/>
        <v>0</v>
      </c>
      <c r="AB530" s="190">
        <f t="shared" si="99"/>
        <v>0</v>
      </c>
      <c r="AC530" s="190">
        <f t="shared" si="99"/>
        <v>0</v>
      </c>
      <c r="AD530" s="190">
        <f t="shared" si="99"/>
        <v>0</v>
      </c>
      <c r="AE530" s="190">
        <f t="shared" si="99"/>
        <v>0</v>
      </c>
      <c r="AF530" s="190">
        <f t="shared" si="99"/>
        <v>0</v>
      </c>
      <c r="AG530" s="190">
        <f t="shared" si="99"/>
        <v>0</v>
      </c>
      <c r="AH530" s="190">
        <f t="shared" si="99"/>
        <v>0</v>
      </c>
      <c r="AI530" s="190">
        <f t="shared" si="99"/>
        <v>0</v>
      </c>
      <c r="AJ530" s="190">
        <f t="shared" si="99"/>
        <v>0</v>
      </c>
      <c r="AK530" s="190">
        <f t="shared" si="99"/>
        <v>0</v>
      </c>
      <c r="AL530" s="190">
        <f t="shared" si="99"/>
        <v>0</v>
      </c>
      <c r="AM530" s="190">
        <f t="shared" si="99"/>
        <v>0</v>
      </c>
      <c r="AN530" s="190">
        <f t="shared" si="99"/>
        <v>0</v>
      </c>
      <c r="AO530" s="190">
        <f t="shared" si="99"/>
        <v>0</v>
      </c>
      <c r="AP530" s="190">
        <f t="shared" si="99"/>
        <v>0</v>
      </c>
      <c r="AQ530" s="190">
        <f t="shared" si="100"/>
        <v>0</v>
      </c>
      <c r="AR530" s="190">
        <f t="shared" si="100"/>
        <v>0</v>
      </c>
      <c r="AS530" s="190">
        <f t="shared" si="100"/>
        <v>0</v>
      </c>
      <c r="AT530" s="190">
        <f t="shared" si="100"/>
        <v>0</v>
      </c>
      <c r="AU530" s="190">
        <f t="shared" si="100"/>
        <v>0</v>
      </c>
      <c r="AV530" s="190">
        <f t="shared" si="100"/>
        <v>0</v>
      </c>
      <c r="AW530" s="190">
        <f t="shared" si="100"/>
        <v>0</v>
      </c>
      <c r="AX530" s="190">
        <f t="shared" si="100"/>
        <v>0</v>
      </c>
      <c r="AY530" s="190">
        <f t="shared" si="100"/>
        <v>0</v>
      </c>
      <c r="AZ530" s="190">
        <f t="shared" si="100"/>
        <v>0</v>
      </c>
      <c r="BA530" s="190">
        <f t="shared" si="100"/>
        <v>0</v>
      </c>
      <c r="BB530" s="190">
        <f t="shared" si="100"/>
        <v>0</v>
      </c>
    </row>
    <row r="531" s="179" customFormat="1" ht="15.75" hidden="1" outlineLevel="1">
      <c r="E531" s="37"/>
      <c r="K531" s="37"/>
      <c r="L531" s="37"/>
      <c r="M531" s="37"/>
      <c r="N531" s="37"/>
      <c r="P531" s="189">
        <f t="shared" si="98"/>
        <v>0</v>
      </c>
      <c r="Q531" s="37"/>
      <c r="R531" s="188"/>
      <c r="S531" s="190">
        <f t="shared" si="99"/>
        <v>0</v>
      </c>
      <c r="T531" s="190">
        <f t="shared" si="99"/>
        <v>0</v>
      </c>
      <c r="U531" s="190">
        <f t="shared" si="99"/>
        <v>0</v>
      </c>
      <c r="V531" s="190">
        <f t="shared" si="99"/>
        <v>0</v>
      </c>
      <c r="W531" s="190">
        <f t="shared" si="99"/>
        <v>0</v>
      </c>
      <c r="X531" s="190">
        <f t="shared" si="99"/>
        <v>0</v>
      </c>
      <c r="Y531" s="190">
        <f t="shared" si="99"/>
        <v>0</v>
      </c>
      <c r="Z531" s="190">
        <f t="shared" si="99"/>
        <v>0</v>
      </c>
      <c r="AA531" s="190">
        <f t="shared" si="99"/>
        <v>0</v>
      </c>
      <c r="AB531" s="190">
        <f t="shared" si="99"/>
        <v>0</v>
      </c>
      <c r="AC531" s="190">
        <f t="shared" si="99"/>
        <v>0</v>
      </c>
      <c r="AD531" s="190">
        <f t="shared" si="99"/>
        <v>0</v>
      </c>
      <c r="AE531" s="190">
        <f t="shared" si="99"/>
        <v>0</v>
      </c>
      <c r="AF531" s="190">
        <f t="shared" si="99"/>
        <v>0</v>
      </c>
      <c r="AG531" s="190">
        <f t="shared" si="99"/>
        <v>0</v>
      </c>
      <c r="AH531" s="190">
        <f t="shared" si="99"/>
        <v>0</v>
      </c>
      <c r="AI531" s="190">
        <f t="shared" si="99"/>
        <v>0</v>
      </c>
      <c r="AJ531" s="190">
        <f t="shared" si="99"/>
        <v>0</v>
      </c>
      <c r="AK531" s="190">
        <f t="shared" si="99"/>
        <v>0</v>
      </c>
      <c r="AL531" s="190">
        <f t="shared" si="99"/>
        <v>0</v>
      </c>
      <c r="AM531" s="190">
        <f t="shared" si="99"/>
        <v>0</v>
      </c>
      <c r="AN531" s="190">
        <f t="shared" si="99"/>
        <v>0</v>
      </c>
      <c r="AO531" s="190">
        <f t="shared" si="99"/>
        <v>0</v>
      </c>
      <c r="AP531" s="190">
        <f t="shared" si="99"/>
        <v>0</v>
      </c>
      <c r="AQ531" s="190">
        <f t="shared" si="100"/>
        <v>0</v>
      </c>
      <c r="AR531" s="190">
        <f t="shared" si="100"/>
        <v>0</v>
      </c>
      <c r="AS531" s="190">
        <f t="shared" si="100"/>
        <v>0</v>
      </c>
      <c r="AT531" s="190">
        <f t="shared" si="100"/>
        <v>0</v>
      </c>
      <c r="AU531" s="190">
        <f t="shared" si="100"/>
        <v>0</v>
      </c>
      <c r="AV531" s="190">
        <f t="shared" si="100"/>
        <v>0</v>
      </c>
      <c r="AW531" s="190">
        <f t="shared" si="100"/>
        <v>0</v>
      </c>
      <c r="AX531" s="190">
        <f t="shared" si="100"/>
        <v>0</v>
      </c>
      <c r="AY531" s="190">
        <f t="shared" si="100"/>
        <v>0</v>
      </c>
      <c r="AZ531" s="190">
        <f t="shared" si="100"/>
        <v>0</v>
      </c>
      <c r="BA531" s="190">
        <f t="shared" si="100"/>
        <v>0</v>
      </c>
      <c r="BB531" s="190">
        <f t="shared" si="100"/>
        <v>0</v>
      </c>
    </row>
    <row r="532" s="179" customFormat="1" ht="15.75" hidden="1" outlineLevel="1">
      <c r="E532" s="37"/>
      <c r="K532" s="37"/>
      <c r="L532" s="37"/>
      <c r="M532" s="37"/>
      <c r="N532" s="37"/>
      <c r="P532" s="189">
        <f t="shared" si="98"/>
        <v>0</v>
      </c>
      <c r="Q532" s="37"/>
      <c r="R532" s="188"/>
      <c r="S532" s="190">
        <f t="shared" si="99"/>
        <v>0</v>
      </c>
      <c r="T532" s="190">
        <f t="shared" si="99"/>
        <v>0</v>
      </c>
      <c r="U532" s="190">
        <f t="shared" si="99"/>
        <v>0</v>
      </c>
      <c r="V532" s="190">
        <f t="shared" si="99"/>
        <v>0</v>
      </c>
      <c r="W532" s="190">
        <f t="shared" si="99"/>
        <v>0</v>
      </c>
      <c r="X532" s="190">
        <f t="shared" si="99"/>
        <v>0</v>
      </c>
      <c r="Y532" s="190">
        <f t="shared" si="99"/>
        <v>0</v>
      </c>
      <c r="Z532" s="190">
        <f t="shared" si="99"/>
        <v>0</v>
      </c>
      <c r="AA532" s="190">
        <f t="shared" si="99"/>
        <v>0</v>
      </c>
      <c r="AB532" s="190">
        <f t="shared" si="99"/>
        <v>0</v>
      </c>
      <c r="AC532" s="190">
        <f t="shared" si="99"/>
        <v>0</v>
      </c>
      <c r="AD532" s="190">
        <f t="shared" si="99"/>
        <v>0</v>
      </c>
      <c r="AE532" s="190">
        <f t="shared" si="99"/>
        <v>0</v>
      </c>
      <c r="AF532" s="190">
        <f t="shared" si="99"/>
        <v>0</v>
      </c>
      <c r="AG532" s="190">
        <f t="shared" si="99"/>
        <v>0</v>
      </c>
      <c r="AH532" s="190">
        <f t="shared" si="99"/>
        <v>0</v>
      </c>
      <c r="AI532" s="190">
        <f t="shared" si="99"/>
        <v>0</v>
      </c>
      <c r="AJ532" s="190">
        <f t="shared" si="99"/>
        <v>0</v>
      </c>
      <c r="AK532" s="190">
        <f t="shared" si="99"/>
        <v>0</v>
      </c>
      <c r="AL532" s="190">
        <f t="shared" si="99"/>
        <v>0</v>
      </c>
      <c r="AM532" s="190">
        <f t="shared" si="99"/>
        <v>0</v>
      </c>
      <c r="AN532" s="190">
        <f t="shared" si="99"/>
        <v>0</v>
      </c>
      <c r="AO532" s="190">
        <f t="shared" si="99"/>
        <v>0</v>
      </c>
      <c r="AP532" s="190">
        <f t="shared" si="99"/>
        <v>0</v>
      </c>
      <c r="AQ532" s="190">
        <f t="shared" si="100"/>
        <v>0</v>
      </c>
      <c r="AR532" s="190">
        <f t="shared" si="100"/>
        <v>0</v>
      </c>
      <c r="AS532" s="190">
        <f t="shared" si="100"/>
        <v>0</v>
      </c>
      <c r="AT532" s="190">
        <f t="shared" si="100"/>
        <v>0</v>
      </c>
      <c r="AU532" s="190">
        <f t="shared" si="100"/>
        <v>0</v>
      </c>
      <c r="AV532" s="190">
        <f t="shared" si="100"/>
        <v>0</v>
      </c>
      <c r="AW532" s="190">
        <f t="shared" si="100"/>
        <v>0</v>
      </c>
      <c r="AX532" s="190">
        <f t="shared" si="100"/>
        <v>0</v>
      </c>
      <c r="AY532" s="190">
        <f t="shared" si="100"/>
        <v>0</v>
      </c>
      <c r="AZ532" s="190">
        <f t="shared" si="100"/>
        <v>0</v>
      </c>
      <c r="BA532" s="190">
        <f t="shared" si="100"/>
        <v>0</v>
      </c>
      <c r="BB532" s="190">
        <f t="shared" si="100"/>
        <v>0</v>
      </c>
    </row>
    <row r="533" s="179" customFormat="1" ht="15.75" hidden="1" outlineLevel="1">
      <c r="E533" s="37"/>
      <c r="K533" s="37"/>
      <c r="L533" s="37"/>
      <c r="M533" s="37"/>
      <c r="N533" s="37"/>
      <c r="P533" s="189">
        <f t="shared" si="98"/>
        <v>0</v>
      </c>
      <c r="Q533" s="37"/>
      <c r="R533" s="188"/>
      <c r="S533" s="190">
        <f t="shared" si="99"/>
        <v>0</v>
      </c>
      <c r="T533" s="190">
        <f t="shared" si="99"/>
        <v>0</v>
      </c>
      <c r="U533" s="190">
        <f t="shared" si="99"/>
        <v>0</v>
      </c>
      <c r="V533" s="190">
        <f t="shared" si="99"/>
        <v>0</v>
      </c>
      <c r="W533" s="190">
        <f t="shared" si="99"/>
        <v>0</v>
      </c>
      <c r="X533" s="190">
        <f t="shared" si="99"/>
        <v>0</v>
      </c>
      <c r="Y533" s="190">
        <f t="shared" si="99"/>
        <v>0</v>
      </c>
      <c r="Z533" s="190">
        <f t="shared" si="99"/>
        <v>0</v>
      </c>
      <c r="AA533" s="190">
        <f t="shared" si="99"/>
        <v>0</v>
      </c>
      <c r="AB533" s="190">
        <f t="shared" si="99"/>
        <v>0</v>
      </c>
      <c r="AC533" s="190">
        <f t="shared" si="99"/>
        <v>0</v>
      </c>
      <c r="AD533" s="190">
        <f t="shared" si="99"/>
        <v>0</v>
      </c>
      <c r="AE533" s="190">
        <f t="shared" si="99"/>
        <v>0</v>
      </c>
      <c r="AF533" s="190">
        <f t="shared" si="99"/>
        <v>0</v>
      </c>
      <c r="AG533" s="190">
        <f t="shared" si="99"/>
        <v>0</v>
      </c>
      <c r="AH533" s="190">
        <f t="shared" si="99"/>
        <v>0</v>
      </c>
      <c r="AI533" s="190">
        <f t="shared" si="99"/>
        <v>0</v>
      </c>
      <c r="AJ533" s="190">
        <f t="shared" si="99"/>
        <v>0</v>
      </c>
      <c r="AK533" s="190">
        <f t="shared" si="99"/>
        <v>0</v>
      </c>
      <c r="AL533" s="190">
        <f t="shared" si="99"/>
        <v>0</v>
      </c>
      <c r="AM533" s="190">
        <f t="shared" si="99"/>
        <v>0</v>
      </c>
      <c r="AN533" s="190">
        <f t="shared" si="99"/>
        <v>0</v>
      </c>
      <c r="AO533" s="190">
        <f t="shared" si="99"/>
        <v>0</v>
      </c>
      <c r="AP533" s="190">
        <f t="shared" si="99"/>
        <v>0</v>
      </c>
      <c r="AQ533" s="190">
        <f t="shared" si="100"/>
        <v>0</v>
      </c>
      <c r="AR533" s="190">
        <f t="shared" si="100"/>
        <v>0</v>
      </c>
      <c r="AS533" s="190">
        <f t="shared" si="100"/>
        <v>0</v>
      </c>
      <c r="AT533" s="190">
        <f t="shared" si="100"/>
        <v>0</v>
      </c>
      <c r="AU533" s="190">
        <f t="shared" si="100"/>
        <v>0</v>
      </c>
      <c r="AV533" s="190">
        <f t="shared" si="100"/>
        <v>0</v>
      </c>
      <c r="AW533" s="190">
        <f t="shared" si="100"/>
        <v>0</v>
      </c>
      <c r="AX533" s="190">
        <f t="shared" si="100"/>
        <v>0</v>
      </c>
      <c r="AY533" s="190">
        <f t="shared" si="100"/>
        <v>0</v>
      </c>
      <c r="AZ533" s="190">
        <f t="shared" si="100"/>
        <v>0</v>
      </c>
      <c r="BA533" s="190">
        <f t="shared" si="100"/>
        <v>0</v>
      </c>
      <c r="BB533" s="190">
        <f t="shared" si="100"/>
        <v>0</v>
      </c>
    </row>
    <row r="534" s="179" customFormat="1" ht="15.75" hidden="1" outlineLevel="1">
      <c r="E534" s="37"/>
      <c r="K534" s="37"/>
      <c r="L534" s="37"/>
      <c r="M534" s="37"/>
      <c r="N534" s="37"/>
      <c r="P534" s="189">
        <f t="shared" si="98"/>
        <v>0</v>
      </c>
      <c r="Q534" s="37"/>
      <c r="R534" s="188"/>
      <c r="S534" s="190">
        <f t="shared" si="99"/>
        <v>0</v>
      </c>
      <c r="T534" s="190">
        <f t="shared" si="99"/>
        <v>0</v>
      </c>
      <c r="U534" s="190">
        <f t="shared" si="99"/>
        <v>0</v>
      </c>
      <c r="V534" s="190">
        <f t="shared" si="99"/>
        <v>0</v>
      </c>
      <c r="W534" s="190">
        <f t="shared" si="99"/>
        <v>0</v>
      </c>
      <c r="X534" s="190">
        <f t="shared" si="99"/>
        <v>0</v>
      </c>
      <c r="Y534" s="190">
        <f t="shared" si="99"/>
        <v>0</v>
      </c>
      <c r="Z534" s="190">
        <f t="shared" si="99"/>
        <v>0</v>
      </c>
      <c r="AA534" s="190">
        <f t="shared" si="99"/>
        <v>0</v>
      </c>
      <c r="AB534" s="190">
        <f t="shared" si="99"/>
        <v>0</v>
      </c>
      <c r="AC534" s="190">
        <f t="shared" si="99"/>
        <v>0</v>
      </c>
      <c r="AD534" s="190">
        <f t="shared" si="99"/>
        <v>0</v>
      </c>
      <c r="AE534" s="190">
        <f t="shared" si="99"/>
        <v>0</v>
      </c>
      <c r="AF534" s="190">
        <f t="shared" si="99"/>
        <v>0</v>
      </c>
      <c r="AG534" s="190">
        <f t="shared" si="99"/>
        <v>0</v>
      </c>
      <c r="AH534" s="190">
        <f t="shared" si="99"/>
        <v>0</v>
      </c>
      <c r="AI534" s="190">
        <f t="shared" si="99"/>
        <v>0</v>
      </c>
      <c r="AJ534" s="190">
        <f t="shared" si="99"/>
        <v>0</v>
      </c>
      <c r="AK534" s="190">
        <f t="shared" si="99"/>
        <v>0</v>
      </c>
      <c r="AL534" s="190">
        <f t="shared" si="99"/>
        <v>0</v>
      </c>
      <c r="AM534" s="190">
        <f t="shared" si="99"/>
        <v>0</v>
      </c>
      <c r="AN534" s="190">
        <f t="shared" si="99"/>
        <v>0</v>
      </c>
      <c r="AO534" s="190">
        <f t="shared" si="99"/>
        <v>0</v>
      </c>
      <c r="AP534" s="190">
        <f t="shared" si="99"/>
        <v>0</v>
      </c>
      <c r="AQ534" s="190">
        <f t="shared" si="100"/>
        <v>0</v>
      </c>
      <c r="AR534" s="190">
        <f t="shared" si="100"/>
        <v>0</v>
      </c>
      <c r="AS534" s="190">
        <f t="shared" si="100"/>
        <v>0</v>
      </c>
      <c r="AT534" s="190">
        <f t="shared" si="100"/>
        <v>0</v>
      </c>
      <c r="AU534" s="190">
        <f t="shared" si="100"/>
        <v>0</v>
      </c>
      <c r="AV534" s="190">
        <f t="shared" si="100"/>
        <v>0</v>
      </c>
      <c r="AW534" s="190">
        <f t="shared" si="100"/>
        <v>0</v>
      </c>
      <c r="AX534" s="190">
        <f t="shared" si="100"/>
        <v>0</v>
      </c>
      <c r="AY534" s="190">
        <f t="shared" si="100"/>
        <v>0</v>
      </c>
      <c r="AZ534" s="190">
        <f t="shared" si="100"/>
        <v>0</v>
      </c>
      <c r="BA534" s="190">
        <f t="shared" si="100"/>
        <v>0</v>
      </c>
      <c r="BB534" s="190">
        <f t="shared" si="100"/>
        <v>0</v>
      </c>
    </row>
    <row r="535" s="179" customFormat="1" ht="15.75" hidden="1" outlineLevel="1">
      <c r="E535" s="37"/>
      <c r="K535" s="37"/>
      <c r="L535" s="37"/>
      <c r="M535" s="37"/>
      <c r="N535" s="37"/>
      <c r="P535" s="189">
        <f t="shared" si="98"/>
        <v>0</v>
      </c>
      <c r="Q535" s="37"/>
      <c r="R535" s="188"/>
      <c r="S535" s="190">
        <f t="shared" si="99"/>
        <v>0</v>
      </c>
      <c r="T535" s="190">
        <f t="shared" si="99"/>
        <v>0</v>
      </c>
      <c r="U535" s="190">
        <f t="shared" si="99"/>
        <v>0</v>
      </c>
      <c r="V535" s="190">
        <f t="shared" si="99"/>
        <v>0</v>
      </c>
      <c r="W535" s="190">
        <f t="shared" si="99"/>
        <v>0</v>
      </c>
      <c r="X535" s="190">
        <f t="shared" si="99"/>
        <v>0</v>
      </c>
      <c r="Y535" s="190">
        <f t="shared" si="99"/>
        <v>0</v>
      </c>
      <c r="Z535" s="190">
        <f t="shared" si="99"/>
        <v>0</v>
      </c>
      <c r="AA535" s="190">
        <f t="shared" si="99"/>
        <v>0</v>
      </c>
      <c r="AB535" s="190">
        <f t="shared" si="99"/>
        <v>0</v>
      </c>
      <c r="AC535" s="190">
        <f t="shared" si="99"/>
        <v>0</v>
      </c>
      <c r="AD535" s="190">
        <f t="shared" si="99"/>
        <v>0</v>
      </c>
      <c r="AE535" s="190">
        <f t="shared" si="99"/>
        <v>0</v>
      </c>
      <c r="AF535" s="190">
        <f t="shared" si="99"/>
        <v>0</v>
      </c>
      <c r="AG535" s="190">
        <f t="shared" si="99"/>
        <v>0</v>
      </c>
      <c r="AH535" s="190">
        <f t="shared" si="99"/>
        <v>0</v>
      </c>
      <c r="AI535" s="190">
        <f t="shared" si="99"/>
        <v>0</v>
      </c>
      <c r="AJ535" s="190">
        <f t="shared" si="99"/>
        <v>0</v>
      </c>
      <c r="AK535" s="190">
        <f t="shared" si="99"/>
        <v>0</v>
      </c>
      <c r="AL535" s="190">
        <f t="shared" si="99"/>
        <v>0</v>
      </c>
      <c r="AM535" s="190">
        <f t="shared" si="99"/>
        <v>0</v>
      </c>
      <c r="AN535" s="190">
        <f t="shared" si="99"/>
        <v>0</v>
      </c>
      <c r="AO535" s="190">
        <f t="shared" si="99"/>
        <v>0</v>
      </c>
      <c r="AP535" s="190">
        <f t="shared" si="99"/>
        <v>0</v>
      </c>
      <c r="AQ535" s="190">
        <f t="shared" si="100"/>
        <v>0</v>
      </c>
      <c r="AR535" s="190">
        <f t="shared" si="100"/>
        <v>0</v>
      </c>
      <c r="AS535" s="190">
        <f t="shared" si="100"/>
        <v>0</v>
      </c>
      <c r="AT535" s="190">
        <f t="shared" si="100"/>
        <v>0</v>
      </c>
      <c r="AU535" s="190">
        <f t="shared" si="100"/>
        <v>0</v>
      </c>
      <c r="AV535" s="190">
        <f t="shared" si="100"/>
        <v>0</v>
      </c>
      <c r="AW535" s="190">
        <f t="shared" si="100"/>
        <v>0</v>
      </c>
      <c r="AX535" s="190">
        <f t="shared" si="100"/>
        <v>0</v>
      </c>
      <c r="AY535" s="190">
        <f t="shared" si="100"/>
        <v>0</v>
      </c>
      <c r="AZ535" s="190">
        <f t="shared" si="100"/>
        <v>0</v>
      </c>
      <c r="BA535" s="190">
        <f t="shared" si="100"/>
        <v>0</v>
      </c>
      <c r="BB535" s="190">
        <f t="shared" si="100"/>
        <v>0</v>
      </c>
    </row>
    <row r="536" s="179" customFormat="1" ht="15.75" hidden="1" outlineLevel="1">
      <c r="E536" s="37"/>
      <c r="K536" s="37"/>
      <c r="L536" s="37"/>
      <c r="M536" s="37"/>
      <c r="N536" s="37"/>
      <c r="P536" s="189">
        <f t="shared" si="98"/>
        <v>0</v>
      </c>
      <c r="Q536" s="37"/>
      <c r="R536" s="188"/>
      <c r="S536" s="190">
        <f t="shared" si="99"/>
        <v>0</v>
      </c>
      <c r="T536" s="190">
        <f t="shared" si="99"/>
        <v>0</v>
      </c>
      <c r="U536" s="190">
        <f t="shared" si="99"/>
        <v>0</v>
      </c>
      <c r="V536" s="190">
        <f t="shared" si="99"/>
        <v>0</v>
      </c>
      <c r="W536" s="190">
        <f t="shared" si="99"/>
        <v>0</v>
      </c>
      <c r="X536" s="190">
        <f t="shared" si="99"/>
        <v>0</v>
      </c>
      <c r="Y536" s="190">
        <f t="shared" si="99"/>
        <v>0</v>
      </c>
      <c r="Z536" s="190">
        <f t="shared" si="99"/>
        <v>0</v>
      </c>
      <c r="AA536" s="190">
        <f t="shared" si="99"/>
        <v>0</v>
      </c>
      <c r="AB536" s="190">
        <f t="shared" si="99"/>
        <v>0</v>
      </c>
      <c r="AC536" s="190">
        <f t="shared" si="99"/>
        <v>0</v>
      </c>
      <c r="AD536" s="190">
        <f t="shared" si="99"/>
        <v>0</v>
      </c>
      <c r="AE536" s="190">
        <f t="shared" si="99"/>
        <v>0</v>
      </c>
      <c r="AF536" s="190">
        <f t="shared" si="99"/>
        <v>0</v>
      </c>
      <c r="AG536" s="190">
        <f t="shared" si="99"/>
        <v>0</v>
      </c>
      <c r="AH536" s="190">
        <f t="shared" si="99"/>
        <v>0</v>
      </c>
      <c r="AI536" s="190">
        <f t="shared" si="99"/>
        <v>0</v>
      </c>
      <c r="AJ536" s="190">
        <f t="shared" si="99"/>
        <v>0</v>
      </c>
      <c r="AK536" s="190">
        <f t="shared" si="99"/>
        <v>0</v>
      </c>
      <c r="AL536" s="190">
        <f t="shared" si="99"/>
        <v>0</v>
      </c>
      <c r="AM536" s="190">
        <f t="shared" si="99"/>
        <v>0</v>
      </c>
      <c r="AN536" s="190">
        <f t="shared" si="99"/>
        <v>0</v>
      </c>
      <c r="AO536" s="190">
        <f t="shared" si="99"/>
        <v>0</v>
      </c>
      <c r="AP536" s="190">
        <f t="shared" si="99"/>
        <v>0</v>
      </c>
      <c r="AQ536" s="190">
        <f t="shared" si="100"/>
        <v>0</v>
      </c>
      <c r="AR536" s="190">
        <f t="shared" si="100"/>
        <v>0</v>
      </c>
      <c r="AS536" s="190">
        <f t="shared" si="100"/>
        <v>0</v>
      </c>
      <c r="AT536" s="190">
        <f t="shared" si="100"/>
        <v>0</v>
      </c>
      <c r="AU536" s="190">
        <f t="shared" si="100"/>
        <v>0</v>
      </c>
      <c r="AV536" s="190">
        <f t="shared" si="100"/>
        <v>0</v>
      </c>
      <c r="AW536" s="190">
        <f t="shared" si="100"/>
        <v>0</v>
      </c>
      <c r="AX536" s="190">
        <f t="shared" si="100"/>
        <v>0</v>
      </c>
      <c r="AY536" s="190">
        <f t="shared" si="100"/>
        <v>0</v>
      </c>
      <c r="AZ536" s="190">
        <f t="shared" si="100"/>
        <v>0</v>
      </c>
      <c r="BA536" s="190">
        <f t="shared" si="100"/>
        <v>0</v>
      </c>
      <c r="BB536" s="190">
        <f t="shared" si="100"/>
        <v>0</v>
      </c>
    </row>
    <row r="537" s="179" customFormat="1" ht="15.75" hidden="1" outlineLevel="1">
      <c r="E537" s="37"/>
      <c r="K537" s="37"/>
      <c r="L537" s="37"/>
      <c r="M537" s="37"/>
      <c r="N537" s="37"/>
      <c r="P537" s="189">
        <f t="shared" si="98"/>
        <v>0</v>
      </c>
      <c r="Q537" s="37"/>
      <c r="R537" s="188"/>
      <c r="S537" s="190">
        <f t="shared" si="99"/>
        <v>0</v>
      </c>
      <c r="T537" s="190">
        <f t="shared" si="99"/>
        <v>0</v>
      </c>
      <c r="U537" s="190">
        <f t="shared" si="99"/>
        <v>0</v>
      </c>
      <c r="V537" s="190">
        <f t="shared" si="99"/>
        <v>0</v>
      </c>
      <c r="W537" s="190">
        <f t="shared" si="99"/>
        <v>0</v>
      </c>
      <c r="X537" s="190">
        <f t="shared" si="99"/>
        <v>0</v>
      </c>
      <c r="Y537" s="190">
        <f t="shared" si="99"/>
        <v>0</v>
      </c>
      <c r="Z537" s="190">
        <f t="shared" si="99"/>
        <v>0</v>
      </c>
      <c r="AA537" s="190">
        <f t="shared" si="99"/>
        <v>0</v>
      </c>
      <c r="AB537" s="190">
        <f t="shared" si="99"/>
        <v>0</v>
      </c>
      <c r="AC537" s="190">
        <f t="shared" si="99"/>
        <v>0</v>
      </c>
      <c r="AD537" s="190">
        <f t="shared" si="99"/>
        <v>0</v>
      </c>
      <c r="AE537" s="190">
        <f t="shared" si="99"/>
        <v>0</v>
      </c>
      <c r="AF537" s="190">
        <f t="shared" si="99"/>
        <v>0</v>
      </c>
      <c r="AG537" s="190">
        <f t="shared" si="99"/>
        <v>0</v>
      </c>
      <c r="AH537" s="190">
        <f t="shared" si="99"/>
        <v>0</v>
      </c>
      <c r="AI537" s="190">
        <f t="shared" si="99"/>
        <v>0</v>
      </c>
      <c r="AJ537" s="190">
        <f t="shared" si="99"/>
        <v>0</v>
      </c>
      <c r="AK537" s="190">
        <f t="shared" si="99"/>
        <v>0</v>
      </c>
      <c r="AL537" s="190">
        <f t="shared" si="99"/>
        <v>0</v>
      </c>
      <c r="AM537" s="190">
        <f t="shared" si="99"/>
        <v>0</v>
      </c>
      <c r="AN537" s="190">
        <f t="shared" si="99"/>
        <v>0</v>
      </c>
      <c r="AO537" s="190">
        <f t="shared" si="99"/>
        <v>0</v>
      </c>
      <c r="AP537" s="190">
        <f t="shared" si="99"/>
        <v>0</v>
      </c>
      <c r="AQ537" s="190">
        <f t="shared" si="100"/>
        <v>0</v>
      </c>
      <c r="AR537" s="190">
        <f t="shared" si="100"/>
        <v>0</v>
      </c>
      <c r="AS537" s="190">
        <f t="shared" si="100"/>
        <v>0</v>
      </c>
      <c r="AT537" s="190">
        <f t="shared" si="100"/>
        <v>0</v>
      </c>
      <c r="AU537" s="190">
        <f t="shared" si="100"/>
        <v>0</v>
      </c>
      <c r="AV537" s="190">
        <f t="shared" si="100"/>
        <v>0</v>
      </c>
      <c r="AW537" s="190">
        <f t="shared" si="100"/>
        <v>0</v>
      </c>
      <c r="AX537" s="190">
        <f t="shared" si="100"/>
        <v>0</v>
      </c>
      <c r="AY537" s="190">
        <f t="shared" si="100"/>
        <v>0</v>
      </c>
      <c r="AZ537" s="190">
        <f t="shared" si="100"/>
        <v>0</v>
      </c>
      <c r="BA537" s="190">
        <f t="shared" si="100"/>
        <v>0</v>
      </c>
      <c r="BB537" s="190">
        <f t="shared" si="100"/>
        <v>0</v>
      </c>
    </row>
    <row r="538" s="179" customFormat="1" ht="15.75" hidden="1" outlineLevel="1">
      <c r="E538" s="37"/>
      <c r="K538" s="37"/>
      <c r="L538" s="37"/>
      <c r="M538" s="37"/>
      <c r="N538" s="37"/>
      <c r="P538" s="189">
        <f t="shared" si="98"/>
        <v>0</v>
      </c>
      <c r="Q538" s="37"/>
      <c r="R538" s="188"/>
      <c r="S538" s="190">
        <f t="shared" si="99"/>
        <v>0</v>
      </c>
      <c r="T538" s="190">
        <f t="shared" si="99"/>
        <v>0</v>
      </c>
      <c r="U538" s="190">
        <f t="shared" si="99"/>
        <v>0</v>
      </c>
      <c r="V538" s="190">
        <f t="shared" si="99"/>
        <v>0</v>
      </c>
      <c r="W538" s="190">
        <f t="shared" si="99"/>
        <v>0</v>
      </c>
      <c r="X538" s="190">
        <f t="shared" si="99"/>
        <v>0</v>
      </c>
      <c r="Y538" s="190">
        <f t="shared" si="99"/>
        <v>0</v>
      </c>
      <c r="Z538" s="190">
        <f t="shared" si="99"/>
        <v>0</v>
      </c>
      <c r="AA538" s="190">
        <f t="shared" si="99"/>
        <v>0</v>
      </c>
      <c r="AB538" s="190">
        <f t="shared" si="99"/>
        <v>0</v>
      </c>
      <c r="AC538" s="190">
        <f t="shared" si="99"/>
        <v>0</v>
      </c>
      <c r="AD538" s="190">
        <f t="shared" si="99"/>
        <v>0</v>
      </c>
      <c r="AE538" s="190">
        <f t="shared" si="99"/>
        <v>0</v>
      </c>
      <c r="AF538" s="190">
        <f t="shared" si="99"/>
        <v>0</v>
      </c>
      <c r="AG538" s="190">
        <f t="shared" si="99"/>
        <v>0</v>
      </c>
      <c r="AH538" s="190">
        <f t="shared" si="99"/>
        <v>0</v>
      </c>
      <c r="AI538" s="190">
        <f t="shared" si="99"/>
        <v>0</v>
      </c>
      <c r="AJ538" s="190">
        <f t="shared" si="99"/>
        <v>0</v>
      </c>
      <c r="AK538" s="190">
        <f t="shared" si="99"/>
        <v>0</v>
      </c>
      <c r="AL538" s="190">
        <f t="shared" si="99"/>
        <v>0</v>
      </c>
      <c r="AM538" s="190">
        <f t="shared" si="99"/>
        <v>0</v>
      </c>
      <c r="AN538" s="190">
        <f t="shared" si="99"/>
        <v>0</v>
      </c>
      <c r="AO538" s="190">
        <f t="shared" si="99"/>
        <v>0</v>
      </c>
      <c r="AP538" s="190">
        <f t="shared" si="99"/>
        <v>0</v>
      </c>
      <c r="AQ538" s="190">
        <f t="shared" si="100"/>
        <v>0</v>
      </c>
      <c r="AR538" s="190">
        <f t="shared" si="100"/>
        <v>0</v>
      </c>
      <c r="AS538" s="190">
        <f t="shared" si="100"/>
        <v>0</v>
      </c>
      <c r="AT538" s="190">
        <f t="shared" si="100"/>
        <v>0</v>
      </c>
      <c r="AU538" s="190">
        <f t="shared" si="100"/>
        <v>0</v>
      </c>
      <c r="AV538" s="190">
        <f t="shared" si="100"/>
        <v>0</v>
      </c>
      <c r="AW538" s="190">
        <f t="shared" si="100"/>
        <v>0</v>
      </c>
      <c r="AX538" s="190">
        <f t="shared" si="100"/>
        <v>0</v>
      </c>
      <c r="AY538" s="190">
        <f t="shared" si="100"/>
        <v>0</v>
      </c>
      <c r="AZ538" s="190">
        <f t="shared" si="100"/>
        <v>0</v>
      </c>
      <c r="BA538" s="190">
        <f t="shared" si="100"/>
        <v>0</v>
      </c>
      <c r="BB538" s="190">
        <f t="shared" si="100"/>
        <v>0</v>
      </c>
    </row>
    <row r="539" s="179" customFormat="1" ht="15.75" hidden="1" outlineLevel="1">
      <c r="E539" s="37"/>
      <c r="K539" s="37"/>
      <c r="L539" s="37"/>
      <c r="M539" s="37"/>
      <c r="N539" s="37"/>
      <c r="P539" s="189">
        <f t="shared" si="98"/>
        <v>0</v>
      </c>
      <c r="Q539" s="37"/>
      <c r="R539" s="188"/>
      <c r="S539" s="190">
        <f t="shared" si="99"/>
        <v>0</v>
      </c>
      <c r="T539" s="190">
        <f t="shared" si="99"/>
        <v>0</v>
      </c>
      <c r="U539" s="190">
        <f t="shared" si="99"/>
        <v>0</v>
      </c>
      <c r="V539" s="190">
        <f t="shared" si="99"/>
        <v>0</v>
      </c>
      <c r="W539" s="190">
        <f t="shared" si="99"/>
        <v>0</v>
      </c>
      <c r="X539" s="190">
        <f t="shared" si="99"/>
        <v>0</v>
      </c>
      <c r="Y539" s="190">
        <f t="shared" si="99"/>
        <v>0</v>
      </c>
      <c r="Z539" s="190">
        <f t="shared" si="99"/>
        <v>0</v>
      </c>
      <c r="AA539" s="190">
        <f t="shared" si="99"/>
        <v>0</v>
      </c>
      <c r="AB539" s="190">
        <f t="shared" si="99"/>
        <v>0</v>
      </c>
      <c r="AC539" s="190">
        <f t="shared" si="99"/>
        <v>0</v>
      </c>
      <c r="AD539" s="190">
        <f t="shared" si="99"/>
        <v>0</v>
      </c>
      <c r="AE539" s="190">
        <f t="shared" si="99"/>
        <v>0</v>
      </c>
      <c r="AF539" s="190">
        <f t="shared" si="99"/>
        <v>0</v>
      </c>
      <c r="AG539" s="190">
        <f t="shared" si="99"/>
        <v>0</v>
      </c>
      <c r="AH539" s="190">
        <f t="shared" si="99"/>
        <v>0</v>
      </c>
      <c r="AI539" s="190">
        <f t="shared" si="99"/>
        <v>0</v>
      </c>
      <c r="AJ539" s="190">
        <f t="shared" si="99"/>
        <v>0</v>
      </c>
      <c r="AK539" s="190">
        <f t="shared" si="99"/>
        <v>0</v>
      </c>
      <c r="AL539" s="190">
        <f t="shared" si="99"/>
        <v>0</v>
      </c>
      <c r="AM539" s="190">
        <f t="shared" si="99"/>
        <v>0</v>
      </c>
      <c r="AN539" s="190">
        <f t="shared" si="99"/>
        <v>0</v>
      </c>
      <c r="AO539" s="190">
        <f t="shared" si="99"/>
        <v>0</v>
      </c>
      <c r="AP539" s="190">
        <f t="shared" si="99"/>
        <v>0</v>
      </c>
      <c r="AQ539" s="190">
        <f t="shared" si="100"/>
        <v>0</v>
      </c>
      <c r="AR539" s="190">
        <f t="shared" si="100"/>
        <v>0</v>
      </c>
      <c r="AS539" s="190">
        <f t="shared" si="100"/>
        <v>0</v>
      </c>
      <c r="AT539" s="190">
        <f t="shared" si="100"/>
        <v>0</v>
      </c>
      <c r="AU539" s="190">
        <f t="shared" si="100"/>
        <v>0</v>
      </c>
      <c r="AV539" s="190">
        <f t="shared" si="100"/>
        <v>0</v>
      </c>
      <c r="AW539" s="190">
        <f t="shared" si="100"/>
        <v>0</v>
      </c>
      <c r="AX539" s="190">
        <f t="shared" si="100"/>
        <v>0</v>
      </c>
      <c r="AY539" s="190">
        <f t="shared" si="100"/>
        <v>0</v>
      </c>
      <c r="AZ539" s="190">
        <f t="shared" si="100"/>
        <v>0</v>
      </c>
      <c r="BA539" s="190">
        <f t="shared" si="100"/>
        <v>0</v>
      </c>
      <c r="BB539" s="190">
        <f t="shared" si="100"/>
        <v>0</v>
      </c>
    </row>
    <row r="540" s="179" customFormat="1" ht="15.75" hidden="1" outlineLevel="1">
      <c r="E540" s="37"/>
      <c r="K540" s="37"/>
      <c r="L540" s="37"/>
      <c r="M540" s="37"/>
      <c r="N540" s="37"/>
      <c r="P540" s="189">
        <f t="shared" si="98"/>
        <v>0</v>
      </c>
      <c r="Q540" s="37"/>
      <c r="R540" s="188"/>
      <c r="S540" s="190">
        <f t="shared" si="99"/>
        <v>0</v>
      </c>
      <c r="T540" s="190">
        <f t="shared" si="99"/>
        <v>0</v>
      </c>
      <c r="U540" s="190">
        <f t="shared" si="99"/>
        <v>0</v>
      </c>
      <c r="V540" s="190">
        <f t="shared" si="99"/>
        <v>0</v>
      </c>
      <c r="W540" s="190">
        <f t="shared" si="99"/>
        <v>0</v>
      </c>
      <c r="X540" s="190">
        <f t="shared" si="99"/>
        <v>0</v>
      </c>
      <c r="Y540" s="190">
        <f t="shared" si="99"/>
        <v>0</v>
      </c>
      <c r="Z540" s="190">
        <f t="shared" si="99"/>
        <v>0</v>
      </c>
      <c r="AA540" s="190">
        <f t="shared" si="99"/>
        <v>0</v>
      </c>
      <c r="AB540" s="190">
        <f t="shared" si="99"/>
        <v>0</v>
      </c>
      <c r="AC540" s="190">
        <f t="shared" si="99"/>
        <v>0</v>
      </c>
      <c r="AD540" s="190">
        <f t="shared" si="99"/>
        <v>0</v>
      </c>
      <c r="AE540" s="190">
        <f t="shared" si="99"/>
        <v>0</v>
      </c>
      <c r="AF540" s="190">
        <f t="shared" si="99"/>
        <v>0</v>
      </c>
      <c r="AG540" s="190">
        <f t="shared" si="99"/>
        <v>0</v>
      </c>
      <c r="AH540" s="190">
        <f t="shared" si="99"/>
        <v>0</v>
      </c>
      <c r="AI540" s="190">
        <f t="shared" si="99"/>
        <v>0</v>
      </c>
      <c r="AJ540" s="190">
        <f t="shared" si="99"/>
        <v>0</v>
      </c>
      <c r="AK540" s="190">
        <f t="shared" si="99"/>
        <v>0</v>
      </c>
      <c r="AL540" s="190">
        <f t="shared" si="99"/>
        <v>0</v>
      </c>
      <c r="AM540" s="190">
        <f t="shared" si="99"/>
        <v>0</v>
      </c>
      <c r="AN540" s="190">
        <f t="shared" si="99"/>
        <v>0</v>
      </c>
      <c r="AO540" s="190">
        <f t="shared" si="99"/>
        <v>0</v>
      </c>
      <c r="AP540" s="190">
        <f t="shared" si="99"/>
        <v>0</v>
      </c>
      <c r="AQ540" s="190">
        <f t="shared" si="100"/>
        <v>0</v>
      </c>
      <c r="AR540" s="190">
        <f t="shared" si="100"/>
        <v>0</v>
      </c>
      <c r="AS540" s="190">
        <f t="shared" si="100"/>
        <v>0</v>
      </c>
      <c r="AT540" s="190">
        <f t="shared" si="100"/>
        <v>0</v>
      </c>
      <c r="AU540" s="190">
        <f t="shared" si="100"/>
        <v>0</v>
      </c>
      <c r="AV540" s="190">
        <f t="shared" si="100"/>
        <v>0</v>
      </c>
      <c r="AW540" s="190">
        <f t="shared" si="100"/>
        <v>0</v>
      </c>
      <c r="AX540" s="190">
        <f t="shared" si="100"/>
        <v>0</v>
      </c>
      <c r="AY540" s="190">
        <f t="shared" si="100"/>
        <v>0</v>
      </c>
      <c r="AZ540" s="190">
        <f t="shared" si="100"/>
        <v>0</v>
      </c>
      <c r="BA540" s="190">
        <f t="shared" si="100"/>
        <v>0</v>
      </c>
      <c r="BB540" s="190">
        <f t="shared" si="100"/>
        <v>0</v>
      </c>
    </row>
    <row r="541" s="179" customFormat="1" ht="15.75" hidden="1" outlineLevel="1">
      <c r="E541" s="37"/>
      <c r="K541" s="37"/>
      <c r="L541" s="37"/>
      <c r="M541" s="37"/>
      <c r="N541" s="37"/>
      <c r="P541" s="189">
        <f t="shared" si="98"/>
        <v>0</v>
      </c>
      <c r="Q541" s="37"/>
      <c r="R541" s="188"/>
      <c r="S541" s="190">
        <f t="shared" si="99"/>
        <v>0</v>
      </c>
      <c r="T541" s="190">
        <f t="shared" si="99"/>
        <v>0</v>
      </c>
      <c r="U541" s="190">
        <f t="shared" si="99"/>
        <v>0</v>
      </c>
      <c r="V541" s="190">
        <f t="shared" si="99"/>
        <v>0</v>
      </c>
      <c r="W541" s="190">
        <f t="shared" si="99"/>
        <v>0</v>
      </c>
      <c r="X541" s="190">
        <f t="shared" si="99"/>
        <v>0</v>
      </c>
      <c r="Y541" s="190">
        <f t="shared" si="99"/>
        <v>0</v>
      </c>
      <c r="Z541" s="190">
        <f t="shared" si="99"/>
        <v>0</v>
      </c>
      <c r="AA541" s="190">
        <f t="shared" si="99"/>
        <v>0</v>
      </c>
      <c r="AB541" s="190">
        <f t="shared" si="99"/>
        <v>0</v>
      </c>
      <c r="AC541" s="190">
        <f t="shared" si="99"/>
        <v>0</v>
      </c>
      <c r="AD541" s="190">
        <f t="shared" si="99"/>
        <v>0</v>
      </c>
      <c r="AE541" s="190">
        <f t="shared" si="99"/>
        <v>0</v>
      </c>
      <c r="AF541" s="190">
        <f t="shared" si="99"/>
        <v>0</v>
      </c>
      <c r="AG541" s="190">
        <f t="shared" si="99"/>
        <v>0</v>
      </c>
      <c r="AH541" s="190">
        <f t="shared" si="99"/>
        <v>0</v>
      </c>
      <c r="AI541" s="190">
        <f t="shared" si="99"/>
        <v>0</v>
      </c>
      <c r="AJ541" s="190">
        <f t="shared" si="99"/>
        <v>0</v>
      </c>
      <c r="AK541" s="190">
        <f t="shared" si="99"/>
        <v>0</v>
      </c>
      <c r="AL541" s="190">
        <f t="shared" si="99"/>
        <v>0</v>
      </c>
      <c r="AM541" s="190">
        <f t="shared" si="99"/>
        <v>0</v>
      </c>
      <c r="AN541" s="190">
        <f t="shared" si="99"/>
        <v>0</v>
      </c>
      <c r="AO541" s="190">
        <f t="shared" si="99"/>
        <v>0</v>
      </c>
      <c r="AP541" s="190">
        <f t="shared" si="99"/>
        <v>0</v>
      </c>
      <c r="AQ541" s="190">
        <f t="shared" si="100"/>
        <v>0</v>
      </c>
      <c r="AR541" s="190">
        <f t="shared" si="100"/>
        <v>0</v>
      </c>
      <c r="AS541" s="190">
        <f t="shared" si="100"/>
        <v>0</v>
      </c>
      <c r="AT541" s="190">
        <f t="shared" si="100"/>
        <v>0</v>
      </c>
      <c r="AU541" s="190">
        <f t="shared" si="100"/>
        <v>0</v>
      </c>
      <c r="AV541" s="190">
        <f t="shared" si="100"/>
        <v>0</v>
      </c>
      <c r="AW541" s="190">
        <f t="shared" si="100"/>
        <v>0</v>
      </c>
      <c r="AX541" s="190">
        <f t="shared" si="100"/>
        <v>0</v>
      </c>
      <c r="AY541" s="190">
        <f t="shared" si="100"/>
        <v>0</v>
      </c>
      <c r="AZ541" s="190">
        <f t="shared" si="100"/>
        <v>0</v>
      </c>
      <c r="BA541" s="190">
        <f t="shared" si="100"/>
        <v>0</v>
      </c>
      <c r="BB541" s="190">
        <f t="shared" si="100"/>
        <v>0</v>
      </c>
    </row>
    <row r="542" s="179" customFormat="1" ht="15.75" hidden="1" outlineLevel="1">
      <c r="E542" s="37"/>
      <c r="K542" s="37"/>
      <c r="L542" s="37"/>
      <c r="M542" s="37"/>
      <c r="N542" s="37"/>
      <c r="P542" s="189">
        <f t="shared" si="98"/>
        <v>0</v>
      </c>
      <c r="Q542" s="37"/>
      <c r="R542" s="188"/>
      <c r="S542" s="190">
        <f t="shared" si="99"/>
        <v>0</v>
      </c>
      <c r="T542" s="190">
        <f t="shared" si="99"/>
        <v>0</v>
      </c>
      <c r="U542" s="190">
        <f t="shared" si="99"/>
        <v>0</v>
      </c>
      <c r="V542" s="190">
        <f t="shared" si="99"/>
        <v>0</v>
      </c>
      <c r="W542" s="190">
        <f t="shared" si="99"/>
        <v>0</v>
      </c>
      <c r="X542" s="190">
        <f t="shared" si="99"/>
        <v>0</v>
      </c>
      <c r="Y542" s="190">
        <f t="shared" si="99"/>
        <v>0</v>
      </c>
      <c r="Z542" s="190">
        <f t="shared" si="99"/>
        <v>0</v>
      </c>
      <c r="AA542" s="190">
        <f t="shared" si="99"/>
        <v>0</v>
      </c>
      <c r="AB542" s="190">
        <f t="shared" si="99"/>
        <v>0</v>
      </c>
      <c r="AC542" s="190">
        <f t="shared" si="99"/>
        <v>0</v>
      </c>
      <c r="AD542" s="190">
        <f t="shared" si="99"/>
        <v>0</v>
      </c>
      <c r="AE542" s="190">
        <f t="shared" si="99"/>
        <v>0</v>
      </c>
      <c r="AF542" s="190">
        <f t="shared" si="99"/>
        <v>0</v>
      </c>
      <c r="AG542" s="190">
        <f t="shared" si="99"/>
        <v>0</v>
      </c>
      <c r="AH542" s="190">
        <f t="shared" si="99"/>
        <v>0</v>
      </c>
      <c r="AI542" s="190">
        <f t="shared" si="99"/>
        <v>0</v>
      </c>
      <c r="AJ542" s="190">
        <f t="shared" si="99"/>
        <v>0</v>
      </c>
      <c r="AK542" s="190">
        <f t="shared" si="99"/>
        <v>0</v>
      </c>
      <c r="AL542" s="190">
        <f t="shared" si="99"/>
        <v>0</v>
      </c>
      <c r="AM542" s="190">
        <f t="shared" si="99"/>
        <v>0</v>
      </c>
      <c r="AN542" s="190">
        <f t="shared" si="99"/>
        <v>0</v>
      </c>
      <c r="AO542" s="190">
        <f t="shared" si="99"/>
        <v>0</v>
      </c>
      <c r="AP542" s="190">
        <f t="shared" si="99"/>
        <v>0</v>
      </c>
      <c r="AQ542" s="190">
        <f t="shared" si="100"/>
        <v>0</v>
      </c>
      <c r="AR542" s="190">
        <f t="shared" si="100"/>
        <v>0</v>
      </c>
      <c r="AS542" s="190">
        <f t="shared" si="100"/>
        <v>0</v>
      </c>
      <c r="AT542" s="190">
        <f t="shared" si="100"/>
        <v>0</v>
      </c>
      <c r="AU542" s="190">
        <f t="shared" si="100"/>
        <v>0</v>
      </c>
      <c r="AV542" s="190">
        <f t="shared" si="100"/>
        <v>0</v>
      </c>
      <c r="AW542" s="190">
        <f t="shared" si="100"/>
        <v>0</v>
      </c>
      <c r="AX542" s="190">
        <f t="shared" si="100"/>
        <v>0</v>
      </c>
      <c r="AY542" s="190">
        <f t="shared" si="100"/>
        <v>0</v>
      </c>
      <c r="AZ542" s="190">
        <f t="shared" si="100"/>
        <v>0</v>
      </c>
      <c r="BA542" s="190">
        <f t="shared" si="100"/>
        <v>0</v>
      </c>
      <c r="BB542" s="190">
        <f t="shared" si="100"/>
        <v>0</v>
      </c>
    </row>
    <row r="543" s="179" customFormat="1" ht="15.75" hidden="1" outlineLevel="1">
      <c r="E543" s="37"/>
      <c r="K543" s="37"/>
      <c r="L543" s="37"/>
      <c r="M543" s="37"/>
      <c r="N543" s="37"/>
      <c r="P543" s="189">
        <f t="shared" si="98"/>
        <v>0</v>
      </c>
      <c r="Q543" s="37"/>
      <c r="R543" s="188"/>
      <c r="S543" s="190">
        <f t="shared" si="99"/>
        <v>0</v>
      </c>
      <c r="T543" s="190">
        <f t="shared" si="99"/>
        <v>0</v>
      </c>
      <c r="U543" s="190">
        <f t="shared" si="99"/>
        <v>0</v>
      </c>
      <c r="V543" s="190">
        <f t="shared" si="99"/>
        <v>0</v>
      </c>
      <c r="W543" s="190">
        <f t="shared" si="99"/>
        <v>0</v>
      </c>
      <c r="X543" s="190">
        <f t="shared" si="99"/>
        <v>0</v>
      </c>
      <c r="Y543" s="190">
        <f t="shared" si="99"/>
        <v>0</v>
      </c>
      <c r="Z543" s="190">
        <f t="shared" si="99"/>
        <v>0</v>
      </c>
      <c r="AA543" s="190">
        <f t="shared" si="99"/>
        <v>0</v>
      </c>
      <c r="AB543" s="190">
        <f t="shared" si="99"/>
        <v>0</v>
      </c>
      <c r="AC543" s="190">
        <f t="shared" si="99"/>
        <v>0</v>
      </c>
      <c r="AD543" s="190">
        <f t="shared" si="99"/>
        <v>0</v>
      </c>
      <c r="AE543" s="190">
        <f t="shared" si="99"/>
        <v>0</v>
      </c>
      <c r="AF543" s="190">
        <f t="shared" si="99"/>
        <v>0</v>
      </c>
      <c r="AG543" s="190">
        <f t="shared" si="99"/>
        <v>0</v>
      </c>
      <c r="AH543" s="190">
        <f t="shared" si="99"/>
        <v>0</v>
      </c>
      <c r="AI543" s="190">
        <f t="shared" si="99"/>
        <v>0</v>
      </c>
      <c r="AJ543" s="190">
        <f t="shared" si="99"/>
        <v>0</v>
      </c>
      <c r="AK543" s="190">
        <f t="shared" si="99"/>
        <v>0</v>
      </c>
      <c r="AL543" s="190">
        <f t="shared" si="99"/>
        <v>0</v>
      </c>
      <c r="AM543" s="190">
        <f t="shared" si="99"/>
        <v>0</v>
      </c>
      <c r="AN543" s="190">
        <f t="shared" si="99"/>
        <v>0</v>
      </c>
      <c r="AO543" s="190">
        <f t="shared" si="99"/>
        <v>0</v>
      </c>
      <c r="AP543" s="190">
        <f t="shared" si="99"/>
        <v>0</v>
      </c>
      <c r="AQ543" s="190">
        <f t="shared" si="100"/>
        <v>0</v>
      </c>
      <c r="AR543" s="190">
        <f t="shared" si="100"/>
        <v>0</v>
      </c>
      <c r="AS543" s="190">
        <f t="shared" si="100"/>
        <v>0</v>
      </c>
      <c r="AT543" s="190">
        <f t="shared" si="100"/>
        <v>0</v>
      </c>
      <c r="AU543" s="190">
        <f t="shared" si="100"/>
        <v>0</v>
      </c>
      <c r="AV543" s="190">
        <f t="shared" si="100"/>
        <v>0</v>
      </c>
      <c r="AW543" s="190">
        <f t="shared" si="100"/>
        <v>0</v>
      </c>
      <c r="AX543" s="190">
        <f t="shared" si="100"/>
        <v>0</v>
      </c>
      <c r="AY543" s="190">
        <f t="shared" si="100"/>
        <v>0</v>
      </c>
      <c r="AZ543" s="190">
        <f t="shared" si="100"/>
        <v>0</v>
      </c>
      <c r="BA543" s="190">
        <f t="shared" si="100"/>
        <v>0</v>
      </c>
      <c r="BB543" s="190">
        <f t="shared" si="100"/>
        <v>0</v>
      </c>
    </row>
    <row r="544" s="179" customFormat="1" ht="15.75" hidden="1" outlineLevel="1">
      <c r="E544" s="37"/>
      <c r="K544" s="37"/>
      <c r="L544" s="37"/>
      <c r="M544" s="37"/>
      <c r="N544" s="37"/>
      <c r="P544" s="189">
        <f t="shared" si="98"/>
        <v>0</v>
      </c>
      <c r="Q544" s="37"/>
      <c r="R544" s="188"/>
      <c r="S544" s="190">
        <f t="shared" si="99"/>
        <v>0</v>
      </c>
      <c r="T544" s="190">
        <f t="shared" si="99"/>
        <v>0</v>
      </c>
      <c r="U544" s="190">
        <f t="shared" si="99"/>
        <v>0</v>
      </c>
      <c r="V544" s="190">
        <f t="shared" si="99"/>
        <v>0</v>
      </c>
      <c r="W544" s="190">
        <f t="shared" si="99"/>
        <v>0</v>
      </c>
      <c r="X544" s="190">
        <f t="shared" si="99"/>
        <v>0</v>
      </c>
      <c r="Y544" s="190">
        <f t="shared" si="99"/>
        <v>0</v>
      </c>
      <c r="Z544" s="190">
        <f t="shared" si="99"/>
        <v>0</v>
      </c>
      <c r="AA544" s="190">
        <f t="shared" si="99"/>
        <v>0</v>
      </c>
      <c r="AB544" s="190">
        <f t="shared" si="99"/>
        <v>0</v>
      </c>
      <c r="AC544" s="190">
        <f t="shared" si="99"/>
        <v>0</v>
      </c>
      <c r="AD544" s="190">
        <f t="shared" si="99"/>
        <v>0</v>
      </c>
      <c r="AE544" s="190">
        <f t="shared" si="99"/>
        <v>0</v>
      </c>
      <c r="AF544" s="190">
        <f t="shared" si="99"/>
        <v>0</v>
      </c>
      <c r="AG544" s="190">
        <f t="shared" si="99"/>
        <v>0</v>
      </c>
      <c r="AH544" s="190">
        <f t="shared" si="99"/>
        <v>0</v>
      </c>
      <c r="AI544" s="190">
        <f t="shared" si="99"/>
        <v>0</v>
      </c>
      <c r="AJ544" s="190">
        <f t="shared" si="99"/>
        <v>0</v>
      </c>
      <c r="AK544" s="190">
        <f t="shared" si="99"/>
        <v>0</v>
      </c>
      <c r="AL544" s="190">
        <f t="shared" si="99"/>
        <v>0</v>
      </c>
      <c r="AM544" s="190">
        <f t="shared" si="99"/>
        <v>0</v>
      </c>
      <c r="AN544" s="190">
        <f t="shared" si="99"/>
        <v>0</v>
      </c>
      <c r="AO544" s="190">
        <f t="shared" si="99"/>
        <v>0</v>
      </c>
      <c r="AP544" s="190">
        <f t="shared" si="99"/>
        <v>0</v>
      </c>
      <c r="AQ544" s="190">
        <f t="shared" si="100"/>
        <v>0</v>
      </c>
      <c r="AR544" s="190">
        <f t="shared" si="100"/>
        <v>0</v>
      </c>
      <c r="AS544" s="190">
        <f t="shared" si="100"/>
        <v>0</v>
      </c>
      <c r="AT544" s="190">
        <f t="shared" si="100"/>
        <v>0</v>
      </c>
      <c r="AU544" s="190">
        <f t="shared" si="100"/>
        <v>0</v>
      </c>
      <c r="AV544" s="190">
        <f t="shared" si="100"/>
        <v>0</v>
      </c>
      <c r="AW544" s="190">
        <f t="shared" si="100"/>
        <v>0</v>
      </c>
      <c r="AX544" s="190">
        <f t="shared" si="100"/>
        <v>0</v>
      </c>
      <c r="AY544" s="190">
        <f t="shared" si="100"/>
        <v>0</v>
      </c>
      <c r="AZ544" s="190">
        <f t="shared" si="100"/>
        <v>0</v>
      </c>
      <c r="BA544" s="190">
        <f t="shared" si="100"/>
        <v>0</v>
      </c>
      <c r="BB544" s="190">
        <f t="shared" si="100"/>
        <v>0</v>
      </c>
    </row>
    <row r="545" s="179" customFormat="1" ht="15.75" hidden="1" outlineLevel="1">
      <c r="E545" s="37"/>
      <c r="K545" s="37"/>
      <c r="L545" s="37"/>
      <c r="M545" s="37"/>
      <c r="N545" s="37"/>
      <c r="P545" s="189">
        <f t="shared" si="98"/>
        <v>0</v>
      </c>
      <c r="Q545" s="37"/>
      <c r="R545" s="188"/>
      <c r="S545" s="190">
        <f t="shared" si="99"/>
        <v>0</v>
      </c>
      <c r="T545" s="190">
        <f t="shared" si="99"/>
        <v>0</v>
      </c>
      <c r="U545" s="190">
        <f t="shared" si="99"/>
        <v>0</v>
      </c>
      <c r="V545" s="190">
        <f t="shared" si="99"/>
        <v>0</v>
      </c>
      <c r="W545" s="190">
        <f t="shared" si="99"/>
        <v>0</v>
      </c>
      <c r="X545" s="190">
        <f t="shared" si="99"/>
        <v>0</v>
      </c>
      <c r="Y545" s="190">
        <f t="shared" si="99"/>
        <v>0</v>
      </c>
      <c r="Z545" s="190">
        <f t="shared" si="99"/>
        <v>0</v>
      </c>
      <c r="AA545" s="190">
        <f t="shared" si="99"/>
        <v>0</v>
      </c>
      <c r="AB545" s="190">
        <f t="shared" si="99"/>
        <v>0</v>
      </c>
      <c r="AC545" s="190">
        <f t="shared" si="99"/>
        <v>0</v>
      </c>
      <c r="AD545" s="190">
        <f t="shared" si="99"/>
        <v>0</v>
      </c>
      <c r="AE545" s="190">
        <f t="shared" si="99"/>
        <v>0</v>
      </c>
      <c r="AF545" s="190">
        <f t="shared" si="99"/>
        <v>0</v>
      </c>
      <c r="AG545" s="190">
        <f t="shared" si="99"/>
        <v>0</v>
      </c>
      <c r="AH545" s="190">
        <f t="shared" si="99"/>
        <v>0</v>
      </c>
      <c r="AI545" s="190">
        <f t="shared" si="99"/>
        <v>0</v>
      </c>
      <c r="AJ545" s="190">
        <f t="shared" si="99"/>
        <v>0</v>
      </c>
      <c r="AK545" s="190">
        <f t="shared" si="99"/>
        <v>0</v>
      </c>
      <c r="AL545" s="190">
        <f t="shared" si="99"/>
        <v>0</v>
      </c>
      <c r="AM545" s="190">
        <f t="shared" si="99"/>
        <v>0</v>
      </c>
      <c r="AN545" s="190">
        <f t="shared" si="99"/>
        <v>0</v>
      </c>
      <c r="AO545" s="190">
        <f t="shared" si="99"/>
        <v>0</v>
      </c>
      <c r="AP545" s="190">
        <f t="shared" si="99"/>
        <v>0</v>
      </c>
      <c r="AQ545" s="190">
        <f t="shared" si="100"/>
        <v>0</v>
      </c>
      <c r="AR545" s="190">
        <f t="shared" si="100"/>
        <v>0</v>
      </c>
      <c r="AS545" s="190">
        <f t="shared" si="100"/>
        <v>0</v>
      </c>
      <c r="AT545" s="190">
        <f t="shared" si="100"/>
        <v>0</v>
      </c>
      <c r="AU545" s="190">
        <f t="shared" si="100"/>
        <v>0</v>
      </c>
      <c r="AV545" s="190">
        <f t="shared" si="100"/>
        <v>0</v>
      </c>
      <c r="AW545" s="190">
        <f t="shared" si="100"/>
        <v>0</v>
      </c>
      <c r="AX545" s="190">
        <f t="shared" si="100"/>
        <v>0</v>
      </c>
      <c r="AY545" s="190">
        <f t="shared" si="100"/>
        <v>0</v>
      </c>
      <c r="AZ545" s="190">
        <f t="shared" si="100"/>
        <v>0</v>
      </c>
      <c r="BA545" s="190">
        <f t="shared" si="100"/>
        <v>0</v>
      </c>
      <c r="BB545" s="190">
        <f t="shared" si="100"/>
        <v>0</v>
      </c>
    </row>
    <row r="546" s="179" customFormat="1" ht="15.75" hidden="1" outlineLevel="1">
      <c r="E546" s="37"/>
      <c r="K546" s="37"/>
      <c r="L546" s="37"/>
      <c r="M546" s="37"/>
      <c r="N546" s="37"/>
      <c r="P546" s="189">
        <f t="shared" si="98"/>
        <v>0</v>
      </c>
      <c r="Q546" s="37"/>
      <c r="R546" s="188"/>
      <c r="S546" s="190">
        <f t="shared" si="99"/>
        <v>0</v>
      </c>
      <c r="T546" s="190">
        <f t="shared" si="99"/>
        <v>0</v>
      </c>
      <c r="U546" s="190">
        <f t="shared" si="99"/>
        <v>0</v>
      </c>
      <c r="V546" s="190">
        <f t="shared" si="99"/>
        <v>0</v>
      </c>
      <c r="W546" s="190">
        <f t="shared" si="99"/>
        <v>0</v>
      </c>
      <c r="X546" s="190">
        <f t="shared" si="99"/>
        <v>0</v>
      </c>
      <c r="Y546" s="190">
        <f t="shared" si="99"/>
        <v>0</v>
      </c>
      <c r="Z546" s="190">
        <f t="shared" si="99"/>
        <v>0</v>
      </c>
      <c r="AA546" s="190">
        <f t="shared" si="99"/>
        <v>0</v>
      </c>
      <c r="AB546" s="190">
        <f t="shared" si="99"/>
        <v>0</v>
      </c>
      <c r="AC546" s="190">
        <f t="shared" si="99"/>
        <v>0</v>
      </c>
      <c r="AD546" s="190">
        <f t="shared" si="99"/>
        <v>0</v>
      </c>
      <c r="AE546" s="190">
        <f t="shared" si="99"/>
        <v>0</v>
      </c>
      <c r="AF546" s="190">
        <f t="shared" si="99"/>
        <v>0</v>
      </c>
      <c r="AG546" s="190">
        <f t="shared" si="99"/>
        <v>0</v>
      </c>
      <c r="AH546" s="190">
        <f t="shared" si="99"/>
        <v>0</v>
      </c>
      <c r="AI546" s="190">
        <f t="shared" si="99"/>
        <v>0</v>
      </c>
      <c r="AJ546" s="190">
        <f t="shared" si="99"/>
        <v>0</v>
      </c>
      <c r="AK546" s="190">
        <f t="shared" si="99"/>
        <v>0</v>
      </c>
      <c r="AL546" s="190">
        <f t="shared" si="99"/>
        <v>0</v>
      </c>
      <c r="AM546" s="190">
        <f t="shared" si="99"/>
        <v>0</v>
      </c>
      <c r="AN546" s="190">
        <f t="shared" si="99"/>
        <v>0</v>
      </c>
      <c r="AO546" s="190">
        <f t="shared" si="99"/>
        <v>0</v>
      </c>
      <c r="AP546" s="190">
        <f t="shared" si="99"/>
        <v>0</v>
      </c>
      <c r="AQ546" s="190">
        <f t="shared" si="100"/>
        <v>0</v>
      </c>
      <c r="AR546" s="190">
        <f t="shared" si="100"/>
        <v>0</v>
      </c>
      <c r="AS546" s="190">
        <f t="shared" si="100"/>
        <v>0</v>
      </c>
      <c r="AT546" s="190">
        <f t="shared" si="100"/>
        <v>0</v>
      </c>
      <c r="AU546" s="190">
        <f t="shared" si="100"/>
        <v>0</v>
      </c>
      <c r="AV546" s="190">
        <f t="shared" si="100"/>
        <v>0</v>
      </c>
      <c r="AW546" s="190">
        <f t="shared" si="100"/>
        <v>0</v>
      </c>
      <c r="AX546" s="190">
        <f t="shared" si="100"/>
        <v>0</v>
      </c>
      <c r="AY546" s="190">
        <f t="shared" si="100"/>
        <v>0</v>
      </c>
      <c r="AZ546" s="190">
        <f t="shared" si="100"/>
        <v>0</v>
      </c>
      <c r="BA546" s="190">
        <f t="shared" si="100"/>
        <v>0</v>
      </c>
      <c r="BB546" s="190">
        <f t="shared" si="100"/>
        <v>0</v>
      </c>
    </row>
    <row r="547" s="179" customFormat="1" ht="15.75" hidden="1" outlineLevel="1">
      <c r="E547" s="37"/>
      <c r="K547" s="37"/>
      <c r="L547" s="37"/>
      <c r="M547" s="37"/>
      <c r="N547" s="37"/>
      <c r="P547" s="189">
        <f t="shared" si="98"/>
        <v>0</v>
      </c>
      <c r="Q547" s="37"/>
      <c r="R547" s="188"/>
      <c r="S547" s="190">
        <f t="shared" si="99"/>
        <v>0</v>
      </c>
      <c r="T547" s="190">
        <f t="shared" si="99"/>
        <v>0</v>
      </c>
      <c r="U547" s="190">
        <f t="shared" si="99"/>
        <v>0</v>
      </c>
      <c r="V547" s="190">
        <f t="shared" si="99"/>
        <v>0</v>
      </c>
      <c r="W547" s="190">
        <f t="shared" si="99"/>
        <v>0</v>
      </c>
      <c r="X547" s="190">
        <f t="shared" si="99"/>
        <v>0</v>
      </c>
      <c r="Y547" s="190">
        <f t="shared" si="99"/>
        <v>0</v>
      </c>
      <c r="Z547" s="190">
        <f t="shared" si="99"/>
        <v>0</v>
      </c>
      <c r="AA547" s="190">
        <f t="shared" si="99"/>
        <v>0</v>
      </c>
      <c r="AB547" s="190">
        <f t="shared" si="99"/>
        <v>0</v>
      </c>
      <c r="AC547" s="190">
        <f t="shared" si="99"/>
        <v>0</v>
      </c>
      <c r="AD547" s="190">
        <f t="shared" si="99"/>
        <v>0</v>
      </c>
      <c r="AE547" s="190">
        <f t="shared" si="99"/>
        <v>0</v>
      </c>
      <c r="AF547" s="190">
        <f t="shared" si="99"/>
        <v>0</v>
      </c>
      <c r="AG547" s="190">
        <f t="shared" si="99"/>
        <v>0</v>
      </c>
      <c r="AH547" s="190">
        <f t="shared" si="99"/>
        <v>0</v>
      </c>
      <c r="AI547" s="190">
        <f t="shared" si="99"/>
        <v>0</v>
      </c>
      <c r="AJ547" s="190">
        <f t="shared" si="99"/>
        <v>0</v>
      </c>
      <c r="AK547" s="190">
        <f t="shared" si="99"/>
        <v>0</v>
      </c>
      <c r="AL547" s="190">
        <f t="shared" si="99"/>
        <v>0</v>
      </c>
      <c r="AM547" s="190">
        <f t="shared" si="99"/>
        <v>0</v>
      </c>
      <c r="AN547" s="190">
        <f t="shared" si="99"/>
        <v>0</v>
      </c>
      <c r="AO547" s="190">
        <f t="shared" si="99"/>
        <v>0</v>
      </c>
      <c r="AP547" s="190">
        <f t="shared" si="99"/>
        <v>0</v>
      </c>
      <c r="AQ547" s="190">
        <f t="shared" si="100"/>
        <v>0</v>
      </c>
      <c r="AR547" s="190">
        <f t="shared" si="100"/>
        <v>0</v>
      </c>
      <c r="AS547" s="190">
        <f t="shared" si="100"/>
        <v>0</v>
      </c>
      <c r="AT547" s="190">
        <f t="shared" si="100"/>
        <v>0</v>
      </c>
      <c r="AU547" s="190">
        <f t="shared" si="100"/>
        <v>0</v>
      </c>
      <c r="AV547" s="190">
        <f t="shared" si="100"/>
        <v>0</v>
      </c>
      <c r="AW547" s="190">
        <f t="shared" si="100"/>
        <v>0</v>
      </c>
      <c r="AX547" s="190">
        <f t="shared" si="100"/>
        <v>0</v>
      </c>
      <c r="AY547" s="190">
        <f t="shared" si="100"/>
        <v>0</v>
      </c>
      <c r="AZ547" s="190">
        <f t="shared" si="100"/>
        <v>0</v>
      </c>
      <c r="BA547" s="190">
        <f t="shared" si="100"/>
        <v>0</v>
      </c>
      <c r="BB547" s="190">
        <f t="shared" si="100"/>
        <v>0</v>
      </c>
    </row>
    <row r="548" s="179" customFormat="1" ht="15.75" hidden="1" outlineLevel="1">
      <c r="E548" s="37"/>
      <c r="K548" s="37"/>
      <c r="L548" s="37"/>
      <c r="M548" s="37"/>
      <c r="N548" s="37"/>
      <c r="P548" s="189">
        <f t="shared" si="98"/>
        <v>0</v>
      </c>
      <c r="Q548" s="37"/>
      <c r="R548" s="188"/>
      <c r="S548" s="190">
        <f t="shared" si="99"/>
        <v>0</v>
      </c>
      <c r="T548" s="190">
        <f t="shared" si="99"/>
        <v>0</v>
      </c>
      <c r="U548" s="190">
        <f t="shared" si="99"/>
        <v>0</v>
      </c>
      <c r="V548" s="190">
        <f t="shared" si="99"/>
        <v>0</v>
      </c>
      <c r="W548" s="190">
        <f t="shared" si="99"/>
        <v>0</v>
      </c>
      <c r="X548" s="190">
        <f t="shared" si="99"/>
        <v>0</v>
      </c>
      <c r="Y548" s="190">
        <f t="shared" si="99"/>
        <v>0</v>
      </c>
      <c r="Z548" s="190">
        <f t="shared" si="99"/>
        <v>0</v>
      </c>
      <c r="AA548" s="190">
        <f t="shared" si="99"/>
        <v>0</v>
      </c>
      <c r="AB548" s="190">
        <f t="shared" si="99"/>
        <v>0</v>
      </c>
      <c r="AC548" s="190">
        <f t="shared" si="99"/>
        <v>0</v>
      </c>
      <c r="AD548" s="190">
        <f t="shared" si="99"/>
        <v>0</v>
      </c>
      <c r="AE548" s="190">
        <f t="shared" si="99"/>
        <v>0</v>
      </c>
      <c r="AF548" s="190">
        <f t="shared" si="99"/>
        <v>0</v>
      </c>
      <c r="AG548" s="190">
        <f t="shared" si="99"/>
        <v>0</v>
      </c>
      <c r="AH548" s="190">
        <f t="shared" si="99"/>
        <v>0</v>
      </c>
      <c r="AI548" s="190">
        <f t="shared" si="99"/>
        <v>0</v>
      </c>
      <c r="AJ548" s="190">
        <f t="shared" si="99"/>
        <v>0</v>
      </c>
      <c r="AK548" s="190">
        <f t="shared" si="99"/>
        <v>0</v>
      </c>
      <c r="AL548" s="190">
        <f t="shared" si="99"/>
        <v>0</v>
      </c>
      <c r="AM548" s="190">
        <f t="shared" si="99"/>
        <v>0</v>
      </c>
      <c r="AN548" s="190">
        <f t="shared" si="99"/>
        <v>0</v>
      </c>
      <c r="AO548" s="190">
        <f t="shared" si="99"/>
        <v>0</v>
      </c>
      <c r="AP548" s="190">
        <f t="shared" si="99"/>
        <v>0</v>
      </c>
      <c r="AQ548" s="190">
        <f t="shared" si="100"/>
        <v>0</v>
      </c>
      <c r="AR548" s="190">
        <f t="shared" si="100"/>
        <v>0</v>
      </c>
      <c r="AS548" s="190">
        <f t="shared" si="100"/>
        <v>0</v>
      </c>
      <c r="AT548" s="190">
        <f t="shared" si="100"/>
        <v>0</v>
      </c>
      <c r="AU548" s="190">
        <f t="shared" si="100"/>
        <v>0</v>
      </c>
      <c r="AV548" s="190">
        <f t="shared" si="100"/>
        <v>0</v>
      </c>
      <c r="AW548" s="190">
        <f t="shared" si="100"/>
        <v>0</v>
      </c>
      <c r="AX548" s="190">
        <f t="shared" si="100"/>
        <v>0</v>
      </c>
      <c r="AY548" s="190">
        <f t="shared" si="100"/>
        <v>0</v>
      </c>
      <c r="AZ548" s="190">
        <f t="shared" si="100"/>
        <v>0</v>
      </c>
      <c r="BA548" s="190">
        <f t="shared" si="100"/>
        <v>0</v>
      </c>
      <c r="BB548" s="190">
        <f t="shared" si="100"/>
        <v>0</v>
      </c>
    </row>
    <row r="549" s="179" customFormat="1" ht="15.75" hidden="1" outlineLevel="1">
      <c r="E549" s="37"/>
      <c r="K549" s="37"/>
      <c r="L549" s="37"/>
      <c r="M549" s="37"/>
      <c r="N549" s="37"/>
      <c r="P549" s="189">
        <f t="shared" si="98"/>
        <v>0</v>
      </c>
      <c r="Q549" s="37"/>
      <c r="R549" s="188"/>
      <c r="S549" s="190">
        <f t="shared" si="99"/>
        <v>0</v>
      </c>
      <c r="T549" s="190">
        <f t="shared" si="99"/>
        <v>0</v>
      </c>
      <c r="U549" s="190">
        <f t="shared" si="99"/>
        <v>0</v>
      </c>
      <c r="V549" s="190">
        <f t="shared" si="99"/>
        <v>0</v>
      </c>
      <c r="W549" s="190">
        <f t="shared" si="99"/>
        <v>0</v>
      </c>
      <c r="X549" s="190">
        <f t="shared" si="99"/>
        <v>0</v>
      </c>
      <c r="Y549" s="190">
        <f t="shared" si="99"/>
        <v>0</v>
      </c>
      <c r="Z549" s="190">
        <f t="shared" si="99"/>
        <v>0</v>
      </c>
      <c r="AA549" s="190">
        <f t="shared" si="99"/>
        <v>0</v>
      </c>
      <c r="AB549" s="190">
        <f t="shared" si="99"/>
        <v>0</v>
      </c>
      <c r="AC549" s="190">
        <f t="shared" si="99"/>
        <v>0</v>
      </c>
      <c r="AD549" s="190">
        <f t="shared" si="99"/>
        <v>0</v>
      </c>
      <c r="AE549" s="190">
        <f t="shared" si="99"/>
        <v>0</v>
      </c>
      <c r="AF549" s="190">
        <f t="shared" si="99"/>
        <v>0</v>
      </c>
      <c r="AG549" s="190">
        <f t="shared" si="99"/>
        <v>0</v>
      </c>
      <c r="AH549" s="190">
        <f t="shared" si="99"/>
        <v>0</v>
      </c>
      <c r="AI549" s="190">
        <f t="shared" si="99"/>
        <v>0</v>
      </c>
      <c r="AJ549" s="190">
        <f t="shared" si="99"/>
        <v>0</v>
      </c>
      <c r="AK549" s="190">
        <f t="shared" si="99"/>
        <v>0</v>
      </c>
      <c r="AL549" s="190">
        <f t="shared" si="99"/>
        <v>0</v>
      </c>
      <c r="AM549" s="190">
        <f t="shared" si="99"/>
        <v>0</v>
      </c>
      <c r="AN549" s="190">
        <f t="shared" si="99"/>
        <v>0</v>
      </c>
      <c r="AO549" s="190">
        <f t="shared" si="99"/>
        <v>0</v>
      </c>
      <c r="AP549" s="190">
        <f t="shared" si="99"/>
        <v>0</v>
      </c>
      <c r="AQ549" s="190">
        <f t="shared" si="100"/>
        <v>0</v>
      </c>
      <c r="AR549" s="190">
        <f t="shared" si="100"/>
        <v>0</v>
      </c>
      <c r="AS549" s="190">
        <f t="shared" si="100"/>
        <v>0</v>
      </c>
      <c r="AT549" s="190">
        <f t="shared" si="100"/>
        <v>0</v>
      </c>
      <c r="AU549" s="190">
        <f t="shared" si="100"/>
        <v>0</v>
      </c>
      <c r="AV549" s="190">
        <f t="shared" si="100"/>
        <v>0</v>
      </c>
      <c r="AW549" s="190">
        <f t="shared" si="100"/>
        <v>0</v>
      </c>
      <c r="AX549" s="190">
        <f t="shared" si="100"/>
        <v>0</v>
      </c>
      <c r="AY549" s="190">
        <f t="shared" si="100"/>
        <v>0</v>
      </c>
      <c r="AZ549" s="190">
        <f t="shared" si="100"/>
        <v>0</v>
      </c>
      <c r="BA549" s="190">
        <f t="shared" si="100"/>
        <v>0</v>
      </c>
      <c r="BB549" s="190">
        <f t="shared" si="100"/>
        <v>0</v>
      </c>
    </row>
    <row r="550" s="179" customFormat="1" ht="15.75" hidden="1" outlineLevel="1">
      <c r="E550" s="37"/>
      <c r="K550" s="37"/>
      <c r="L550" s="37"/>
      <c r="M550" s="37"/>
      <c r="N550" s="37"/>
      <c r="P550" s="189">
        <f t="shared" si="98"/>
        <v>0</v>
      </c>
      <c r="Q550" s="37"/>
      <c r="R550" s="188"/>
      <c r="S550" s="190">
        <f t="shared" si="99"/>
        <v>0</v>
      </c>
      <c r="T550" s="190">
        <f t="shared" si="99"/>
        <v>0</v>
      </c>
      <c r="U550" s="190">
        <f t="shared" si="99"/>
        <v>0</v>
      </c>
      <c r="V550" s="190">
        <f t="shared" si="99"/>
        <v>0</v>
      </c>
      <c r="W550" s="190">
        <f t="shared" si="99"/>
        <v>0</v>
      </c>
      <c r="X550" s="190">
        <f t="shared" si="99"/>
        <v>0</v>
      </c>
      <c r="Y550" s="190">
        <f t="shared" si="99"/>
        <v>0</v>
      </c>
      <c r="Z550" s="190">
        <f t="shared" si="99"/>
        <v>0</v>
      </c>
      <c r="AA550" s="190">
        <f t="shared" si="99"/>
        <v>0</v>
      </c>
      <c r="AB550" s="190">
        <f t="shared" si="99"/>
        <v>0</v>
      </c>
      <c r="AC550" s="190">
        <f t="shared" si="99"/>
        <v>0</v>
      </c>
      <c r="AD550" s="190">
        <f t="shared" si="99"/>
        <v>0</v>
      </c>
      <c r="AE550" s="190">
        <f t="shared" si="99"/>
        <v>0</v>
      </c>
      <c r="AF550" s="190">
        <f t="shared" si="99"/>
        <v>0</v>
      </c>
      <c r="AG550" s="190">
        <f t="shared" si="99"/>
        <v>0</v>
      </c>
      <c r="AH550" s="190">
        <f t="shared" si="99"/>
        <v>0</v>
      </c>
      <c r="AI550" s="190">
        <f t="shared" si="99"/>
        <v>0</v>
      </c>
      <c r="AJ550" s="190">
        <f t="shared" si="99"/>
        <v>0</v>
      </c>
      <c r="AK550" s="190">
        <f t="shared" si="99"/>
        <v>0</v>
      </c>
      <c r="AL550" s="190">
        <f t="shared" si="99"/>
        <v>0</v>
      </c>
      <c r="AM550" s="190">
        <f t="shared" si="99"/>
        <v>0</v>
      </c>
      <c r="AN550" s="190">
        <f t="shared" si="99"/>
        <v>0</v>
      </c>
      <c r="AO550" s="190">
        <f t="shared" si="99"/>
        <v>0</v>
      </c>
      <c r="AP550" s="190">
        <f t="shared" si="99"/>
        <v>0</v>
      </c>
      <c r="AQ550" s="190">
        <f t="shared" si="100"/>
        <v>0</v>
      </c>
      <c r="AR550" s="190">
        <f t="shared" si="100"/>
        <v>0</v>
      </c>
      <c r="AS550" s="190">
        <f t="shared" si="100"/>
        <v>0</v>
      </c>
      <c r="AT550" s="190">
        <f t="shared" si="100"/>
        <v>0</v>
      </c>
      <c r="AU550" s="190">
        <f t="shared" si="100"/>
        <v>0</v>
      </c>
      <c r="AV550" s="190">
        <f t="shared" si="100"/>
        <v>0</v>
      </c>
      <c r="AW550" s="190">
        <f t="shared" si="100"/>
        <v>0</v>
      </c>
      <c r="AX550" s="190">
        <f t="shared" si="100"/>
        <v>0</v>
      </c>
      <c r="AY550" s="190">
        <f t="shared" si="100"/>
        <v>0</v>
      </c>
      <c r="AZ550" s="190">
        <f t="shared" si="100"/>
        <v>0</v>
      </c>
      <c r="BA550" s="190">
        <f t="shared" si="100"/>
        <v>0</v>
      </c>
      <c r="BB550" s="190">
        <f t="shared" si="100"/>
        <v>0</v>
      </c>
    </row>
    <row r="551" s="179" customFormat="1" ht="15.75" hidden="1" outlineLevel="1">
      <c r="E551" s="37"/>
      <c r="K551" s="37"/>
      <c r="L551" s="37"/>
      <c r="M551" s="37"/>
      <c r="N551" s="37"/>
      <c r="P551" s="189">
        <f t="shared" si="98"/>
        <v>0</v>
      </c>
      <c r="Q551" s="37"/>
      <c r="R551" s="188"/>
      <c r="S551" s="190">
        <f t="shared" si="99"/>
        <v>0</v>
      </c>
      <c r="T551" s="190">
        <f t="shared" si="99"/>
        <v>0</v>
      </c>
      <c r="U551" s="190">
        <f t="shared" si="99"/>
        <v>0</v>
      </c>
      <c r="V551" s="190">
        <f t="shared" si="99"/>
        <v>0</v>
      </c>
      <c r="W551" s="190">
        <f t="shared" si="99"/>
        <v>0</v>
      </c>
      <c r="X551" s="190">
        <f t="shared" si="99"/>
        <v>0</v>
      </c>
      <c r="Y551" s="190">
        <f t="shared" si="99"/>
        <v>0</v>
      </c>
      <c r="Z551" s="190">
        <f t="shared" si="99"/>
        <v>0</v>
      </c>
      <c r="AA551" s="190">
        <f t="shared" si="99"/>
        <v>0</v>
      </c>
      <c r="AB551" s="190">
        <f t="shared" si="99"/>
        <v>0</v>
      </c>
      <c r="AC551" s="190">
        <f t="shared" si="99"/>
        <v>0</v>
      </c>
      <c r="AD551" s="190">
        <f t="shared" si="99"/>
        <v>0</v>
      </c>
      <c r="AE551" s="190">
        <f t="shared" si="99"/>
        <v>0</v>
      </c>
      <c r="AF551" s="190">
        <f t="shared" si="99"/>
        <v>0</v>
      </c>
      <c r="AG551" s="190">
        <f t="shared" si="99"/>
        <v>0</v>
      </c>
      <c r="AH551" s="190">
        <f t="shared" si="99"/>
        <v>0</v>
      </c>
      <c r="AI551" s="190">
        <f t="shared" si="99"/>
        <v>0</v>
      </c>
      <c r="AJ551" s="190">
        <f t="shared" si="99"/>
        <v>0</v>
      </c>
      <c r="AK551" s="190">
        <f t="shared" si="99"/>
        <v>0</v>
      </c>
      <c r="AL551" s="190">
        <f t="shared" si="99"/>
        <v>0</v>
      </c>
      <c r="AM551" s="190">
        <f t="shared" si="99"/>
        <v>0</v>
      </c>
      <c r="AN551" s="190">
        <f t="shared" si="99"/>
        <v>0</v>
      </c>
      <c r="AO551" s="190">
        <f t="shared" si="99"/>
        <v>0</v>
      </c>
      <c r="AP551" s="190">
        <f t="shared" si="99"/>
        <v>0</v>
      </c>
      <c r="AQ551" s="190">
        <f t="shared" si="100"/>
        <v>0</v>
      </c>
      <c r="AR551" s="190">
        <f t="shared" si="100"/>
        <v>0</v>
      </c>
      <c r="AS551" s="190">
        <f t="shared" si="100"/>
        <v>0</v>
      </c>
      <c r="AT551" s="190">
        <f t="shared" si="100"/>
        <v>0</v>
      </c>
      <c r="AU551" s="190">
        <f t="shared" si="100"/>
        <v>0</v>
      </c>
      <c r="AV551" s="190">
        <f t="shared" si="100"/>
        <v>0</v>
      </c>
      <c r="AW551" s="190">
        <f t="shared" si="100"/>
        <v>0</v>
      </c>
      <c r="AX551" s="190">
        <f t="shared" si="100"/>
        <v>0</v>
      </c>
      <c r="AY551" s="190">
        <f t="shared" si="100"/>
        <v>0</v>
      </c>
      <c r="AZ551" s="190">
        <f t="shared" si="100"/>
        <v>0</v>
      </c>
      <c r="BA551" s="190">
        <f t="shared" si="100"/>
        <v>0</v>
      </c>
      <c r="BB551" s="190">
        <f t="shared" si="100"/>
        <v>0</v>
      </c>
    </row>
    <row r="552" s="179" customFormat="1" ht="15.75" hidden="1" outlineLevel="1">
      <c r="E552" s="37"/>
      <c r="K552" s="37"/>
      <c r="L552" s="37"/>
      <c r="M552" s="37"/>
      <c r="N552" s="37"/>
      <c r="P552" s="189">
        <f t="shared" si="98"/>
        <v>0</v>
      </c>
      <c r="Q552" s="37"/>
      <c r="R552" s="188"/>
      <c r="S552" s="190">
        <f t="shared" si="99"/>
        <v>0</v>
      </c>
      <c r="T552" s="190">
        <f t="shared" si="99"/>
        <v>0</v>
      </c>
      <c r="U552" s="190">
        <f t="shared" si="99"/>
        <v>0</v>
      </c>
      <c r="V552" s="190">
        <f t="shared" si="99"/>
        <v>0</v>
      </c>
      <c r="W552" s="190">
        <f t="shared" si="99"/>
        <v>0</v>
      </c>
      <c r="X552" s="190">
        <f t="shared" si="99"/>
        <v>0</v>
      </c>
      <c r="Y552" s="190">
        <f t="shared" si="99"/>
        <v>0</v>
      </c>
      <c r="Z552" s="190">
        <f t="shared" si="99"/>
        <v>0</v>
      </c>
      <c r="AA552" s="190">
        <f t="shared" si="99"/>
        <v>0</v>
      </c>
      <c r="AB552" s="190">
        <f t="shared" si="99"/>
        <v>0</v>
      </c>
      <c r="AC552" s="190">
        <f t="shared" si="99"/>
        <v>0</v>
      </c>
      <c r="AD552" s="190">
        <f t="shared" si="99"/>
        <v>0</v>
      </c>
      <c r="AE552" s="190">
        <f t="shared" si="99"/>
        <v>0</v>
      </c>
      <c r="AF552" s="190">
        <f t="shared" si="99"/>
        <v>0</v>
      </c>
      <c r="AG552" s="190">
        <f t="shared" si="99"/>
        <v>0</v>
      </c>
      <c r="AH552" s="190">
        <f t="shared" si="99"/>
        <v>0</v>
      </c>
      <c r="AI552" s="190">
        <f t="shared" si="99"/>
        <v>0</v>
      </c>
      <c r="AJ552" s="190">
        <f t="shared" si="99"/>
        <v>0</v>
      </c>
      <c r="AK552" s="190">
        <f t="shared" si="99"/>
        <v>0</v>
      </c>
      <c r="AL552" s="190">
        <f t="shared" si="99"/>
        <v>0</v>
      </c>
      <c r="AM552" s="190">
        <f t="shared" si="99"/>
        <v>0</v>
      </c>
      <c r="AN552" s="190">
        <f t="shared" si="99"/>
        <v>0</v>
      </c>
      <c r="AO552" s="190">
        <f t="shared" si="99"/>
        <v>0</v>
      </c>
      <c r="AP552" s="190">
        <f t="shared" si="99"/>
        <v>0</v>
      </c>
      <c r="AQ552" s="190">
        <f t="shared" si="100"/>
        <v>0</v>
      </c>
      <c r="AR552" s="190">
        <f t="shared" si="100"/>
        <v>0</v>
      </c>
      <c r="AS552" s="190">
        <f t="shared" si="100"/>
        <v>0</v>
      </c>
      <c r="AT552" s="190">
        <f t="shared" si="100"/>
        <v>0</v>
      </c>
      <c r="AU552" s="190">
        <f t="shared" si="100"/>
        <v>0</v>
      </c>
      <c r="AV552" s="190">
        <f t="shared" si="100"/>
        <v>0</v>
      </c>
      <c r="AW552" s="190">
        <f t="shared" si="100"/>
        <v>0</v>
      </c>
      <c r="AX552" s="190">
        <f t="shared" si="100"/>
        <v>0</v>
      </c>
      <c r="AY552" s="190">
        <f t="shared" si="100"/>
        <v>0</v>
      </c>
      <c r="AZ552" s="190">
        <f t="shared" si="100"/>
        <v>0</v>
      </c>
      <c r="BA552" s="190">
        <f t="shared" si="100"/>
        <v>0</v>
      </c>
      <c r="BB552" s="190">
        <f t="shared" si="100"/>
        <v>0</v>
      </c>
    </row>
    <row r="553" s="179" customFormat="1" ht="15.75" hidden="1" outlineLevel="1">
      <c r="E553" s="37"/>
      <c r="K553" s="37"/>
      <c r="L553" s="37"/>
      <c r="M553" s="37"/>
      <c r="N553" s="37"/>
      <c r="P553" s="189">
        <f t="shared" si="98"/>
        <v>0</v>
      </c>
      <c r="Q553" s="37"/>
      <c r="R553" s="188"/>
      <c r="S553" s="190">
        <f t="shared" si="99"/>
        <v>0</v>
      </c>
      <c r="T553" s="190">
        <f t="shared" si="99"/>
        <v>0</v>
      </c>
      <c r="U553" s="190">
        <f t="shared" si="99"/>
        <v>0</v>
      </c>
      <c r="V553" s="190">
        <f t="shared" si="99"/>
        <v>0</v>
      </c>
      <c r="W553" s="190">
        <f t="shared" si="99"/>
        <v>0</v>
      </c>
      <c r="X553" s="190">
        <f t="shared" si="99"/>
        <v>0</v>
      </c>
      <c r="Y553" s="190">
        <f t="shared" si="99"/>
        <v>0</v>
      </c>
      <c r="Z553" s="190">
        <f t="shared" si="99"/>
        <v>0</v>
      </c>
      <c r="AA553" s="190">
        <f t="shared" si="99"/>
        <v>0</v>
      </c>
      <c r="AB553" s="190">
        <f t="shared" si="99"/>
        <v>0</v>
      </c>
      <c r="AC553" s="190">
        <f t="shared" si="99"/>
        <v>0</v>
      </c>
      <c r="AD553" s="190">
        <f t="shared" si="99"/>
        <v>0</v>
      </c>
      <c r="AE553" s="190">
        <f t="shared" si="99"/>
        <v>0</v>
      </c>
      <c r="AF553" s="190">
        <f t="shared" si="99"/>
        <v>0</v>
      </c>
      <c r="AG553" s="190">
        <f t="shared" si="99"/>
        <v>0</v>
      </c>
      <c r="AH553" s="190">
        <f t="shared" si="99"/>
        <v>0</v>
      </c>
      <c r="AI553" s="190">
        <f t="shared" si="99"/>
        <v>0</v>
      </c>
      <c r="AJ553" s="190">
        <f t="shared" si="99"/>
        <v>0</v>
      </c>
      <c r="AK553" s="190">
        <f t="shared" si="99"/>
        <v>0</v>
      </c>
      <c r="AL553" s="190">
        <f t="shared" si="99"/>
        <v>0</v>
      </c>
      <c r="AM553" s="190">
        <f t="shared" si="99"/>
        <v>0</v>
      </c>
      <c r="AN553" s="190">
        <f t="shared" si="99"/>
        <v>0</v>
      </c>
      <c r="AO553" s="190">
        <f t="shared" si="99"/>
        <v>0</v>
      </c>
      <c r="AP553" s="190">
        <f t="shared" si="99"/>
        <v>0</v>
      </c>
      <c r="AQ553" s="190">
        <f t="shared" si="100"/>
        <v>0</v>
      </c>
      <c r="AR553" s="190">
        <f t="shared" si="100"/>
        <v>0</v>
      </c>
      <c r="AS553" s="190">
        <f t="shared" si="100"/>
        <v>0</v>
      </c>
      <c r="AT553" s="190">
        <f t="shared" si="100"/>
        <v>0</v>
      </c>
      <c r="AU553" s="190">
        <f t="shared" si="100"/>
        <v>0</v>
      </c>
      <c r="AV553" s="190">
        <f t="shared" si="100"/>
        <v>0</v>
      </c>
      <c r="AW553" s="190">
        <f t="shared" si="100"/>
        <v>0</v>
      </c>
      <c r="AX553" s="190">
        <f t="shared" si="100"/>
        <v>0</v>
      </c>
      <c r="AY553" s="190">
        <f t="shared" si="100"/>
        <v>0</v>
      </c>
      <c r="AZ553" s="190">
        <f t="shared" si="100"/>
        <v>0</v>
      </c>
      <c r="BA553" s="190">
        <f t="shared" si="100"/>
        <v>0</v>
      </c>
      <c r="BB553" s="190">
        <f t="shared" si="100"/>
        <v>0</v>
      </c>
    </row>
    <row r="554" s="179" customFormat="1" ht="15.75" hidden="1" outlineLevel="1">
      <c r="E554" s="37"/>
      <c r="K554" s="37"/>
      <c r="L554" s="37"/>
      <c r="M554" s="37"/>
      <c r="N554" s="37"/>
      <c r="P554" s="189">
        <f t="shared" si="98"/>
        <v>0</v>
      </c>
      <c r="Q554" s="37"/>
      <c r="R554" s="188"/>
      <c r="S554" s="190">
        <f t="shared" si="99"/>
        <v>0</v>
      </c>
      <c r="T554" s="190">
        <f t="shared" si="99"/>
        <v>0</v>
      </c>
      <c r="U554" s="190">
        <f t="shared" si="99"/>
        <v>0</v>
      </c>
      <c r="V554" s="190">
        <f t="shared" si="99"/>
        <v>0</v>
      </c>
      <c r="W554" s="190">
        <f t="shared" si="99"/>
        <v>0</v>
      </c>
      <c r="X554" s="190">
        <f t="shared" si="99"/>
        <v>0</v>
      </c>
      <c r="Y554" s="190">
        <f t="shared" si="99"/>
        <v>0</v>
      </c>
      <c r="Z554" s="190">
        <f t="shared" si="99"/>
        <v>0</v>
      </c>
      <c r="AA554" s="190">
        <f t="shared" si="99"/>
        <v>0</v>
      </c>
      <c r="AB554" s="190">
        <f t="shared" si="99"/>
        <v>0</v>
      </c>
      <c r="AC554" s="190">
        <f t="shared" si="99"/>
        <v>0</v>
      </c>
      <c r="AD554" s="190">
        <f t="shared" si="99"/>
        <v>0</v>
      </c>
      <c r="AE554" s="190">
        <f t="shared" si="99"/>
        <v>0</v>
      </c>
      <c r="AF554" s="190">
        <f t="shared" si="99"/>
        <v>0</v>
      </c>
      <c r="AG554" s="190">
        <f t="shared" si="99"/>
        <v>0</v>
      </c>
      <c r="AH554" s="190">
        <f t="shared" si="99"/>
        <v>0</v>
      </c>
      <c r="AI554" s="190">
        <f t="shared" si="99"/>
        <v>0</v>
      </c>
      <c r="AJ554" s="190">
        <f t="shared" si="99"/>
        <v>0</v>
      </c>
      <c r="AK554" s="190">
        <f t="shared" si="99"/>
        <v>0</v>
      </c>
      <c r="AL554" s="190">
        <f t="shared" si="99"/>
        <v>0</v>
      </c>
      <c r="AM554" s="190">
        <f t="shared" si="99"/>
        <v>0</v>
      </c>
      <c r="AN554" s="190">
        <f t="shared" si="99"/>
        <v>0</v>
      </c>
      <c r="AO554" s="190">
        <f t="shared" si="99"/>
        <v>0</v>
      </c>
      <c r="AP554" s="190">
        <f t="shared" si="99"/>
        <v>0</v>
      </c>
      <c r="AQ554" s="190">
        <f t="shared" si="100"/>
        <v>0</v>
      </c>
      <c r="AR554" s="190">
        <f t="shared" si="100"/>
        <v>0</v>
      </c>
      <c r="AS554" s="190">
        <f t="shared" si="100"/>
        <v>0</v>
      </c>
      <c r="AT554" s="190">
        <f t="shared" si="100"/>
        <v>0</v>
      </c>
      <c r="AU554" s="190">
        <f t="shared" si="100"/>
        <v>0</v>
      </c>
      <c r="AV554" s="190">
        <f t="shared" si="100"/>
        <v>0</v>
      </c>
      <c r="AW554" s="190">
        <f t="shared" si="100"/>
        <v>0</v>
      </c>
      <c r="AX554" s="190">
        <f t="shared" si="100"/>
        <v>0</v>
      </c>
      <c r="AY554" s="190">
        <f t="shared" si="100"/>
        <v>0</v>
      </c>
      <c r="AZ554" s="190">
        <f t="shared" si="100"/>
        <v>0</v>
      </c>
      <c r="BA554" s="190">
        <f t="shared" si="100"/>
        <v>0</v>
      </c>
      <c r="BB554" s="190">
        <f t="shared" si="100"/>
        <v>0</v>
      </c>
    </row>
    <row r="555" s="179" customFormat="1" ht="15.75" hidden="1" outlineLevel="1">
      <c r="E555" s="37"/>
      <c r="K555" s="37"/>
      <c r="L555" s="37"/>
      <c r="M555" s="37"/>
      <c r="N555" s="37"/>
      <c r="P555" s="189">
        <f t="shared" si="98"/>
        <v>0</v>
      </c>
      <c r="Q555" s="37"/>
      <c r="R555" s="188"/>
      <c r="S555" s="190">
        <f t="shared" si="99"/>
        <v>0</v>
      </c>
      <c r="T555" s="190">
        <f t="shared" si="99"/>
        <v>0</v>
      </c>
      <c r="U555" s="190">
        <f t="shared" si="99"/>
        <v>0</v>
      </c>
      <c r="V555" s="190">
        <f t="shared" si="99"/>
        <v>0</v>
      </c>
      <c r="W555" s="190">
        <f t="shared" si="99"/>
        <v>0</v>
      </c>
      <c r="X555" s="190">
        <f t="shared" si="99"/>
        <v>0</v>
      </c>
      <c r="Y555" s="190">
        <f t="shared" si="99"/>
        <v>0</v>
      </c>
      <c r="Z555" s="190">
        <f t="shared" si="99"/>
        <v>0</v>
      </c>
      <c r="AA555" s="190">
        <f t="shared" si="99"/>
        <v>0</v>
      </c>
      <c r="AB555" s="190">
        <f t="shared" si="99"/>
        <v>0</v>
      </c>
      <c r="AC555" s="190">
        <f t="shared" si="99"/>
        <v>0</v>
      </c>
      <c r="AD555" s="190">
        <f t="shared" si="99"/>
        <v>0</v>
      </c>
      <c r="AE555" s="190">
        <f t="shared" si="99"/>
        <v>0</v>
      </c>
      <c r="AF555" s="190">
        <f t="shared" si="99"/>
        <v>0</v>
      </c>
      <c r="AG555" s="190">
        <f t="shared" si="99"/>
        <v>0</v>
      </c>
      <c r="AH555" s="190">
        <f t="shared" si="99"/>
        <v>0</v>
      </c>
      <c r="AI555" s="190">
        <f t="shared" si="99"/>
        <v>0</v>
      </c>
      <c r="AJ555" s="190">
        <f t="shared" si="99"/>
        <v>0</v>
      </c>
      <c r="AK555" s="190">
        <f t="shared" si="99"/>
        <v>0</v>
      </c>
      <c r="AL555" s="190">
        <f t="shared" si="99"/>
        <v>0</v>
      </c>
      <c r="AM555" s="190">
        <f t="shared" si="99"/>
        <v>0</v>
      </c>
      <c r="AN555" s="190">
        <f t="shared" si="99"/>
        <v>0</v>
      </c>
      <c r="AO555" s="190">
        <f t="shared" si="99"/>
        <v>0</v>
      </c>
      <c r="AP555" s="190">
        <f t="shared" si="99"/>
        <v>0</v>
      </c>
      <c r="AQ555" s="190">
        <f t="shared" si="100"/>
        <v>0</v>
      </c>
      <c r="AR555" s="190">
        <f t="shared" si="100"/>
        <v>0</v>
      </c>
      <c r="AS555" s="190">
        <f t="shared" si="100"/>
        <v>0</v>
      </c>
      <c r="AT555" s="190">
        <f t="shared" si="100"/>
        <v>0</v>
      </c>
      <c r="AU555" s="190">
        <f t="shared" si="100"/>
        <v>0</v>
      </c>
      <c r="AV555" s="190">
        <f t="shared" si="100"/>
        <v>0</v>
      </c>
      <c r="AW555" s="190">
        <f t="shared" si="100"/>
        <v>0</v>
      </c>
      <c r="AX555" s="190">
        <f t="shared" si="100"/>
        <v>0</v>
      </c>
      <c r="AY555" s="190">
        <f t="shared" si="100"/>
        <v>0</v>
      </c>
      <c r="AZ555" s="190">
        <f t="shared" si="100"/>
        <v>0</v>
      </c>
      <c r="BA555" s="190">
        <f t="shared" si="100"/>
        <v>0</v>
      </c>
      <c r="BB555" s="190">
        <f t="shared" si="100"/>
        <v>0</v>
      </c>
    </row>
    <row r="556" s="179" customFormat="1" ht="15.75" hidden="1" outlineLevel="1">
      <c r="E556" s="37"/>
      <c r="K556" s="37"/>
      <c r="L556" s="37"/>
      <c r="M556" s="37"/>
      <c r="N556" s="37"/>
      <c r="P556" s="189">
        <f t="shared" si="98"/>
        <v>0</v>
      </c>
      <c r="Q556" s="37"/>
      <c r="R556" s="188"/>
      <c r="S556" s="190">
        <f t="shared" si="99"/>
        <v>0</v>
      </c>
      <c r="T556" s="190">
        <f t="shared" si="99"/>
        <v>0</v>
      </c>
      <c r="U556" s="190">
        <f t="shared" si="99"/>
        <v>0</v>
      </c>
      <c r="V556" s="190">
        <f t="shared" si="99"/>
        <v>0</v>
      </c>
      <c r="W556" s="190">
        <f t="shared" si="99"/>
        <v>0</v>
      </c>
      <c r="X556" s="190">
        <f t="shared" si="99"/>
        <v>0</v>
      </c>
      <c r="Y556" s="190">
        <f t="shared" si="99"/>
        <v>0</v>
      </c>
      <c r="Z556" s="190">
        <f t="shared" si="99"/>
        <v>0</v>
      </c>
      <c r="AA556" s="190">
        <f t="shared" si="99"/>
        <v>0</v>
      </c>
      <c r="AB556" s="190">
        <f t="shared" si="99"/>
        <v>0</v>
      </c>
      <c r="AC556" s="190">
        <f t="shared" si="99"/>
        <v>0</v>
      </c>
      <c r="AD556" s="190">
        <f t="shared" si="99"/>
        <v>0</v>
      </c>
      <c r="AE556" s="190">
        <f t="shared" si="99"/>
        <v>0</v>
      </c>
      <c r="AF556" s="190">
        <f t="shared" si="99"/>
        <v>0</v>
      </c>
      <c r="AG556" s="190">
        <f t="shared" si="99"/>
        <v>0</v>
      </c>
      <c r="AH556" s="190">
        <f t="shared" si="99"/>
        <v>0</v>
      </c>
      <c r="AI556" s="190">
        <f t="shared" si="99"/>
        <v>0</v>
      </c>
      <c r="AJ556" s="190">
        <f t="shared" si="99"/>
        <v>0</v>
      </c>
      <c r="AK556" s="190">
        <f t="shared" si="99"/>
        <v>0</v>
      </c>
      <c r="AL556" s="190">
        <f t="shared" si="99"/>
        <v>0</v>
      </c>
      <c r="AM556" s="190">
        <f t="shared" si="99"/>
        <v>0</v>
      </c>
      <c r="AN556" s="190">
        <f t="shared" si="99"/>
        <v>0</v>
      </c>
      <c r="AO556" s="190">
        <f t="shared" si="99"/>
        <v>0</v>
      </c>
      <c r="AP556" s="190">
        <f t="shared" si="99"/>
        <v>0</v>
      </c>
      <c r="AQ556" s="190">
        <f t="shared" si="100"/>
        <v>0</v>
      </c>
      <c r="AR556" s="190">
        <f t="shared" si="100"/>
        <v>0</v>
      </c>
      <c r="AS556" s="190">
        <f t="shared" si="100"/>
        <v>0</v>
      </c>
      <c r="AT556" s="190">
        <f t="shared" si="100"/>
        <v>0</v>
      </c>
      <c r="AU556" s="190">
        <f t="shared" si="100"/>
        <v>0</v>
      </c>
      <c r="AV556" s="190">
        <f t="shared" si="100"/>
        <v>0</v>
      </c>
      <c r="AW556" s="190">
        <f t="shared" si="100"/>
        <v>0</v>
      </c>
      <c r="AX556" s="190">
        <f t="shared" si="100"/>
        <v>0</v>
      </c>
      <c r="AY556" s="190">
        <f t="shared" si="100"/>
        <v>0</v>
      </c>
      <c r="AZ556" s="190">
        <f t="shared" si="100"/>
        <v>0</v>
      </c>
      <c r="BA556" s="190">
        <f t="shared" si="100"/>
        <v>0</v>
      </c>
      <c r="BB556" s="190">
        <f t="shared" si="100"/>
        <v>0</v>
      </c>
    </row>
    <row r="557" s="179" customFormat="1" ht="15.75" hidden="1" outlineLevel="1">
      <c r="E557" s="37"/>
      <c r="K557" s="37"/>
      <c r="L557" s="37"/>
      <c r="M557" s="37"/>
      <c r="N557" s="37"/>
      <c r="P557" s="189">
        <f t="shared" ref="P557:P592" si="101">P455</f>
        <v>0</v>
      </c>
      <c r="Q557" s="37"/>
      <c r="R557" s="188"/>
      <c r="S557" s="190">
        <f t="shared" ref="S557:AP592" si="102">IF(ISERROR(VLOOKUP($P455,Member_Tab,5,FALSE)),0,VLOOKUP($P455,Member_Tab,5,FALSE)*IF(AND(S$5&gt;VLOOKUP($P455,Member_Tab,6,FALSE),S$5&lt;VLOOKUP($P455,Member_Tab,7,FALSE)),1,0))</f>
        <v>0</v>
      </c>
      <c r="T557" s="190">
        <f t="shared" si="102"/>
        <v>0</v>
      </c>
      <c r="U557" s="190">
        <f t="shared" si="102"/>
        <v>0</v>
      </c>
      <c r="V557" s="190">
        <f t="shared" si="102"/>
        <v>0</v>
      </c>
      <c r="W557" s="190">
        <f t="shared" si="102"/>
        <v>0</v>
      </c>
      <c r="X557" s="190">
        <f t="shared" si="102"/>
        <v>0</v>
      </c>
      <c r="Y557" s="190">
        <f t="shared" si="102"/>
        <v>0</v>
      </c>
      <c r="Z557" s="190">
        <f t="shared" si="102"/>
        <v>0</v>
      </c>
      <c r="AA557" s="190">
        <f t="shared" si="102"/>
        <v>0</v>
      </c>
      <c r="AB557" s="190">
        <f t="shared" si="102"/>
        <v>0</v>
      </c>
      <c r="AC557" s="190">
        <f t="shared" si="102"/>
        <v>0</v>
      </c>
      <c r="AD557" s="190">
        <f t="shared" si="102"/>
        <v>0</v>
      </c>
      <c r="AE557" s="190">
        <f t="shared" si="102"/>
        <v>0</v>
      </c>
      <c r="AF557" s="190">
        <f t="shared" si="102"/>
        <v>0</v>
      </c>
      <c r="AG557" s="190">
        <f t="shared" si="102"/>
        <v>0</v>
      </c>
      <c r="AH557" s="190">
        <f t="shared" si="102"/>
        <v>0</v>
      </c>
      <c r="AI557" s="190">
        <f t="shared" si="102"/>
        <v>0</v>
      </c>
      <c r="AJ557" s="190">
        <f t="shared" si="102"/>
        <v>0</v>
      </c>
      <c r="AK557" s="190">
        <f t="shared" si="102"/>
        <v>0</v>
      </c>
      <c r="AL557" s="190">
        <f t="shared" si="102"/>
        <v>0</v>
      </c>
      <c r="AM557" s="190">
        <f t="shared" si="102"/>
        <v>0</v>
      </c>
      <c r="AN557" s="190">
        <f t="shared" si="102"/>
        <v>0</v>
      </c>
      <c r="AO557" s="190">
        <f t="shared" si="102"/>
        <v>0</v>
      </c>
      <c r="AP557" s="190">
        <f t="shared" si="102"/>
        <v>0</v>
      </c>
      <c r="AQ557" s="190">
        <f t="shared" ref="AQ557:BB592" si="103">IF(ISERROR(VLOOKUP($P455,Member_Tab,5,FALSE)),0,VLOOKUP($P455,Member_Tab,5,FALSE)*IF(AND(AQ$5&gt;VLOOKUP($P455,Member_Tab,6,FALSE),AQ$5&lt;VLOOKUP($P455,Member_Tab,7,FALSE)),1,0))</f>
        <v>0</v>
      </c>
      <c r="AR557" s="190">
        <f t="shared" si="103"/>
        <v>0</v>
      </c>
      <c r="AS557" s="190">
        <f t="shared" si="103"/>
        <v>0</v>
      </c>
      <c r="AT557" s="190">
        <f t="shared" si="103"/>
        <v>0</v>
      </c>
      <c r="AU557" s="190">
        <f t="shared" si="103"/>
        <v>0</v>
      </c>
      <c r="AV557" s="190">
        <f t="shared" si="103"/>
        <v>0</v>
      </c>
      <c r="AW557" s="190">
        <f t="shared" si="103"/>
        <v>0</v>
      </c>
      <c r="AX557" s="190">
        <f t="shared" si="103"/>
        <v>0</v>
      </c>
      <c r="AY557" s="190">
        <f t="shared" si="103"/>
        <v>0</v>
      </c>
      <c r="AZ557" s="190">
        <f t="shared" si="103"/>
        <v>0</v>
      </c>
      <c r="BA557" s="190">
        <f t="shared" si="103"/>
        <v>0</v>
      </c>
      <c r="BB557" s="190">
        <f t="shared" si="103"/>
        <v>0</v>
      </c>
    </row>
    <row r="558" s="179" customFormat="1" ht="15.75" hidden="1" outlineLevel="1">
      <c r="E558" s="37"/>
      <c r="K558" s="37"/>
      <c r="L558" s="37"/>
      <c r="M558" s="37"/>
      <c r="N558" s="37"/>
      <c r="P558" s="189">
        <f t="shared" si="101"/>
        <v>0</v>
      </c>
      <c r="Q558" s="37"/>
      <c r="R558" s="188"/>
      <c r="S558" s="190">
        <f t="shared" si="102"/>
        <v>0</v>
      </c>
      <c r="T558" s="190">
        <f t="shared" si="102"/>
        <v>0</v>
      </c>
      <c r="U558" s="190">
        <f t="shared" si="102"/>
        <v>0</v>
      </c>
      <c r="V558" s="190">
        <f t="shared" si="102"/>
        <v>0</v>
      </c>
      <c r="W558" s="190">
        <f t="shared" si="102"/>
        <v>0</v>
      </c>
      <c r="X558" s="190">
        <f t="shared" si="102"/>
        <v>0</v>
      </c>
      <c r="Y558" s="190">
        <f t="shared" si="102"/>
        <v>0</v>
      </c>
      <c r="Z558" s="190">
        <f t="shared" si="102"/>
        <v>0</v>
      </c>
      <c r="AA558" s="190">
        <f t="shared" si="102"/>
        <v>0</v>
      </c>
      <c r="AB558" s="190">
        <f t="shared" si="102"/>
        <v>0</v>
      </c>
      <c r="AC558" s="190">
        <f t="shared" si="102"/>
        <v>0</v>
      </c>
      <c r="AD558" s="190">
        <f t="shared" si="102"/>
        <v>0</v>
      </c>
      <c r="AE558" s="190">
        <f t="shared" si="102"/>
        <v>0</v>
      </c>
      <c r="AF558" s="190">
        <f t="shared" si="102"/>
        <v>0</v>
      </c>
      <c r="AG558" s="190">
        <f t="shared" si="102"/>
        <v>0</v>
      </c>
      <c r="AH558" s="190">
        <f t="shared" si="102"/>
        <v>0</v>
      </c>
      <c r="AI558" s="190">
        <f t="shared" si="102"/>
        <v>0</v>
      </c>
      <c r="AJ558" s="190">
        <f t="shared" si="102"/>
        <v>0</v>
      </c>
      <c r="AK558" s="190">
        <f t="shared" si="102"/>
        <v>0</v>
      </c>
      <c r="AL558" s="190">
        <f t="shared" si="102"/>
        <v>0</v>
      </c>
      <c r="AM558" s="190">
        <f t="shared" si="102"/>
        <v>0</v>
      </c>
      <c r="AN558" s="190">
        <f t="shared" si="102"/>
        <v>0</v>
      </c>
      <c r="AO558" s="190">
        <f t="shared" si="102"/>
        <v>0</v>
      </c>
      <c r="AP558" s="190">
        <f t="shared" si="102"/>
        <v>0</v>
      </c>
      <c r="AQ558" s="190">
        <f t="shared" si="103"/>
        <v>0</v>
      </c>
      <c r="AR558" s="190">
        <f t="shared" si="103"/>
        <v>0</v>
      </c>
      <c r="AS558" s="190">
        <f t="shared" si="103"/>
        <v>0</v>
      </c>
      <c r="AT558" s="190">
        <f t="shared" si="103"/>
        <v>0</v>
      </c>
      <c r="AU558" s="190">
        <f t="shared" si="103"/>
        <v>0</v>
      </c>
      <c r="AV558" s="190">
        <f t="shared" si="103"/>
        <v>0</v>
      </c>
      <c r="AW558" s="190">
        <f t="shared" si="103"/>
        <v>0</v>
      </c>
      <c r="AX558" s="190">
        <f t="shared" si="103"/>
        <v>0</v>
      </c>
      <c r="AY558" s="190">
        <f t="shared" si="103"/>
        <v>0</v>
      </c>
      <c r="AZ558" s="190">
        <f t="shared" si="103"/>
        <v>0</v>
      </c>
      <c r="BA558" s="190">
        <f t="shared" si="103"/>
        <v>0</v>
      </c>
      <c r="BB558" s="190">
        <f t="shared" si="103"/>
        <v>0</v>
      </c>
    </row>
    <row r="559" s="179" customFormat="1" ht="15.75" hidden="1" outlineLevel="1">
      <c r="E559" s="37"/>
      <c r="K559" s="37"/>
      <c r="L559" s="37"/>
      <c r="M559" s="37"/>
      <c r="N559" s="37"/>
      <c r="P559" s="189">
        <f t="shared" si="101"/>
        <v>0</v>
      </c>
      <c r="Q559" s="37"/>
      <c r="R559" s="188"/>
      <c r="S559" s="190">
        <f t="shared" si="102"/>
        <v>0</v>
      </c>
      <c r="T559" s="190">
        <f t="shared" si="102"/>
        <v>0</v>
      </c>
      <c r="U559" s="190">
        <f t="shared" si="102"/>
        <v>0</v>
      </c>
      <c r="V559" s="190">
        <f t="shared" si="102"/>
        <v>0</v>
      </c>
      <c r="W559" s="190">
        <f t="shared" si="102"/>
        <v>0</v>
      </c>
      <c r="X559" s="190">
        <f t="shared" si="102"/>
        <v>0</v>
      </c>
      <c r="Y559" s="190">
        <f t="shared" si="102"/>
        <v>0</v>
      </c>
      <c r="Z559" s="190">
        <f t="shared" si="102"/>
        <v>0</v>
      </c>
      <c r="AA559" s="190">
        <f t="shared" si="102"/>
        <v>0</v>
      </c>
      <c r="AB559" s="190">
        <f t="shared" si="102"/>
        <v>0</v>
      </c>
      <c r="AC559" s="190">
        <f t="shared" si="102"/>
        <v>0</v>
      </c>
      <c r="AD559" s="190">
        <f t="shared" si="102"/>
        <v>0</v>
      </c>
      <c r="AE559" s="190">
        <f t="shared" si="102"/>
        <v>0</v>
      </c>
      <c r="AF559" s="190">
        <f t="shared" si="102"/>
        <v>0</v>
      </c>
      <c r="AG559" s="190">
        <f t="shared" si="102"/>
        <v>0</v>
      </c>
      <c r="AH559" s="190">
        <f t="shared" si="102"/>
        <v>0</v>
      </c>
      <c r="AI559" s="190">
        <f t="shared" si="102"/>
        <v>0</v>
      </c>
      <c r="AJ559" s="190">
        <f t="shared" si="102"/>
        <v>0</v>
      </c>
      <c r="AK559" s="190">
        <f t="shared" si="102"/>
        <v>0</v>
      </c>
      <c r="AL559" s="190">
        <f t="shared" si="102"/>
        <v>0</v>
      </c>
      <c r="AM559" s="190">
        <f t="shared" si="102"/>
        <v>0</v>
      </c>
      <c r="AN559" s="190">
        <f t="shared" si="102"/>
        <v>0</v>
      </c>
      <c r="AO559" s="190">
        <f t="shared" si="102"/>
        <v>0</v>
      </c>
      <c r="AP559" s="190">
        <f t="shared" si="102"/>
        <v>0</v>
      </c>
      <c r="AQ559" s="190">
        <f t="shared" si="103"/>
        <v>0</v>
      </c>
      <c r="AR559" s="190">
        <f t="shared" si="103"/>
        <v>0</v>
      </c>
      <c r="AS559" s="190">
        <f t="shared" si="103"/>
        <v>0</v>
      </c>
      <c r="AT559" s="190">
        <f t="shared" si="103"/>
        <v>0</v>
      </c>
      <c r="AU559" s="190">
        <f t="shared" si="103"/>
        <v>0</v>
      </c>
      <c r="AV559" s="190">
        <f t="shared" si="103"/>
        <v>0</v>
      </c>
      <c r="AW559" s="190">
        <f t="shared" si="103"/>
        <v>0</v>
      </c>
      <c r="AX559" s="190">
        <f t="shared" si="103"/>
        <v>0</v>
      </c>
      <c r="AY559" s="190">
        <f t="shared" si="103"/>
        <v>0</v>
      </c>
      <c r="AZ559" s="190">
        <f t="shared" si="103"/>
        <v>0</v>
      </c>
      <c r="BA559" s="190">
        <f t="shared" si="103"/>
        <v>0</v>
      </c>
      <c r="BB559" s="190">
        <f t="shared" si="103"/>
        <v>0</v>
      </c>
    </row>
    <row r="560" s="179" customFormat="1" ht="15.75" hidden="1" outlineLevel="1">
      <c r="E560" s="37"/>
      <c r="K560" s="37"/>
      <c r="L560" s="37"/>
      <c r="M560" s="37"/>
      <c r="N560" s="37"/>
      <c r="P560" s="189">
        <f t="shared" si="101"/>
        <v>0</v>
      </c>
      <c r="Q560" s="37"/>
      <c r="R560" s="188"/>
      <c r="S560" s="190">
        <f t="shared" si="102"/>
        <v>0</v>
      </c>
      <c r="T560" s="190">
        <f t="shared" si="102"/>
        <v>0</v>
      </c>
      <c r="U560" s="190">
        <f t="shared" si="102"/>
        <v>0</v>
      </c>
      <c r="V560" s="190">
        <f t="shared" si="102"/>
        <v>0</v>
      </c>
      <c r="W560" s="190">
        <f t="shared" si="102"/>
        <v>0</v>
      </c>
      <c r="X560" s="190">
        <f t="shared" si="102"/>
        <v>0</v>
      </c>
      <c r="Y560" s="190">
        <f t="shared" si="102"/>
        <v>0</v>
      </c>
      <c r="Z560" s="190">
        <f t="shared" si="102"/>
        <v>0</v>
      </c>
      <c r="AA560" s="190">
        <f t="shared" si="102"/>
        <v>0</v>
      </c>
      <c r="AB560" s="190">
        <f t="shared" si="102"/>
        <v>0</v>
      </c>
      <c r="AC560" s="190">
        <f t="shared" si="102"/>
        <v>0</v>
      </c>
      <c r="AD560" s="190">
        <f t="shared" si="102"/>
        <v>0</v>
      </c>
      <c r="AE560" s="190">
        <f t="shared" si="102"/>
        <v>0</v>
      </c>
      <c r="AF560" s="190">
        <f t="shared" si="102"/>
        <v>0</v>
      </c>
      <c r="AG560" s="190">
        <f t="shared" si="102"/>
        <v>0</v>
      </c>
      <c r="AH560" s="190">
        <f t="shared" si="102"/>
        <v>0</v>
      </c>
      <c r="AI560" s="190">
        <f t="shared" si="102"/>
        <v>0</v>
      </c>
      <c r="AJ560" s="190">
        <f t="shared" si="102"/>
        <v>0</v>
      </c>
      <c r="AK560" s="190">
        <f t="shared" si="102"/>
        <v>0</v>
      </c>
      <c r="AL560" s="190">
        <f t="shared" si="102"/>
        <v>0</v>
      </c>
      <c r="AM560" s="190">
        <f t="shared" si="102"/>
        <v>0</v>
      </c>
      <c r="AN560" s="190">
        <f t="shared" si="102"/>
        <v>0</v>
      </c>
      <c r="AO560" s="190">
        <f t="shared" si="102"/>
        <v>0</v>
      </c>
      <c r="AP560" s="190">
        <f t="shared" si="102"/>
        <v>0</v>
      </c>
      <c r="AQ560" s="190">
        <f t="shared" si="103"/>
        <v>0</v>
      </c>
      <c r="AR560" s="190">
        <f t="shared" si="103"/>
        <v>0</v>
      </c>
      <c r="AS560" s="190">
        <f t="shared" si="103"/>
        <v>0</v>
      </c>
      <c r="AT560" s="190">
        <f t="shared" si="103"/>
        <v>0</v>
      </c>
      <c r="AU560" s="190">
        <f t="shared" si="103"/>
        <v>0</v>
      </c>
      <c r="AV560" s="190">
        <f t="shared" si="103"/>
        <v>0</v>
      </c>
      <c r="AW560" s="190">
        <f t="shared" si="103"/>
        <v>0</v>
      </c>
      <c r="AX560" s="190">
        <f t="shared" si="103"/>
        <v>0</v>
      </c>
      <c r="AY560" s="190">
        <f t="shared" si="103"/>
        <v>0</v>
      </c>
      <c r="AZ560" s="190">
        <f t="shared" si="103"/>
        <v>0</v>
      </c>
      <c r="BA560" s="190">
        <f t="shared" si="103"/>
        <v>0</v>
      </c>
      <c r="BB560" s="190">
        <f t="shared" si="103"/>
        <v>0</v>
      </c>
    </row>
    <row r="561" s="179" customFormat="1" ht="15.75" hidden="1" outlineLevel="1">
      <c r="E561" s="37"/>
      <c r="K561" s="37"/>
      <c r="L561" s="37"/>
      <c r="M561" s="37"/>
      <c r="N561" s="37"/>
      <c r="P561" s="189">
        <f t="shared" si="101"/>
        <v>0</v>
      </c>
      <c r="Q561" s="37"/>
      <c r="R561" s="188"/>
      <c r="S561" s="190">
        <f t="shared" si="102"/>
        <v>0</v>
      </c>
      <c r="T561" s="190">
        <f t="shared" si="102"/>
        <v>0</v>
      </c>
      <c r="U561" s="190">
        <f t="shared" si="102"/>
        <v>0</v>
      </c>
      <c r="V561" s="190">
        <f t="shared" si="102"/>
        <v>0</v>
      </c>
      <c r="W561" s="190">
        <f t="shared" si="102"/>
        <v>0</v>
      </c>
      <c r="X561" s="190">
        <f t="shared" si="102"/>
        <v>0</v>
      </c>
      <c r="Y561" s="190">
        <f t="shared" si="102"/>
        <v>0</v>
      </c>
      <c r="Z561" s="190">
        <f t="shared" si="102"/>
        <v>0</v>
      </c>
      <c r="AA561" s="190">
        <f t="shared" si="102"/>
        <v>0</v>
      </c>
      <c r="AB561" s="190">
        <f t="shared" si="102"/>
        <v>0</v>
      </c>
      <c r="AC561" s="190">
        <f t="shared" si="102"/>
        <v>0</v>
      </c>
      <c r="AD561" s="190">
        <f t="shared" si="102"/>
        <v>0</v>
      </c>
      <c r="AE561" s="190">
        <f t="shared" si="102"/>
        <v>0</v>
      </c>
      <c r="AF561" s="190">
        <f t="shared" si="102"/>
        <v>0</v>
      </c>
      <c r="AG561" s="190">
        <f t="shared" si="102"/>
        <v>0</v>
      </c>
      <c r="AH561" s="190">
        <f t="shared" si="102"/>
        <v>0</v>
      </c>
      <c r="AI561" s="190">
        <f t="shared" si="102"/>
        <v>0</v>
      </c>
      <c r="AJ561" s="190">
        <f t="shared" si="102"/>
        <v>0</v>
      </c>
      <c r="AK561" s="190">
        <f t="shared" si="102"/>
        <v>0</v>
      </c>
      <c r="AL561" s="190">
        <f t="shared" si="102"/>
        <v>0</v>
      </c>
      <c r="AM561" s="190">
        <f t="shared" si="102"/>
        <v>0</v>
      </c>
      <c r="AN561" s="190">
        <f t="shared" si="102"/>
        <v>0</v>
      </c>
      <c r="AO561" s="190">
        <f t="shared" si="102"/>
        <v>0</v>
      </c>
      <c r="AP561" s="190">
        <f t="shared" si="102"/>
        <v>0</v>
      </c>
      <c r="AQ561" s="190">
        <f t="shared" si="103"/>
        <v>0</v>
      </c>
      <c r="AR561" s="190">
        <f t="shared" si="103"/>
        <v>0</v>
      </c>
      <c r="AS561" s="190">
        <f t="shared" si="103"/>
        <v>0</v>
      </c>
      <c r="AT561" s="190">
        <f t="shared" si="103"/>
        <v>0</v>
      </c>
      <c r="AU561" s="190">
        <f t="shared" si="103"/>
        <v>0</v>
      </c>
      <c r="AV561" s="190">
        <f t="shared" si="103"/>
        <v>0</v>
      </c>
      <c r="AW561" s="190">
        <f t="shared" si="103"/>
        <v>0</v>
      </c>
      <c r="AX561" s="190">
        <f t="shared" si="103"/>
        <v>0</v>
      </c>
      <c r="AY561" s="190">
        <f t="shared" si="103"/>
        <v>0</v>
      </c>
      <c r="AZ561" s="190">
        <f t="shared" si="103"/>
        <v>0</v>
      </c>
      <c r="BA561" s="190">
        <f t="shared" si="103"/>
        <v>0</v>
      </c>
      <c r="BB561" s="190">
        <f t="shared" si="103"/>
        <v>0</v>
      </c>
    </row>
    <row r="562" s="179" customFormat="1" ht="15.75" hidden="1" outlineLevel="1">
      <c r="E562" s="37"/>
      <c r="K562" s="37"/>
      <c r="L562" s="37"/>
      <c r="M562" s="37"/>
      <c r="N562" s="37"/>
      <c r="P562" s="189">
        <f t="shared" si="101"/>
        <v>0</v>
      </c>
      <c r="Q562" s="37"/>
      <c r="R562" s="188"/>
      <c r="S562" s="190">
        <f t="shared" si="102"/>
        <v>0</v>
      </c>
      <c r="T562" s="190">
        <f t="shared" si="102"/>
        <v>0</v>
      </c>
      <c r="U562" s="190">
        <f t="shared" si="102"/>
        <v>0</v>
      </c>
      <c r="V562" s="190">
        <f t="shared" si="102"/>
        <v>0</v>
      </c>
      <c r="W562" s="190">
        <f t="shared" si="102"/>
        <v>0</v>
      </c>
      <c r="X562" s="190">
        <f t="shared" si="102"/>
        <v>0</v>
      </c>
      <c r="Y562" s="190">
        <f t="shared" si="102"/>
        <v>0</v>
      </c>
      <c r="Z562" s="190">
        <f t="shared" si="102"/>
        <v>0</v>
      </c>
      <c r="AA562" s="190">
        <f t="shared" si="102"/>
        <v>0</v>
      </c>
      <c r="AB562" s="190">
        <f t="shared" si="102"/>
        <v>0</v>
      </c>
      <c r="AC562" s="190">
        <f t="shared" si="102"/>
        <v>0</v>
      </c>
      <c r="AD562" s="190">
        <f t="shared" si="102"/>
        <v>0</v>
      </c>
      <c r="AE562" s="190">
        <f t="shared" si="102"/>
        <v>0</v>
      </c>
      <c r="AF562" s="190">
        <f t="shared" si="102"/>
        <v>0</v>
      </c>
      <c r="AG562" s="190">
        <f t="shared" si="102"/>
        <v>0</v>
      </c>
      <c r="AH562" s="190">
        <f t="shared" si="102"/>
        <v>0</v>
      </c>
      <c r="AI562" s="190">
        <f t="shared" si="102"/>
        <v>0</v>
      </c>
      <c r="AJ562" s="190">
        <f t="shared" si="102"/>
        <v>0</v>
      </c>
      <c r="AK562" s="190">
        <f t="shared" si="102"/>
        <v>0</v>
      </c>
      <c r="AL562" s="190">
        <f t="shared" si="102"/>
        <v>0</v>
      </c>
      <c r="AM562" s="190">
        <f t="shared" si="102"/>
        <v>0</v>
      </c>
      <c r="AN562" s="190">
        <f t="shared" si="102"/>
        <v>0</v>
      </c>
      <c r="AO562" s="190">
        <f t="shared" si="102"/>
        <v>0</v>
      </c>
      <c r="AP562" s="190">
        <f t="shared" si="102"/>
        <v>0</v>
      </c>
      <c r="AQ562" s="190">
        <f t="shared" si="103"/>
        <v>0</v>
      </c>
      <c r="AR562" s="190">
        <f t="shared" si="103"/>
        <v>0</v>
      </c>
      <c r="AS562" s="190">
        <f t="shared" si="103"/>
        <v>0</v>
      </c>
      <c r="AT562" s="190">
        <f t="shared" si="103"/>
        <v>0</v>
      </c>
      <c r="AU562" s="190">
        <f t="shared" si="103"/>
        <v>0</v>
      </c>
      <c r="AV562" s="190">
        <f t="shared" si="103"/>
        <v>0</v>
      </c>
      <c r="AW562" s="190">
        <f t="shared" si="103"/>
        <v>0</v>
      </c>
      <c r="AX562" s="190">
        <f t="shared" si="103"/>
        <v>0</v>
      </c>
      <c r="AY562" s="190">
        <f t="shared" si="103"/>
        <v>0</v>
      </c>
      <c r="AZ562" s="190">
        <f t="shared" si="103"/>
        <v>0</v>
      </c>
      <c r="BA562" s="190">
        <f t="shared" si="103"/>
        <v>0</v>
      </c>
      <c r="BB562" s="190">
        <f t="shared" si="103"/>
        <v>0</v>
      </c>
    </row>
    <row r="563" s="179" customFormat="1" ht="15.75" hidden="1" outlineLevel="1">
      <c r="E563" s="37"/>
      <c r="K563" s="37"/>
      <c r="L563" s="37"/>
      <c r="M563" s="37"/>
      <c r="N563" s="37"/>
      <c r="P563" s="189">
        <f t="shared" si="101"/>
        <v>0</v>
      </c>
      <c r="Q563" s="37"/>
      <c r="R563" s="188"/>
      <c r="S563" s="190">
        <f t="shared" si="102"/>
        <v>0</v>
      </c>
      <c r="T563" s="190">
        <f t="shared" si="102"/>
        <v>0</v>
      </c>
      <c r="U563" s="190">
        <f t="shared" si="102"/>
        <v>0</v>
      </c>
      <c r="V563" s="190">
        <f t="shared" si="102"/>
        <v>0</v>
      </c>
      <c r="W563" s="190">
        <f t="shared" si="102"/>
        <v>0</v>
      </c>
      <c r="X563" s="190">
        <f t="shared" si="102"/>
        <v>0</v>
      </c>
      <c r="Y563" s="190">
        <f t="shared" si="102"/>
        <v>0</v>
      </c>
      <c r="Z563" s="190">
        <f t="shared" si="102"/>
        <v>0</v>
      </c>
      <c r="AA563" s="190">
        <f t="shared" si="102"/>
        <v>0</v>
      </c>
      <c r="AB563" s="190">
        <f t="shared" si="102"/>
        <v>0</v>
      </c>
      <c r="AC563" s="190">
        <f t="shared" si="102"/>
        <v>0</v>
      </c>
      <c r="AD563" s="190">
        <f t="shared" si="102"/>
        <v>0</v>
      </c>
      <c r="AE563" s="190">
        <f t="shared" si="102"/>
        <v>0</v>
      </c>
      <c r="AF563" s="190">
        <f t="shared" si="102"/>
        <v>0</v>
      </c>
      <c r="AG563" s="190">
        <f t="shared" si="102"/>
        <v>0</v>
      </c>
      <c r="AH563" s="190">
        <f t="shared" si="102"/>
        <v>0</v>
      </c>
      <c r="AI563" s="190">
        <f t="shared" si="102"/>
        <v>0</v>
      </c>
      <c r="AJ563" s="190">
        <f t="shared" si="102"/>
        <v>0</v>
      </c>
      <c r="AK563" s="190">
        <f t="shared" si="102"/>
        <v>0</v>
      </c>
      <c r="AL563" s="190">
        <f t="shared" si="102"/>
        <v>0</v>
      </c>
      <c r="AM563" s="190">
        <f t="shared" si="102"/>
        <v>0</v>
      </c>
      <c r="AN563" s="190">
        <f t="shared" si="102"/>
        <v>0</v>
      </c>
      <c r="AO563" s="190">
        <f t="shared" si="102"/>
        <v>0</v>
      </c>
      <c r="AP563" s="190">
        <f t="shared" si="102"/>
        <v>0</v>
      </c>
      <c r="AQ563" s="190">
        <f t="shared" si="103"/>
        <v>0</v>
      </c>
      <c r="AR563" s="190">
        <f t="shared" si="103"/>
        <v>0</v>
      </c>
      <c r="AS563" s="190">
        <f t="shared" si="103"/>
        <v>0</v>
      </c>
      <c r="AT563" s="190">
        <f t="shared" si="103"/>
        <v>0</v>
      </c>
      <c r="AU563" s="190">
        <f t="shared" si="103"/>
        <v>0</v>
      </c>
      <c r="AV563" s="190">
        <f t="shared" si="103"/>
        <v>0</v>
      </c>
      <c r="AW563" s="190">
        <f t="shared" si="103"/>
        <v>0</v>
      </c>
      <c r="AX563" s="190">
        <f t="shared" si="103"/>
        <v>0</v>
      </c>
      <c r="AY563" s="190">
        <f t="shared" si="103"/>
        <v>0</v>
      </c>
      <c r="AZ563" s="190">
        <f t="shared" si="103"/>
        <v>0</v>
      </c>
      <c r="BA563" s="190">
        <f t="shared" si="103"/>
        <v>0</v>
      </c>
      <c r="BB563" s="190">
        <f t="shared" si="103"/>
        <v>0</v>
      </c>
    </row>
    <row r="564" s="179" customFormat="1" ht="15.75" hidden="1" outlineLevel="1">
      <c r="E564" s="37"/>
      <c r="K564" s="37"/>
      <c r="L564" s="37"/>
      <c r="M564" s="37"/>
      <c r="N564" s="37"/>
      <c r="P564" s="189">
        <f t="shared" si="101"/>
        <v>0</v>
      </c>
      <c r="Q564" s="37"/>
      <c r="R564" s="188"/>
      <c r="S564" s="190">
        <f t="shared" si="102"/>
        <v>0</v>
      </c>
      <c r="T564" s="190">
        <f t="shared" si="102"/>
        <v>0</v>
      </c>
      <c r="U564" s="190">
        <f t="shared" si="102"/>
        <v>0</v>
      </c>
      <c r="V564" s="190">
        <f t="shared" si="102"/>
        <v>0</v>
      </c>
      <c r="W564" s="190">
        <f t="shared" si="102"/>
        <v>0</v>
      </c>
      <c r="X564" s="190">
        <f t="shared" si="102"/>
        <v>0</v>
      </c>
      <c r="Y564" s="190">
        <f t="shared" si="102"/>
        <v>0</v>
      </c>
      <c r="Z564" s="190">
        <f t="shared" si="102"/>
        <v>0</v>
      </c>
      <c r="AA564" s="190">
        <f t="shared" si="102"/>
        <v>0</v>
      </c>
      <c r="AB564" s="190">
        <f t="shared" si="102"/>
        <v>0</v>
      </c>
      <c r="AC564" s="190">
        <f t="shared" si="102"/>
        <v>0</v>
      </c>
      <c r="AD564" s="190">
        <f t="shared" si="102"/>
        <v>0</v>
      </c>
      <c r="AE564" s="190">
        <f t="shared" si="102"/>
        <v>0</v>
      </c>
      <c r="AF564" s="190">
        <f t="shared" si="102"/>
        <v>0</v>
      </c>
      <c r="AG564" s="190">
        <f t="shared" si="102"/>
        <v>0</v>
      </c>
      <c r="AH564" s="190">
        <f t="shared" si="102"/>
        <v>0</v>
      </c>
      <c r="AI564" s="190">
        <f t="shared" si="102"/>
        <v>0</v>
      </c>
      <c r="AJ564" s="190">
        <f t="shared" si="102"/>
        <v>0</v>
      </c>
      <c r="AK564" s="190">
        <f t="shared" si="102"/>
        <v>0</v>
      </c>
      <c r="AL564" s="190">
        <f t="shared" si="102"/>
        <v>0</v>
      </c>
      <c r="AM564" s="190">
        <f t="shared" si="102"/>
        <v>0</v>
      </c>
      <c r="AN564" s="190">
        <f t="shared" si="102"/>
        <v>0</v>
      </c>
      <c r="AO564" s="190">
        <f t="shared" si="102"/>
        <v>0</v>
      </c>
      <c r="AP564" s="190">
        <f t="shared" si="102"/>
        <v>0</v>
      </c>
      <c r="AQ564" s="190">
        <f t="shared" si="103"/>
        <v>0</v>
      </c>
      <c r="AR564" s="190">
        <f t="shared" si="103"/>
        <v>0</v>
      </c>
      <c r="AS564" s="190">
        <f t="shared" si="103"/>
        <v>0</v>
      </c>
      <c r="AT564" s="190">
        <f t="shared" si="103"/>
        <v>0</v>
      </c>
      <c r="AU564" s="190">
        <f t="shared" si="103"/>
        <v>0</v>
      </c>
      <c r="AV564" s="190">
        <f t="shared" si="103"/>
        <v>0</v>
      </c>
      <c r="AW564" s="190">
        <f t="shared" si="103"/>
        <v>0</v>
      </c>
      <c r="AX564" s="190">
        <f t="shared" si="103"/>
        <v>0</v>
      </c>
      <c r="AY564" s="190">
        <f t="shared" si="103"/>
        <v>0</v>
      </c>
      <c r="AZ564" s="190">
        <f t="shared" si="103"/>
        <v>0</v>
      </c>
      <c r="BA564" s="190">
        <f t="shared" si="103"/>
        <v>0</v>
      </c>
      <c r="BB564" s="190">
        <f t="shared" si="103"/>
        <v>0</v>
      </c>
    </row>
    <row r="565" s="179" customFormat="1" ht="15.75" hidden="1" outlineLevel="1">
      <c r="E565" s="37"/>
      <c r="K565" s="37"/>
      <c r="L565" s="37"/>
      <c r="M565" s="37"/>
      <c r="N565" s="37"/>
      <c r="P565" s="189">
        <f t="shared" si="101"/>
        <v>0</v>
      </c>
      <c r="Q565" s="37"/>
      <c r="R565" s="188"/>
      <c r="S565" s="190">
        <f t="shared" si="102"/>
        <v>0</v>
      </c>
      <c r="T565" s="190">
        <f t="shared" si="102"/>
        <v>0</v>
      </c>
      <c r="U565" s="190">
        <f t="shared" si="102"/>
        <v>0</v>
      </c>
      <c r="V565" s="190">
        <f t="shared" si="102"/>
        <v>0</v>
      </c>
      <c r="W565" s="190">
        <f t="shared" si="102"/>
        <v>0</v>
      </c>
      <c r="X565" s="190">
        <f t="shared" si="102"/>
        <v>0</v>
      </c>
      <c r="Y565" s="190">
        <f t="shared" si="102"/>
        <v>0</v>
      </c>
      <c r="Z565" s="190">
        <f t="shared" si="102"/>
        <v>0</v>
      </c>
      <c r="AA565" s="190">
        <f t="shared" si="102"/>
        <v>0</v>
      </c>
      <c r="AB565" s="190">
        <f t="shared" si="102"/>
        <v>0</v>
      </c>
      <c r="AC565" s="190">
        <f t="shared" si="102"/>
        <v>0</v>
      </c>
      <c r="AD565" s="190">
        <f t="shared" si="102"/>
        <v>0</v>
      </c>
      <c r="AE565" s="190">
        <f t="shared" si="102"/>
        <v>0</v>
      </c>
      <c r="AF565" s="190">
        <f t="shared" si="102"/>
        <v>0</v>
      </c>
      <c r="AG565" s="190">
        <f t="shared" si="102"/>
        <v>0</v>
      </c>
      <c r="AH565" s="190">
        <f t="shared" si="102"/>
        <v>0</v>
      </c>
      <c r="AI565" s="190">
        <f t="shared" si="102"/>
        <v>0</v>
      </c>
      <c r="AJ565" s="190">
        <f t="shared" si="102"/>
        <v>0</v>
      </c>
      <c r="AK565" s="190">
        <f t="shared" si="102"/>
        <v>0</v>
      </c>
      <c r="AL565" s="190">
        <f t="shared" si="102"/>
        <v>0</v>
      </c>
      <c r="AM565" s="190">
        <f t="shared" si="102"/>
        <v>0</v>
      </c>
      <c r="AN565" s="190">
        <f t="shared" si="102"/>
        <v>0</v>
      </c>
      <c r="AO565" s="190">
        <f t="shared" si="102"/>
        <v>0</v>
      </c>
      <c r="AP565" s="190">
        <f t="shared" si="102"/>
        <v>0</v>
      </c>
      <c r="AQ565" s="190">
        <f t="shared" si="103"/>
        <v>0</v>
      </c>
      <c r="AR565" s="190">
        <f t="shared" si="103"/>
        <v>0</v>
      </c>
      <c r="AS565" s="190">
        <f t="shared" si="103"/>
        <v>0</v>
      </c>
      <c r="AT565" s="190">
        <f t="shared" si="103"/>
        <v>0</v>
      </c>
      <c r="AU565" s="190">
        <f t="shared" si="103"/>
        <v>0</v>
      </c>
      <c r="AV565" s="190">
        <f t="shared" si="103"/>
        <v>0</v>
      </c>
      <c r="AW565" s="190">
        <f t="shared" si="103"/>
        <v>0</v>
      </c>
      <c r="AX565" s="190">
        <f t="shared" si="103"/>
        <v>0</v>
      </c>
      <c r="AY565" s="190">
        <f t="shared" si="103"/>
        <v>0</v>
      </c>
      <c r="AZ565" s="190">
        <f t="shared" si="103"/>
        <v>0</v>
      </c>
      <c r="BA565" s="190">
        <f t="shared" si="103"/>
        <v>0</v>
      </c>
      <c r="BB565" s="190">
        <f t="shared" si="103"/>
        <v>0</v>
      </c>
    </row>
    <row r="566" s="179" customFormat="1" ht="15.75" hidden="1" outlineLevel="1">
      <c r="E566" s="37"/>
      <c r="K566" s="37"/>
      <c r="L566" s="37"/>
      <c r="M566" s="37"/>
      <c r="N566" s="37"/>
      <c r="P566" s="189">
        <f t="shared" si="101"/>
        <v>0</v>
      </c>
      <c r="Q566" s="37"/>
      <c r="R566" s="188"/>
      <c r="S566" s="190">
        <f t="shared" si="102"/>
        <v>0</v>
      </c>
      <c r="T566" s="190">
        <f t="shared" si="102"/>
        <v>0</v>
      </c>
      <c r="U566" s="190">
        <f t="shared" si="102"/>
        <v>0</v>
      </c>
      <c r="V566" s="190">
        <f t="shared" si="102"/>
        <v>0</v>
      </c>
      <c r="W566" s="190">
        <f t="shared" si="102"/>
        <v>0</v>
      </c>
      <c r="X566" s="190">
        <f t="shared" si="102"/>
        <v>0</v>
      </c>
      <c r="Y566" s="190">
        <f t="shared" si="102"/>
        <v>0</v>
      </c>
      <c r="Z566" s="190">
        <f t="shared" si="102"/>
        <v>0</v>
      </c>
      <c r="AA566" s="190">
        <f t="shared" si="102"/>
        <v>0</v>
      </c>
      <c r="AB566" s="190">
        <f t="shared" si="102"/>
        <v>0</v>
      </c>
      <c r="AC566" s="190">
        <f t="shared" si="102"/>
        <v>0</v>
      </c>
      <c r="AD566" s="190">
        <f t="shared" si="102"/>
        <v>0</v>
      </c>
      <c r="AE566" s="190">
        <f t="shared" si="102"/>
        <v>0</v>
      </c>
      <c r="AF566" s="190">
        <f t="shared" si="102"/>
        <v>0</v>
      </c>
      <c r="AG566" s="190">
        <f t="shared" si="102"/>
        <v>0</v>
      </c>
      <c r="AH566" s="190">
        <f t="shared" si="102"/>
        <v>0</v>
      </c>
      <c r="AI566" s="190">
        <f t="shared" si="102"/>
        <v>0</v>
      </c>
      <c r="AJ566" s="190">
        <f t="shared" si="102"/>
        <v>0</v>
      </c>
      <c r="AK566" s="190">
        <f t="shared" si="102"/>
        <v>0</v>
      </c>
      <c r="AL566" s="190">
        <f t="shared" si="102"/>
        <v>0</v>
      </c>
      <c r="AM566" s="190">
        <f t="shared" si="102"/>
        <v>0</v>
      </c>
      <c r="AN566" s="190">
        <f t="shared" si="102"/>
        <v>0</v>
      </c>
      <c r="AO566" s="190">
        <f t="shared" si="102"/>
        <v>0</v>
      </c>
      <c r="AP566" s="190">
        <f t="shared" si="102"/>
        <v>0</v>
      </c>
      <c r="AQ566" s="190">
        <f t="shared" si="103"/>
        <v>0</v>
      </c>
      <c r="AR566" s="190">
        <f t="shared" si="103"/>
        <v>0</v>
      </c>
      <c r="AS566" s="190">
        <f t="shared" si="103"/>
        <v>0</v>
      </c>
      <c r="AT566" s="190">
        <f t="shared" si="103"/>
        <v>0</v>
      </c>
      <c r="AU566" s="190">
        <f t="shared" si="103"/>
        <v>0</v>
      </c>
      <c r="AV566" s="190">
        <f t="shared" si="103"/>
        <v>0</v>
      </c>
      <c r="AW566" s="190">
        <f t="shared" si="103"/>
        <v>0</v>
      </c>
      <c r="AX566" s="190">
        <f t="shared" si="103"/>
        <v>0</v>
      </c>
      <c r="AY566" s="190">
        <f t="shared" si="103"/>
        <v>0</v>
      </c>
      <c r="AZ566" s="190">
        <f t="shared" si="103"/>
        <v>0</v>
      </c>
      <c r="BA566" s="190">
        <f t="shared" si="103"/>
        <v>0</v>
      </c>
      <c r="BB566" s="190">
        <f t="shared" si="103"/>
        <v>0</v>
      </c>
    </row>
    <row r="567" s="179" customFormat="1" ht="15.75" hidden="1" outlineLevel="1">
      <c r="E567" s="37"/>
      <c r="K567" s="37"/>
      <c r="L567" s="37"/>
      <c r="M567" s="37"/>
      <c r="N567" s="37"/>
      <c r="P567" s="189">
        <f t="shared" si="101"/>
        <v>0</v>
      </c>
      <c r="Q567" s="37"/>
      <c r="R567" s="188"/>
      <c r="S567" s="190">
        <f t="shared" si="102"/>
        <v>0</v>
      </c>
      <c r="T567" s="190">
        <f t="shared" si="102"/>
        <v>0</v>
      </c>
      <c r="U567" s="190">
        <f t="shared" si="102"/>
        <v>0</v>
      </c>
      <c r="V567" s="190">
        <f t="shared" si="102"/>
        <v>0</v>
      </c>
      <c r="W567" s="190">
        <f t="shared" si="102"/>
        <v>0</v>
      </c>
      <c r="X567" s="190">
        <f t="shared" si="102"/>
        <v>0</v>
      </c>
      <c r="Y567" s="190">
        <f t="shared" si="102"/>
        <v>0</v>
      </c>
      <c r="Z567" s="190">
        <f t="shared" si="102"/>
        <v>0</v>
      </c>
      <c r="AA567" s="190">
        <f t="shared" si="102"/>
        <v>0</v>
      </c>
      <c r="AB567" s="190">
        <f t="shared" si="102"/>
        <v>0</v>
      </c>
      <c r="AC567" s="190">
        <f t="shared" si="102"/>
        <v>0</v>
      </c>
      <c r="AD567" s="190">
        <f t="shared" si="102"/>
        <v>0</v>
      </c>
      <c r="AE567" s="190">
        <f t="shared" si="102"/>
        <v>0</v>
      </c>
      <c r="AF567" s="190">
        <f t="shared" si="102"/>
        <v>0</v>
      </c>
      <c r="AG567" s="190">
        <f t="shared" si="102"/>
        <v>0</v>
      </c>
      <c r="AH567" s="190">
        <f t="shared" si="102"/>
        <v>0</v>
      </c>
      <c r="AI567" s="190">
        <f t="shared" si="102"/>
        <v>0</v>
      </c>
      <c r="AJ567" s="190">
        <f t="shared" si="102"/>
        <v>0</v>
      </c>
      <c r="AK567" s="190">
        <f t="shared" si="102"/>
        <v>0</v>
      </c>
      <c r="AL567" s="190">
        <f t="shared" si="102"/>
        <v>0</v>
      </c>
      <c r="AM567" s="190">
        <f t="shared" si="102"/>
        <v>0</v>
      </c>
      <c r="AN567" s="190">
        <f t="shared" si="102"/>
        <v>0</v>
      </c>
      <c r="AO567" s="190">
        <f t="shared" si="102"/>
        <v>0</v>
      </c>
      <c r="AP567" s="190">
        <f t="shared" si="102"/>
        <v>0</v>
      </c>
      <c r="AQ567" s="190">
        <f t="shared" si="103"/>
        <v>0</v>
      </c>
      <c r="AR567" s="190">
        <f t="shared" si="103"/>
        <v>0</v>
      </c>
      <c r="AS567" s="190">
        <f t="shared" si="103"/>
        <v>0</v>
      </c>
      <c r="AT567" s="190">
        <f t="shared" si="103"/>
        <v>0</v>
      </c>
      <c r="AU567" s="190">
        <f t="shared" si="103"/>
        <v>0</v>
      </c>
      <c r="AV567" s="190">
        <f t="shared" si="103"/>
        <v>0</v>
      </c>
      <c r="AW567" s="190">
        <f t="shared" si="103"/>
        <v>0</v>
      </c>
      <c r="AX567" s="190">
        <f t="shared" si="103"/>
        <v>0</v>
      </c>
      <c r="AY567" s="190">
        <f t="shared" si="103"/>
        <v>0</v>
      </c>
      <c r="AZ567" s="190">
        <f t="shared" si="103"/>
        <v>0</v>
      </c>
      <c r="BA567" s="190">
        <f t="shared" si="103"/>
        <v>0</v>
      </c>
      <c r="BB567" s="190">
        <f t="shared" si="103"/>
        <v>0</v>
      </c>
    </row>
    <row r="568" s="179" customFormat="1" ht="15.75" hidden="1" outlineLevel="1">
      <c r="E568" s="37"/>
      <c r="K568" s="37"/>
      <c r="L568" s="37"/>
      <c r="M568" s="37"/>
      <c r="N568" s="37"/>
      <c r="P568" s="189">
        <f t="shared" si="101"/>
        <v>0</v>
      </c>
      <c r="Q568" s="37"/>
      <c r="R568" s="188"/>
      <c r="S568" s="190">
        <f t="shared" si="102"/>
        <v>0</v>
      </c>
      <c r="T568" s="190">
        <f t="shared" si="102"/>
        <v>0</v>
      </c>
      <c r="U568" s="190">
        <f t="shared" si="102"/>
        <v>0</v>
      </c>
      <c r="V568" s="190">
        <f t="shared" si="102"/>
        <v>0</v>
      </c>
      <c r="W568" s="190">
        <f t="shared" si="102"/>
        <v>0</v>
      </c>
      <c r="X568" s="190">
        <f t="shared" si="102"/>
        <v>0</v>
      </c>
      <c r="Y568" s="190">
        <f t="shared" si="102"/>
        <v>0</v>
      </c>
      <c r="Z568" s="190">
        <f t="shared" si="102"/>
        <v>0</v>
      </c>
      <c r="AA568" s="190">
        <f t="shared" si="102"/>
        <v>0</v>
      </c>
      <c r="AB568" s="190">
        <f t="shared" si="102"/>
        <v>0</v>
      </c>
      <c r="AC568" s="190">
        <f t="shared" si="102"/>
        <v>0</v>
      </c>
      <c r="AD568" s="190">
        <f t="shared" si="102"/>
        <v>0</v>
      </c>
      <c r="AE568" s="190">
        <f t="shared" si="102"/>
        <v>0</v>
      </c>
      <c r="AF568" s="190">
        <f t="shared" si="102"/>
        <v>0</v>
      </c>
      <c r="AG568" s="190">
        <f t="shared" si="102"/>
        <v>0</v>
      </c>
      <c r="AH568" s="190">
        <f t="shared" si="102"/>
        <v>0</v>
      </c>
      <c r="AI568" s="190">
        <f t="shared" si="102"/>
        <v>0</v>
      </c>
      <c r="AJ568" s="190">
        <f t="shared" si="102"/>
        <v>0</v>
      </c>
      <c r="AK568" s="190">
        <f t="shared" si="102"/>
        <v>0</v>
      </c>
      <c r="AL568" s="190">
        <f t="shared" si="102"/>
        <v>0</v>
      </c>
      <c r="AM568" s="190">
        <f t="shared" si="102"/>
        <v>0</v>
      </c>
      <c r="AN568" s="190">
        <f t="shared" si="102"/>
        <v>0</v>
      </c>
      <c r="AO568" s="190">
        <f t="shared" si="102"/>
        <v>0</v>
      </c>
      <c r="AP568" s="190">
        <f t="shared" si="102"/>
        <v>0</v>
      </c>
      <c r="AQ568" s="190">
        <f t="shared" si="103"/>
        <v>0</v>
      </c>
      <c r="AR568" s="190">
        <f t="shared" si="103"/>
        <v>0</v>
      </c>
      <c r="AS568" s="190">
        <f t="shared" si="103"/>
        <v>0</v>
      </c>
      <c r="AT568" s="190">
        <f t="shared" si="103"/>
        <v>0</v>
      </c>
      <c r="AU568" s="190">
        <f t="shared" si="103"/>
        <v>0</v>
      </c>
      <c r="AV568" s="190">
        <f t="shared" si="103"/>
        <v>0</v>
      </c>
      <c r="AW568" s="190">
        <f t="shared" si="103"/>
        <v>0</v>
      </c>
      <c r="AX568" s="190">
        <f t="shared" si="103"/>
        <v>0</v>
      </c>
      <c r="AY568" s="190">
        <f t="shared" si="103"/>
        <v>0</v>
      </c>
      <c r="AZ568" s="190">
        <f t="shared" si="103"/>
        <v>0</v>
      </c>
      <c r="BA568" s="190">
        <f t="shared" si="103"/>
        <v>0</v>
      </c>
      <c r="BB568" s="190">
        <f t="shared" si="103"/>
        <v>0</v>
      </c>
    </row>
    <row r="569" s="179" customFormat="1" ht="15.75" hidden="1" outlineLevel="1">
      <c r="E569" s="37"/>
      <c r="K569" s="37"/>
      <c r="L569" s="37"/>
      <c r="M569" s="37"/>
      <c r="N569" s="37"/>
      <c r="P569" s="189">
        <f t="shared" si="101"/>
        <v>0</v>
      </c>
      <c r="Q569" s="37"/>
      <c r="R569" s="188"/>
      <c r="S569" s="190">
        <f t="shared" si="102"/>
        <v>0</v>
      </c>
      <c r="T569" s="190">
        <f t="shared" si="102"/>
        <v>0</v>
      </c>
      <c r="U569" s="190">
        <f t="shared" si="102"/>
        <v>0</v>
      </c>
      <c r="V569" s="190">
        <f t="shared" si="102"/>
        <v>0</v>
      </c>
      <c r="W569" s="190">
        <f t="shared" si="102"/>
        <v>0</v>
      </c>
      <c r="X569" s="190">
        <f t="shared" si="102"/>
        <v>0</v>
      </c>
      <c r="Y569" s="190">
        <f t="shared" si="102"/>
        <v>0</v>
      </c>
      <c r="Z569" s="190">
        <f t="shared" si="102"/>
        <v>0</v>
      </c>
      <c r="AA569" s="190">
        <f t="shared" si="102"/>
        <v>0</v>
      </c>
      <c r="AB569" s="190">
        <f t="shared" si="102"/>
        <v>0</v>
      </c>
      <c r="AC569" s="190">
        <f t="shared" si="102"/>
        <v>0</v>
      </c>
      <c r="AD569" s="190">
        <f t="shared" si="102"/>
        <v>0</v>
      </c>
      <c r="AE569" s="190">
        <f t="shared" si="102"/>
        <v>0</v>
      </c>
      <c r="AF569" s="190">
        <f t="shared" si="102"/>
        <v>0</v>
      </c>
      <c r="AG569" s="190">
        <f t="shared" si="102"/>
        <v>0</v>
      </c>
      <c r="AH569" s="190">
        <f t="shared" si="102"/>
        <v>0</v>
      </c>
      <c r="AI569" s="190">
        <f t="shared" si="102"/>
        <v>0</v>
      </c>
      <c r="AJ569" s="190">
        <f t="shared" si="102"/>
        <v>0</v>
      </c>
      <c r="AK569" s="190">
        <f t="shared" si="102"/>
        <v>0</v>
      </c>
      <c r="AL569" s="190">
        <f t="shared" si="102"/>
        <v>0</v>
      </c>
      <c r="AM569" s="190">
        <f t="shared" si="102"/>
        <v>0</v>
      </c>
      <c r="AN569" s="190">
        <f t="shared" si="102"/>
        <v>0</v>
      </c>
      <c r="AO569" s="190">
        <f t="shared" si="102"/>
        <v>0</v>
      </c>
      <c r="AP569" s="190">
        <f t="shared" si="102"/>
        <v>0</v>
      </c>
      <c r="AQ569" s="190">
        <f t="shared" si="103"/>
        <v>0</v>
      </c>
      <c r="AR569" s="190">
        <f t="shared" si="103"/>
        <v>0</v>
      </c>
      <c r="AS569" s="190">
        <f t="shared" si="103"/>
        <v>0</v>
      </c>
      <c r="AT569" s="190">
        <f t="shared" si="103"/>
        <v>0</v>
      </c>
      <c r="AU569" s="190">
        <f t="shared" si="103"/>
        <v>0</v>
      </c>
      <c r="AV569" s="190">
        <f t="shared" si="103"/>
        <v>0</v>
      </c>
      <c r="AW569" s="190">
        <f t="shared" si="103"/>
        <v>0</v>
      </c>
      <c r="AX569" s="190">
        <f t="shared" si="103"/>
        <v>0</v>
      </c>
      <c r="AY569" s="190">
        <f t="shared" si="103"/>
        <v>0</v>
      </c>
      <c r="AZ569" s="190">
        <f t="shared" si="103"/>
        <v>0</v>
      </c>
      <c r="BA569" s="190">
        <f t="shared" si="103"/>
        <v>0</v>
      </c>
      <c r="BB569" s="190">
        <f t="shared" si="103"/>
        <v>0</v>
      </c>
    </row>
    <row r="570" s="179" customFormat="1" ht="15.75" hidden="1" outlineLevel="1">
      <c r="E570" s="37"/>
      <c r="K570" s="37"/>
      <c r="L570" s="37"/>
      <c r="M570" s="37"/>
      <c r="N570" s="37"/>
      <c r="P570" s="189">
        <f t="shared" si="101"/>
        <v>0</v>
      </c>
      <c r="Q570" s="37"/>
      <c r="R570" s="188"/>
      <c r="S570" s="190">
        <f t="shared" si="102"/>
        <v>0</v>
      </c>
      <c r="T570" s="190">
        <f t="shared" si="102"/>
        <v>0</v>
      </c>
      <c r="U570" s="190">
        <f t="shared" si="102"/>
        <v>0</v>
      </c>
      <c r="V570" s="190">
        <f t="shared" si="102"/>
        <v>0</v>
      </c>
      <c r="W570" s="190">
        <f t="shared" si="102"/>
        <v>0</v>
      </c>
      <c r="X570" s="190">
        <f t="shared" si="102"/>
        <v>0</v>
      </c>
      <c r="Y570" s="190">
        <f t="shared" si="102"/>
        <v>0</v>
      </c>
      <c r="Z570" s="190">
        <f t="shared" si="102"/>
        <v>0</v>
      </c>
      <c r="AA570" s="190">
        <f t="shared" si="102"/>
        <v>0</v>
      </c>
      <c r="AB570" s="190">
        <f t="shared" si="102"/>
        <v>0</v>
      </c>
      <c r="AC570" s="190">
        <f t="shared" si="102"/>
        <v>0</v>
      </c>
      <c r="AD570" s="190">
        <f t="shared" si="102"/>
        <v>0</v>
      </c>
      <c r="AE570" s="190">
        <f t="shared" si="102"/>
        <v>0</v>
      </c>
      <c r="AF570" s="190">
        <f t="shared" si="102"/>
        <v>0</v>
      </c>
      <c r="AG570" s="190">
        <f t="shared" si="102"/>
        <v>0</v>
      </c>
      <c r="AH570" s="190">
        <f t="shared" si="102"/>
        <v>0</v>
      </c>
      <c r="AI570" s="190">
        <f t="shared" si="102"/>
        <v>0</v>
      </c>
      <c r="AJ570" s="190">
        <f t="shared" si="102"/>
        <v>0</v>
      </c>
      <c r="AK570" s="190">
        <f t="shared" si="102"/>
        <v>0</v>
      </c>
      <c r="AL570" s="190">
        <f t="shared" si="102"/>
        <v>0</v>
      </c>
      <c r="AM570" s="190">
        <f t="shared" si="102"/>
        <v>0</v>
      </c>
      <c r="AN570" s="190">
        <f t="shared" si="102"/>
        <v>0</v>
      </c>
      <c r="AO570" s="190">
        <f t="shared" si="102"/>
        <v>0</v>
      </c>
      <c r="AP570" s="190">
        <f t="shared" si="102"/>
        <v>0</v>
      </c>
      <c r="AQ570" s="190">
        <f t="shared" si="103"/>
        <v>0</v>
      </c>
      <c r="AR570" s="190">
        <f t="shared" si="103"/>
        <v>0</v>
      </c>
      <c r="AS570" s="190">
        <f t="shared" si="103"/>
        <v>0</v>
      </c>
      <c r="AT570" s="190">
        <f t="shared" si="103"/>
        <v>0</v>
      </c>
      <c r="AU570" s="190">
        <f t="shared" si="103"/>
        <v>0</v>
      </c>
      <c r="AV570" s="190">
        <f t="shared" si="103"/>
        <v>0</v>
      </c>
      <c r="AW570" s="190">
        <f t="shared" si="103"/>
        <v>0</v>
      </c>
      <c r="AX570" s="190">
        <f t="shared" si="103"/>
        <v>0</v>
      </c>
      <c r="AY570" s="190">
        <f t="shared" si="103"/>
        <v>0</v>
      </c>
      <c r="AZ570" s="190">
        <f t="shared" si="103"/>
        <v>0</v>
      </c>
      <c r="BA570" s="190">
        <f t="shared" si="103"/>
        <v>0</v>
      </c>
      <c r="BB570" s="190">
        <f t="shared" si="103"/>
        <v>0</v>
      </c>
    </row>
    <row r="571" s="179" customFormat="1" ht="15.75" hidden="1" outlineLevel="1">
      <c r="E571" s="37"/>
      <c r="K571" s="37"/>
      <c r="L571" s="37"/>
      <c r="M571" s="37"/>
      <c r="N571" s="37"/>
      <c r="P571" s="189">
        <f t="shared" si="101"/>
        <v>0</v>
      </c>
      <c r="Q571" s="37"/>
      <c r="R571" s="188"/>
      <c r="S571" s="190">
        <f t="shared" si="102"/>
        <v>0</v>
      </c>
      <c r="T571" s="190">
        <f t="shared" si="102"/>
        <v>0</v>
      </c>
      <c r="U571" s="190">
        <f t="shared" si="102"/>
        <v>0</v>
      </c>
      <c r="V571" s="190">
        <f t="shared" si="102"/>
        <v>0</v>
      </c>
      <c r="W571" s="190">
        <f t="shared" si="102"/>
        <v>0</v>
      </c>
      <c r="X571" s="190">
        <f t="shared" si="102"/>
        <v>0</v>
      </c>
      <c r="Y571" s="190">
        <f t="shared" si="102"/>
        <v>0</v>
      </c>
      <c r="Z571" s="190">
        <f t="shared" si="102"/>
        <v>0</v>
      </c>
      <c r="AA571" s="190">
        <f t="shared" si="102"/>
        <v>0</v>
      </c>
      <c r="AB571" s="190">
        <f t="shared" si="102"/>
        <v>0</v>
      </c>
      <c r="AC571" s="190">
        <f t="shared" si="102"/>
        <v>0</v>
      </c>
      <c r="AD571" s="190">
        <f t="shared" si="102"/>
        <v>0</v>
      </c>
      <c r="AE571" s="190">
        <f t="shared" si="102"/>
        <v>0</v>
      </c>
      <c r="AF571" s="190">
        <f t="shared" si="102"/>
        <v>0</v>
      </c>
      <c r="AG571" s="190">
        <f t="shared" si="102"/>
        <v>0</v>
      </c>
      <c r="AH571" s="190">
        <f t="shared" si="102"/>
        <v>0</v>
      </c>
      <c r="AI571" s="190">
        <f t="shared" si="102"/>
        <v>0</v>
      </c>
      <c r="AJ571" s="190">
        <f t="shared" si="102"/>
        <v>0</v>
      </c>
      <c r="AK571" s="190">
        <f t="shared" si="102"/>
        <v>0</v>
      </c>
      <c r="AL571" s="190">
        <f t="shared" si="102"/>
        <v>0</v>
      </c>
      <c r="AM571" s="190">
        <f t="shared" si="102"/>
        <v>0</v>
      </c>
      <c r="AN571" s="190">
        <f t="shared" si="102"/>
        <v>0</v>
      </c>
      <c r="AO571" s="190">
        <f t="shared" si="102"/>
        <v>0</v>
      </c>
      <c r="AP571" s="190">
        <f t="shared" si="102"/>
        <v>0</v>
      </c>
      <c r="AQ571" s="190">
        <f t="shared" si="103"/>
        <v>0</v>
      </c>
      <c r="AR571" s="190">
        <f t="shared" si="103"/>
        <v>0</v>
      </c>
      <c r="AS571" s="190">
        <f t="shared" si="103"/>
        <v>0</v>
      </c>
      <c r="AT571" s="190">
        <f t="shared" si="103"/>
        <v>0</v>
      </c>
      <c r="AU571" s="190">
        <f t="shared" si="103"/>
        <v>0</v>
      </c>
      <c r="AV571" s="190">
        <f t="shared" si="103"/>
        <v>0</v>
      </c>
      <c r="AW571" s="190">
        <f t="shared" si="103"/>
        <v>0</v>
      </c>
      <c r="AX571" s="190">
        <f t="shared" si="103"/>
        <v>0</v>
      </c>
      <c r="AY571" s="190">
        <f t="shared" si="103"/>
        <v>0</v>
      </c>
      <c r="AZ571" s="190">
        <f t="shared" si="103"/>
        <v>0</v>
      </c>
      <c r="BA571" s="190">
        <f t="shared" si="103"/>
        <v>0</v>
      </c>
      <c r="BB571" s="190">
        <f t="shared" si="103"/>
        <v>0</v>
      </c>
    </row>
    <row r="572" s="179" customFormat="1" ht="15.75" hidden="1" outlineLevel="1">
      <c r="E572" s="37"/>
      <c r="K572" s="37"/>
      <c r="L572" s="37"/>
      <c r="M572" s="37"/>
      <c r="N572" s="37"/>
      <c r="P572" s="189">
        <f t="shared" si="101"/>
        <v>0</v>
      </c>
      <c r="Q572" s="37"/>
      <c r="R572" s="188"/>
      <c r="S572" s="190">
        <f t="shared" si="102"/>
        <v>0</v>
      </c>
      <c r="T572" s="190">
        <f t="shared" si="102"/>
        <v>0</v>
      </c>
      <c r="U572" s="190">
        <f t="shared" si="102"/>
        <v>0</v>
      </c>
      <c r="V572" s="190">
        <f t="shared" si="102"/>
        <v>0</v>
      </c>
      <c r="W572" s="190">
        <f t="shared" si="102"/>
        <v>0</v>
      </c>
      <c r="X572" s="190">
        <f t="shared" si="102"/>
        <v>0</v>
      </c>
      <c r="Y572" s="190">
        <f t="shared" si="102"/>
        <v>0</v>
      </c>
      <c r="Z572" s="190">
        <f t="shared" si="102"/>
        <v>0</v>
      </c>
      <c r="AA572" s="190">
        <f t="shared" si="102"/>
        <v>0</v>
      </c>
      <c r="AB572" s="190">
        <f t="shared" si="102"/>
        <v>0</v>
      </c>
      <c r="AC572" s="190">
        <f t="shared" si="102"/>
        <v>0</v>
      </c>
      <c r="AD572" s="190">
        <f t="shared" si="102"/>
        <v>0</v>
      </c>
      <c r="AE572" s="190">
        <f t="shared" si="102"/>
        <v>0</v>
      </c>
      <c r="AF572" s="190">
        <f t="shared" si="102"/>
        <v>0</v>
      </c>
      <c r="AG572" s="190">
        <f t="shared" si="102"/>
        <v>0</v>
      </c>
      <c r="AH572" s="190">
        <f t="shared" si="102"/>
        <v>0</v>
      </c>
      <c r="AI572" s="190">
        <f t="shared" si="102"/>
        <v>0</v>
      </c>
      <c r="AJ572" s="190">
        <f t="shared" si="102"/>
        <v>0</v>
      </c>
      <c r="AK572" s="190">
        <f t="shared" si="102"/>
        <v>0</v>
      </c>
      <c r="AL572" s="190">
        <f t="shared" si="102"/>
        <v>0</v>
      </c>
      <c r="AM572" s="190">
        <f t="shared" si="102"/>
        <v>0</v>
      </c>
      <c r="AN572" s="190">
        <f t="shared" si="102"/>
        <v>0</v>
      </c>
      <c r="AO572" s="190">
        <f t="shared" si="102"/>
        <v>0</v>
      </c>
      <c r="AP572" s="190">
        <f t="shared" si="102"/>
        <v>0</v>
      </c>
      <c r="AQ572" s="190">
        <f t="shared" si="103"/>
        <v>0</v>
      </c>
      <c r="AR572" s="190">
        <f t="shared" si="103"/>
        <v>0</v>
      </c>
      <c r="AS572" s="190">
        <f t="shared" si="103"/>
        <v>0</v>
      </c>
      <c r="AT572" s="190">
        <f t="shared" si="103"/>
        <v>0</v>
      </c>
      <c r="AU572" s="190">
        <f t="shared" si="103"/>
        <v>0</v>
      </c>
      <c r="AV572" s="190">
        <f t="shared" si="103"/>
        <v>0</v>
      </c>
      <c r="AW572" s="190">
        <f t="shared" si="103"/>
        <v>0</v>
      </c>
      <c r="AX572" s="190">
        <f t="shared" si="103"/>
        <v>0</v>
      </c>
      <c r="AY572" s="190">
        <f t="shared" si="103"/>
        <v>0</v>
      </c>
      <c r="AZ572" s="190">
        <f t="shared" si="103"/>
        <v>0</v>
      </c>
      <c r="BA572" s="190">
        <f t="shared" si="103"/>
        <v>0</v>
      </c>
      <c r="BB572" s="190">
        <f t="shared" si="103"/>
        <v>0</v>
      </c>
    </row>
    <row r="573" s="179" customFormat="1" ht="15.75" hidden="1" outlineLevel="1">
      <c r="E573" s="37"/>
      <c r="K573" s="37"/>
      <c r="L573" s="37"/>
      <c r="M573" s="37"/>
      <c r="N573" s="37"/>
      <c r="P573" s="189">
        <f t="shared" si="101"/>
        <v>0</v>
      </c>
      <c r="Q573" s="37"/>
      <c r="R573" s="188"/>
      <c r="S573" s="190">
        <f t="shared" si="102"/>
        <v>0</v>
      </c>
      <c r="T573" s="190">
        <f t="shared" si="102"/>
        <v>0</v>
      </c>
      <c r="U573" s="190">
        <f t="shared" si="102"/>
        <v>0</v>
      </c>
      <c r="V573" s="190">
        <f t="shared" si="102"/>
        <v>0</v>
      </c>
      <c r="W573" s="190">
        <f t="shared" si="102"/>
        <v>0</v>
      </c>
      <c r="X573" s="190">
        <f t="shared" si="102"/>
        <v>0</v>
      </c>
      <c r="Y573" s="190">
        <f t="shared" si="102"/>
        <v>0</v>
      </c>
      <c r="Z573" s="190">
        <f t="shared" si="102"/>
        <v>0</v>
      </c>
      <c r="AA573" s="190">
        <f t="shared" si="102"/>
        <v>0</v>
      </c>
      <c r="AB573" s="190">
        <f t="shared" si="102"/>
        <v>0</v>
      </c>
      <c r="AC573" s="190">
        <f t="shared" si="102"/>
        <v>0</v>
      </c>
      <c r="AD573" s="190">
        <f t="shared" si="102"/>
        <v>0</v>
      </c>
      <c r="AE573" s="190">
        <f t="shared" si="102"/>
        <v>0</v>
      </c>
      <c r="AF573" s="190">
        <f t="shared" si="102"/>
        <v>0</v>
      </c>
      <c r="AG573" s="190">
        <f t="shared" si="102"/>
        <v>0</v>
      </c>
      <c r="AH573" s="190">
        <f t="shared" si="102"/>
        <v>0</v>
      </c>
      <c r="AI573" s="190">
        <f t="shared" si="102"/>
        <v>0</v>
      </c>
      <c r="AJ573" s="190">
        <f t="shared" si="102"/>
        <v>0</v>
      </c>
      <c r="AK573" s="190">
        <f t="shared" si="102"/>
        <v>0</v>
      </c>
      <c r="AL573" s="190">
        <f t="shared" si="102"/>
        <v>0</v>
      </c>
      <c r="AM573" s="190">
        <f t="shared" si="102"/>
        <v>0</v>
      </c>
      <c r="AN573" s="190">
        <f t="shared" si="102"/>
        <v>0</v>
      </c>
      <c r="AO573" s="190">
        <f t="shared" si="102"/>
        <v>0</v>
      </c>
      <c r="AP573" s="190">
        <f t="shared" si="102"/>
        <v>0</v>
      </c>
      <c r="AQ573" s="190">
        <f t="shared" si="103"/>
        <v>0</v>
      </c>
      <c r="AR573" s="190">
        <f t="shared" si="103"/>
        <v>0</v>
      </c>
      <c r="AS573" s="190">
        <f t="shared" si="103"/>
        <v>0</v>
      </c>
      <c r="AT573" s="190">
        <f t="shared" si="103"/>
        <v>0</v>
      </c>
      <c r="AU573" s="190">
        <f t="shared" si="103"/>
        <v>0</v>
      </c>
      <c r="AV573" s="190">
        <f t="shared" si="103"/>
        <v>0</v>
      </c>
      <c r="AW573" s="190">
        <f t="shared" si="103"/>
        <v>0</v>
      </c>
      <c r="AX573" s="190">
        <f t="shared" si="103"/>
        <v>0</v>
      </c>
      <c r="AY573" s="190">
        <f t="shared" si="103"/>
        <v>0</v>
      </c>
      <c r="AZ573" s="190">
        <f t="shared" si="103"/>
        <v>0</v>
      </c>
      <c r="BA573" s="190">
        <f t="shared" si="103"/>
        <v>0</v>
      </c>
      <c r="BB573" s="190">
        <f t="shared" si="103"/>
        <v>0</v>
      </c>
    </row>
    <row r="574" s="179" customFormat="1" ht="15.75" hidden="1" outlineLevel="1">
      <c r="E574" s="37"/>
      <c r="K574" s="37"/>
      <c r="L574" s="37"/>
      <c r="M574" s="37"/>
      <c r="N574" s="37"/>
      <c r="P574" s="189">
        <f t="shared" si="101"/>
        <v>0</v>
      </c>
      <c r="Q574" s="37"/>
      <c r="R574" s="188"/>
      <c r="S574" s="190">
        <f t="shared" si="102"/>
        <v>0</v>
      </c>
      <c r="T574" s="190">
        <f t="shared" si="102"/>
        <v>0</v>
      </c>
      <c r="U574" s="190">
        <f t="shared" si="102"/>
        <v>0</v>
      </c>
      <c r="V574" s="190">
        <f t="shared" si="102"/>
        <v>0</v>
      </c>
      <c r="W574" s="190">
        <f t="shared" si="102"/>
        <v>0</v>
      </c>
      <c r="X574" s="190">
        <f t="shared" si="102"/>
        <v>0</v>
      </c>
      <c r="Y574" s="190">
        <f t="shared" si="102"/>
        <v>0</v>
      </c>
      <c r="Z574" s="190">
        <f t="shared" si="102"/>
        <v>0</v>
      </c>
      <c r="AA574" s="190">
        <f t="shared" si="102"/>
        <v>0</v>
      </c>
      <c r="AB574" s="190">
        <f t="shared" si="102"/>
        <v>0</v>
      </c>
      <c r="AC574" s="190">
        <f t="shared" si="102"/>
        <v>0</v>
      </c>
      <c r="AD574" s="190">
        <f t="shared" si="102"/>
        <v>0</v>
      </c>
      <c r="AE574" s="190">
        <f t="shared" si="102"/>
        <v>0</v>
      </c>
      <c r="AF574" s="190">
        <f t="shared" si="102"/>
        <v>0</v>
      </c>
      <c r="AG574" s="190">
        <f t="shared" si="102"/>
        <v>0</v>
      </c>
      <c r="AH574" s="190">
        <f t="shared" si="102"/>
        <v>0</v>
      </c>
      <c r="AI574" s="190">
        <f t="shared" si="102"/>
        <v>0</v>
      </c>
      <c r="AJ574" s="190">
        <f t="shared" si="102"/>
        <v>0</v>
      </c>
      <c r="AK574" s="190">
        <f t="shared" si="102"/>
        <v>0</v>
      </c>
      <c r="AL574" s="190">
        <f t="shared" si="102"/>
        <v>0</v>
      </c>
      <c r="AM574" s="190">
        <f t="shared" si="102"/>
        <v>0</v>
      </c>
      <c r="AN574" s="190">
        <f t="shared" si="102"/>
        <v>0</v>
      </c>
      <c r="AO574" s="190">
        <f t="shared" si="102"/>
        <v>0</v>
      </c>
      <c r="AP574" s="190">
        <f t="shared" si="102"/>
        <v>0</v>
      </c>
      <c r="AQ574" s="190">
        <f t="shared" si="103"/>
        <v>0</v>
      </c>
      <c r="AR574" s="190">
        <f t="shared" si="103"/>
        <v>0</v>
      </c>
      <c r="AS574" s="190">
        <f t="shared" si="103"/>
        <v>0</v>
      </c>
      <c r="AT574" s="190">
        <f t="shared" si="103"/>
        <v>0</v>
      </c>
      <c r="AU574" s="190">
        <f t="shared" si="103"/>
        <v>0</v>
      </c>
      <c r="AV574" s="190">
        <f t="shared" si="103"/>
        <v>0</v>
      </c>
      <c r="AW574" s="190">
        <f t="shared" si="103"/>
        <v>0</v>
      </c>
      <c r="AX574" s="190">
        <f t="shared" si="103"/>
        <v>0</v>
      </c>
      <c r="AY574" s="190">
        <f t="shared" si="103"/>
        <v>0</v>
      </c>
      <c r="AZ574" s="190">
        <f t="shared" si="103"/>
        <v>0</v>
      </c>
      <c r="BA574" s="190">
        <f t="shared" si="103"/>
        <v>0</v>
      </c>
      <c r="BB574" s="190">
        <f t="shared" si="103"/>
        <v>0</v>
      </c>
    </row>
    <row r="575" s="179" customFormat="1" ht="15.75" hidden="1" outlineLevel="1">
      <c r="E575" s="37"/>
      <c r="K575" s="37"/>
      <c r="L575" s="37"/>
      <c r="M575" s="37"/>
      <c r="N575" s="37"/>
      <c r="P575" s="189">
        <f t="shared" si="101"/>
        <v>0</v>
      </c>
      <c r="Q575" s="37"/>
      <c r="R575" s="188"/>
      <c r="S575" s="190">
        <f t="shared" si="102"/>
        <v>0</v>
      </c>
      <c r="T575" s="190">
        <f t="shared" si="102"/>
        <v>0</v>
      </c>
      <c r="U575" s="190">
        <f t="shared" si="102"/>
        <v>0</v>
      </c>
      <c r="V575" s="190">
        <f t="shared" si="102"/>
        <v>0</v>
      </c>
      <c r="W575" s="190">
        <f t="shared" si="102"/>
        <v>0</v>
      </c>
      <c r="X575" s="190">
        <f t="shared" si="102"/>
        <v>0</v>
      </c>
      <c r="Y575" s="190">
        <f t="shared" si="102"/>
        <v>0</v>
      </c>
      <c r="Z575" s="190">
        <f t="shared" si="102"/>
        <v>0</v>
      </c>
      <c r="AA575" s="190">
        <f t="shared" si="102"/>
        <v>0</v>
      </c>
      <c r="AB575" s="190">
        <f t="shared" si="102"/>
        <v>0</v>
      </c>
      <c r="AC575" s="190">
        <f t="shared" si="102"/>
        <v>0</v>
      </c>
      <c r="AD575" s="190">
        <f t="shared" si="102"/>
        <v>0</v>
      </c>
      <c r="AE575" s="190">
        <f t="shared" si="102"/>
        <v>0</v>
      </c>
      <c r="AF575" s="190">
        <f t="shared" si="102"/>
        <v>0</v>
      </c>
      <c r="AG575" s="190">
        <f t="shared" si="102"/>
        <v>0</v>
      </c>
      <c r="AH575" s="190">
        <f t="shared" si="102"/>
        <v>0</v>
      </c>
      <c r="AI575" s="190">
        <f t="shared" si="102"/>
        <v>0</v>
      </c>
      <c r="AJ575" s="190">
        <f t="shared" si="102"/>
        <v>0</v>
      </c>
      <c r="AK575" s="190">
        <f t="shared" si="102"/>
        <v>0</v>
      </c>
      <c r="AL575" s="190">
        <f t="shared" si="102"/>
        <v>0</v>
      </c>
      <c r="AM575" s="190">
        <f t="shared" si="102"/>
        <v>0</v>
      </c>
      <c r="AN575" s="190">
        <f t="shared" si="102"/>
        <v>0</v>
      </c>
      <c r="AO575" s="190">
        <f t="shared" si="102"/>
        <v>0</v>
      </c>
      <c r="AP575" s="190">
        <f t="shared" si="102"/>
        <v>0</v>
      </c>
      <c r="AQ575" s="190">
        <f t="shared" si="103"/>
        <v>0</v>
      </c>
      <c r="AR575" s="190">
        <f t="shared" si="103"/>
        <v>0</v>
      </c>
      <c r="AS575" s="190">
        <f t="shared" si="103"/>
        <v>0</v>
      </c>
      <c r="AT575" s="190">
        <f t="shared" si="103"/>
        <v>0</v>
      </c>
      <c r="AU575" s="190">
        <f t="shared" si="103"/>
        <v>0</v>
      </c>
      <c r="AV575" s="190">
        <f t="shared" si="103"/>
        <v>0</v>
      </c>
      <c r="AW575" s="190">
        <f t="shared" si="103"/>
        <v>0</v>
      </c>
      <c r="AX575" s="190">
        <f t="shared" si="103"/>
        <v>0</v>
      </c>
      <c r="AY575" s="190">
        <f t="shared" si="103"/>
        <v>0</v>
      </c>
      <c r="AZ575" s="190">
        <f t="shared" si="103"/>
        <v>0</v>
      </c>
      <c r="BA575" s="190">
        <f t="shared" si="103"/>
        <v>0</v>
      </c>
      <c r="BB575" s="190">
        <f t="shared" si="103"/>
        <v>0</v>
      </c>
    </row>
    <row r="576" s="179" customFormat="1" ht="15.75" hidden="1" outlineLevel="1">
      <c r="E576" s="37"/>
      <c r="K576" s="37"/>
      <c r="L576" s="37"/>
      <c r="M576" s="37"/>
      <c r="N576" s="37"/>
      <c r="P576" s="189">
        <f t="shared" si="101"/>
        <v>0</v>
      </c>
      <c r="Q576" s="37"/>
      <c r="R576" s="188"/>
      <c r="S576" s="190">
        <f t="shared" si="102"/>
        <v>0</v>
      </c>
      <c r="T576" s="190">
        <f t="shared" si="102"/>
        <v>0</v>
      </c>
      <c r="U576" s="190">
        <f t="shared" si="102"/>
        <v>0</v>
      </c>
      <c r="V576" s="190">
        <f t="shared" si="102"/>
        <v>0</v>
      </c>
      <c r="W576" s="190">
        <f t="shared" si="102"/>
        <v>0</v>
      </c>
      <c r="X576" s="190">
        <f t="shared" si="102"/>
        <v>0</v>
      </c>
      <c r="Y576" s="190">
        <f t="shared" si="102"/>
        <v>0</v>
      </c>
      <c r="Z576" s="190">
        <f t="shared" si="102"/>
        <v>0</v>
      </c>
      <c r="AA576" s="190">
        <f t="shared" si="102"/>
        <v>0</v>
      </c>
      <c r="AB576" s="190">
        <f t="shared" si="102"/>
        <v>0</v>
      </c>
      <c r="AC576" s="190">
        <f t="shared" si="102"/>
        <v>0</v>
      </c>
      <c r="AD576" s="190">
        <f t="shared" si="102"/>
        <v>0</v>
      </c>
      <c r="AE576" s="190">
        <f t="shared" si="102"/>
        <v>0</v>
      </c>
      <c r="AF576" s="190">
        <f t="shared" si="102"/>
        <v>0</v>
      </c>
      <c r="AG576" s="190">
        <f t="shared" si="102"/>
        <v>0</v>
      </c>
      <c r="AH576" s="190">
        <f t="shared" si="102"/>
        <v>0</v>
      </c>
      <c r="AI576" s="190">
        <f t="shared" si="102"/>
        <v>0</v>
      </c>
      <c r="AJ576" s="190">
        <f t="shared" si="102"/>
        <v>0</v>
      </c>
      <c r="AK576" s="190">
        <f t="shared" si="102"/>
        <v>0</v>
      </c>
      <c r="AL576" s="190">
        <f t="shared" si="102"/>
        <v>0</v>
      </c>
      <c r="AM576" s="190">
        <f t="shared" si="102"/>
        <v>0</v>
      </c>
      <c r="AN576" s="190">
        <f t="shared" si="102"/>
        <v>0</v>
      </c>
      <c r="AO576" s="190">
        <f t="shared" si="102"/>
        <v>0</v>
      </c>
      <c r="AP576" s="190">
        <f t="shared" si="102"/>
        <v>0</v>
      </c>
      <c r="AQ576" s="190">
        <f t="shared" si="103"/>
        <v>0</v>
      </c>
      <c r="AR576" s="190">
        <f t="shared" si="103"/>
        <v>0</v>
      </c>
      <c r="AS576" s="190">
        <f t="shared" si="103"/>
        <v>0</v>
      </c>
      <c r="AT576" s="190">
        <f t="shared" si="103"/>
        <v>0</v>
      </c>
      <c r="AU576" s="190">
        <f t="shared" si="103"/>
        <v>0</v>
      </c>
      <c r="AV576" s="190">
        <f t="shared" si="103"/>
        <v>0</v>
      </c>
      <c r="AW576" s="190">
        <f t="shared" si="103"/>
        <v>0</v>
      </c>
      <c r="AX576" s="190">
        <f t="shared" si="103"/>
        <v>0</v>
      </c>
      <c r="AY576" s="190">
        <f t="shared" si="103"/>
        <v>0</v>
      </c>
      <c r="AZ576" s="190">
        <f t="shared" si="103"/>
        <v>0</v>
      </c>
      <c r="BA576" s="190">
        <f t="shared" si="103"/>
        <v>0</v>
      </c>
      <c r="BB576" s="190">
        <f t="shared" si="103"/>
        <v>0</v>
      </c>
    </row>
    <row r="577" s="179" customFormat="1" ht="15.75" hidden="1" outlineLevel="1">
      <c r="E577" s="37"/>
      <c r="K577" s="37"/>
      <c r="L577" s="37"/>
      <c r="M577" s="37"/>
      <c r="N577" s="37"/>
      <c r="P577" s="189">
        <f t="shared" si="101"/>
        <v>0</v>
      </c>
      <c r="Q577" s="37"/>
      <c r="R577" s="188"/>
      <c r="S577" s="190">
        <f t="shared" si="102"/>
        <v>0</v>
      </c>
      <c r="T577" s="190">
        <f t="shared" si="102"/>
        <v>0</v>
      </c>
      <c r="U577" s="190">
        <f t="shared" si="102"/>
        <v>0</v>
      </c>
      <c r="V577" s="190">
        <f t="shared" si="102"/>
        <v>0</v>
      </c>
      <c r="W577" s="190">
        <f t="shared" si="102"/>
        <v>0</v>
      </c>
      <c r="X577" s="190">
        <f t="shared" si="102"/>
        <v>0</v>
      </c>
      <c r="Y577" s="190">
        <f t="shared" si="102"/>
        <v>0</v>
      </c>
      <c r="Z577" s="190">
        <f t="shared" si="102"/>
        <v>0</v>
      </c>
      <c r="AA577" s="190">
        <f t="shared" si="102"/>
        <v>0</v>
      </c>
      <c r="AB577" s="190">
        <f t="shared" si="102"/>
        <v>0</v>
      </c>
      <c r="AC577" s="190">
        <f t="shared" si="102"/>
        <v>0</v>
      </c>
      <c r="AD577" s="190">
        <f t="shared" si="102"/>
        <v>0</v>
      </c>
      <c r="AE577" s="190">
        <f t="shared" si="102"/>
        <v>0</v>
      </c>
      <c r="AF577" s="190">
        <f t="shared" si="102"/>
        <v>0</v>
      </c>
      <c r="AG577" s="190">
        <f t="shared" si="102"/>
        <v>0</v>
      </c>
      <c r="AH577" s="190">
        <f t="shared" si="102"/>
        <v>0</v>
      </c>
      <c r="AI577" s="190">
        <f t="shared" si="102"/>
        <v>0</v>
      </c>
      <c r="AJ577" s="190">
        <f t="shared" si="102"/>
        <v>0</v>
      </c>
      <c r="AK577" s="190">
        <f t="shared" si="102"/>
        <v>0</v>
      </c>
      <c r="AL577" s="190">
        <f t="shared" si="102"/>
        <v>0</v>
      </c>
      <c r="AM577" s="190">
        <f t="shared" si="102"/>
        <v>0</v>
      </c>
      <c r="AN577" s="190">
        <f t="shared" si="102"/>
        <v>0</v>
      </c>
      <c r="AO577" s="190">
        <f t="shared" si="102"/>
        <v>0</v>
      </c>
      <c r="AP577" s="190">
        <f t="shared" si="102"/>
        <v>0</v>
      </c>
      <c r="AQ577" s="190">
        <f t="shared" si="103"/>
        <v>0</v>
      </c>
      <c r="AR577" s="190">
        <f t="shared" si="103"/>
        <v>0</v>
      </c>
      <c r="AS577" s="190">
        <f t="shared" si="103"/>
        <v>0</v>
      </c>
      <c r="AT577" s="190">
        <f t="shared" si="103"/>
        <v>0</v>
      </c>
      <c r="AU577" s="190">
        <f t="shared" si="103"/>
        <v>0</v>
      </c>
      <c r="AV577" s="190">
        <f t="shared" si="103"/>
        <v>0</v>
      </c>
      <c r="AW577" s="190">
        <f t="shared" si="103"/>
        <v>0</v>
      </c>
      <c r="AX577" s="190">
        <f t="shared" si="103"/>
        <v>0</v>
      </c>
      <c r="AY577" s="190">
        <f t="shared" si="103"/>
        <v>0</v>
      </c>
      <c r="AZ577" s="190">
        <f t="shared" si="103"/>
        <v>0</v>
      </c>
      <c r="BA577" s="190">
        <f t="shared" si="103"/>
        <v>0</v>
      </c>
      <c r="BB577" s="190">
        <f t="shared" si="103"/>
        <v>0</v>
      </c>
    </row>
    <row r="578" s="179" customFormat="1" ht="15.75" hidden="1" outlineLevel="1">
      <c r="E578" s="37"/>
      <c r="K578" s="37"/>
      <c r="L578" s="37"/>
      <c r="M578" s="37"/>
      <c r="N578" s="37"/>
      <c r="P578" s="189">
        <f t="shared" si="101"/>
        <v>0</v>
      </c>
      <c r="Q578" s="37"/>
      <c r="R578" s="188"/>
      <c r="S578" s="190">
        <f t="shared" si="102"/>
        <v>0</v>
      </c>
      <c r="T578" s="190">
        <f t="shared" si="102"/>
        <v>0</v>
      </c>
      <c r="U578" s="190">
        <f t="shared" si="102"/>
        <v>0</v>
      </c>
      <c r="V578" s="190">
        <f t="shared" si="102"/>
        <v>0</v>
      </c>
      <c r="W578" s="190">
        <f t="shared" si="102"/>
        <v>0</v>
      </c>
      <c r="X578" s="190">
        <f t="shared" si="102"/>
        <v>0</v>
      </c>
      <c r="Y578" s="190">
        <f t="shared" si="102"/>
        <v>0</v>
      </c>
      <c r="Z578" s="190">
        <f t="shared" si="102"/>
        <v>0</v>
      </c>
      <c r="AA578" s="190">
        <f t="shared" si="102"/>
        <v>0</v>
      </c>
      <c r="AB578" s="190">
        <f t="shared" si="102"/>
        <v>0</v>
      </c>
      <c r="AC578" s="190">
        <f t="shared" si="102"/>
        <v>0</v>
      </c>
      <c r="AD578" s="190">
        <f t="shared" si="102"/>
        <v>0</v>
      </c>
      <c r="AE578" s="190">
        <f t="shared" si="102"/>
        <v>0</v>
      </c>
      <c r="AF578" s="190">
        <f t="shared" si="102"/>
        <v>0</v>
      </c>
      <c r="AG578" s="190">
        <f t="shared" si="102"/>
        <v>0</v>
      </c>
      <c r="AH578" s="190">
        <f t="shared" si="102"/>
        <v>0</v>
      </c>
      <c r="AI578" s="190">
        <f t="shared" si="102"/>
        <v>0</v>
      </c>
      <c r="AJ578" s="190">
        <f t="shared" si="102"/>
        <v>0</v>
      </c>
      <c r="AK578" s="190">
        <f t="shared" si="102"/>
        <v>0</v>
      </c>
      <c r="AL578" s="190">
        <f t="shared" si="102"/>
        <v>0</v>
      </c>
      <c r="AM578" s="190">
        <f t="shared" si="102"/>
        <v>0</v>
      </c>
      <c r="AN578" s="190">
        <f t="shared" si="102"/>
        <v>0</v>
      </c>
      <c r="AO578" s="190">
        <f t="shared" si="102"/>
        <v>0</v>
      </c>
      <c r="AP578" s="190">
        <f t="shared" si="102"/>
        <v>0</v>
      </c>
      <c r="AQ578" s="190">
        <f t="shared" si="103"/>
        <v>0</v>
      </c>
      <c r="AR578" s="190">
        <f t="shared" si="103"/>
        <v>0</v>
      </c>
      <c r="AS578" s="190">
        <f t="shared" si="103"/>
        <v>0</v>
      </c>
      <c r="AT578" s="190">
        <f t="shared" si="103"/>
        <v>0</v>
      </c>
      <c r="AU578" s="190">
        <f t="shared" si="103"/>
        <v>0</v>
      </c>
      <c r="AV578" s="190">
        <f t="shared" si="103"/>
        <v>0</v>
      </c>
      <c r="AW578" s="190">
        <f t="shared" si="103"/>
        <v>0</v>
      </c>
      <c r="AX578" s="190">
        <f t="shared" si="103"/>
        <v>0</v>
      </c>
      <c r="AY578" s="190">
        <f t="shared" si="103"/>
        <v>0</v>
      </c>
      <c r="AZ578" s="190">
        <f t="shared" si="103"/>
        <v>0</v>
      </c>
      <c r="BA578" s="190">
        <f t="shared" si="103"/>
        <v>0</v>
      </c>
      <c r="BB578" s="190">
        <f t="shared" si="103"/>
        <v>0</v>
      </c>
    </row>
    <row r="579" s="179" customFormat="1" ht="15.75" hidden="1" outlineLevel="1">
      <c r="E579" s="37"/>
      <c r="K579" s="37"/>
      <c r="L579" s="37"/>
      <c r="M579" s="37"/>
      <c r="N579" s="37"/>
      <c r="P579" s="189">
        <f t="shared" si="101"/>
        <v>0</v>
      </c>
      <c r="Q579" s="37"/>
      <c r="R579" s="188"/>
      <c r="S579" s="190">
        <f t="shared" si="102"/>
        <v>0</v>
      </c>
      <c r="T579" s="190">
        <f t="shared" si="102"/>
        <v>0</v>
      </c>
      <c r="U579" s="190">
        <f t="shared" si="102"/>
        <v>0</v>
      </c>
      <c r="V579" s="190">
        <f t="shared" si="102"/>
        <v>0</v>
      </c>
      <c r="W579" s="190">
        <f t="shared" si="102"/>
        <v>0</v>
      </c>
      <c r="X579" s="190">
        <f t="shared" si="102"/>
        <v>0</v>
      </c>
      <c r="Y579" s="190">
        <f t="shared" si="102"/>
        <v>0</v>
      </c>
      <c r="Z579" s="190">
        <f t="shared" si="102"/>
        <v>0</v>
      </c>
      <c r="AA579" s="190">
        <f t="shared" si="102"/>
        <v>0</v>
      </c>
      <c r="AB579" s="190">
        <f t="shared" si="102"/>
        <v>0</v>
      </c>
      <c r="AC579" s="190">
        <f t="shared" si="102"/>
        <v>0</v>
      </c>
      <c r="AD579" s="190">
        <f t="shared" si="102"/>
        <v>0</v>
      </c>
      <c r="AE579" s="190">
        <f t="shared" si="102"/>
        <v>0</v>
      </c>
      <c r="AF579" s="190">
        <f t="shared" si="102"/>
        <v>0</v>
      </c>
      <c r="AG579" s="190">
        <f t="shared" si="102"/>
        <v>0</v>
      </c>
      <c r="AH579" s="190">
        <f t="shared" si="102"/>
        <v>0</v>
      </c>
      <c r="AI579" s="190">
        <f t="shared" si="102"/>
        <v>0</v>
      </c>
      <c r="AJ579" s="190">
        <f t="shared" si="102"/>
        <v>0</v>
      </c>
      <c r="AK579" s="190">
        <f t="shared" si="102"/>
        <v>0</v>
      </c>
      <c r="AL579" s="190">
        <f t="shared" si="102"/>
        <v>0</v>
      </c>
      <c r="AM579" s="190">
        <f t="shared" si="102"/>
        <v>0</v>
      </c>
      <c r="AN579" s="190">
        <f t="shared" si="102"/>
        <v>0</v>
      </c>
      <c r="AO579" s="190">
        <f t="shared" si="102"/>
        <v>0</v>
      </c>
      <c r="AP579" s="190">
        <f t="shared" si="102"/>
        <v>0</v>
      </c>
      <c r="AQ579" s="190">
        <f t="shared" si="103"/>
        <v>0</v>
      </c>
      <c r="AR579" s="190">
        <f t="shared" si="103"/>
        <v>0</v>
      </c>
      <c r="AS579" s="190">
        <f t="shared" si="103"/>
        <v>0</v>
      </c>
      <c r="AT579" s="190">
        <f t="shared" si="103"/>
        <v>0</v>
      </c>
      <c r="AU579" s="190">
        <f t="shared" si="103"/>
        <v>0</v>
      </c>
      <c r="AV579" s="190">
        <f t="shared" si="103"/>
        <v>0</v>
      </c>
      <c r="AW579" s="190">
        <f t="shared" si="103"/>
        <v>0</v>
      </c>
      <c r="AX579" s="190">
        <f t="shared" si="103"/>
        <v>0</v>
      </c>
      <c r="AY579" s="190">
        <f t="shared" si="103"/>
        <v>0</v>
      </c>
      <c r="AZ579" s="190">
        <f t="shared" si="103"/>
        <v>0</v>
      </c>
      <c r="BA579" s="190">
        <f t="shared" si="103"/>
        <v>0</v>
      </c>
      <c r="BB579" s="190">
        <f t="shared" si="103"/>
        <v>0</v>
      </c>
    </row>
    <row r="580" s="179" customFormat="1" ht="15.75" hidden="1" outlineLevel="1">
      <c r="E580" s="37"/>
      <c r="K580" s="37"/>
      <c r="L580" s="37"/>
      <c r="M580" s="37"/>
      <c r="N580" s="37"/>
      <c r="P580" s="189">
        <f t="shared" si="101"/>
        <v>0</v>
      </c>
      <c r="Q580" s="37"/>
      <c r="R580" s="188"/>
      <c r="S580" s="190">
        <f t="shared" si="102"/>
        <v>0</v>
      </c>
      <c r="T580" s="190">
        <f t="shared" si="102"/>
        <v>0</v>
      </c>
      <c r="U580" s="190">
        <f t="shared" si="102"/>
        <v>0</v>
      </c>
      <c r="V580" s="190">
        <f t="shared" si="102"/>
        <v>0</v>
      </c>
      <c r="W580" s="190">
        <f t="shared" si="102"/>
        <v>0</v>
      </c>
      <c r="X580" s="190">
        <f t="shared" si="102"/>
        <v>0</v>
      </c>
      <c r="Y580" s="190">
        <f t="shared" si="102"/>
        <v>0</v>
      </c>
      <c r="Z580" s="190">
        <f t="shared" si="102"/>
        <v>0</v>
      </c>
      <c r="AA580" s="190">
        <f t="shared" si="102"/>
        <v>0</v>
      </c>
      <c r="AB580" s="190">
        <f t="shared" si="102"/>
        <v>0</v>
      </c>
      <c r="AC580" s="190">
        <f t="shared" si="102"/>
        <v>0</v>
      </c>
      <c r="AD580" s="190">
        <f t="shared" si="102"/>
        <v>0</v>
      </c>
      <c r="AE580" s="190">
        <f t="shared" si="102"/>
        <v>0</v>
      </c>
      <c r="AF580" s="190">
        <f t="shared" si="102"/>
        <v>0</v>
      </c>
      <c r="AG580" s="190">
        <f t="shared" si="102"/>
        <v>0</v>
      </c>
      <c r="AH580" s="190">
        <f t="shared" si="102"/>
        <v>0</v>
      </c>
      <c r="AI580" s="190">
        <f t="shared" si="102"/>
        <v>0</v>
      </c>
      <c r="AJ580" s="190">
        <f t="shared" si="102"/>
        <v>0</v>
      </c>
      <c r="AK580" s="190">
        <f t="shared" si="102"/>
        <v>0</v>
      </c>
      <c r="AL580" s="190">
        <f t="shared" si="102"/>
        <v>0</v>
      </c>
      <c r="AM580" s="190">
        <f t="shared" si="102"/>
        <v>0</v>
      </c>
      <c r="AN580" s="190">
        <f t="shared" si="102"/>
        <v>0</v>
      </c>
      <c r="AO580" s="190">
        <f t="shared" si="102"/>
        <v>0</v>
      </c>
      <c r="AP580" s="190">
        <f t="shared" si="102"/>
        <v>0</v>
      </c>
      <c r="AQ580" s="190">
        <f t="shared" si="103"/>
        <v>0</v>
      </c>
      <c r="AR580" s="190">
        <f t="shared" si="103"/>
        <v>0</v>
      </c>
      <c r="AS580" s="190">
        <f t="shared" si="103"/>
        <v>0</v>
      </c>
      <c r="AT580" s="190">
        <f t="shared" si="103"/>
        <v>0</v>
      </c>
      <c r="AU580" s="190">
        <f t="shared" si="103"/>
        <v>0</v>
      </c>
      <c r="AV580" s="190">
        <f t="shared" si="103"/>
        <v>0</v>
      </c>
      <c r="AW580" s="190">
        <f t="shared" si="103"/>
        <v>0</v>
      </c>
      <c r="AX580" s="190">
        <f t="shared" si="103"/>
        <v>0</v>
      </c>
      <c r="AY580" s="190">
        <f t="shared" si="103"/>
        <v>0</v>
      </c>
      <c r="AZ580" s="190">
        <f t="shared" si="103"/>
        <v>0</v>
      </c>
      <c r="BA580" s="190">
        <f t="shared" si="103"/>
        <v>0</v>
      </c>
      <c r="BB580" s="190">
        <f t="shared" si="103"/>
        <v>0</v>
      </c>
    </row>
    <row r="581" s="179" customFormat="1" ht="15.75" hidden="1" outlineLevel="1">
      <c r="E581" s="37"/>
      <c r="K581" s="37"/>
      <c r="L581" s="37"/>
      <c r="M581" s="37"/>
      <c r="N581" s="37"/>
      <c r="P581" s="189">
        <f t="shared" si="101"/>
        <v>0</v>
      </c>
      <c r="Q581" s="37"/>
      <c r="R581" s="188"/>
      <c r="S581" s="190">
        <f t="shared" si="102"/>
        <v>0</v>
      </c>
      <c r="T581" s="190">
        <f t="shared" si="102"/>
        <v>0</v>
      </c>
      <c r="U581" s="190">
        <f t="shared" si="102"/>
        <v>0</v>
      </c>
      <c r="V581" s="190">
        <f t="shared" si="102"/>
        <v>0</v>
      </c>
      <c r="W581" s="190">
        <f t="shared" si="102"/>
        <v>0</v>
      </c>
      <c r="X581" s="190">
        <f t="shared" si="102"/>
        <v>0</v>
      </c>
      <c r="Y581" s="190">
        <f t="shared" si="102"/>
        <v>0</v>
      </c>
      <c r="Z581" s="190">
        <f t="shared" si="102"/>
        <v>0</v>
      </c>
      <c r="AA581" s="190">
        <f t="shared" si="102"/>
        <v>0</v>
      </c>
      <c r="AB581" s="190">
        <f t="shared" si="102"/>
        <v>0</v>
      </c>
      <c r="AC581" s="190">
        <f t="shared" si="102"/>
        <v>0</v>
      </c>
      <c r="AD581" s="190">
        <f t="shared" si="102"/>
        <v>0</v>
      </c>
      <c r="AE581" s="190">
        <f t="shared" si="102"/>
        <v>0</v>
      </c>
      <c r="AF581" s="190">
        <f t="shared" si="102"/>
        <v>0</v>
      </c>
      <c r="AG581" s="190">
        <f t="shared" si="102"/>
        <v>0</v>
      </c>
      <c r="AH581" s="190">
        <f t="shared" si="102"/>
        <v>0</v>
      </c>
      <c r="AI581" s="190">
        <f t="shared" si="102"/>
        <v>0</v>
      </c>
      <c r="AJ581" s="190">
        <f t="shared" si="102"/>
        <v>0</v>
      </c>
      <c r="AK581" s="190">
        <f t="shared" si="102"/>
        <v>0</v>
      </c>
      <c r="AL581" s="190">
        <f t="shared" si="102"/>
        <v>0</v>
      </c>
      <c r="AM581" s="190">
        <f t="shared" si="102"/>
        <v>0</v>
      </c>
      <c r="AN581" s="190">
        <f t="shared" si="102"/>
        <v>0</v>
      </c>
      <c r="AO581" s="190">
        <f t="shared" si="102"/>
        <v>0</v>
      </c>
      <c r="AP581" s="190">
        <f t="shared" si="102"/>
        <v>0</v>
      </c>
      <c r="AQ581" s="190">
        <f t="shared" si="103"/>
        <v>0</v>
      </c>
      <c r="AR581" s="190">
        <f t="shared" si="103"/>
        <v>0</v>
      </c>
      <c r="AS581" s="190">
        <f t="shared" si="103"/>
        <v>0</v>
      </c>
      <c r="AT581" s="190">
        <f t="shared" si="103"/>
        <v>0</v>
      </c>
      <c r="AU581" s="190">
        <f t="shared" si="103"/>
        <v>0</v>
      </c>
      <c r="AV581" s="190">
        <f t="shared" si="103"/>
        <v>0</v>
      </c>
      <c r="AW581" s="190">
        <f t="shared" si="103"/>
        <v>0</v>
      </c>
      <c r="AX581" s="190">
        <f t="shared" si="103"/>
        <v>0</v>
      </c>
      <c r="AY581" s="190">
        <f t="shared" si="103"/>
        <v>0</v>
      </c>
      <c r="AZ581" s="190">
        <f t="shared" si="103"/>
        <v>0</v>
      </c>
      <c r="BA581" s="190">
        <f t="shared" si="103"/>
        <v>0</v>
      </c>
      <c r="BB581" s="190">
        <f t="shared" si="103"/>
        <v>0</v>
      </c>
    </row>
    <row r="582" s="179" customFormat="1" ht="15.75" hidden="1" outlineLevel="1">
      <c r="E582" s="37"/>
      <c r="K582" s="37"/>
      <c r="L582" s="37"/>
      <c r="M582" s="37"/>
      <c r="N582" s="37"/>
      <c r="P582" s="189">
        <f t="shared" si="101"/>
        <v>0</v>
      </c>
      <c r="Q582" s="37"/>
      <c r="R582" s="188"/>
      <c r="S582" s="190">
        <f t="shared" si="102"/>
        <v>0</v>
      </c>
      <c r="T582" s="190">
        <f t="shared" si="102"/>
        <v>0</v>
      </c>
      <c r="U582" s="190">
        <f t="shared" si="102"/>
        <v>0</v>
      </c>
      <c r="V582" s="190">
        <f t="shared" si="102"/>
        <v>0</v>
      </c>
      <c r="W582" s="190">
        <f t="shared" si="102"/>
        <v>0</v>
      </c>
      <c r="X582" s="190">
        <f t="shared" si="102"/>
        <v>0</v>
      </c>
      <c r="Y582" s="190">
        <f t="shared" si="102"/>
        <v>0</v>
      </c>
      <c r="Z582" s="190">
        <f t="shared" si="102"/>
        <v>0</v>
      </c>
      <c r="AA582" s="190">
        <f t="shared" si="102"/>
        <v>0</v>
      </c>
      <c r="AB582" s="190">
        <f t="shared" si="102"/>
        <v>0</v>
      </c>
      <c r="AC582" s="190">
        <f t="shared" si="102"/>
        <v>0</v>
      </c>
      <c r="AD582" s="190">
        <f t="shared" si="102"/>
        <v>0</v>
      </c>
      <c r="AE582" s="190">
        <f t="shared" si="102"/>
        <v>0</v>
      </c>
      <c r="AF582" s="190">
        <f t="shared" si="102"/>
        <v>0</v>
      </c>
      <c r="AG582" s="190">
        <f t="shared" si="102"/>
        <v>0</v>
      </c>
      <c r="AH582" s="190">
        <f t="shared" si="102"/>
        <v>0</v>
      </c>
      <c r="AI582" s="190">
        <f t="shared" si="102"/>
        <v>0</v>
      </c>
      <c r="AJ582" s="190">
        <f t="shared" si="102"/>
        <v>0</v>
      </c>
      <c r="AK582" s="190">
        <f t="shared" si="102"/>
        <v>0</v>
      </c>
      <c r="AL582" s="190">
        <f t="shared" si="102"/>
        <v>0</v>
      </c>
      <c r="AM582" s="190">
        <f t="shared" si="102"/>
        <v>0</v>
      </c>
      <c r="AN582" s="190">
        <f t="shared" si="102"/>
        <v>0</v>
      </c>
      <c r="AO582" s="190">
        <f t="shared" si="102"/>
        <v>0</v>
      </c>
      <c r="AP582" s="190">
        <f t="shared" si="102"/>
        <v>0</v>
      </c>
      <c r="AQ582" s="190">
        <f t="shared" si="103"/>
        <v>0</v>
      </c>
      <c r="AR582" s="190">
        <f t="shared" si="103"/>
        <v>0</v>
      </c>
      <c r="AS582" s="190">
        <f t="shared" si="103"/>
        <v>0</v>
      </c>
      <c r="AT582" s="190">
        <f t="shared" si="103"/>
        <v>0</v>
      </c>
      <c r="AU582" s="190">
        <f t="shared" si="103"/>
        <v>0</v>
      </c>
      <c r="AV582" s="190">
        <f t="shared" si="103"/>
        <v>0</v>
      </c>
      <c r="AW582" s="190">
        <f t="shared" si="103"/>
        <v>0</v>
      </c>
      <c r="AX582" s="190">
        <f t="shared" si="103"/>
        <v>0</v>
      </c>
      <c r="AY582" s="190">
        <f t="shared" si="103"/>
        <v>0</v>
      </c>
      <c r="AZ582" s="190">
        <f t="shared" si="103"/>
        <v>0</v>
      </c>
      <c r="BA582" s="190">
        <f t="shared" si="103"/>
        <v>0</v>
      </c>
      <c r="BB582" s="190">
        <f t="shared" si="103"/>
        <v>0</v>
      </c>
    </row>
    <row r="583" s="179" customFormat="1" ht="15.75" hidden="1" outlineLevel="1">
      <c r="E583" s="37"/>
      <c r="K583" s="37"/>
      <c r="L583" s="37"/>
      <c r="M583" s="37"/>
      <c r="N583" s="37"/>
      <c r="P583" s="189">
        <f t="shared" si="101"/>
        <v>0</v>
      </c>
      <c r="Q583" s="37"/>
      <c r="R583" s="188"/>
      <c r="S583" s="190">
        <f t="shared" si="102"/>
        <v>0</v>
      </c>
      <c r="T583" s="190">
        <f t="shared" si="102"/>
        <v>0</v>
      </c>
      <c r="U583" s="190">
        <f t="shared" si="102"/>
        <v>0</v>
      </c>
      <c r="V583" s="190">
        <f t="shared" si="102"/>
        <v>0</v>
      </c>
      <c r="W583" s="190">
        <f t="shared" si="102"/>
        <v>0</v>
      </c>
      <c r="X583" s="190">
        <f t="shared" si="102"/>
        <v>0</v>
      </c>
      <c r="Y583" s="190">
        <f t="shared" si="102"/>
        <v>0</v>
      </c>
      <c r="Z583" s="190">
        <f t="shared" si="102"/>
        <v>0</v>
      </c>
      <c r="AA583" s="190">
        <f t="shared" si="102"/>
        <v>0</v>
      </c>
      <c r="AB583" s="190">
        <f t="shared" si="102"/>
        <v>0</v>
      </c>
      <c r="AC583" s="190">
        <f t="shared" si="102"/>
        <v>0</v>
      </c>
      <c r="AD583" s="190">
        <f t="shared" si="102"/>
        <v>0</v>
      </c>
      <c r="AE583" s="190">
        <f t="shared" si="102"/>
        <v>0</v>
      </c>
      <c r="AF583" s="190">
        <f t="shared" si="102"/>
        <v>0</v>
      </c>
      <c r="AG583" s="190">
        <f t="shared" si="102"/>
        <v>0</v>
      </c>
      <c r="AH583" s="190">
        <f t="shared" si="102"/>
        <v>0</v>
      </c>
      <c r="AI583" s="190">
        <f t="shared" si="102"/>
        <v>0</v>
      </c>
      <c r="AJ583" s="190">
        <f t="shared" si="102"/>
        <v>0</v>
      </c>
      <c r="AK583" s="190">
        <f t="shared" si="102"/>
        <v>0</v>
      </c>
      <c r="AL583" s="190">
        <f t="shared" si="102"/>
        <v>0</v>
      </c>
      <c r="AM583" s="190">
        <f t="shared" si="102"/>
        <v>0</v>
      </c>
      <c r="AN583" s="190">
        <f t="shared" si="102"/>
        <v>0</v>
      </c>
      <c r="AO583" s="190">
        <f t="shared" si="102"/>
        <v>0</v>
      </c>
      <c r="AP583" s="190">
        <f t="shared" si="102"/>
        <v>0</v>
      </c>
      <c r="AQ583" s="190">
        <f t="shared" si="103"/>
        <v>0</v>
      </c>
      <c r="AR583" s="190">
        <f t="shared" si="103"/>
        <v>0</v>
      </c>
      <c r="AS583" s="190">
        <f t="shared" si="103"/>
        <v>0</v>
      </c>
      <c r="AT583" s="190">
        <f t="shared" si="103"/>
        <v>0</v>
      </c>
      <c r="AU583" s="190">
        <f t="shared" si="103"/>
        <v>0</v>
      </c>
      <c r="AV583" s="190">
        <f t="shared" si="103"/>
        <v>0</v>
      </c>
      <c r="AW583" s="190">
        <f t="shared" si="103"/>
        <v>0</v>
      </c>
      <c r="AX583" s="190">
        <f t="shared" si="103"/>
        <v>0</v>
      </c>
      <c r="AY583" s="190">
        <f t="shared" si="103"/>
        <v>0</v>
      </c>
      <c r="AZ583" s="190">
        <f t="shared" si="103"/>
        <v>0</v>
      </c>
      <c r="BA583" s="190">
        <f t="shared" si="103"/>
        <v>0</v>
      </c>
      <c r="BB583" s="190">
        <f t="shared" si="103"/>
        <v>0</v>
      </c>
    </row>
    <row r="584" s="179" customFormat="1" ht="15.75" hidden="1" outlineLevel="1">
      <c r="E584" s="37"/>
      <c r="K584" s="37"/>
      <c r="L584" s="37"/>
      <c r="M584" s="37"/>
      <c r="N584" s="37"/>
      <c r="P584" s="189">
        <f t="shared" si="101"/>
        <v>0</v>
      </c>
      <c r="Q584" s="37"/>
      <c r="R584" s="188"/>
      <c r="S584" s="190">
        <f t="shared" si="102"/>
        <v>0</v>
      </c>
      <c r="T584" s="190">
        <f t="shared" si="102"/>
        <v>0</v>
      </c>
      <c r="U584" s="190">
        <f t="shared" si="102"/>
        <v>0</v>
      </c>
      <c r="V584" s="190">
        <f t="shared" si="102"/>
        <v>0</v>
      </c>
      <c r="W584" s="190">
        <f t="shared" si="102"/>
        <v>0</v>
      </c>
      <c r="X584" s="190">
        <f t="shared" si="102"/>
        <v>0</v>
      </c>
      <c r="Y584" s="190">
        <f t="shared" si="102"/>
        <v>0</v>
      </c>
      <c r="Z584" s="190">
        <f t="shared" si="102"/>
        <v>0</v>
      </c>
      <c r="AA584" s="190">
        <f t="shared" si="102"/>
        <v>0</v>
      </c>
      <c r="AB584" s="190">
        <f t="shared" si="102"/>
        <v>0</v>
      </c>
      <c r="AC584" s="190">
        <f t="shared" si="102"/>
        <v>0</v>
      </c>
      <c r="AD584" s="190">
        <f t="shared" si="102"/>
        <v>0</v>
      </c>
      <c r="AE584" s="190">
        <f t="shared" si="102"/>
        <v>0</v>
      </c>
      <c r="AF584" s="190">
        <f t="shared" si="102"/>
        <v>0</v>
      </c>
      <c r="AG584" s="190">
        <f t="shared" si="102"/>
        <v>0</v>
      </c>
      <c r="AH584" s="190">
        <f t="shared" si="102"/>
        <v>0</v>
      </c>
      <c r="AI584" s="190">
        <f t="shared" si="102"/>
        <v>0</v>
      </c>
      <c r="AJ584" s="190">
        <f t="shared" si="102"/>
        <v>0</v>
      </c>
      <c r="AK584" s="190">
        <f t="shared" si="102"/>
        <v>0</v>
      </c>
      <c r="AL584" s="190">
        <f t="shared" si="102"/>
        <v>0</v>
      </c>
      <c r="AM584" s="190">
        <f t="shared" si="102"/>
        <v>0</v>
      </c>
      <c r="AN584" s="190">
        <f t="shared" si="102"/>
        <v>0</v>
      </c>
      <c r="AO584" s="190">
        <f t="shared" si="102"/>
        <v>0</v>
      </c>
      <c r="AP584" s="190">
        <f t="shared" si="102"/>
        <v>0</v>
      </c>
      <c r="AQ584" s="190">
        <f t="shared" si="103"/>
        <v>0</v>
      </c>
      <c r="AR584" s="190">
        <f t="shared" si="103"/>
        <v>0</v>
      </c>
      <c r="AS584" s="190">
        <f t="shared" si="103"/>
        <v>0</v>
      </c>
      <c r="AT584" s="190">
        <f t="shared" si="103"/>
        <v>0</v>
      </c>
      <c r="AU584" s="190">
        <f t="shared" si="103"/>
        <v>0</v>
      </c>
      <c r="AV584" s="190">
        <f t="shared" si="103"/>
        <v>0</v>
      </c>
      <c r="AW584" s="190">
        <f t="shared" si="103"/>
        <v>0</v>
      </c>
      <c r="AX584" s="190">
        <f t="shared" si="103"/>
        <v>0</v>
      </c>
      <c r="AY584" s="190">
        <f t="shared" si="103"/>
        <v>0</v>
      </c>
      <c r="AZ584" s="190">
        <f t="shared" si="103"/>
        <v>0</v>
      </c>
      <c r="BA584" s="190">
        <f t="shared" si="103"/>
        <v>0</v>
      </c>
      <c r="BB584" s="190">
        <f t="shared" si="103"/>
        <v>0</v>
      </c>
    </row>
    <row r="585" s="179" customFormat="1" ht="15.75" hidden="1" outlineLevel="1">
      <c r="E585" s="37"/>
      <c r="K585" s="37"/>
      <c r="L585" s="37"/>
      <c r="M585" s="37"/>
      <c r="N585" s="37"/>
      <c r="P585" s="189">
        <f t="shared" si="101"/>
        <v>0</v>
      </c>
      <c r="Q585" s="37"/>
      <c r="R585" s="188"/>
      <c r="S585" s="190">
        <f t="shared" si="102"/>
        <v>0</v>
      </c>
      <c r="T585" s="190">
        <f t="shared" si="102"/>
        <v>0</v>
      </c>
      <c r="U585" s="190">
        <f t="shared" si="102"/>
        <v>0</v>
      </c>
      <c r="V585" s="190">
        <f t="shared" si="102"/>
        <v>0</v>
      </c>
      <c r="W585" s="190">
        <f t="shared" si="102"/>
        <v>0</v>
      </c>
      <c r="X585" s="190">
        <f t="shared" si="102"/>
        <v>0</v>
      </c>
      <c r="Y585" s="190">
        <f t="shared" si="102"/>
        <v>0</v>
      </c>
      <c r="Z585" s="190">
        <f t="shared" si="102"/>
        <v>0</v>
      </c>
      <c r="AA585" s="190">
        <f t="shared" si="102"/>
        <v>0</v>
      </c>
      <c r="AB585" s="190">
        <f t="shared" si="102"/>
        <v>0</v>
      </c>
      <c r="AC585" s="190">
        <f t="shared" si="102"/>
        <v>0</v>
      </c>
      <c r="AD585" s="190">
        <f t="shared" si="102"/>
        <v>0</v>
      </c>
      <c r="AE585" s="190">
        <f t="shared" si="102"/>
        <v>0</v>
      </c>
      <c r="AF585" s="190">
        <f t="shared" si="102"/>
        <v>0</v>
      </c>
      <c r="AG585" s="190">
        <f t="shared" si="102"/>
        <v>0</v>
      </c>
      <c r="AH585" s="190">
        <f t="shared" si="102"/>
        <v>0</v>
      </c>
      <c r="AI585" s="190">
        <f t="shared" si="102"/>
        <v>0</v>
      </c>
      <c r="AJ585" s="190">
        <f t="shared" si="102"/>
        <v>0</v>
      </c>
      <c r="AK585" s="190">
        <f t="shared" si="102"/>
        <v>0</v>
      </c>
      <c r="AL585" s="190">
        <f t="shared" si="102"/>
        <v>0</v>
      </c>
      <c r="AM585" s="190">
        <f t="shared" si="102"/>
        <v>0</v>
      </c>
      <c r="AN585" s="190">
        <f t="shared" si="102"/>
        <v>0</v>
      </c>
      <c r="AO585" s="190">
        <f t="shared" si="102"/>
        <v>0</v>
      </c>
      <c r="AP585" s="190">
        <f t="shared" si="102"/>
        <v>0</v>
      </c>
      <c r="AQ585" s="190">
        <f t="shared" si="103"/>
        <v>0</v>
      </c>
      <c r="AR585" s="190">
        <f t="shared" si="103"/>
        <v>0</v>
      </c>
      <c r="AS585" s="190">
        <f t="shared" si="103"/>
        <v>0</v>
      </c>
      <c r="AT585" s="190">
        <f t="shared" si="103"/>
        <v>0</v>
      </c>
      <c r="AU585" s="190">
        <f t="shared" si="103"/>
        <v>0</v>
      </c>
      <c r="AV585" s="190">
        <f t="shared" si="103"/>
        <v>0</v>
      </c>
      <c r="AW585" s="190">
        <f t="shared" si="103"/>
        <v>0</v>
      </c>
      <c r="AX585" s="190">
        <f t="shared" si="103"/>
        <v>0</v>
      </c>
      <c r="AY585" s="190">
        <f t="shared" si="103"/>
        <v>0</v>
      </c>
      <c r="AZ585" s="190">
        <f t="shared" si="103"/>
        <v>0</v>
      </c>
      <c r="BA585" s="190">
        <f t="shared" si="103"/>
        <v>0</v>
      </c>
      <c r="BB585" s="190">
        <f t="shared" si="103"/>
        <v>0</v>
      </c>
    </row>
    <row r="586" s="179" customFormat="1" ht="15.75" hidden="1" outlineLevel="1">
      <c r="E586" s="37"/>
      <c r="K586" s="37"/>
      <c r="L586" s="37"/>
      <c r="M586" s="37"/>
      <c r="N586" s="37"/>
      <c r="P586" s="189">
        <f t="shared" si="101"/>
        <v>0</v>
      </c>
      <c r="Q586" s="37"/>
      <c r="R586" s="188"/>
      <c r="S586" s="190">
        <f t="shared" si="102"/>
        <v>0</v>
      </c>
      <c r="T586" s="190">
        <f t="shared" si="102"/>
        <v>0</v>
      </c>
      <c r="U586" s="190">
        <f t="shared" si="102"/>
        <v>0</v>
      </c>
      <c r="V586" s="190">
        <f t="shared" si="102"/>
        <v>0</v>
      </c>
      <c r="W586" s="190">
        <f t="shared" si="102"/>
        <v>0</v>
      </c>
      <c r="X586" s="190">
        <f t="shared" si="102"/>
        <v>0</v>
      </c>
      <c r="Y586" s="190">
        <f t="shared" si="102"/>
        <v>0</v>
      </c>
      <c r="Z586" s="190">
        <f t="shared" si="102"/>
        <v>0</v>
      </c>
      <c r="AA586" s="190">
        <f t="shared" si="102"/>
        <v>0</v>
      </c>
      <c r="AB586" s="190">
        <f t="shared" si="102"/>
        <v>0</v>
      </c>
      <c r="AC586" s="190">
        <f t="shared" si="102"/>
        <v>0</v>
      </c>
      <c r="AD586" s="190">
        <f t="shared" si="102"/>
        <v>0</v>
      </c>
      <c r="AE586" s="190">
        <f t="shared" si="102"/>
        <v>0</v>
      </c>
      <c r="AF586" s="190">
        <f t="shared" si="102"/>
        <v>0</v>
      </c>
      <c r="AG586" s="190">
        <f t="shared" si="102"/>
        <v>0</v>
      </c>
      <c r="AH586" s="190">
        <f t="shared" si="102"/>
        <v>0</v>
      </c>
      <c r="AI586" s="190">
        <f t="shared" si="102"/>
        <v>0</v>
      </c>
      <c r="AJ586" s="190">
        <f t="shared" si="102"/>
        <v>0</v>
      </c>
      <c r="AK586" s="190">
        <f t="shared" si="102"/>
        <v>0</v>
      </c>
      <c r="AL586" s="190">
        <f t="shared" si="102"/>
        <v>0</v>
      </c>
      <c r="AM586" s="190">
        <f t="shared" si="102"/>
        <v>0</v>
      </c>
      <c r="AN586" s="190">
        <f t="shared" si="102"/>
        <v>0</v>
      </c>
      <c r="AO586" s="190">
        <f t="shared" si="102"/>
        <v>0</v>
      </c>
      <c r="AP586" s="190">
        <f t="shared" si="102"/>
        <v>0</v>
      </c>
      <c r="AQ586" s="190">
        <f t="shared" si="103"/>
        <v>0</v>
      </c>
      <c r="AR586" s="190">
        <f t="shared" si="103"/>
        <v>0</v>
      </c>
      <c r="AS586" s="190">
        <f t="shared" si="103"/>
        <v>0</v>
      </c>
      <c r="AT586" s="190">
        <f t="shared" si="103"/>
        <v>0</v>
      </c>
      <c r="AU586" s="190">
        <f t="shared" si="103"/>
        <v>0</v>
      </c>
      <c r="AV586" s="190">
        <f t="shared" si="103"/>
        <v>0</v>
      </c>
      <c r="AW586" s="190">
        <f t="shared" si="103"/>
        <v>0</v>
      </c>
      <c r="AX586" s="190">
        <f t="shared" si="103"/>
        <v>0</v>
      </c>
      <c r="AY586" s="190">
        <f t="shared" si="103"/>
        <v>0</v>
      </c>
      <c r="AZ586" s="190">
        <f t="shared" si="103"/>
        <v>0</v>
      </c>
      <c r="BA586" s="190">
        <f t="shared" si="103"/>
        <v>0</v>
      </c>
      <c r="BB586" s="190">
        <f t="shared" si="103"/>
        <v>0</v>
      </c>
    </row>
    <row r="587" s="179" customFormat="1" ht="15.75" hidden="1" outlineLevel="1">
      <c r="E587" s="37"/>
      <c r="K587" s="37"/>
      <c r="L587" s="37"/>
      <c r="M587" s="37"/>
      <c r="N587" s="37"/>
      <c r="P587" s="189">
        <f t="shared" si="101"/>
        <v>0</v>
      </c>
      <c r="Q587" s="37"/>
      <c r="R587" s="188"/>
      <c r="S587" s="190">
        <f t="shared" si="102"/>
        <v>0</v>
      </c>
      <c r="T587" s="190">
        <f t="shared" si="102"/>
        <v>0</v>
      </c>
      <c r="U587" s="190">
        <f t="shared" si="102"/>
        <v>0</v>
      </c>
      <c r="V587" s="190">
        <f t="shared" si="102"/>
        <v>0</v>
      </c>
      <c r="W587" s="190">
        <f t="shared" si="102"/>
        <v>0</v>
      </c>
      <c r="X587" s="190">
        <f t="shared" si="102"/>
        <v>0</v>
      </c>
      <c r="Y587" s="190">
        <f t="shared" si="102"/>
        <v>0</v>
      </c>
      <c r="Z587" s="190">
        <f t="shared" si="102"/>
        <v>0</v>
      </c>
      <c r="AA587" s="190">
        <f t="shared" si="102"/>
        <v>0</v>
      </c>
      <c r="AB587" s="190">
        <f t="shared" si="102"/>
        <v>0</v>
      </c>
      <c r="AC587" s="190">
        <f t="shared" si="102"/>
        <v>0</v>
      </c>
      <c r="AD587" s="190">
        <f t="shared" si="102"/>
        <v>0</v>
      </c>
      <c r="AE587" s="190">
        <f t="shared" si="102"/>
        <v>0</v>
      </c>
      <c r="AF587" s="190">
        <f t="shared" si="102"/>
        <v>0</v>
      </c>
      <c r="AG587" s="190">
        <f t="shared" si="102"/>
        <v>0</v>
      </c>
      <c r="AH587" s="190">
        <f t="shared" si="102"/>
        <v>0</v>
      </c>
      <c r="AI587" s="190">
        <f t="shared" si="102"/>
        <v>0</v>
      </c>
      <c r="AJ587" s="190">
        <f t="shared" si="102"/>
        <v>0</v>
      </c>
      <c r="AK587" s="190">
        <f t="shared" si="102"/>
        <v>0</v>
      </c>
      <c r="AL587" s="190">
        <f t="shared" si="102"/>
        <v>0</v>
      </c>
      <c r="AM587" s="190">
        <f t="shared" si="102"/>
        <v>0</v>
      </c>
      <c r="AN587" s="190">
        <f t="shared" si="102"/>
        <v>0</v>
      </c>
      <c r="AO587" s="190">
        <f t="shared" si="102"/>
        <v>0</v>
      </c>
      <c r="AP587" s="190">
        <f t="shared" si="102"/>
        <v>0</v>
      </c>
      <c r="AQ587" s="190">
        <f t="shared" si="103"/>
        <v>0</v>
      </c>
      <c r="AR587" s="190">
        <f t="shared" si="103"/>
        <v>0</v>
      </c>
      <c r="AS587" s="190">
        <f t="shared" si="103"/>
        <v>0</v>
      </c>
      <c r="AT587" s="190">
        <f t="shared" si="103"/>
        <v>0</v>
      </c>
      <c r="AU587" s="190">
        <f t="shared" si="103"/>
        <v>0</v>
      </c>
      <c r="AV587" s="190">
        <f t="shared" si="103"/>
        <v>0</v>
      </c>
      <c r="AW587" s="190">
        <f t="shared" si="103"/>
        <v>0</v>
      </c>
      <c r="AX587" s="190">
        <f t="shared" si="103"/>
        <v>0</v>
      </c>
      <c r="AY587" s="190">
        <f t="shared" si="103"/>
        <v>0</v>
      </c>
      <c r="AZ587" s="190">
        <f t="shared" si="103"/>
        <v>0</v>
      </c>
      <c r="BA587" s="190">
        <f t="shared" si="103"/>
        <v>0</v>
      </c>
      <c r="BB587" s="190">
        <f t="shared" si="103"/>
        <v>0</v>
      </c>
    </row>
    <row r="588" s="179" customFormat="1" ht="15.75" hidden="1" outlineLevel="1">
      <c r="E588" s="37"/>
      <c r="K588" s="37"/>
      <c r="L588" s="37"/>
      <c r="M588" s="37"/>
      <c r="N588" s="37"/>
      <c r="P588" s="189">
        <f t="shared" si="101"/>
        <v>0</v>
      </c>
      <c r="Q588" s="37"/>
      <c r="R588" s="188"/>
      <c r="S588" s="190">
        <f t="shared" si="102"/>
        <v>0</v>
      </c>
      <c r="T588" s="190">
        <f t="shared" si="102"/>
        <v>0</v>
      </c>
      <c r="U588" s="190">
        <f t="shared" si="102"/>
        <v>0</v>
      </c>
      <c r="V588" s="190">
        <f t="shared" si="102"/>
        <v>0</v>
      </c>
      <c r="W588" s="190">
        <f t="shared" si="102"/>
        <v>0</v>
      </c>
      <c r="X588" s="190">
        <f t="shared" si="102"/>
        <v>0</v>
      </c>
      <c r="Y588" s="190">
        <f t="shared" si="102"/>
        <v>0</v>
      </c>
      <c r="Z588" s="190">
        <f t="shared" si="102"/>
        <v>0</v>
      </c>
      <c r="AA588" s="190">
        <f t="shared" si="102"/>
        <v>0</v>
      </c>
      <c r="AB588" s="190">
        <f t="shared" si="102"/>
        <v>0</v>
      </c>
      <c r="AC588" s="190">
        <f t="shared" si="102"/>
        <v>0</v>
      </c>
      <c r="AD588" s="190">
        <f t="shared" si="102"/>
        <v>0</v>
      </c>
      <c r="AE588" s="190">
        <f t="shared" si="102"/>
        <v>0</v>
      </c>
      <c r="AF588" s="190">
        <f t="shared" si="102"/>
        <v>0</v>
      </c>
      <c r="AG588" s="190">
        <f t="shared" si="102"/>
        <v>0</v>
      </c>
      <c r="AH588" s="190">
        <f t="shared" si="102"/>
        <v>0</v>
      </c>
      <c r="AI588" s="190">
        <f t="shared" si="102"/>
        <v>0</v>
      </c>
      <c r="AJ588" s="190">
        <f t="shared" si="102"/>
        <v>0</v>
      </c>
      <c r="AK588" s="190">
        <f t="shared" si="102"/>
        <v>0</v>
      </c>
      <c r="AL588" s="190">
        <f t="shared" si="102"/>
        <v>0</v>
      </c>
      <c r="AM588" s="190">
        <f t="shared" si="102"/>
        <v>0</v>
      </c>
      <c r="AN588" s="190">
        <f t="shared" si="102"/>
        <v>0</v>
      </c>
      <c r="AO588" s="190">
        <f t="shared" si="102"/>
        <v>0</v>
      </c>
      <c r="AP588" s="190">
        <f t="shared" si="102"/>
        <v>0</v>
      </c>
      <c r="AQ588" s="190">
        <f t="shared" si="103"/>
        <v>0</v>
      </c>
      <c r="AR588" s="190">
        <f t="shared" si="103"/>
        <v>0</v>
      </c>
      <c r="AS588" s="190">
        <f t="shared" si="103"/>
        <v>0</v>
      </c>
      <c r="AT588" s="190">
        <f t="shared" si="103"/>
        <v>0</v>
      </c>
      <c r="AU588" s="190">
        <f t="shared" si="103"/>
        <v>0</v>
      </c>
      <c r="AV588" s="190">
        <f t="shared" si="103"/>
        <v>0</v>
      </c>
      <c r="AW588" s="190">
        <f t="shared" si="103"/>
        <v>0</v>
      </c>
      <c r="AX588" s="190">
        <f t="shared" si="103"/>
        <v>0</v>
      </c>
      <c r="AY588" s="190">
        <f t="shared" si="103"/>
        <v>0</v>
      </c>
      <c r="AZ588" s="190">
        <f t="shared" si="103"/>
        <v>0</v>
      </c>
      <c r="BA588" s="190">
        <f t="shared" si="103"/>
        <v>0</v>
      </c>
      <c r="BB588" s="190">
        <f t="shared" si="103"/>
        <v>0</v>
      </c>
    </row>
    <row r="589" s="179" customFormat="1" ht="15.75" hidden="1" outlineLevel="1">
      <c r="E589" s="37"/>
      <c r="K589" s="37"/>
      <c r="L589" s="37"/>
      <c r="M589" s="37"/>
      <c r="N589" s="37"/>
      <c r="P589" s="189">
        <f t="shared" si="101"/>
        <v>0</v>
      </c>
      <c r="Q589" s="37"/>
      <c r="R589" s="188"/>
      <c r="S589" s="190">
        <f t="shared" si="102"/>
        <v>0</v>
      </c>
      <c r="T589" s="190">
        <f t="shared" si="102"/>
        <v>0</v>
      </c>
      <c r="U589" s="190">
        <f t="shared" si="102"/>
        <v>0</v>
      </c>
      <c r="V589" s="190">
        <f t="shared" si="102"/>
        <v>0</v>
      </c>
      <c r="W589" s="190">
        <f t="shared" si="102"/>
        <v>0</v>
      </c>
      <c r="X589" s="190">
        <f t="shared" si="102"/>
        <v>0</v>
      </c>
      <c r="Y589" s="190">
        <f t="shared" si="102"/>
        <v>0</v>
      </c>
      <c r="Z589" s="190">
        <f t="shared" si="102"/>
        <v>0</v>
      </c>
      <c r="AA589" s="190">
        <f t="shared" si="102"/>
        <v>0</v>
      </c>
      <c r="AB589" s="190">
        <f t="shared" si="102"/>
        <v>0</v>
      </c>
      <c r="AC589" s="190">
        <f t="shared" si="102"/>
        <v>0</v>
      </c>
      <c r="AD589" s="190">
        <f t="shared" si="102"/>
        <v>0</v>
      </c>
      <c r="AE589" s="190">
        <f t="shared" si="102"/>
        <v>0</v>
      </c>
      <c r="AF589" s="190">
        <f t="shared" si="102"/>
        <v>0</v>
      </c>
      <c r="AG589" s="190">
        <f t="shared" si="102"/>
        <v>0</v>
      </c>
      <c r="AH589" s="190">
        <f t="shared" si="102"/>
        <v>0</v>
      </c>
      <c r="AI589" s="190">
        <f t="shared" si="102"/>
        <v>0</v>
      </c>
      <c r="AJ589" s="190">
        <f t="shared" si="102"/>
        <v>0</v>
      </c>
      <c r="AK589" s="190">
        <f t="shared" si="102"/>
        <v>0</v>
      </c>
      <c r="AL589" s="190">
        <f t="shared" si="102"/>
        <v>0</v>
      </c>
      <c r="AM589" s="190">
        <f t="shared" si="102"/>
        <v>0</v>
      </c>
      <c r="AN589" s="190">
        <f t="shared" si="102"/>
        <v>0</v>
      </c>
      <c r="AO589" s="190">
        <f t="shared" si="102"/>
        <v>0</v>
      </c>
      <c r="AP589" s="190">
        <f t="shared" si="102"/>
        <v>0</v>
      </c>
      <c r="AQ589" s="190">
        <f t="shared" si="103"/>
        <v>0</v>
      </c>
      <c r="AR589" s="190">
        <f t="shared" si="103"/>
        <v>0</v>
      </c>
      <c r="AS589" s="190">
        <f t="shared" si="103"/>
        <v>0</v>
      </c>
      <c r="AT589" s="190">
        <f t="shared" si="103"/>
        <v>0</v>
      </c>
      <c r="AU589" s="190">
        <f t="shared" si="103"/>
        <v>0</v>
      </c>
      <c r="AV589" s="190">
        <f t="shared" si="103"/>
        <v>0</v>
      </c>
      <c r="AW589" s="190">
        <f t="shared" si="103"/>
        <v>0</v>
      </c>
      <c r="AX589" s="190">
        <f t="shared" si="103"/>
        <v>0</v>
      </c>
      <c r="AY589" s="190">
        <f t="shared" si="103"/>
        <v>0</v>
      </c>
      <c r="AZ589" s="190">
        <f t="shared" si="103"/>
        <v>0</v>
      </c>
      <c r="BA589" s="190">
        <f t="shared" si="103"/>
        <v>0</v>
      </c>
      <c r="BB589" s="190">
        <f t="shared" si="103"/>
        <v>0</v>
      </c>
    </row>
    <row r="590" s="179" customFormat="1" ht="15.75" hidden="1" outlineLevel="1">
      <c r="E590" s="37"/>
      <c r="K590" s="37"/>
      <c r="L590" s="37"/>
      <c r="M590" s="37"/>
      <c r="N590" s="37"/>
      <c r="P590" s="189">
        <f t="shared" si="101"/>
        <v>0</v>
      </c>
      <c r="Q590" s="37"/>
      <c r="R590" s="188"/>
      <c r="S590" s="190">
        <f t="shared" si="102"/>
        <v>0</v>
      </c>
      <c r="T590" s="190">
        <f t="shared" si="102"/>
        <v>0</v>
      </c>
      <c r="U590" s="190">
        <f t="shared" si="102"/>
        <v>0</v>
      </c>
      <c r="V590" s="190">
        <f t="shared" si="102"/>
        <v>0</v>
      </c>
      <c r="W590" s="190">
        <f t="shared" si="102"/>
        <v>0</v>
      </c>
      <c r="X590" s="190">
        <f t="shared" si="102"/>
        <v>0</v>
      </c>
      <c r="Y590" s="190">
        <f t="shared" si="102"/>
        <v>0</v>
      </c>
      <c r="Z590" s="190">
        <f t="shared" si="102"/>
        <v>0</v>
      </c>
      <c r="AA590" s="190">
        <f t="shared" si="102"/>
        <v>0</v>
      </c>
      <c r="AB590" s="190">
        <f t="shared" si="102"/>
        <v>0</v>
      </c>
      <c r="AC590" s="190">
        <f t="shared" si="102"/>
        <v>0</v>
      </c>
      <c r="AD590" s="190">
        <f t="shared" si="102"/>
        <v>0</v>
      </c>
      <c r="AE590" s="190">
        <f t="shared" si="102"/>
        <v>0</v>
      </c>
      <c r="AF590" s="190">
        <f t="shared" si="102"/>
        <v>0</v>
      </c>
      <c r="AG590" s="190">
        <f t="shared" si="102"/>
        <v>0</v>
      </c>
      <c r="AH590" s="190">
        <f t="shared" si="102"/>
        <v>0</v>
      </c>
      <c r="AI590" s="190">
        <f t="shared" si="102"/>
        <v>0</v>
      </c>
      <c r="AJ590" s="190">
        <f t="shared" si="102"/>
        <v>0</v>
      </c>
      <c r="AK590" s="190">
        <f t="shared" si="102"/>
        <v>0</v>
      </c>
      <c r="AL590" s="190">
        <f t="shared" si="102"/>
        <v>0</v>
      </c>
      <c r="AM590" s="190">
        <f t="shared" si="102"/>
        <v>0</v>
      </c>
      <c r="AN590" s="190">
        <f t="shared" si="102"/>
        <v>0</v>
      </c>
      <c r="AO590" s="190">
        <f t="shared" si="102"/>
        <v>0</v>
      </c>
      <c r="AP590" s="190">
        <f t="shared" si="102"/>
        <v>0</v>
      </c>
      <c r="AQ590" s="190">
        <f t="shared" si="103"/>
        <v>0</v>
      </c>
      <c r="AR590" s="190">
        <f t="shared" si="103"/>
        <v>0</v>
      </c>
      <c r="AS590" s="190">
        <f t="shared" si="103"/>
        <v>0</v>
      </c>
      <c r="AT590" s="190">
        <f t="shared" si="103"/>
        <v>0</v>
      </c>
      <c r="AU590" s="190">
        <f t="shared" si="103"/>
        <v>0</v>
      </c>
      <c r="AV590" s="190">
        <f t="shared" si="103"/>
        <v>0</v>
      </c>
      <c r="AW590" s="190">
        <f t="shared" si="103"/>
        <v>0</v>
      </c>
      <c r="AX590" s="190">
        <f t="shared" si="103"/>
        <v>0</v>
      </c>
      <c r="AY590" s="190">
        <f t="shared" si="103"/>
        <v>0</v>
      </c>
      <c r="AZ590" s="190">
        <f t="shared" si="103"/>
        <v>0</v>
      </c>
      <c r="BA590" s="190">
        <f t="shared" si="103"/>
        <v>0</v>
      </c>
      <c r="BB590" s="190">
        <f t="shared" si="103"/>
        <v>0</v>
      </c>
    </row>
    <row r="591" s="179" customFormat="1" ht="15.75" hidden="1" outlineLevel="1">
      <c r="E591" s="37"/>
      <c r="K591" s="37"/>
      <c r="L591" s="37"/>
      <c r="M591" s="37"/>
      <c r="N591" s="37"/>
      <c r="P591" s="189">
        <f t="shared" si="101"/>
        <v>0</v>
      </c>
      <c r="Q591" s="37"/>
      <c r="R591" s="188"/>
      <c r="S591" s="190">
        <f t="shared" si="102"/>
        <v>0</v>
      </c>
      <c r="T591" s="190">
        <f t="shared" si="102"/>
        <v>0</v>
      </c>
      <c r="U591" s="190">
        <f t="shared" si="102"/>
        <v>0</v>
      </c>
      <c r="V591" s="190">
        <f t="shared" si="102"/>
        <v>0</v>
      </c>
      <c r="W591" s="190">
        <f t="shared" si="102"/>
        <v>0</v>
      </c>
      <c r="X591" s="190">
        <f t="shared" si="102"/>
        <v>0</v>
      </c>
      <c r="Y591" s="190">
        <f t="shared" si="102"/>
        <v>0</v>
      </c>
      <c r="Z591" s="190">
        <f t="shared" si="102"/>
        <v>0</v>
      </c>
      <c r="AA591" s="190">
        <f t="shared" si="102"/>
        <v>0</v>
      </c>
      <c r="AB591" s="190">
        <f t="shared" si="102"/>
        <v>0</v>
      </c>
      <c r="AC591" s="190">
        <f t="shared" si="102"/>
        <v>0</v>
      </c>
      <c r="AD591" s="190">
        <f t="shared" si="102"/>
        <v>0</v>
      </c>
      <c r="AE591" s="190">
        <f t="shared" si="102"/>
        <v>0</v>
      </c>
      <c r="AF591" s="190">
        <f t="shared" si="102"/>
        <v>0</v>
      </c>
      <c r="AG591" s="190">
        <f t="shared" si="102"/>
        <v>0</v>
      </c>
      <c r="AH591" s="190">
        <f t="shared" si="102"/>
        <v>0</v>
      </c>
      <c r="AI591" s="190">
        <f t="shared" si="102"/>
        <v>0</v>
      </c>
      <c r="AJ591" s="190">
        <f t="shared" si="102"/>
        <v>0</v>
      </c>
      <c r="AK591" s="190">
        <f t="shared" si="102"/>
        <v>0</v>
      </c>
      <c r="AL591" s="190">
        <f t="shared" si="102"/>
        <v>0</v>
      </c>
      <c r="AM591" s="190">
        <f t="shared" si="102"/>
        <v>0</v>
      </c>
      <c r="AN591" s="190">
        <f t="shared" si="102"/>
        <v>0</v>
      </c>
      <c r="AO591" s="190">
        <f t="shared" si="102"/>
        <v>0</v>
      </c>
      <c r="AP591" s="190">
        <f t="shared" si="102"/>
        <v>0</v>
      </c>
      <c r="AQ591" s="190">
        <f t="shared" si="103"/>
        <v>0</v>
      </c>
      <c r="AR591" s="190">
        <f t="shared" si="103"/>
        <v>0</v>
      </c>
      <c r="AS591" s="190">
        <f t="shared" si="103"/>
        <v>0</v>
      </c>
      <c r="AT591" s="190">
        <f t="shared" si="103"/>
        <v>0</v>
      </c>
      <c r="AU591" s="190">
        <f t="shared" si="103"/>
        <v>0</v>
      </c>
      <c r="AV591" s="190">
        <f t="shared" si="103"/>
        <v>0</v>
      </c>
      <c r="AW591" s="190">
        <f t="shared" si="103"/>
        <v>0</v>
      </c>
      <c r="AX591" s="190">
        <f t="shared" si="103"/>
        <v>0</v>
      </c>
      <c r="AY591" s="190">
        <f t="shared" si="103"/>
        <v>0</v>
      </c>
      <c r="AZ591" s="190">
        <f t="shared" si="103"/>
        <v>0</v>
      </c>
      <c r="BA591" s="190">
        <f t="shared" si="103"/>
        <v>0</v>
      </c>
      <c r="BB591" s="190">
        <f t="shared" si="103"/>
        <v>0</v>
      </c>
    </row>
    <row r="592" s="179" customFormat="1" ht="15.75" hidden="1" outlineLevel="1">
      <c r="E592" s="37"/>
      <c r="K592" s="37"/>
      <c r="L592" s="37"/>
      <c r="M592" s="37"/>
      <c r="N592" s="37"/>
      <c r="P592" s="189">
        <f t="shared" si="101"/>
        <v>0</v>
      </c>
      <c r="Q592" s="37"/>
      <c r="R592" s="188"/>
      <c r="S592" s="190">
        <f t="shared" si="102"/>
        <v>0</v>
      </c>
      <c r="T592" s="190">
        <f t="shared" si="102"/>
        <v>0</v>
      </c>
      <c r="U592" s="190">
        <f t="shared" si="102"/>
        <v>0</v>
      </c>
      <c r="V592" s="190">
        <f t="shared" si="102"/>
        <v>0</v>
      </c>
      <c r="W592" s="190">
        <f t="shared" si="102"/>
        <v>0</v>
      </c>
      <c r="X592" s="190">
        <f t="shared" si="102"/>
        <v>0</v>
      </c>
      <c r="Y592" s="190">
        <f t="shared" si="102"/>
        <v>0</v>
      </c>
      <c r="Z592" s="190">
        <f t="shared" si="102"/>
        <v>0</v>
      </c>
      <c r="AA592" s="190">
        <f t="shared" si="102"/>
        <v>0</v>
      </c>
      <c r="AB592" s="190">
        <f t="shared" si="102"/>
        <v>0</v>
      </c>
      <c r="AC592" s="190">
        <f t="shared" si="102"/>
        <v>0</v>
      </c>
      <c r="AD592" s="190">
        <f t="shared" si="102"/>
        <v>0</v>
      </c>
      <c r="AE592" s="190">
        <f t="shared" si="102"/>
        <v>0</v>
      </c>
      <c r="AF592" s="190">
        <f t="shared" si="102"/>
        <v>0</v>
      </c>
      <c r="AG592" s="190">
        <f t="shared" si="102"/>
        <v>0</v>
      </c>
      <c r="AH592" s="190">
        <f t="shared" si="102"/>
        <v>0</v>
      </c>
      <c r="AI592" s="190">
        <f t="shared" si="102"/>
        <v>0</v>
      </c>
      <c r="AJ592" s="190">
        <f t="shared" si="102"/>
        <v>0</v>
      </c>
      <c r="AK592" s="190">
        <f t="shared" si="102"/>
        <v>0</v>
      </c>
      <c r="AL592" s="190">
        <f t="shared" si="102"/>
        <v>0</v>
      </c>
      <c r="AM592" s="190">
        <f t="shared" si="102"/>
        <v>0</v>
      </c>
      <c r="AN592" s="190">
        <f t="shared" si="102"/>
        <v>0</v>
      </c>
      <c r="AO592" s="190">
        <f t="shared" si="102"/>
        <v>0</v>
      </c>
      <c r="AP592" s="190">
        <f t="shared" si="102"/>
        <v>0</v>
      </c>
      <c r="AQ592" s="190">
        <f t="shared" si="103"/>
        <v>0</v>
      </c>
      <c r="AR592" s="190">
        <f t="shared" si="103"/>
        <v>0</v>
      </c>
      <c r="AS592" s="190">
        <f t="shared" si="103"/>
        <v>0</v>
      </c>
      <c r="AT592" s="190">
        <f t="shared" si="103"/>
        <v>0</v>
      </c>
      <c r="AU592" s="190">
        <f t="shared" si="103"/>
        <v>0</v>
      </c>
      <c r="AV592" s="190">
        <f t="shared" si="103"/>
        <v>0</v>
      </c>
      <c r="AW592" s="190">
        <f t="shared" si="103"/>
        <v>0</v>
      </c>
      <c r="AX592" s="190">
        <f t="shared" si="103"/>
        <v>0</v>
      </c>
      <c r="AY592" s="190">
        <f t="shared" si="103"/>
        <v>0</v>
      </c>
      <c r="AZ592" s="190">
        <f t="shared" si="103"/>
        <v>0</v>
      </c>
      <c r="BA592" s="190">
        <f t="shared" si="103"/>
        <v>0</v>
      </c>
      <c r="BB592" s="190">
        <f t="shared" si="103"/>
        <v>0</v>
      </c>
    </row>
    <row r="593" s="179" customFormat="1" ht="15.75">
      <c r="E593" s="37"/>
      <c r="K593" s="37"/>
      <c r="L593" s="37"/>
      <c r="M593" s="37"/>
      <c r="N593" s="37"/>
      <c r="P593" s="191" t="s">
        <v>214</v>
      </c>
      <c r="Q593" s="37"/>
      <c r="R593" s="188"/>
      <c r="S593" s="192">
        <f t="shared" ref="S593:AD593" si="104">SUM(S493:S592)</f>
        <v>17</v>
      </c>
      <c r="T593" s="192">
        <f t="shared" si="104"/>
        <v>17</v>
      </c>
      <c r="U593" s="192">
        <f t="shared" si="104"/>
        <v>17</v>
      </c>
      <c r="V593" s="192">
        <f t="shared" si="104"/>
        <v>17</v>
      </c>
      <c r="W593" s="192">
        <f t="shared" si="104"/>
        <v>17</v>
      </c>
      <c r="X593" s="192">
        <f t="shared" si="104"/>
        <v>17</v>
      </c>
      <c r="Y593" s="192">
        <f t="shared" si="104"/>
        <v>17</v>
      </c>
      <c r="Z593" s="192">
        <f t="shared" si="104"/>
        <v>17</v>
      </c>
      <c r="AA593" s="192">
        <f t="shared" si="104"/>
        <v>17</v>
      </c>
      <c r="AB593" s="192">
        <f t="shared" si="104"/>
        <v>17</v>
      </c>
      <c r="AC593" s="192">
        <f t="shared" si="104"/>
        <v>17</v>
      </c>
      <c r="AD593" s="192">
        <f t="shared" si="104"/>
        <v>17</v>
      </c>
      <c r="AE593" s="192">
        <f t="shared" ref="AE593:AP593" si="105">SUM(AE493:AE592)</f>
        <v>16</v>
      </c>
      <c r="AF593" s="192">
        <f t="shared" si="105"/>
        <v>16</v>
      </c>
      <c r="AG593" s="192">
        <f t="shared" si="105"/>
        <v>16</v>
      </c>
      <c r="AH593" s="192">
        <f t="shared" si="105"/>
        <v>16</v>
      </c>
      <c r="AI593" s="192">
        <f t="shared" si="105"/>
        <v>16</v>
      </c>
      <c r="AJ593" s="192">
        <f t="shared" si="105"/>
        <v>16</v>
      </c>
      <c r="AK593" s="192">
        <f t="shared" si="105"/>
        <v>16</v>
      </c>
      <c r="AL593" s="192">
        <f t="shared" si="105"/>
        <v>16</v>
      </c>
      <c r="AM593" s="192">
        <f t="shared" si="105"/>
        <v>16</v>
      </c>
      <c r="AN593" s="192">
        <f t="shared" si="105"/>
        <v>16</v>
      </c>
      <c r="AO593" s="192">
        <f t="shared" si="105"/>
        <v>16</v>
      </c>
      <c r="AP593" s="192">
        <f t="shared" si="105"/>
        <v>16</v>
      </c>
      <c r="AQ593" s="192">
        <f t="shared" ref="AQ593:BB593" si="106">SUM(AQ493:AQ592)</f>
        <v>16</v>
      </c>
      <c r="AR593" s="192">
        <f t="shared" si="106"/>
        <v>16</v>
      </c>
      <c r="AS593" s="192">
        <f t="shared" si="106"/>
        <v>16</v>
      </c>
      <c r="AT593" s="192">
        <f t="shared" si="106"/>
        <v>16</v>
      </c>
      <c r="AU593" s="192">
        <f t="shared" si="106"/>
        <v>16</v>
      </c>
      <c r="AV593" s="192">
        <f t="shared" si="106"/>
        <v>16</v>
      </c>
      <c r="AW593" s="192">
        <f t="shared" si="106"/>
        <v>16</v>
      </c>
      <c r="AX593" s="192">
        <f t="shared" si="106"/>
        <v>16</v>
      </c>
      <c r="AY593" s="192">
        <f t="shared" si="106"/>
        <v>16</v>
      </c>
      <c r="AZ593" s="192">
        <f t="shared" si="106"/>
        <v>16</v>
      </c>
      <c r="BA593" s="192">
        <f t="shared" si="106"/>
        <v>16</v>
      </c>
      <c r="BB593" s="192">
        <f t="shared" si="106"/>
        <v>16</v>
      </c>
    </row>
    <row r="594" s="179" customFormat="1">
      <c r="B594" s="193"/>
      <c r="E594" s="37"/>
      <c r="K594" s="37"/>
      <c r="L594" s="37"/>
      <c r="M594" s="37"/>
      <c r="N594" s="37"/>
      <c r="Q594" s="37"/>
    </row>
    <row r="595" s="179" customFormat="1" ht="15.75" collapsed="1">
      <c r="E595" s="37"/>
      <c r="K595" s="37"/>
      <c r="L595" s="37"/>
      <c r="M595" s="37"/>
      <c r="N595" s="37"/>
      <c r="P595" s="180" t="s">
        <v>166</v>
      </c>
      <c r="Q595" s="37"/>
      <c r="R595" s="181"/>
      <c r="S595" s="182" t="str">
        <f t="shared" ref="S595:BB595" si="107">S48</f>
        <v xml:space="preserve">1 / 23</v>
      </c>
      <c r="T595" s="182" t="str">
        <f t="shared" si="107"/>
        <v xml:space="preserve">2 / 23</v>
      </c>
      <c r="U595" s="182" t="str">
        <f t="shared" si="107"/>
        <v xml:space="preserve">3 / 23</v>
      </c>
      <c r="V595" s="182" t="str">
        <f t="shared" si="107"/>
        <v xml:space="preserve">4 / 23</v>
      </c>
      <c r="W595" s="182" t="str">
        <f t="shared" si="107"/>
        <v xml:space="preserve">5 / 23</v>
      </c>
      <c r="X595" s="182" t="str">
        <f t="shared" si="107"/>
        <v xml:space="preserve">6 / 23</v>
      </c>
      <c r="Y595" s="182" t="str">
        <f t="shared" si="107"/>
        <v xml:space="preserve">7 / 23</v>
      </c>
      <c r="Z595" s="182" t="str">
        <f t="shared" si="107"/>
        <v xml:space="preserve">8 / 23</v>
      </c>
      <c r="AA595" s="182" t="str">
        <f t="shared" si="107"/>
        <v xml:space="preserve">9 / 23</v>
      </c>
      <c r="AB595" s="182" t="str">
        <f t="shared" si="107"/>
        <v xml:space="preserve">10 / 23</v>
      </c>
      <c r="AC595" s="182" t="str">
        <f t="shared" si="107"/>
        <v xml:space="preserve">11 / 23</v>
      </c>
      <c r="AD595" s="182" t="str">
        <f t="shared" si="107"/>
        <v xml:space="preserve">12 / 23</v>
      </c>
      <c r="AE595" s="182" t="str">
        <f t="shared" si="107"/>
        <v xml:space="preserve">1 / 24</v>
      </c>
      <c r="AF595" s="182" t="str">
        <f t="shared" si="107"/>
        <v xml:space="preserve">2 / 24</v>
      </c>
      <c r="AG595" s="182" t="str">
        <f t="shared" si="107"/>
        <v xml:space="preserve">3 / 24</v>
      </c>
      <c r="AH595" s="182" t="str">
        <f t="shared" si="107"/>
        <v xml:space="preserve">4 / 24</v>
      </c>
      <c r="AI595" s="182" t="str">
        <f t="shared" si="107"/>
        <v xml:space="preserve">5 / 24</v>
      </c>
      <c r="AJ595" s="182" t="str">
        <f t="shared" si="107"/>
        <v xml:space="preserve">6 / 24</v>
      </c>
      <c r="AK595" s="182" t="str">
        <f t="shared" si="107"/>
        <v xml:space="preserve">7 / 24</v>
      </c>
      <c r="AL595" s="182" t="str">
        <f t="shared" si="107"/>
        <v xml:space="preserve">8 / 24</v>
      </c>
      <c r="AM595" s="182" t="str">
        <f t="shared" si="107"/>
        <v xml:space="preserve">9 / 24</v>
      </c>
      <c r="AN595" s="182" t="str">
        <f t="shared" si="107"/>
        <v xml:space="preserve">10 / 24</v>
      </c>
      <c r="AO595" s="182" t="str">
        <f t="shared" si="107"/>
        <v xml:space="preserve">11 / 24</v>
      </c>
      <c r="AP595" s="182" t="str">
        <f t="shared" si="107"/>
        <v xml:space="preserve">12 / 24</v>
      </c>
      <c r="AQ595" s="182" t="str">
        <f t="shared" si="107"/>
        <v xml:space="preserve">1 / 25</v>
      </c>
      <c r="AR595" s="182" t="str">
        <f t="shared" si="107"/>
        <v xml:space="preserve">2 / 25</v>
      </c>
      <c r="AS595" s="182" t="str">
        <f t="shared" si="107"/>
        <v xml:space="preserve">3 / 25</v>
      </c>
      <c r="AT595" s="182" t="str">
        <f t="shared" si="107"/>
        <v xml:space="preserve">4 / 25</v>
      </c>
      <c r="AU595" s="182" t="str">
        <f t="shared" si="107"/>
        <v xml:space="preserve">5 / 25</v>
      </c>
      <c r="AV595" s="182" t="str">
        <f t="shared" si="107"/>
        <v xml:space="preserve">6 / 25</v>
      </c>
      <c r="AW595" s="182" t="str">
        <f t="shared" si="107"/>
        <v xml:space="preserve">7 / 25</v>
      </c>
      <c r="AX595" s="182" t="str">
        <f t="shared" si="107"/>
        <v xml:space="preserve">8 / 25</v>
      </c>
      <c r="AY595" s="182" t="str">
        <f t="shared" si="107"/>
        <v xml:space="preserve">9 / 25</v>
      </c>
      <c r="AZ595" s="182" t="str">
        <f t="shared" si="107"/>
        <v xml:space="preserve">10 / 25</v>
      </c>
      <c r="BA595" s="182" t="str">
        <f t="shared" si="107"/>
        <v xml:space="preserve">11 / 25</v>
      </c>
      <c r="BB595" s="182" t="str">
        <f t="shared" si="107"/>
        <v xml:space="preserve">12 / 25</v>
      </c>
    </row>
    <row r="596" s="179" customFormat="1" hidden="1" outlineLevel="1">
      <c r="E596" s="37"/>
      <c r="K596" s="37"/>
      <c r="L596" s="37"/>
      <c r="M596" s="37"/>
      <c r="N596" s="37"/>
      <c r="P596" s="183" t="str">
        <f t="shared" ref="P596:P659" si="108">P254</f>
        <v xml:space="preserve">Lastname1, Firstname1</v>
      </c>
      <c r="Q596" s="37"/>
      <c r="R596" s="184"/>
      <c r="S596" s="172">
        <f>IF(S391=0,0,(SUMIF(Resource_Planning!$P$49:$P$356,$P596,Resource_Planning!S$49:S$356))/S391-1)</f>
        <v>-0.80000000000000004</v>
      </c>
      <c r="T596" s="172">
        <f>IF(T391=0,0,(SUMIF(Resource_Planning!$P$49:$P$356,$P596,Resource_Planning!T$49:T$356))/T391-1)</f>
        <v>-0.80000000000000004</v>
      </c>
      <c r="U596" s="172">
        <f>IF(U391=0,0,(SUMIF(Resource_Planning!$P$49:$P$356,$P596,Resource_Planning!U$49:U$356))/U391-1)</f>
        <v>-0.80000000000000004</v>
      </c>
      <c r="V596" s="172">
        <f>IF(V391=0,0,(SUMIF(Resource_Planning!$P$49:$P$356,$P596,Resource_Planning!V$49:V$356))/V391-1)</f>
        <v>-0.80000000000000004</v>
      </c>
      <c r="W596" s="172">
        <f>IF(W391=0,0,(SUMIF(Resource_Planning!$P$49:$P$356,$P596,Resource_Planning!W$49:W$356))/W391-1)</f>
        <v>-0.80000000000000004</v>
      </c>
      <c r="X596" s="172">
        <f>IF(X391=0,0,(SUMIF(Resource_Planning!$P$49:$P$356,$P596,Resource_Planning!X$49:X$356))/X391-1)</f>
        <v>-0.80000000000000004</v>
      </c>
      <c r="Y596" s="172">
        <f>IF(Y391=0,0,(SUMIF(Resource_Planning!$P$49:$P$356,$P596,Resource_Planning!Y$49:Y$356))/Y391-1)</f>
        <v>-0.80000000000000004</v>
      </c>
      <c r="Z596" s="172">
        <f>IF(Z391=0,0,(SUMIF(Resource_Planning!$P$49:$P$356,$P596,Resource_Planning!Z$49:Z$356))/Z391-1)</f>
        <v>-0.80000000000000004</v>
      </c>
      <c r="AA596" s="172">
        <f>IF(AA391=0,0,(SUMIF(Resource_Planning!$P$49:$P$356,$P596,Resource_Planning!AA$49:AA$356))/AA391-1)</f>
        <v>-0.80000000000000004</v>
      </c>
      <c r="AB596" s="172">
        <f>IF(AB391=0,0,(SUMIF(Resource_Planning!$P$49:$P$356,$P596,Resource_Planning!AB$49:AB$356))/AB391-1)</f>
        <v>-0.80000000000000004</v>
      </c>
      <c r="AC596" s="172">
        <f>IF(AC391=0,0,(SUMIF(Resource_Planning!$P$49:$P$356,$P596,Resource_Planning!AC$49:AC$356))/AC391-1)</f>
        <v>-0.80000000000000004</v>
      </c>
      <c r="AD596" s="172">
        <f>IF(AD391=0,0,(SUMIF(Resource_Planning!$P$49:$P$356,$P596,Resource_Planning!AD$49:AD$356))/AD391-1)</f>
        <v>-0.80000000000000004</v>
      </c>
      <c r="AE596" s="172">
        <f>IF(AE391=0,0,(SUMIF(Resource_Planning!$P$49:$P$356,$P596,Resource_Planning!AE$49:AE$356))/AE391-1)</f>
        <v>0</v>
      </c>
      <c r="AF596" s="172">
        <f>IF(AF391=0,0,(SUMIF(Resource_Planning!$P$49:$P$356,$P596,Resource_Planning!AF$49:AF$356))/AF391-1)</f>
        <v>0</v>
      </c>
      <c r="AG596" s="172">
        <f>IF(AG391=0,0,(SUMIF(Resource_Planning!$P$49:$P$356,$P596,Resource_Planning!AG$49:AG$356))/AG391-1)</f>
        <v>0</v>
      </c>
      <c r="AH596" s="172">
        <f>IF(AH391=0,0,(SUMIF(Resource_Planning!$P$49:$P$356,$P596,Resource_Planning!AH$49:AH$356))/AH391-1)</f>
        <v>0</v>
      </c>
      <c r="AI596" s="172">
        <f>IF(AI391=0,0,(SUMIF(Resource_Planning!$P$49:$P$356,$P596,Resource_Planning!AI$49:AI$356))/AI391-1)</f>
        <v>0</v>
      </c>
      <c r="AJ596" s="172">
        <f>IF(AJ391=0,0,(SUMIF(Resource_Planning!$P$49:$P$356,$P596,Resource_Planning!AJ$49:AJ$356))/AJ391-1)</f>
        <v>0</v>
      </c>
      <c r="AK596" s="172">
        <f>IF(AK391=0,0,(SUMIF(Resource_Planning!$P$49:$P$356,$P596,Resource_Planning!AK$49:AK$356))/AK391-1)</f>
        <v>0</v>
      </c>
      <c r="AL596" s="172">
        <f>IF(AL391=0,0,(SUMIF(Resource_Planning!$P$49:$P$356,$P596,Resource_Planning!AL$49:AL$356))/AL391-1)</f>
        <v>0</v>
      </c>
      <c r="AM596" s="172">
        <f>IF(AM391=0,0,(SUMIF(Resource_Planning!$P$49:$P$356,$P596,Resource_Planning!AM$49:AM$356))/AM391-1)</f>
        <v>0</v>
      </c>
      <c r="AN596" s="172">
        <f>IF(AN391=0,0,(SUMIF(Resource_Planning!$P$49:$P$356,$P596,Resource_Planning!AN$49:AN$356))/AN391-1)</f>
        <v>0</v>
      </c>
      <c r="AO596" s="172">
        <f>IF(AO391=0,0,(SUMIF(Resource_Planning!$P$49:$P$356,$P596,Resource_Planning!AO$49:AO$356))/AO391-1)</f>
        <v>0</v>
      </c>
      <c r="AP596" s="172">
        <f>IF(AP391=0,0,(SUMIF(Resource_Planning!$P$49:$P$356,$P596,Resource_Planning!AP$49:AP$356))/AP391-1)</f>
        <v>0</v>
      </c>
      <c r="AQ596" s="172">
        <f>IF(AQ391=0,0,(SUMIF(Resource_Planning!$P$49:$P$356,$P596,Resource_Planning!AQ$49:AQ$356))/AQ391-1)</f>
        <v>0</v>
      </c>
      <c r="AR596" s="172">
        <f>IF(AR391=0,0,(SUMIF(Resource_Planning!$P$49:$P$356,$P596,Resource_Planning!AR$49:AR$356))/AR391-1)</f>
        <v>0</v>
      </c>
      <c r="AS596" s="172">
        <f>IF(AS391=0,0,(SUMIF(Resource_Planning!$P$49:$P$356,$P596,Resource_Planning!AS$49:AS$356))/AS391-1)</f>
        <v>0</v>
      </c>
      <c r="AT596" s="172">
        <f>IF(AT391=0,0,(SUMIF(Resource_Planning!$P$49:$P$356,$P596,Resource_Planning!AT$49:AT$356))/AT391-1)</f>
        <v>0</v>
      </c>
      <c r="AU596" s="172">
        <f>IF(AU391=0,0,(SUMIF(Resource_Planning!$P$49:$P$356,$P596,Resource_Planning!AU$49:AU$356))/AU391-1)</f>
        <v>0</v>
      </c>
      <c r="AV596" s="172">
        <f>IF(AV391=0,0,(SUMIF(Resource_Planning!$P$49:$P$356,$P596,Resource_Planning!AV$49:AV$356))/AV391-1)</f>
        <v>0</v>
      </c>
      <c r="AW596" s="172">
        <f>IF(AW391=0,0,(SUMIF(Resource_Planning!$P$49:$P$356,$P596,Resource_Planning!AW$49:AW$356))/AW391-1)</f>
        <v>0</v>
      </c>
      <c r="AX596" s="172">
        <f>IF(AX391=0,0,(SUMIF(Resource_Planning!$P$49:$P$356,$P596,Resource_Planning!AX$49:AX$356))/AX391-1)</f>
        <v>0</v>
      </c>
      <c r="AY596" s="172">
        <f>IF(AY391=0,0,(SUMIF(Resource_Planning!$P$49:$P$356,$P596,Resource_Planning!AY$49:AY$356))/AY391-1)</f>
        <v>0</v>
      </c>
      <c r="AZ596" s="172">
        <f>IF(AZ391=0,0,(SUMIF(Resource_Planning!$P$49:$P$356,$P596,Resource_Planning!AZ$49:AZ$356))/AZ391-1)</f>
        <v>0</v>
      </c>
      <c r="BA596" s="172">
        <f>IF(BA391=0,0,(SUMIF(Resource_Planning!$P$49:$P$356,$P596,Resource_Planning!BA$49:BA$356))/BA391-1)</f>
        <v>0</v>
      </c>
      <c r="BB596" s="172">
        <f>IF(BB391=0,0,(SUMIF(Resource_Planning!$P$49:$P$356,$P596,Resource_Planning!BB$49:BB$356))/BB391-1)</f>
        <v>0</v>
      </c>
    </row>
    <row r="597" s="179" customFormat="1" hidden="1" outlineLevel="1">
      <c r="E597" s="37"/>
      <c r="K597" s="37"/>
      <c r="L597" s="37"/>
      <c r="M597" s="37"/>
      <c r="N597" s="37"/>
      <c r="P597" s="183" t="str">
        <f t="shared" si="108"/>
        <v xml:space="preserve">Lastname2, Firstname2</v>
      </c>
      <c r="Q597" s="37"/>
      <c r="R597" s="184"/>
      <c r="S597" s="172">
        <f>IF(S392=0,0,(SUMIF(Resource_Planning!$P$49:$P$356,$P597,Resource_Planning!S$49:S$356))/S392-1)</f>
        <v>-0.80000000000000004</v>
      </c>
      <c r="T597" s="172">
        <f>IF(T392=0,0,(SUMIF(Resource_Planning!$P$49:$P$356,$P597,Resource_Planning!T$49:T$356))/T392-1)</f>
        <v>-0.80000000000000004</v>
      </c>
      <c r="U597" s="172">
        <f>IF(U392=0,0,(SUMIF(Resource_Planning!$P$49:$P$356,$P597,Resource_Planning!U$49:U$356))/U392-1)</f>
        <v>0</v>
      </c>
      <c r="V597" s="172">
        <f>IF(V392=0,0,(SUMIF(Resource_Planning!$P$49:$P$356,$P597,Resource_Planning!V$49:V$356))/V392-1)</f>
        <v>0</v>
      </c>
      <c r="W597" s="172">
        <f>IF(W392=0,0,(SUMIF(Resource_Planning!$P$49:$P$356,$P597,Resource_Planning!W$49:W$356))/W392-1)</f>
        <v>0</v>
      </c>
      <c r="X597" s="172">
        <f>IF(X392=0,0,(SUMIF(Resource_Planning!$P$49:$P$356,$P597,Resource_Planning!X$49:X$356))/X392-1)</f>
        <v>0</v>
      </c>
      <c r="Y597" s="172">
        <f>IF(Y392=0,0,(SUMIF(Resource_Planning!$P$49:$P$356,$P597,Resource_Planning!Y$49:Y$356))/Y392-1)</f>
        <v>0</v>
      </c>
      <c r="Z597" s="172">
        <f>IF(Z392=0,0,(SUMIF(Resource_Planning!$P$49:$P$356,$P597,Resource_Planning!Z$49:Z$356))/Z392-1)</f>
        <v>0</v>
      </c>
      <c r="AA597" s="172">
        <f>IF(AA392=0,0,(SUMIF(Resource_Planning!$P$49:$P$356,$P597,Resource_Planning!AA$49:AA$356))/AA392-1)</f>
        <v>0</v>
      </c>
      <c r="AB597" s="172">
        <f>IF(AB392=0,0,(SUMIF(Resource_Planning!$P$49:$P$356,$P597,Resource_Planning!AB$49:AB$356))/AB392-1)</f>
        <v>0</v>
      </c>
      <c r="AC597" s="172">
        <f>IF(AC392=0,0,(SUMIF(Resource_Planning!$P$49:$P$356,$P597,Resource_Planning!AC$49:AC$356))/AC392-1)</f>
        <v>0</v>
      </c>
      <c r="AD597" s="172">
        <f>IF(AD392=0,0,(SUMIF(Resource_Planning!$P$49:$P$356,$P597,Resource_Planning!AD$49:AD$356))/AD392-1)</f>
        <v>0</v>
      </c>
      <c r="AE597" s="172">
        <f>IF(AE392=0,0,(SUMIF(Resource_Planning!$P$49:$P$356,$P597,Resource_Planning!AE$49:AE$356))/AE392-1)</f>
        <v>-0.80000000000000004</v>
      </c>
      <c r="AF597" s="172">
        <f>IF(AF392=0,0,(SUMIF(Resource_Planning!$P$49:$P$356,$P597,Resource_Planning!AF$49:AF$356))/AF392-1)</f>
        <v>-0.80000000000000004</v>
      </c>
      <c r="AG597" s="172">
        <f>IF(AG392=0,0,(SUMIF(Resource_Planning!$P$49:$P$356,$P597,Resource_Planning!AG$49:AG$356))/AG392-1)</f>
        <v>-0.80000000000000004</v>
      </c>
      <c r="AH597" s="172">
        <f>IF(AH392=0,0,(SUMIF(Resource_Planning!$P$49:$P$356,$P597,Resource_Planning!AH$49:AH$356))/AH392-1)</f>
        <v>-0.80000000000000004</v>
      </c>
      <c r="AI597" s="172">
        <f>IF(AI392=0,0,(SUMIF(Resource_Planning!$P$49:$P$356,$P597,Resource_Planning!AI$49:AI$356))/AI392-1)</f>
        <v>-0.80000000000000004</v>
      </c>
      <c r="AJ597" s="172">
        <f>IF(AJ392=0,0,(SUMIF(Resource_Planning!$P$49:$P$356,$P597,Resource_Planning!AJ$49:AJ$356))/AJ392-1)</f>
        <v>-0.80000000000000004</v>
      </c>
      <c r="AK597" s="172">
        <f>IF(AK392=0,0,(SUMIF(Resource_Planning!$P$49:$P$356,$P597,Resource_Planning!AK$49:AK$356))/AK392-1)</f>
        <v>-0.80000000000000004</v>
      </c>
      <c r="AL597" s="172">
        <f>IF(AL392=0,0,(SUMIF(Resource_Planning!$P$49:$P$356,$P597,Resource_Planning!AL$49:AL$356))/AL392-1)</f>
        <v>-0.80000000000000004</v>
      </c>
      <c r="AM597" s="172">
        <f>IF(AM392=0,0,(SUMIF(Resource_Planning!$P$49:$P$356,$P597,Resource_Planning!AM$49:AM$356))/AM392-1)</f>
        <v>-0.80000000000000004</v>
      </c>
      <c r="AN597" s="172">
        <f>IF(AN392=0,0,(SUMIF(Resource_Planning!$P$49:$P$356,$P597,Resource_Planning!AN$49:AN$356))/AN392-1)</f>
        <v>-0.80000000000000004</v>
      </c>
      <c r="AO597" s="172">
        <f>IF(AO392=0,0,(SUMIF(Resource_Planning!$P$49:$P$356,$P597,Resource_Planning!AO$49:AO$356))/AO392-1)</f>
        <v>-0.80000000000000004</v>
      </c>
      <c r="AP597" s="172">
        <f>IF(AP392=0,0,(SUMIF(Resource_Planning!$P$49:$P$356,$P597,Resource_Planning!AP$49:AP$356))/AP392-1)</f>
        <v>-0.80000000000000004</v>
      </c>
      <c r="AQ597" s="172">
        <f>IF(AQ392=0,0,(SUMIF(Resource_Planning!$P$49:$P$356,$P597,Resource_Planning!AQ$49:AQ$356))/AQ392-1)</f>
        <v>-0.80000000000000004</v>
      </c>
      <c r="AR597" s="172">
        <f>IF(AR392=0,0,(SUMIF(Resource_Planning!$P$49:$P$356,$P597,Resource_Planning!AR$49:AR$356))/AR392-1)</f>
        <v>-0.80000000000000004</v>
      </c>
      <c r="AS597" s="172">
        <f>IF(AS392=0,0,(SUMIF(Resource_Planning!$P$49:$P$356,$P597,Resource_Planning!AS$49:AS$356))/AS392-1)</f>
        <v>-0.80000000000000004</v>
      </c>
      <c r="AT597" s="172">
        <f>IF(AT392=0,0,(SUMIF(Resource_Planning!$P$49:$P$356,$P597,Resource_Planning!AT$49:AT$356))/AT392-1)</f>
        <v>-0.80000000000000004</v>
      </c>
      <c r="AU597" s="172">
        <f>IF(AU392=0,0,(SUMIF(Resource_Planning!$P$49:$P$356,$P597,Resource_Planning!AU$49:AU$356))/AU392-1)</f>
        <v>-0.80000000000000004</v>
      </c>
      <c r="AV597" s="172">
        <f>IF(AV392=0,0,(SUMIF(Resource_Planning!$P$49:$P$356,$P597,Resource_Planning!AV$49:AV$356))/AV392-1)</f>
        <v>-0.80000000000000004</v>
      </c>
      <c r="AW597" s="172">
        <f>IF(AW392=0,0,(SUMIF(Resource_Planning!$P$49:$P$356,$P597,Resource_Planning!AW$49:AW$356))/AW392-1)</f>
        <v>-0.80000000000000004</v>
      </c>
      <c r="AX597" s="172">
        <f>IF(AX392=0,0,(SUMIF(Resource_Planning!$P$49:$P$356,$P597,Resource_Planning!AX$49:AX$356))/AX392-1)</f>
        <v>-0.80000000000000004</v>
      </c>
      <c r="AY597" s="172">
        <f>IF(AY392=0,0,(SUMIF(Resource_Planning!$P$49:$P$356,$P597,Resource_Planning!AY$49:AY$356))/AY392-1)</f>
        <v>-0.80000000000000004</v>
      </c>
      <c r="AZ597" s="172">
        <f>IF(AZ392=0,0,(SUMIF(Resource_Planning!$P$49:$P$356,$P597,Resource_Planning!AZ$49:AZ$356))/AZ392-1)</f>
        <v>-0.80000000000000004</v>
      </c>
      <c r="BA597" s="172">
        <f>IF(BA392=0,0,(SUMIF(Resource_Planning!$P$49:$P$356,$P597,Resource_Planning!BA$49:BA$356))/BA392-1)</f>
        <v>-0.80000000000000004</v>
      </c>
      <c r="BB597" s="172">
        <f>IF(BB392=0,0,(SUMIF(Resource_Planning!$P$49:$P$356,$P597,Resource_Planning!BB$49:BB$356))/BB392-1)</f>
        <v>-0.80000000000000004</v>
      </c>
    </row>
    <row r="598" s="179" customFormat="1" hidden="1" outlineLevel="1">
      <c r="E598" s="37"/>
      <c r="K598" s="37"/>
      <c r="L598" s="37"/>
      <c r="M598" s="37"/>
      <c r="N598" s="37"/>
      <c r="P598" s="183" t="str">
        <f t="shared" si="108"/>
        <v xml:space="preserve">Lastname3, Firstname3</v>
      </c>
      <c r="Q598" s="37"/>
      <c r="R598" s="184"/>
      <c r="S598" s="172">
        <f>IF(S393=0,0,(SUMIF(Resource_Planning!$P$49:$P$356,$P598,Resource_Planning!S$49:S$356))/S393-1)</f>
        <v>-0.80000000000000004</v>
      </c>
      <c r="T598" s="172">
        <f>IF(T393=0,0,(SUMIF(Resource_Planning!$P$49:$P$356,$P598,Resource_Planning!T$49:T$356))/T393-1)</f>
        <v>-0.80000000000000004</v>
      </c>
      <c r="U598" s="172">
        <f>IF(U393=0,0,(SUMIF(Resource_Planning!$P$49:$P$356,$P598,Resource_Planning!U$49:U$356))/U393-1)</f>
        <v>-0.80000000000000004</v>
      </c>
      <c r="V598" s="172">
        <f>IF(V393=0,0,(SUMIF(Resource_Planning!$P$49:$P$356,$P598,Resource_Planning!V$49:V$356))/V393-1)</f>
        <v>-0.80000000000000004</v>
      </c>
      <c r="W598" s="172">
        <f>IF(W393=0,0,(SUMIF(Resource_Planning!$P$49:$P$356,$P598,Resource_Planning!W$49:W$356))/W393-1)</f>
        <v>-0.80000000000000004</v>
      </c>
      <c r="X598" s="172">
        <f>IF(X393=0,0,(SUMIF(Resource_Planning!$P$49:$P$356,$P598,Resource_Planning!X$49:X$356))/X393-1)</f>
        <v>-0.80000000000000004</v>
      </c>
      <c r="Y598" s="172">
        <f>IF(Y393=0,0,(SUMIF(Resource_Planning!$P$49:$P$356,$P598,Resource_Planning!Y$49:Y$356))/Y393-1)</f>
        <v>-0.80000000000000004</v>
      </c>
      <c r="Z598" s="172">
        <f>IF(Z393=0,0,(SUMIF(Resource_Planning!$P$49:$P$356,$P598,Resource_Planning!Z$49:Z$356))/Z393-1)</f>
        <v>-0.80000000000000004</v>
      </c>
      <c r="AA598" s="172">
        <f>IF(AA393=0,0,(SUMIF(Resource_Planning!$P$49:$P$356,$P598,Resource_Planning!AA$49:AA$356))/AA393-1)</f>
        <v>-0.80000000000000004</v>
      </c>
      <c r="AB598" s="172">
        <f>IF(AB393=0,0,(SUMIF(Resource_Planning!$P$49:$P$356,$P598,Resource_Planning!AB$49:AB$356))/AB393-1)</f>
        <v>-0.80000000000000004</v>
      </c>
      <c r="AC598" s="172">
        <f>IF(AC393=0,0,(SUMIF(Resource_Planning!$P$49:$P$356,$P598,Resource_Planning!AC$49:AC$356))/AC393-1)</f>
        <v>-0.80000000000000004</v>
      </c>
      <c r="AD598" s="172">
        <f>IF(AD393=0,0,(SUMIF(Resource_Planning!$P$49:$P$356,$P598,Resource_Planning!AD$49:AD$356))/AD393-1)</f>
        <v>-0.80000000000000004</v>
      </c>
      <c r="AE598" s="172">
        <f>IF(AE393=0,0,(SUMIF(Resource_Planning!$P$49:$P$356,$P598,Resource_Planning!AE$49:AE$356))/AE393-1)</f>
        <v>-0.80000000000000004</v>
      </c>
      <c r="AF598" s="172">
        <f>IF(AF393=0,0,(SUMIF(Resource_Planning!$P$49:$P$356,$P598,Resource_Planning!AF$49:AF$356))/AF393-1)</f>
        <v>-0.80000000000000004</v>
      </c>
      <c r="AG598" s="172">
        <f>IF(AG393=0,0,(SUMIF(Resource_Planning!$P$49:$P$356,$P598,Resource_Planning!AG$49:AG$356))/AG393-1)</f>
        <v>-0.80000000000000004</v>
      </c>
      <c r="AH598" s="172">
        <f>IF(AH393=0,0,(SUMIF(Resource_Planning!$P$49:$P$356,$P598,Resource_Planning!AH$49:AH$356))/AH393-1)</f>
        <v>-0.80000000000000004</v>
      </c>
      <c r="AI598" s="172">
        <f>IF(AI393=0,0,(SUMIF(Resource_Planning!$P$49:$P$356,$P598,Resource_Planning!AI$49:AI$356))/AI393-1)</f>
        <v>-0.80000000000000004</v>
      </c>
      <c r="AJ598" s="172">
        <f>IF(AJ393=0,0,(SUMIF(Resource_Planning!$P$49:$P$356,$P598,Resource_Planning!AJ$49:AJ$356))/AJ393-1)</f>
        <v>-0.80000000000000004</v>
      </c>
      <c r="AK598" s="172">
        <f>IF(AK393=0,0,(SUMIF(Resource_Planning!$P$49:$P$356,$P598,Resource_Planning!AK$49:AK$356))/AK393-1)</f>
        <v>-0.80000000000000004</v>
      </c>
      <c r="AL598" s="172">
        <f>IF(AL393=0,0,(SUMIF(Resource_Planning!$P$49:$P$356,$P598,Resource_Planning!AL$49:AL$356))/AL393-1)</f>
        <v>-0.80000000000000004</v>
      </c>
      <c r="AM598" s="172">
        <f>IF(AM393=0,0,(SUMIF(Resource_Planning!$P$49:$P$356,$P598,Resource_Planning!AM$49:AM$356))/AM393-1)</f>
        <v>-0.80000000000000004</v>
      </c>
      <c r="AN598" s="172">
        <f>IF(AN393=0,0,(SUMIF(Resource_Planning!$P$49:$P$356,$P598,Resource_Planning!AN$49:AN$356))/AN393-1)</f>
        <v>-0.80000000000000004</v>
      </c>
      <c r="AO598" s="172">
        <f>IF(AO393=0,0,(SUMIF(Resource_Planning!$P$49:$P$356,$P598,Resource_Planning!AO$49:AO$356))/AO393-1)</f>
        <v>-0.80000000000000004</v>
      </c>
      <c r="AP598" s="172">
        <f>IF(AP393=0,0,(SUMIF(Resource_Planning!$P$49:$P$356,$P598,Resource_Planning!AP$49:AP$356))/AP393-1)</f>
        <v>-0.80000000000000004</v>
      </c>
      <c r="AQ598" s="172">
        <f>IF(AQ393=0,0,(SUMIF(Resource_Planning!$P$49:$P$356,$P598,Resource_Planning!AQ$49:AQ$356))/AQ393-1)</f>
        <v>-0.80000000000000004</v>
      </c>
      <c r="AR598" s="172">
        <f>IF(AR393=0,0,(SUMIF(Resource_Planning!$P$49:$P$356,$P598,Resource_Planning!AR$49:AR$356))/AR393-1)</f>
        <v>-0.80000000000000004</v>
      </c>
      <c r="AS598" s="172">
        <f>IF(AS393=0,0,(SUMIF(Resource_Planning!$P$49:$P$356,$P598,Resource_Planning!AS$49:AS$356))/AS393-1)</f>
        <v>-0.80000000000000004</v>
      </c>
      <c r="AT598" s="172">
        <f>IF(AT393=0,0,(SUMIF(Resource_Planning!$P$49:$P$356,$P598,Resource_Planning!AT$49:AT$356))/AT393-1)</f>
        <v>-0.80000000000000004</v>
      </c>
      <c r="AU598" s="172">
        <f>IF(AU393=0,0,(SUMIF(Resource_Planning!$P$49:$P$356,$P598,Resource_Planning!AU$49:AU$356))/AU393-1)</f>
        <v>-0.80000000000000004</v>
      </c>
      <c r="AV598" s="172">
        <f>IF(AV393=0,0,(SUMIF(Resource_Planning!$P$49:$P$356,$P598,Resource_Planning!AV$49:AV$356))/AV393-1)</f>
        <v>-0.80000000000000004</v>
      </c>
      <c r="AW598" s="172">
        <f>IF(AW393=0,0,(SUMIF(Resource_Planning!$P$49:$P$356,$P598,Resource_Planning!AW$49:AW$356))/AW393-1)</f>
        <v>-0.80000000000000004</v>
      </c>
      <c r="AX598" s="172">
        <f>IF(AX393=0,0,(SUMIF(Resource_Planning!$P$49:$P$356,$P598,Resource_Planning!AX$49:AX$356))/AX393-1)</f>
        <v>-0.80000000000000004</v>
      </c>
      <c r="AY598" s="172">
        <f>IF(AY393=0,0,(SUMIF(Resource_Planning!$P$49:$P$356,$P598,Resource_Planning!AY$49:AY$356))/AY393-1)</f>
        <v>-0.80000000000000004</v>
      </c>
      <c r="AZ598" s="172">
        <f>IF(AZ393=0,0,(SUMIF(Resource_Planning!$P$49:$P$356,$P598,Resource_Planning!AZ$49:AZ$356))/AZ393-1)</f>
        <v>-0.80000000000000004</v>
      </c>
      <c r="BA598" s="172">
        <f>IF(BA393=0,0,(SUMIF(Resource_Planning!$P$49:$P$356,$P598,Resource_Planning!BA$49:BA$356))/BA393-1)</f>
        <v>-0.80000000000000004</v>
      </c>
      <c r="BB598" s="172">
        <f>IF(BB393=0,0,(SUMIF(Resource_Planning!$P$49:$P$356,$P598,Resource_Planning!BB$49:BB$356))/BB393-1)</f>
        <v>-0.80000000000000004</v>
      </c>
    </row>
    <row r="599" s="179" customFormat="1" hidden="1" outlineLevel="1">
      <c r="E599" s="37"/>
      <c r="K599" s="37"/>
      <c r="L599" s="37"/>
      <c r="M599" s="37"/>
      <c r="N599" s="37"/>
      <c r="P599" s="183" t="str">
        <f t="shared" si="108"/>
        <v xml:space="preserve">Lastname4, Firstname4</v>
      </c>
      <c r="Q599" s="37"/>
      <c r="R599" s="184"/>
      <c r="S599" s="172">
        <f>IF(S394=0,0,(SUMIF(Resource_Planning!$P$49:$P$356,$P599,Resource_Planning!S$49:S$356))/S394-1)</f>
        <v>-0.80000000000000004</v>
      </c>
      <c r="T599" s="172">
        <f>IF(T394=0,0,(SUMIF(Resource_Planning!$P$49:$P$356,$P599,Resource_Planning!T$49:T$356))/T394-1)</f>
        <v>-0.80000000000000004</v>
      </c>
      <c r="U599" s="172">
        <f>IF(U394=0,0,(SUMIF(Resource_Planning!$P$49:$P$356,$P599,Resource_Planning!U$49:U$356))/U394-1)</f>
        <v>0</v>
      </c>
      <c r="V599" s="172">
        <f>IF(V394=0,0,(SUMIF(Resource_Planning!$P$49:$P$356,$P599,Resource_Planning!V$49:V$356))/V394-1)</f>
        <v>0</v>
      </c>
      <c r="W599" s="172">
        <f>IF(W394=0,0,(SUMIF(Resource_Planning!$P$49:$P$356,$P599,Resource_Planning!W$49:W$356))/W394-1)</f>
        <v>0</v>
      </c>
      <c r="X599" s="172">
        <f>IF(X394=0,0,(SUMIF(Resource_Planning!$P$49:$P$356,$P599,Resource_Planning!X$49:X$356))/X394-1)</f>
        <v>0</v>
      </c>
      <c r="Y599" s="172">
        <f>IF(Y394=0,0,(SUMIF(Resource_Planning!$P$49:$P$356,$P599,Resource_Planning!Y$49:Y$356))/Y394-1)</f>
        <v>0</v>
      </c>
      <c r="Z599" s="172">
        <f>IF(Z394=0,0,(SUMIF(Resource_Planning!$P$49:$P$356,$P599,Resource_Planning!Z$49:Z$356))/Z394-1)</f>
        <v>0</v>
      </c>
      <c r="AA599" s="172">
        <f>IF(AA394=0,0,(SUMIF(Resource_Planning!$P$49:$P$356,$P599,Resource_Planning!AA$49:AA$356))/AA394-1)</f>
        <v>0</v>
      </c>
      <c r="AB599" s="172">
        <f>IF(AB394=0,0,(SUMIF(Resource_Planning!$P$49:$P$356,$P599,Resource_Planning!AB$49:AB$356))/AB394-1)</f>
        <v>0</v>
      </c>
      <c r="AC599" s="172">
        <f>IF(AC394=0,0,(SUMIF(Resource_Planning!$P$49:$P$356,$P599,Resource_Planning!AC$49:AC$356))/AC394-1)</f>
        <v>0</v>
      </c>
      <c r="AD599" s="172">
        <f>IF(AD394=0,0,(SUMIF(Resource_Planning!$P$49:$P$356,$P599,Resource_Planning!AD$49:AD$356))/AD394-1)</f>
        <v>0</v>
      </c>
      <c r="AE599" s="172">
        <f>IF(AE394=0,0,(SUMIF(Resource_Planning!$P$49:$P$356,$P599,Resource_Planning!AE$49:AE$356))/AE394-1)</f>
        <v>-0.80000000000000004</v>
      </c>
      <c r="AF599" s="172">
        <f>IF(AF394=0,0,(SUMIF(Resource_Planning!$P$49:$P$356,$P599,Resource_Planning!AF$49:AF$356))/AF394-1)</f>
        <v>-0.80000000000000004</v>
      </c>
      <c r="AG599" s="172">
        <f>IF(AG394=0,0,(SUMIF(Resource_Planning!$P$49:$P$356,$P599,Resource_Planning!AG$49:AG$356))/AG394-1)</f>
        <v>-0.80000000000000004</v>
      </c>
      <c r="AH599" s="172">
        <f>IF(AH394=0,0,(SUMIF(Resource_Planning!$P$49:$P$356,$P599,Resource_Planning!AH$49:AH$356))/AH394-1)</f>
        <v>-0.80000000000000004</v>
      </c>
      <c r="AI599" s="172">
        <f>IF(AI394=0,0,(SUMIF(Resource_Planning!$P$49:$P$356,$P599,Resource_Planning!AI$49:AI$356))/AI394-1)</f>
        <v>-0.80000000000000004</v>
      </c>
      <c r="AJ599" s="172">
        <f>IF(AJ394=0,0,(SUMIF(Resource_Planning!$P$49:$P$356,$P599,Resource_Planning!AJ$49:AJ$356))/AJ394-1)</f>
        <v>-0.80000000000000004</v>
      </c>
      <c r="AK599" s="172">
        <f>IF(AK394=0,0,(SUMIF(Resource_Planning!$P$49:$P$356,$P599,Resource_Planning!AK$49:AK$356))/AK394-1)</f>
        <v>-0.80000000000000004</v>
      </c>
      <c r="AL599" s="172">
        <f>IF(AL394=0,0,(SUMIF(Resource_Planning!$P$49:$P$356,$P599,Resource_Planning!AL$49:AL$356))/AL394-1)</f>
        <v>-0.80000000000000004</v>
      </c>
      <c r="AM599" s="172">
        <f>IF(AM394=0,0,(SUMIF(Resource_Planning!$P$49:$P$356,$P599,Resource_Planning!AM$49:AM$356))/AM394-1)</f>
        <v>-0.80000000000000004</v>
      </c>
      <c r="AN599" s="172">
        <f>IF(AN394=0,0,(SUMIF(Resource_Planning!$P$49:$P$356,$P599,Resource_Planning!AN$49:AN$356))/AN394-1)</f>
        <v>-0.80000000000000004</v>
      </c>
      <c r="AO599" s="172">
        <f>IF(AO394=0,0,(SUMIF(Resource_Planning!$P$49:$P$356,$P599,Resource_Planning!AO$49:AO$356))/AO394-1)</f>
        <v>-0.80000000000000004</v>
      </c>
      <c r="AP599" s="172">
        <f>IF(AP394=0,0,(SUMIF(Resource_Planning!$P$49:$P$356,$P599,Resource_Planning!AP$49:AP$356))/AP394-1)</f>
        <v>-0.80000000000000004</v>
      </c>
      <c r="AQ599" s="172">
        <f>IF(AQ394=0,0,(SUMIF(Resource_Planning!$P$49:$P$356,$P599,Resource_Planning!AQ$49:AQ$356))/AQ394-1)</f>
        <v>-0.80000000000000004</v>
      </c>
      <c r="AR599" s="172">
        <f>IF(AR394=0,0,(SUMIF(Resource_Planning!$P$49:$P$356,$P599,Resource_Planning!AR$49:AR$356))/AR394-1)</f>
        <v>-0.80000000000000004</v>
      </c>
      <c r="AS599" s="172">
        <f>IF(AS394=0,0,(SUMIF(Resource_Planning!$P$49:$P$356,$P599,Resource_Planning!AS$49:AS$356))/AS394-1)</f>
        <v>-0.80000000000000004</v>
      </c>
      <c r="AT599" s="172">
        <f>IF(AT394=0,0,(SUMIF(Resource_Planning!$P$49:$P$356,$P599,Resource_Planning!AT$49:AT$356))/AT394-1)</f>
        <v>-0.80000000000000004</v>
      </c>
      <c r="AU599" s="172">
        <f>IF(AU394=0,0,(SUMIF(Resource_Planning!$P$49:$P$356,$P599,Resource_Planning!AU$49:AU$356))/AU394-1)</f>
        <v>-0.80000000000000004</v>
      </c>
      <c r="AV599" s="172">
        <f>IF(AV394=0,0,(SUMIF(Resource_Planning!$P$49:$P$356,$P599,Resource_Planning!AV$49:AV$356))/AV394-1)</f>
        <v>-0.80000000000000004</v>
      </c>
      <c r="AW599" s="172">
        <f>IF(AW394=0,0,(SUMIF(Resource_Planning!$P$49:$P$356,$P599,Resource_Planning!AW$49:AW$356))/AW394-1)</f>
        <v>-0.80000000000000004</v>
      </c>
      <c r="AX599" s="172">
        <f>IF(AX394=0,0,(SUMIF(Resource_Planning!$P$49:$P$356,$P599,Resource_Planning!AX$49:AX$356))/AX394-1)</f>
        <v>-0.80000000000000004</v>
      </c>
      <c r="AY599" s="172">
        <f>IF(AY394=0,0,(SUMIF(Resource_Planning!$P$49:$P$356,$P599,Resource_Planning!AY$49:AY$356))/AY394-1)</f>
        <v>-0.80000000000000004</v>
      </c>
      <c r="AZ599" s="172">
        <f>IF(AZ394=0,0,(SUMIF(Resource_Planning!$P$49:$P$356,$P599,Resource_Planning!AZ$49:AZ$356))/AZ394-1)</f>
        <v>-0.80000000000000004</v>
      </c>
      <c r="BA599" s="172">
        <f>IF(BA394=0,0,(SUMIF(Resource_Planning!$P$49:$P$356,$P599,Resource_Planning!BA$49:BA$356))/BA394-1)</f>
        <v>-0.80000000000000004</v>
      </c>
      <c r="BB599" s="172">
        <f>IF(BB394=0,0,(SUMIF(Resource_Planning!$P$49:$P$356,$P599,Resource_Planning!BB$49:BB$356))/BB394-1)</f>
        <v>-0.80000000000000004</v>
      </c>
    </row>
    <row r="600" s="179" customFormat="1" hidden="1" outlineLevel="1">
      <c r="E600" s="37"/>
      <c r="K600" s="37"/>
      <c r="L600" s="37"/>
      <c r="M600" s="37"/>
      <c r="N600" s="37"/>
      <c r="P600" s="183" t="str">
        <f t="shared" si="108"/>
        <v xml:space="preserve">Lastname5, Firstname5</v>
      </c>
      <c r="Q600" s="37"/>
      <c r="R600" s="184"/>
      <c r="S600" s="172">
        <f>IF(S395=0,0,(SUMIF(Resource_Planning!$P$49:$P$356,$P600,Resource_Planning!S$49:S$356))/S395-1)</f>
        <v>-0.80000000000000004</v>
      </c>
      <c r="T600" s="172">
        <f>IF(T395=0,0,(SUMIF(Resource_Planning!$P$49:$P$356,$P600,Resource_Planning!T$49:T$356))/T395-1)</f>
        <v>-0.80000000000000004</v>
      </c>
      <c r="U600" s="172">
        <f>IF(U395=0,0,(SUMIF(Resource_Planning!$P$49:$P$356,$P600,Resource_Planning!U$49:U$356))/U395-1)</f>
        <v>0</v>
      </c>
      <c r="V600" s="172">
        <f>IF(V395=0,0,(SUMIF(Resource_Planning!$P$49:$P$356,$P600,Resource_Planning!V$49:V$356))/V395-1)</f>
        <v>0</v>
      </c>
      <c r="W600" s="172">
        <f>IF(W395=0,0,(SUMIF(Resource_Planning!$P$49:$P$356,$P600,Resource_Planning!W$49:W$356))/W395-1)</f>
        <v>0</v>
      </c>
      <c r="X600" s="172">
        <f>IF(X395=0,0,(SUMIF(Resource_Planning!$P$49:$P$356,$P600,Resource_Planning!X$49:X$356))/X395-1)</f>
        <v>0</v>
      </c>
      <c r="Y600" s="172">
        <f>IF(Y395=0,0,(SUMIF(Resource_Planning!$P$49:$P$356,$P600,Resource_Planning!Y$49:Y$356))/Y395-1)</f>
        <v>0</v>
      </c>
      <c r="Z600" s="172">
        <f>IF(Z395=0,0,(SUMIF(Resource_Planning!$P$49:$P$356,$P600,Resource_Planning!Z$49:Z$356))/Z395-1)</f>
        <v>0</v>
      </c>
      <c r="AA600" s="172">
        <f>IF(AA395=0,0,(SUMIF(Resource_Planning!$P$49:$P$356,$P600,Resource_Planning!AA$49:AA$356))/AA395-1)</f>
        <v>0</v>
      </c>
      <c r="AB600" s="172">
        <f>IF(AB395=0,0,(SUMIF(Resource_Planning!$P$49:$P$356,$P600,Resource_Planning!AB$49:AB$356))/AB395-1)</f>
        <v>0</v>
      </c>
      <c r="AC600" s="172">
        <f>IF(AC395=0,0,(SUMIF(Resource_Planning!$P$49:$P$356,$P600,Resource_Planning!AC$49:AC$356))/AC395-1)</f>
        <v>0</v>
      </c>
      <c r="AD600" s="172">
        <f>IF(AD395=0,0,(SUMIF(Resource_Planning!$P$49:$P$356,$P600,Resource_Planning!AD$49:AD$356))/AD395-1)</f>
        <v>0</v>
      </c>
      <c r="AE600" s="172">
        <f>IF(AE395=0,0,(SUMIF(Resource_Planning!$P$49:$P$356,$P600,Resource_Planning!AE$49:AE$356))/AE395-1)</f>
        <v>-0.80000000000000004</v>
      </c>
      <c r="AF600" s="172">
        <f>IF(AF395=0,0,(SUMIF(Resource_Planning!$P$49:$P$356,$P600,Resource_Planning!AF$49:AF$356))/AF395-1)</f>
        <v>-0.80000000000000004</v>
      </c>
      <c r="AG600" s="172">
        <f>IF(AG395=0,0,(SUMIF(Resource_Planning!$P$49:$P$356,$P600,Resource_Planning!AG$49:AG$356))/AG395-1)</f>
        <v>-0.80000000000000004</v>
      </c>
      <c r="AH600" s="172">
        <f>IF(AH395=0,0,(SUMIF(Resource_Planning!$P$49:$P$356,$P600,Resource_Planning!AH$49:AH$356))/AH395-1)</f>
        <v>-0.80000000000000004</v>
      </c>
      <c r="AI600" s="172">
        <f>IF(AI395=0,0,(SUMIF(Resource_Planning!$P$49:$P$356,$P600,Resource_Planning!AI$49:AI$356))/AI395-1)</f>
        <v>-0.80000000000000004</v>
      </c>
      <c r="AJ600" s="172">
        <f>IF(AJ395=0,0,(SUMIF(Resource_Planning!$P$49:$P$356,$P600,Resource_Planning!AJ$49:AJ$356))/AJ395-1)</f>
        <v>-0.80000000000000004</v>
      </c>
      <c r="AK600" s="172">
        <f>IF(AK395=0,0,(SUMIF(Resource_Planning!$P$49:$P$356,$P600,Resource_Planning!AK$49:AK$356))/AK395-1)</f>
        <v>-0.80000000000000004</v>
      </c>
      <c r="AL600" s="172">
        <f>IF(AL395=0,0,(SUMIF(Resource_Planning!$P$49:$P$356,$P600,Resource_Planning!AL$49:AL$356))/AL395-1)</f>
        <v>-0.80000000000000004</v>
      </c>
      <c r="AM600" s="172">
        <f>IF(AM395=0,0,(SUMIF(Resource_Planning!$P$49:$P$356,$P600,Resource_Planning!AM$49:AM$356))/AM395-1)</f>
        <v>-0.80000000000000004</v>
      </c>
      <c r="AN600" s="172">
        <f>IF(AN395=0,0,(SUMIF(Resource_Planning!$P$49:$P$356,$P600,Resource_Planning!AN$49:AN$356))/AN395-1)</f>
        <v>-0.80000000000000004</v>
      </c>
      <c r="AO600" s="172">
        <f>IF(AO395=0,0,(SUMIF(Resource_Planning!$P$49:$P$356,$P600,Resource_Planning!AO$49:AO$356))/AO395-1)</f>
        <v>-0.80000000000000004</v>
      </c>
      <c r="AP600" s="172">
        <f>IF(AP395=0,0,(SUMIF(Resource_Planning!$P$49:$P$356,$P600,Resource_Planning!AP$49:AP$356))/AP395-1)</f>
        <v>-0.80000000000000004</v>
      </c>
      <c r="AQ600" s="172">
        <f>IF(AQ395=0,0,(SUMIF(Resource_Planning!$P$49:$P$356,$P600,Resource_Planning!AQ$49:AQ$356))/AQ395-1)</f>
        <v>-0.80000000000000004</v>
      </c>
      <c r="AR600" s="172">
        <f>IF(AR395=0,0,(SUMIF(Resource_Planning!$P$49:$P$356,$P600,Resource_Planning!AR$49:AR$356))/AR395-1)</f>
        <v>-0.80000000000000004</v>
      </c>
      <c r="AS600" s="172">
        <f>IF(AS395=0,0,(SUMIF(Resource_Planning!$P$49:$P$356,$P600,Resource_Planning!AS$49:AS$356))/AS395-1)</f>
        <v>-0.80000000000000004</v>
      </c>
      <c r="AT600" s="172">
        <f>IF(AT395=0,0,(SUMIF(Resource_Planning!$P$49:$P$356,$P600,Resource_Planning!AT$49:AT$356))/AT395-1)</f>
        <v>-0.80000000000000004</v>
      </c>
      <c r="AU600" s="172">
        <f>IF(AU395=0,0,(SUMIF(Resource_Planning!$P$49:$P$356,$P600,Resource_Planning!AU$49:AU$356))/AU395-1)</f>
        <v>-0.80000000000000004</v>
      </c>
      <c r="AV600" s="172">
        <f>IF(AV395=0,0,(SUMIF(Resource_Planning!$P$49:$P$356,$P600,Resource_Planning!AV$49:AV$356))/AV395-1)</f>
        <v>-0.80000000000000004</v>
      </c>
      <c r="AW600" s="172">
        <f>IF(AW395=0,0,(SUMIF(Resource_Planning!$P$49:$P$356,$P600,Resource_Planning!AW$49:AW$356))/AW395-1)</f>
        <v>-0.80000000000000004</v>
      </c>
      <c r="AX600" s="172">
        <f>IF(AX395=0,0,(SUMIF(Resource_Planning!$P$49:$P$356,$P600,Resource_Planning!AX$49:AX$356))/AX395-1)</f>
        <v>-0.80000000000000004</v>
      </c>
      <c r="AY600" s="172">
        <f>IF(AY395=0,0,(SUMIF(Resource_Planning!$P$49:$P$356,$P600,Resource_Planning!AY$49:AY$356))/AY395-1)</f>
        <v>-0.80000000000000004</v>
      </c>
      <c r="AZ600" s="172">
        <f>IF(AZ395=0,0,(SUMIF(Resource_Planning!$P$49:$P$356,$P600,Resource_Planning!AZ$49:AZ$356))/AZ395-1)</f>
        <v>-0.80000000000000004</v>
      </c>
      <c r="BA600" s="172">
        <f>IF(BA395=0,0,(SUMIF(Resource_Planning!$P$49:$P$356,$P600,Resource_Planning!BA$49:BA$356))/BA395-1)</f>
        <v>-0.80000000000000004</v>
      </c>
      <c r="BB600" s="172">
        <f>IF(BB395=0,0,(SUMIF(Resource_Planning!$P$49:$P$356,$P600,Resource_Planning!BB$49:BB$356))/BB395-1)</f>
        <v>-0.80000000000000004</v>
      </c>
    </row>
    <row r="601" s="179" customFormat="1" hidden="1" outlineLevel="1">
      <c r="E601" s="37"/>
      <c r="K601" s="37"/>
      <c r="L601" s="37"/>
      <c r="M601" s="37"/>
      <c r="N601" s="37"/>
      <c r="P601" s="183" t="str">
        <f t="shared" si="108"/>
        <v xml:space="preserve">Lastname6, Firstname6</v>
      </c>
      <c r="Q601" s="37"/>
      <c r="R601" s="184"/>
      <c r="S601" s="172">
        <f>IF(S396=0,0,(SUMIF(Resource_Planning!$P$49:$P$356,$P601,Resource_Planning!S$49:S$356))/S396-1)</f>
        <v>-0.80000000000000004</v>
      </c>
      <c r="T601" s="172">
        <f>IF(T396=0,0,(SUMIF(Resource_Planning!$P$49:$P$356,$P601,Resource_Planning!T$49:T$356))/T396-1)</f>
        <v>-0.80000000000000004</v>
      </c>
      <c r="U601" s="172">
        <f>IF(U396=0,0,(SUMIF(Resource_Planning!$P$49:$P$356,$P601,Resource_Planning!U$49:U$356))/U396-1)</f>
        <v>0</v>
      </c>
      <c r="V601" s="172">
        <f>IF(V396=0,0,(SUMIF(Resource_Planning!$P$49:$P$356,$P601,Resource_Planning!V$49:V$356))/V396-1)</f>
        <v>0</v>
      </c>
      <c r="W601" s="172">
        <f>IF(W396=0,0,(SUMIF(Resource_Planning!$P$49:$P$356,$P601,Resource_Planning!W$49:W$356))/W396-1)</f>
        <v>0</v>
      </c>
      <c r="X601" s="172">
        <f>IF(X396=0,0,(SUMIF(Resource_Planning!$P$49:$P$356,$P601,Resource_Planning!X$49:X$356))/X396-1)</f>
        <v>0</v>
      </c>
      <c r="Y601" s="172">
        <f>IF(Y396=0,0,(SUMIF(Resource_Planning!$P$49:$P$356,$P601,Resource_Planning!Y$49:Y$356))/Y396-1)</f>
        <v>0</v>
      </c>
      <c r="Z601" s="172">
        <f>IF(Z396=0,0,(SUMIF(Resource_Planning!$P$49:$P$356,$P601,Resource_Planning!Z$49:Z$356))/Z396-1)</f>
        <v>0</v>
      </c>
      <c r="AA601" s="172">
        <f>IF(AA396=0,0,(SUMIF(Resource_Planning!$P$49:$P$356,$P601,Resource_Planning!AA$49:AA$356))/AA396-1)</f>
        <v>0</v>
      </c>
      <c r="AB601" s="172">
        <f>IF(AB396=0,0,(SUMIF(Resource_Planning!$P$49:$P$356,$P601,Resource_Planning!AB$49:AB$356))/AB396-1)</f>
        <v>0</v>
      </c>
      <c r="AC601" s="172">
        <f>IF(AC396=0,0,(SUMIF(Resource_Planning!$P$49:$P$356,$P601,Resource_Planning!AC$49:AC$356))/AC396-1)</f>
        <v>0</v>
      </c>
      <c r="AD601" s="172">
        <f>IF(AD396=0,0,(SUMIF(Resource_Planning!$P$49:$P$356,$P601,Resource_Planning!AD$49:AD$356))/AD396-1)</f>
        <v>0</v>
      </c>
      <c r="AE601" s="172">
        <f>IF(AE396=0,0,(SUMIF(Resource_Planning!$P$49:$P$356,$P601,Resource_Planning!AE$49:AE$356))/AE396-1)</f>
        <v>-0.80000000000000004</v>
      </c>
      <c r="AF601" s="172">
        <f>IF(AF396=0,0,(SUMIF(Resource_Planning!$P$49:$P$356,$P601,Resource_Planning!AF$49:AF$356))/AF396-1)</f>
        <v>-0.80000000000000004</v>
      </c>
      <c r="AG601" s="172">
        <f>IF(AG396=0,0,(SUMIF(Resource_Planning!$P$49:$P$356,$P601,Resource_Planning!AG$49:AG$356))/AG396-1)</f>
        <v>-0.80000000000000004</v>
      </c>
      <c r="AH601" s="172">
        <f>IF(AH396=0,0,(SUMIF(Resource_Planning!$P$49:$P$356,$P601,Resource_Planning!AH$49:AH$356))/AH396-1)</f>
        <v>-0.80000000000000004</v>
      </c>
      <c r="AI601" s="172">
        <f>IF(AI396=0,0,(SUMIF(Resource_Planning!$P$49:$P$356,$P601,Resource_Planning!AI$49:AI$356))/AI396-1)</f>
        <v>-0.80000000000000004</v>
      </c>
      <c r="AJ601" s="172">
        <f>IF(AJ396=0,0,(SUMIF(Resource_Planning!$P$49:$P$356,$P601,Resource_Planning!AJ$49:AJ$356))/AJ396-1)</f>
        <v>-0.80000000000000004</v>
      </c>
      <c r="AK601" s="172">
        <f>IF(AK396=0,0,(SUMIF(Resource_Planning!$P$49:$P$356,$P601,Resource_Planning!AK$49:AK$356))/AK396-1)</f>
        <v>-0.80000000000000004</v>
      </c>
      <c r="AL601" s="172">
        <f>IF(AL396=0,0,(SUMIF(Resource_Planning!$P$49:$P$356,$P601,Resource_Planning!AL$49:AL$356))/AL396-1)</f>
        <v>-0.80000000000000004</v>
      </c>
      <c r="AM601" s="172">
        <f>IF(AM396=0,0,(SUMIF(Resource_Planning!$P$49:$P$356,$P601,Resource_Planning!AM$49:AM$356))/AM396-1)</f>
        <v>-0.80000000000000004</v>
      </c>
      <c r="AN601" s="172">
        <f>IF(AN396=0,0,(SUMIF(Resource_Planning!$P$49:$P$356,$P601,Resource_Planning!AN$49:AN$356))/AN396-1)</f>
        <v>-0.80000000000000004</v>
      </c>
      <c r="AO601" s="172">
        <f>IF(AO396=0,0,(SUMIF(Resource_Planning!$P$49:$P$356,$P601,Resource_Planning!AO$49:AO$356))/AO396-1)</f>
        <v>-0.80000000000000004</v>
      </c>
      <c r="AP601" s="172">
        <f>IF(AP396=0,0,(SUMIF(Resource_Planning!$P$49:$P$356,$P601,Resource_Planning!AP$49:AP$356))/AP396-1)</f>
        <v>-0.80000000000000004</v>
      </c>
      <c r="AQ601" s="172">
        <f>IF(AQ396=0,0,(SUMIF(Resource_Planning!$P$49:$P$356,$P601,Resource_Planning!AQ$49:AQ$356))/AQ396-1)</f>
        <v>-0.80000000000000004</v>
      </c>
      <c r="AR601" s="172">
        <f>IF(AR396=0,0,(SUMIF(Resource_Planning!$P$49:$P$356,$P601,Resource_Planning!AR$49:AR$356))/AR396-1)</f>
        <v>-0.80000000000000004</v>
      </c>
      <c r="AS601" s="172">
        <f>IF(AS396=0,0,(SUMIF(Resource_Planning!$P$49:$P$356,$P601,Resource_Planning!AS$49:AS$356))/AS396-1)</f>
        <v>-0.80000000000000004</v>
      </c>
      <c r="AT601" s="172">
        <f>IF(AT396=0,0,(SUMIF(Resource_Planning!$P$49:$P$356,$P601,Resource_Planning!AT$49:AT$356))/AT396-1)</f>
        <v>-0.80000000000000004</v>
      </c>
      <c r="AU601" s="172">
        <f>IF(AU396=0,0,(SUMIF(Resource_Planning!$P$49:$P$356,$P601,Resource_Planning!AU$49:AU$356))/AU396-1)</f>
        <v>-0.80000000000000004</v>
      </c>
      <c r="AV601" s="172">
        <f>IF(AV396=0,0,(SUMIF(Resource_Planning!$P$49:$P$356,$P601,Resource_Planning!AV$49:AV$356))/AV396-1)</f>
        <v>-0.80000000000000004</v>
      </c>
      <c r="AW601" s="172">
        <f>IF(AW396=0,0,(SUMIF(Resource_Planning!$P$49:$P$356,$P601,Resource_Planning!AW$49:AW$356))/AW396-1)</f>
        <v>-0.80000000000000004</v>
      </c>
      <c r="AX601" s="172">
        <f>IF(AX396=0,0,(SUMIF(Resource_Planning!$P$49:$P$356,$P601,Resource_Planning!AX$49:AX$356))/AX396-1)</f>
        <v>-0.80000000000000004</v>
      </c>
      <c r="AY601" s="172">
        <f>IF(AY396=0,0,(SUMIF(Resource_Planning!$P$49:$P$356,$P601,Resource_Planning!AY$49:AY$356))/AY396-1)</f>
        <v>-0.80000000000000004</v>
      </c>
      <c r="AZ601" s="172">
        <f>IF(AZ396=0,0,(SUMIF(Resource_Planning!$P$49:$P$356,$P601,Resource_Planning!AZ$49:AZ$356))/AZ396-1)</f>
        <v>-0.80000000000000004</v>
      </c>
      <c r="BA601" s="172">
        <f>IF(BA396=0,0,(SUMIF(Resource_Planning!$P$49:$P$356,$P601,Resource_Planning!BA$49:BA$356))/BA396-1)</f>
        <v>-0.80000000000000004</v>
      </c>
      <c r="BB601" s="172">
        <f>IF(BB396=0,0,(SUMIF(Resource_Planning!$P$49:$P$356,$P601,Resource_Planning!BB$49:BB$356))/BB396-1)</f>
        <v>-0.80000000000000004</v>
      </c>
    </row>
    <row r="602" s="179" customFormat="1" hidden="1" outlineLevel="1">
      <c r="E602" s="37"/>
      <c r="K602" s="37"/>
      <c r="L602" s="37"/>
      <c r="M602" s="37"/>
      <c r="N602" s="37"/>
      <c r="P602" s="183" t="str">
        <f t="shared" si="108"/>
        <v xml:space="preserve">Lastname7, Firstname7</v>
      </c>
      <c r="Q602" s="37"/>
      <c r="R602" s="184"/>
      <c r="S602" s="172">
        <f>IF(S397=0,0,(SUMIF(Resource_Planning!$P$49:$P$356,$P602,Resource_Planning!S$49:S$356))/S397-1)</f>
        <v>-0.80000000000000004</v>
      </c>
      <c r="T602" s="172">
        <f>IF(T397=0,0,(SUMIF(Resource_Planning!$P$49:$P$356,$P602,Resource_Planning!T$49:T$356))/T397-1)</f>
        <v>-0.80000000000000004</v>
      </c>
      <c r="U602" s="172">
        <f>IF(U397=0,0,(SUMIF(Resource_Planning!$P$49:$P$356,$P602,Resource_Planning!U$49:U$356))/U397-1)</f>
        <v>0</v>
      </c>
      <c r="V602" s="172">
        <f>IF(V397=0,0,(SUMIF(Resource_Planning!$P$49:$P$356,$P602,Resource_Planning!V$49:V$356))/V397-1)</f>
        <v>0</v>
      </c>
      <c r="W602" s="172">
        <f>IF(W397=0,0,(SUMIF(Resource_Planning!$P$49:$P$356,$P602,Resource_Planning!W$49:W$356))/W397-1)</f>
        <v>0</v>
      </c>
      <c r="X602" s="172">
        <f>IF(X397=0,0,(SUMIF(Resource_Planning!$P$49:$P$356,$P602,Resource_Planning!X$49:X$356))/X397-1)</f>
        <v>0</v>
      </c>
      <c r="Y602" s="172">
        <f>IF(Y397=0,0,(SUMIF(Resource_Planning!$P$49:$P$356,$P602,Resource_Planning!Y$49:Y$356))/Y397-1)</f>
        <v>0</v>
      </c>
      <c r="Z602" s="172">
        <f>IF(Z397=0,0,(SUMIF(Resource_Planning!$P$49:$P$356,$P602,Resource_Planning!Z$49:Z$356))/Z397-1)</f>
        <v>0</v>
      </c>
      <c r="AA602" s="172">
        <f>IF(AA397=0,0,(SUMIF(Resource_Planning!$P$49:$P$356,$P602,Resource_Planning!AA$49:AA$356))/AA397-1)</f>
        <v>0</v>
      </c>
      <c r="AB602" s="172">
        <f>IF(AB397=0,0,(SUMIF(Resource_Planning!$P$49:$P$356,$P602,Resource_Planning!AB$49:AB$356))/AB397-1)</f>
        <v>0</v>
      </c>
      <c r="AC602" s="172">
        <f>IF(AC397=0,0,(SUMIF(Resource_Planning!$P$49:$P$356,$P602,Resource_Planning!AC$49:AC$356))/AC397-1)</f>
        <v>0</v>
      </c>
      <c r="AD602" s="172">
        <f>IF(AD397=0,0,(SUMIF(Resource_Planning!$P$49:$P$356,$P602,Resource_Planning!AD$49:AD$356))/AD397-1)</f>
        <v>0</v>
      </c>
      <c r="AE602" s="172">
        <f>IF(AE397=0,0,(SUMIF(Resource_Planning!$P$49:$P$356,$P602,Resource_Planning!AE$49:AE$356))/AE397-1)</f>
        <v>-0.80000000000000004</v>
      </c>
      <c r="AF602" s="172">
        <f>IF(AF397=0,0,(SUMIF(Resource_Planning!$P$49:$P$356,$P602,Resource_Planning!AF$49:AF$356))/AF397-1)</f>
        <v>-0.80000000000000004</v>
      </c>
      <c r="AG602" s="172">
        <f>IF(AG397=0,0,(SUMIF(Resource_Planning!$P$49:$P$356,$P602,Resource_Planning!AG$49:AG$356))/AG397-1)</f>
        <v>-0.80000000000000004</v>
      </c>
      <c r="AH602" s="172">
        <f>IF(AH397=0,0,(SUMIF(Resource_Planning!$P$49:$P$356,$P602,Resource_Planning!AH$49:AH$356))/AH397-1)</f>
        <v>-0.80000000000000004</v>
      </c>
      <c r="AI602" s="172">
        <f>IF(AI397=0,0,(SUMIF(Resource_Planning!$P$49:$P$356,$P602,Resource_Planning!AI$49:AI$356))/AI397-1)</f>
        <v>-0.80000000000000004</v>
      </c>
      <c r="AJ602" s="172">
        <f>IF(AJ397=0,0,(SUMIF(Resource_Planning!$P$49:$P$356,$P602,Resource_Planning!AJ$49:AJ$356))/AJ397-1)</f>
        <v>-0.80000000000000004</v>
      </c>
      <c r="AK602" s="172">
        <f>IF(AK397=0,0,(SUMIF(Resource_Planning!$P$49:$P$356,$P602,Resource_Planning!AK$49:AK$356))/AK397-1)</f>
        <v>-0.80000000000000004</v>
      </c>
      <c r="AL602" s="172">
        <f>IF(AL397=0,0,(SUMIF(Resource_Planning!$P$49:$P$356,$P602,Resource_Planning!AL$49:AL$356))/AL397-1)</f>
        <v>-0.80000000000000004</v>
      </c>
      <c r="AM602" s="172">
        <f>IF(AM397=0,0,(SUMIF(Resource_Planning!$P$49:$P$356,$P602,Resource_Planning!AM$49:AM$356))/AM397-1)</f>
        <v>-0.80000000000000004</v>
      </c>
      <c r="AN602" s="172">
        <f>IF(AN397=0,0,(SUMIF(Resource_Planning!$P$49:$P$356,$P602,Resource_Planning!AN$49:AN$356))/AN397-1)</f>
        <v>-0.80000000000000004</v>
      </c>
      <c r="AO602" s="172">
        <f>IF(AO397=0,0,(SUMIF(Resource_Planning!$P$49:$P$356,$P602,Resource_Planning!AO$49:AO$356))/AO397-1)</f>
        <v>-0.80000000000000004</v>
      </c>
      <c r="AP602" s="172">
        <f>IF(AP397=0,0,(SUMIF(Resource_Planning!$P$49:$P$356,$P602,Resource_Planning!AP$49:AP$356))/AP397-1)</f>
        <v>-0.80000000000000004</v>
      </c>
      <c r="AQ602" s="172">
        <f>IF(AQ397=0,0,(SUMIF(Resource_Planning!$P$49:$P$356,$P602,Resource_Planning!AQ$49:AQ$356))/AQ397-1)</f>
        <v>-0.80000000000000004</v>
      </c>
      <c r="AR602" s="172">
        <f>IF(AR397=0,0,(SUMIF(Resource_Planning!$P$49:$P$356,$P602,Resource_Planning!AR$49:AR$356))/AR397-1)</f>
        <v>-0.80000000000000004</v>
      </c>
      <c r="AS602" s="172">
        <f>IF(AS397=0,0,(SUMIF(Resource_Planning!$P$49:$P$356,$P602,Resource_Planning!AS$49:AS$356))/AS397-1)</f>
        <v>-0.80000000000000004</v>
      </c>
      <c r="AT602" s="172">
        <f>IF(AT397=0,0,(SUMIF(Resource_Planning!$P$49:$P$356,$P602,Resource_Planning!AT$49:AT$356))/AT397-1)</f>
        <v>-0.80000000000000004</v>
      </c>
      <c r="AU602" s="172">
        <f>IF(AU397=0,0,(SUMIF(Resource_Planning!$P$49:$P$356,$P602,Resource_Planning!AU$49:AU$356))/AU397-1)</f>
        <v>-0.80000000000000004</v>
      </c>
      <c r="AV602" s="172">
        <f>IF(AV397=0,0,(SUMIF(Resource_Planning!$P$49:$P$356,$P602,Resource_Planning!AV$49:AV$356))/AV397-1)</f>
        <v>-0.80000000000000004</v>
      </c>
      <c r="AW602" s="172">
        <f>IF(AW397=0,0,(SUMIF(Resource_Planning!$P$49:$P$356,$P602,Resource_Planning!AW$49:AW$356))/AW397-1)</f>
        <v>-0.80000000000000004</v>
      </c>
      <c r="AX602" s="172">
        <f>IF(AX397=0,0,(SUMIF(Resource_Planning!$P$49:$P$356,$P602,Resource_Planning!AX$49:AX$356))/AX397-1)</f>
        <v>-0.80000000000000004</v>
      </c>
      <c r="AY602" s="172">
        <f>IF(AY397=0,0,(SUMIF(Resource_Planning!$P$49:$P$356,$P602,Resource_Planning!AY$49:AY$356))/AY397-1)</f>
        <v>-0.80000000000000004</v>
      </c>
      <c r="AZ602" s="172">
        <f>IF(AZ397=0,0,(SUMIF(Resource_Planning!$P$49:$P$356,$P602,Resource_Planning!AZ$49:AZ$356))/AZ397-1)</f>
        <v>-0.80000000000000004</v>
      </c>
      <c r="BA602" s="172">
        <f>IF(BA397=0,0,(SUMIF(Resource_Planning!$P$49:$P$356,$P602,Resource_Planning!BA$49:BA$356))/BA397-1)</f>
        <v>-0.80000000000000004</v>
      </c>
      <c r="BB602" s="172">
        <f>IF(BB397=0,0,(SUMIF(Resource_Planning!$P$49:$P$356,$P602,Resource_Planning!BB$49:BB$356))/BB397-1)</f>
        <v>-0.80000000000000004</v>
      </c>
    </row>
    <row r="603" s="179" customFormat="1" hidden="1" outlineLevel="1">
      <c r="E603" s="37"/>
      <c r="K603" s="37"/>
      <c r="L603" s="37"/>
      <c r="M603" s="37"/>
      <c r="N603" s="37"/>
      <c r="P603" s="183" t="str">
        <f t="shared" si="108"/>
        <v xml:space="preserve">Lastname8, Firstname8</v>
      </c>
      <c r="Q603" s="37"/>
      <c r="R603" s="184"/>
      <c r="S603" s="172">
        <f>IF(S398=0,0,(SUMIF(Resource_Planning!$P$49:$P$356,$P603,Resource_Planning!S$49:S$356))/S398-1)</f>
        <v>-0.80000000000000004</v>
      </c>
      <c r="T603" s="172">
        <f>IF(T398=0,0,(SUMIF(Resource_Planning!$P$49:$P$356,$P603,Resource_Planning!T$49:T$356))/T398-1)</f>
        <v>-0.80000000000000004</v>
      </c>
      <c r="U603" s="172">
        <f>IF(U398=0,0,(SUMIF(Resource_Planning!$P$49:$P$356,$P603,Resource_Planning!U$49:U$356))/U398-1)</f>
        <v>0</v>
      </c>
      <c r="V603" s="172">
        <f>IF(V398=0,0,(SUMIF(Resource_Planning!$P$49:$P$356,$P603,Resource_Planning!V$49:V$356))/V398-1)</f>
        <v>0</v>
      </c>
      <c r="W603" s="172">
        <f>IF(W398=0,0,(SUMIF(Resource_Planning!$P$49:$P$356,$P603,Resource_Planning!W$49:W$356))/W398-1)</f>
        <v>0</v>
      </c>
      <c r="X603" s="172">
        <f>IF(X398=0,0,(SUMIF(Resource_Planning!$P$49:$P$356,$P603,Resource_Planning!X$49:X$356))/X398-1)</f>
        <v>0</v>
      </c>
      <c r="Y603" s="172">
        <f>IF(Y398=0,0,(SUMIF(Resource_Planning!$P$49:$P$356,$P603,Resource_Planning!Y$49:Y$356))/Y398-1)</f>
        <v>0</v>
      </c>
      <c r="Z603" s="172">
        <f>IF(Z398=0,0,(SUMIF(Resource_Planning!$P$49:$P$356,$P603,Resource_Planning!Z$49:Z$356))/Z398-1)</f>
        <v>0</v>
      </c>
      <c r="AA603" s="172">
        <f>IF(AA398=0,0,(SUMIF(Resource_Planning!$P$49:$P$356,$P603,Resource_Planning!AA$49:AA$356))/AA398-1)</f>
        <v>0</v>
      </c>
      <c r="AB603" s="172">
        <f>IF(AB398=0,0,(SUMIF(Resource_Planning!$P$49:$P$356,$P603,Resource_Planning!AB$49:AB$356))/AB398-1)</f>
        <v>0</v>
      </c>
      <c r="AC603" s="172">
        <f>IF(AC398=0,0,(SUMIF(Resource_Planning!$P$49:$P$356,$P603,Resource_Planning!AC$49:AC$356))/AC398-1)</f>
        <v>0</v>
      </c>
      <c r="AD603" s="172">
        <f>IF(AD398=0,0,(SUMIF(Resource_Planning!$P$49:$P$356,$P603,Resource_Planning!AD$49:AD$356))/AD398-1)</f>
        <v>0</v>
      </c>
      <c r="AE603" s="172">
        <f>IF(AE398=0,0,(SUMIF(Resource_Planning!$P$49:$P$356,$P603,Resource_Planning!AE$49:AE$356))/AE398-1)</f>
        <v>-0.80000000000000004</v>
      </c>
      <c r="AF603" s="172">
        <f>IF(AF398=0,0,(SUMIF(Resource_Planning!$P$49:$P$356,$P603,Resource_Planning!AF$49:AF$356))/AF398-1)</f>
        <v>-0.80000000000000004</v>
      </c>
      <c r="AG603" s="172">
        <f>IF(AG398=0,0,(SUMIF(Resource_Planning!$P$49:$P$356,$P603,Resource_Planning!AG$49:AG$356))/AG398-1)</f>
        <v>-0.80000000000000004</v>
      </c>
      <c r="AH603" s="172">
        <f>IF(AH398=0,0,(SUMIF(Resource_Planning!$P$49:$P$356,$P603,Resource_Planning!AH$49:AH$356))/AH398-1)</f>
        <v>-0.80000000000000004</v>
      </c>
      <c r="AI603" s="172">
        <f>IF(AI398=0,0,(SUMIF(Resource_Planning!$P$49:$P$356,$P603,Resource_Planning!AI$49:AI$356))/AI398-1)</f>
        <v>-0.80000000000000004</v>
      </c>
      <c r="AJ603" s="172">
        <f>IF(AJ398=0,0,(SUMIF(Resource_Planning!$P$49:$P$356,$P603,Resource_Planning!AJ$49:AJ$356))/AJ398-1)</f>
        <v>-0.80000000000000004</v>
      </c>
      <c r="AK603" s="172">
        <f>IF(AK398=0,0,(SUMIF(Resource_Planning!$P$49:$P$356,$P603,Resource_Planning!AK$49:AK$356))/AK398-1)</f>
        <v>-0.80000000000000004</v>
      </c>
      <c r="AL603" s="172">
        <f>IF(AL398=0,0,(SUMIF(Resource_Planning!$P$49:$P$356,$P603,Resource_Planning!AL$49:AL$356))/AL398-1)</f>
        <v>-0.80000000000000004</v>
      </c>
      <c r="AM603" s="172">
        <f>IF(AM398=0,0,(SUMIF(Resource_Planning!$P$49:$P$356,$P603,Resource_Planning!AM$49:AM$356))/AM398-1)</f>
        <v>-0.80000000000000004</v>
      </c>
      <c r="AN603" s="172">
        <f>IF(AN398=0,0,(SUMIF(Resource_Planning!$P$49:$P$356,$P603,Resource_Planning!AN$49:AN$356))/AN398-1)</f>
        <v>-0.80000000000000004</v>
      </c>
      <c r="AO603" s="172">
        <f>IF(AO398=0,0,(SUMIF(Resource_Planning!$P$49:$P$356,$P603,Resource_Planning!AO$49:AO$356))/AO398-1)</f>
        <v>-0.80000000000000004</v>
      </c>
      <c r="AP603" s="172">
        <f>IF(AP398=0,0,(SUMIF(Resource_Planning!$P$49:$P$356,$P603,Resource_Planning!AP$49:AP$356))/AP398-1)</f>
        <v>-0.80000000000000004</v>
      </c>
      <c r="AQ603" s="172">
        <f>IF(AQ398=0,0,(SUMIF(Resource_Planning!$P$49:$P$356,$P603,Resource_Planning!AQ$49:AQ$356))/AQ398-1)</f>
        <v>-0.80000000000000004</v>
      </c>
      <c r="AR603" s="172">
        <f>IF(AR398=0,0,(SUMIF(Resource_Planning!$P$49:$P$356,$P603,Resource_Planning!AR$49:AR$356))/AR398-1)</f>
        <v>-0.80000000000000004</v>
      </c>
      <c r="AS603" s="172">
        <f>IF(AS398=0,0,(SUMIF(Resource_Planning!$P$49:$P$356,$P603,Resource_Planning!AS$49:AS$356))/AS398-1)</f>
        <v>-0.80000000000000004</v>
      </c>
      <c r="AT603" s="172">
        <f>IF(AT398=0,0,(SUMIF(Resource_Planning!$P$49:$P$356,$P603,Resource_Planning!AT$49:AT$356))/AT398-1)</f>
        <v>-0.80000000000000004</v>
      </c>
      <c r="AU603" s="172">
        <f>IF(AU398=0,0,(SUMIF(Resource_Planning!$P$49:$P$356,$P603,Resource_Planning!AU$49:AU$356))/AU398-1)</f>
        <v>-0.80000000000000004</v>
      </c>
      <c r="AV603" s="172">
        <f>IF(AV398=0,0,(SUMIF(Resource_Planning!$P$49:$P$356,$P603,Resource_Planning!AV$49:AV$356))/AV398-1)</f>
        <v>-0.80000000000000004</v>
      </c>
      <c r="AW603" s="172">
        <f>IF(AW398=0,0,(SUMIF(Resource_Planning!$P$49:$P$356,$P603,Resource_Planning!AW$49:AW$356))/AW398-1)</f>
        <v>-0.80000000000000004</v>
      </c>
      <c r="AX603" s="172">
        <f>IF(AX398=0,0,(SUMIF(Resource_Planning!$P$49:$P$356,$P603,Resource_Planning!AX$49:AX$356))/AX398-1)</f>
        <v>-0.80000000000000004</v>
      </c>
      <c r="AY603" s="172">
        <f>IF(AY398=0,0,(SUMIF(Resource_Planning!$P$49:$P$356,$P603,Resource_Planning!AY$49:AY$356))/AY398-1)</f>
        <v>-0.80000000000000004</v>
      </c>
      <c r="AZ603" s="172">
        <f>IF(AZ398=0,0,(SUMIF(Resource_Planning!$P$49:$P$356,$P603,Resource_Planning!AZ$49:AZ$356))/AZ398-1)</f>
        <v>-0.80000000000000004</v>
      </c>
      <c r="BA603" s="172">
        <f>IF(BA398=0,0,(SUMIF(Resource_Planning!$P$49:$P$356,$P603,Resource_Planning!BA$49:BA$356))/BA398-1)</f>
        <v>-0.80000000000000004</v>
      </c>
      <c r="BB603" s="172">
        <f>IF(BB398=0,0,(SUMIF(Resource_Planning!$P$49:$P$356,$P603,Resource_Planning!BB$49:BB$356))/BB398-1)</f>
        <v>-0.80000000000000004</v>
      </c>
    </row>
    <row r="604" s="179" customFormat="1" hidden="1" outlineLevel="1">
      <c r="E604" s="37"/>
      <c r="K604" s="37"/>
      <c r="L604" s="37"/>
      <c r="M604" s="37"/>
      <c r="N604" s="37"/>
      <c r="P604" s="183" t="str">
        <f t="shared" si="108"/>
        <v xml:space="preserve">Lastname9, Firstname9</v>
      </c>
      <c r="Q604" s="37"/>
      <c r="R604" s="184"/>
      <c r="S604" s="172">
        <f>IF(S399=0,0,(SUMIF(Resource_Planning!$P$49:$P$356,$P604,Resource_Planning!S$49:S$356))/S399-1)</f>
        <v>-0.80000000000000004</v>
      </c>
      <c r="T604" s="172">
        <f>IF(T399=0,0,(SUMIF(Resource_Planning!$P$49:$P$356,$P604,Resource_Planning!T$49:T$356))/T399-1)</f>
        <v>-0.80000000000000004</v>
      </c>
      <c r="U604" s="172">
        <f>IF(U399=0,0,(SUMIF(Resource_Planning!$P$49:$P$356,$P604,Resource_Planning!U$49:U$356))/U399-1)</f>
        <v>0</v>
      </c>
      <c r="V604" s="172">
        <f>IF(V399=0,0,(SUMIF(Resource_Planning!$P$49:$P$356,$P604,Resource_Planning!V$49:V$356))/V399-1)</f>
        <v>0</v>
      </c>
      <c r="W604" s="172">
        <f>IF(W399=0,0,(SUMIF(Resource_Planning!$P$49:$P$356,$P604,Resource_Planning!W$49:W$356))/W399-1)</f>
        <v>0</v>
      </c>
      <c r="X604" s="172">
        <f>IF(X399=0,0,(SUMIF(Resource_Planning!$P$49:$P$356,$P604,Resource_Planning!X$49:X$356))/X399-1)</f>
        <v>0</v>
      </c>
      <c r="Y604" s="172">
        <f>IF(Y399=0,0,(SUMIF(Resource_Planning!$P$49:$P$356,$P604,Resource_Planning!Y$49:Y$356))/Y399-1)</f>
        <v>0</v>
      </c>
      <c r="Z604" s="172">
        <f>IF(Z399=0,0,(SUMIF(Resource_Planning!$P$49:$P$356,$P604,Resource_Planning!Z$49:Z$356))/Z399-1)</f>
        <v>0</v>
      </c>
      <c r="AA604" s="172">
        <f>IF(AA399=0,0,(SUMIF(Resource_Planning!$P$49:$P$356,$P604,Resource_Planning!AA$49:AA$356))/AA399-1)</f>
        <v>0</v>
      </c>
      <c r="AB604" s="172">
        <f>IF(AB399=0,0,(SUMIF(Resource_Planning!$P$49:$P$356,$P604,Resource_Planning!AB$49:AB$356))/AB399-1)</f>
        <v>0</v>
      </c>
      <c r="AC604" s="172">
        <f>IF(AC399=0,0,(SUMIF(Resource_Planning!$P$49:$P$356,$P604,Resource_Planning!AC$49:AC$356))/AC399-1)</f>
        <v>0</v>
      </c>
      <c r="AD604" s="172">
        <f>IF(AD399=0,0,(SUMIF(Resource_Planning!$P$49:$P$356,$P604,Resource_Planning!AD$49:AD$356))/AD399-1)</f>
        <v>0</v>
      </c>
      <c r="AE604" s="172">
        <f>IF(AE399=0,0,(SUMIF(Resource_Planning!$P$49:$P$356,$P604,Resource_Planning!AE$49:AE$356))/AE399-1)</f>
        <v>-0.80000000000000004</v>
      </c>
      <c r="AF604" s="172">
        <f>IF(AF399=0,0,(SUMIF(Resource_Planning!$P$49:$P$356,$P604,Resource_Planning!AF$49:AF$356))/AF399-1)</f>
        <v>-0.80000000000000004</v>
      </c>
      <c r="AG604" s="172">
        <f>IF(AG399=0,0,(SUMIF(Resource_Planning!$P$49:$P$356,$P604,Resource_Planning!AG$49:AG$356))/AG399-1)</f>
        <v>-0.80000000000000004</v>
      </c>
      <c r="AH604" s="172">
        <f>IF(AH399=0,0,(SUMIF(Resource_Planning!$P$49:$P$356,$P604,Resource_Planning!AH$49:AH$356))/AH399-1)</f>
        <v>-0.80000000000000004</v>
      </c>
      <c r="AI604" s="172">
        <f>IF(AI399=0,0,(SUMIF(Resource_Planning!$P$49:$P$356,$P604,Resource_Planning!AI$49:AI$356))/AI399-1)</f>
        <v>-0.80000000000000004</v>
      </c>
      <c r="AJ604" s="172">
        <f>IF(AJ399=0,0,(SUMIF(Resource_Planning!$P$49:$P$356,$P604,Resource_Planning!AJ$49:AJ$356))/AJ399-1)</f>
        <v>-0.80000000000000004</v>
      </c>
      <c r="AK604" s="172">
        <f>IF(AK399=0,0,(SUMIF(Resource_Planning!$P$49:$P$356,$P604,Resource_Planning!AK$49:AK$356))/AK399-1)</f>
        <v>-0.80000000000000004</v>
      </c>
      <c r="AL604" s="172">
        <f>IF(AL399=0,0,(SUMIF(Resource_Planning!$P$49:$P$356,$P604,Resource_Planning!AL$49:AL$356))/AL399-1)</f>
        <v>-0.80000000000000004</v>
      </c>
      <c r="AM604" s="172">
        <f>IF(AM399=0,0,(SUMIF(Resource_Planning!$P$49:$P$356,$P604,Resource_Planning!AM$49:AM$356))/AM399-1)</f>
        <v>-0.80000000000000004</v>
      </c>
      <c r="AN604" s="172">
        <f>IF(AN399=0,0,(SUMIF(Resource_Planning!$P$49:$P$356,$P604,Resource_Planning!AN$49:AN$356))/AN399-1)</f>
        <v>-0.80000000000000004</v>
      </c>
      <c r="AO604" s="172">
        <f>IF(AO399=0,0,(SUMIF(Resource_Planning!$P$49:$P$356,$P604,Resource_Planning!AO$49:AO$356))/AO399-1)</f>
        <v>-0.80000000000000004</v>
      </c>
      <c r="AP604" s="172">
        <f>IF(AP399=0,0,(SUMIF(Resource_Planning!$P$49:$P$356,$P604,Resource_Planning!AP$49:AP$356))/AP399-1)</f>
        <v>-0.80000000000000004</v>
      </c>
      <c r="AQ604" s="172">
        <f>IF(AQ399=0,0,(SUMIF(Resource_Planning!$P$49:$P$356,$P604,Resource_Planning!AQ$49:AQ$356))/AQ399-1)</f>
        <v>-0.80000000000000004</v>
      </c>
      <c r="AR604" s="172">
        <f>IF(AR399=0,0,(SUMIF(Resource_Planning!$P$49:$P$356,$P604,Resource_Planning!AR$49:AR$356))/AR399-1)</f>
        <v>-0.80000000000000004</v>
      </c>
      <c r="AS604" s="172">
        <f>IF(AS399=0,0,(SUMIF(Resource_Planning!$P$49:$P$356,$P604,Resource_Planning!AS$49:AS$356))/AS399-1)</f>
        <v>-0.80000000000000004</v>
      </c>
      <c r="AT604" s="172">
        <f>IF(AT399=0,0,(SUMIF(Resource_Planning!$P$49:$P$356,$P604,Resource_Planning!AT$49:AT$356))/AT399-1)</f>
        <v>-0.80000000000000004</v>
      </c>
      <c r="AU604" s="172">
        <f>IF(AU399=0,0,(SUMIF(Resource_Planning!$P$49:$P$356,$P604,Resource_Planning!AU$49:AU$356))/AU399-1)</f>
        <v>-0.80000000000000004</v>
      </c>
      <c r="AV604" s="172">
        <f>IF(AV399=0,0,(SUMIF(Resource_Planning!$P$49:$P$356,$P604,Resource_Planning!AV$49:AV$356))/AV399-1)</f>
        <v>-0.80000000000000004</v>
      </c>
      <c r="AW604" s="172">
        <f>IF(AW399=0,0,(SUMIF(Resource_Planning!$P$49:$P$356,$P604,Resource_Planning!AW$49:AW$356))/AW399-1)</f>
        <v>-0.80000000000000004</v>
      </c>
      <c r="AX604" s="172">
        <f>IF(AX399=0,0,(SUMIF(Resource_Planning!$P$49:$P$356,$P604,Resource_Planning!AX$49:AX$356))/AX399-1)</f>
        <v>-0.80000000000000004</v>
      </c>
      <c r="AY604" s="172">
        <f>IF(AY399=0,0,(SUMIF(Resource_Planning!$P$49:$P$356,$P604,Resource_Planning!AY$49:AY$356))/AY399-1)</f>
        <v>-0.80000000000000004</v>
      </c>
      <c r="AZ604" s="172">
        <f>IF(AZ399=0,0,(SUMIF(Resource_Planning!$P$49:$P$356,$P604,Resource_Planning!AZ$49:AZ$356))/AZ399-1)</f>
        <v>-0.80000000000000004</v>
      </c>
      <c r="BA604" s="172">
        <f>IF(BA399=0,0,(SUMIF(Resource_Planning!$P$49:$P$356,$P604,Resource_Planning!BA$49:BA$356))/BA399-1)</f>
        <v>-0.80000000000000004</v>
      </c>
      <c r="BB604" s="172">
        <f>IF(BB399=0,0,(SUMIF(Resource_Planning!$P$49:$P$356,$P604,Resource_Planning!BB$49:BB$356))/BB399-1)</f>
        <v>-0.80000000000000004</v>
      </c>
    </row>
    <row r="605" s="179" customFormat="1" hidden="1" outlineLevel="1">
      <c r="E605" s="37"/>
      <c r="K605" s="37"/>
      <c r="L605" s="37"/>
      <c r="M605" s="37"/>
      <c r="N605" s="37"/>
      <c r="P605" s="183" t="str">
        <f t="shared" si="108"/>
        <v xml:space="preserve">Lastname10, Firstname10</v>
      </c>
      <c r="Q605" s="37"/>
      <c r="R605" s="184"/>
      <c r="S605" s="172">
        <f>IF(S400=0,0,(SUMIF(Resource_Planning!$P$49:$P$356,$P605,Resource_Planning!S$49:S$356))/S400-1)</f>
        <v>-0.80000000000000004</v>
      </c>
      <c r="T605" s="172">
        <f>IF(T400=0,0,(SUMIF(Resource_Planning!$P$49:$P$356,$P605,Resource_Planning!T$49:T$356))/T400-1)</f>
        <v>-0.80000000000000004</v>
      </c>
      <c r="U605" s="172">
        <f>IF(U400=0,0,(SUMIF(Resource_Planning!$P$49:$P$356,$P605,Resource_Planning!U$49:U$356))/U400-1)</f>
        <v>0</v>
      </c>
      <c r="V605" s="172">
        <f>IF(V400=0,0,(SUMIF(Resource_Planning!$P$49:$P$356,$P605,Resource_Planning!V$49:V$356))/V400-1)</f>
        <v>0</v>
      </c>
      <c r="W605" s="172">
        <f>IF(W400=0,0,(SUMIF(Resource_Planning!$P$49:$P$356,$P605,Resource_Planning!W$49:W$356))/W400-1)</f>
        <v>0</v>
      </c>
      <c r="X605" s="172">
        <f>IF(X400=0,0,(SUMIF(Resource_Planning!$P$49:$P$356,$P605,Resource_Planning!X$49:X$356))/X400-1)</f>
        <v>0</v>
      </c>
      <c r="Y605" s="172">
        <f>IF(Y400=0,0,(SUMIF(Resource_Planning!$P$49:$P$356,$P605,Resource_Planning!Y$49:Y$356))/Y400-1)</f>
        <v>0</v>
      </c>
      <c r="Z605" s="172">
        <f>IF(Z400=0,0,(SUMIF(Resource_Planning!$P$49:$P$356,$P605,Resource_Planning!Z$49:Z$356))/Z400-1)</f>
        <v>0</v>
      </c>
      <c r="AA605" s="172">
        <f>IF(AA400=0,0,(SUMIF(Resource_Planning!$P$49:$P$356,$P605,Resource_Planning!AA$49:AA$356))/AA400-1)</f>
        <v>0</v>
      </c>
      <c r="AB605" s="172">
        <f>IF(AB400=0,0,(SUMIF(Resource_Planning!$P$49:$P$356,$P605,Resource_Planning!AB$49:AB$356))/AB400-1)</f>
        <v>0</v>
      </c>
      <c r="AC605" s="172">
        <f>IF(AC400=0,0,(SUMIF(Resource_Planning!$P$49:$P$356,$P605,Resource_Planning!AC$49:AC$356))/AC400-1)</f>
        <v>0</v>
      </c>
      <c r="AD605" s="172">
        <f>IF(AD400=0,0,(SUMIF(Resource_Planning!$P$49:$P$356,$P605,Resource_Planning!AD$49:AD$356))/AD400-1)</f>
        <v>0</v>
      </c>
      <c r="AE605" s="172">
        <f>IF(AE400=0,0,(SUMIF(Resource_Planning!$P$49:$P$356,$P605,Resource_Planning!AE$49:AE$356))/AE400-1)</f>
        <v>-0.80000000000000004</v>
      </c>
      <c r="AF605" s="172">
        <f>IF(AF400=0,0,(SUMIF(Resource_Planning!$P$49:$P$356,$P605,Resource_Planning!AF$49:AF$356))/AF400-1)</f>
        <v>-0.80000000000000004</v>
      </c>
      <c r="AG605" s="172">
        <f>IF(AG400=0,0,(SUMIF(Resource_Planning!$P$49:$P$356,$P605,Resource_Planning!AG$49:AG$356))/AG400-1)</f>
        <v>-0.80000000000000004</v>
      </c>
      <c r="AH605" s="172">
        <f>IF(AH400=0,0,(SUMIF(Resource_Planning!$P$49:$P$356,$P605,Resource_Planning!AH$49:AH$356))/AH400-1)</f>
        <v>-0.80000000000000004</v>
      </c>
      <c r="AI605" s="172">
        <f>IF(AI400=0,0,(SUMIF(Resource_Planning!$P$49:$P$356,$P605,Resource_Planning!AI$49:AI$356))/AI400-1)</f>
        <v>-0.80000000000000004</v>
      </c>
      <c r="AJ605" s="172">
        <f>IF(AJ400=0,0,(SUMIF(Resource_Planning!$P$49:$P$356,$P605,Resource_Planning!AJ$49:AJ$356))/AJ400-1)</f>
        <v>-0.80000000000000004</v>
      </c>
      <c r="AK605" s="172">
        <f>IF(AK400=0,0,(SUMIF(Resource_Planning!$P$49:$P$356,$P605,Resource_Planning!AK$49:AK$356))/AK400-1)</f>
        <v>-0.80000000000000004</v>
      </c>
      <c r="AL605" s="172">
        <f>IF(AL400=0,0,(SUMIF(Resource_Planning!$P$49:$P$356,$P605,Resource_Planning!AL$49:AL$356))/AL400-1)</f>
        <v>-0.80000000000000004</v>
      </c>
      <c r="AM605" s="172">
        <f>IF(AM400=0,0,(SUMIF(Resource_Planning!$P$49:$P$356,$P605,Resource_Planning!AM$49:AM$356))/AM400-1)</f>
        <v>-0.80000000000000004</v>
      </c>
      <c r="AN605" s="172">
        <f>IF(AN400=0,0,(SUMIF(Resource_Planning!$P$49:$P$356,$P605,Resource_Planning!AN$49:AN$356))/AN400-1)</f>
        <v>-0.80000000000000004</v>
      </c>
      <c r="AO605" s="172">
        <f>IF(AO400=0,0,(SUMIF(Resource_Planning!$P$49:$P$356,$P605,Resource_Planning!AO$49:AO$356))/AO400-1)</f>
        <v>-0.80000000000000004</v>
      </c>
      <c r="AP605" s="172">
        <f>IF(AP400=0,0,(SUMIF(Resource_Planning!$P$49:$P$356,$P605,Resource_Planning!AP$49:AP$356))/AP400-1)</f>
        <v>-0.80000000000000004</v>
      </c>
      <c r="AQ605" s="172">
        <f>IF(AQ400=0,0,(SUMIF(Resource_Planning!$P$49:$P$356,$P605,Resource_Planning!AQ$49:AQ$356))/AQ400-1)</f>
        <v>-0.80000000000000004</v>
      </c>
      <c r="AR605" s="172">
        <f>IF(AR400=0,0,(SUMIF(Resource_Planning!$P$49:$P$356,$P605,Resource_Planning!AR$49:AR$356))/AR400-1)</f>
        <v>-0.80000000000000004</v>
      </c>
      <c r="AS605" s="172">
        <f>IF(AS400=0,0,(SUMIF(Resource_Planning!$P$49:$P$356,$P605,Resource_Planning!AS$49:AS$356))/AS400-1)</f>
        <v>-0.80000000000000004</v>
      </c>
      <c r="AT605" s="172">
        <f>IF(AT400=0,0,(SUMIF(Resource_Planning!$P$49:$P$356,$P605,Resource_Planning!AT$49:AT$356))/AT400-1)</f>
        <v>-0.80000000000000004</v>
      </c>
      <c r="AU605" s="172">
        <f>IF(AU400=0,0,(SUMIF(Resource_Planning!$P$49:$P$356,$P605,Resource_Planning!AU$49:AU$356))/AU400-1)</f>
        <v>-0.80000000000000004</v>
      </c>
      <c r="AV605" s="172">
        <f>IF(AV400=0,0,(SUMIF(Resource_Planning!$P$49:$P$356,$P605,Resource_Planning!AV$49:AV$356))/AV400-1)</f>
        <v>-0.80000000000000004</v>
      </c>
      <c r="AW605" s="172">
        <f>IF(AW400=0,0,(SUMIF(Resource_Planning!$P$49:$P$356,$P605,Resource_Planning!AW$49:AW$356))/AW400-1)</f>
        <v>-0.80000000000000004</v>
      </c>
      <c r="AX605" s="172">
        <f>IF(AX400=0,0,(SUMIF(Resource_Planning!$P$49:$P$356,$P605,Resource_Planning!AX$49:AX$356))/AX400-1)</f>
        <v>-0.80000000000000004</v>
      </c>
      <c r="AY605" s="172">
        <f>IF(AY400=0,0,(SUMIF(Resource_Planning!$P$49:$P$356,$P605,Resource_Planning!AY$49:AY$356))/AY400-1)</f>
        <v>-0.80000000000000004</v>
      </c>
      <c r="AZ605" s="172">
        <f>IF(AZ400=0,0,(SUMIF(Resource_Planning!$P$49:$P$356,$P605,Resource_Planning!AZ$49:AZ$356))/AZ400-1)</f>
        <v>-0.80000000000000004</v>
      </c>
      <c r="BA605" s="172">
        <f>IF(BA400=0,0,(SUMIF(Resource_Planning!$P$49:$P$356,$P605,Resource_Planning!BA$49:BA$356))/BA400-1)</f>
        <v>-0.80000000000000004</v>
      </c>
      <c r="BB605" s="172">
        <f>IF(BB400=0,0,(SUMIF(Resource_Planning!$P$49:$P$356,$P605,Resource_Planning!BB$49:BB$356))/BB400-1)</f>
        <v>-0.80000000000000004</v>
      </c>
    </row>
    <row r="606" s="179" customFormat="1" hidden="1" outlineLevel="1">
      <c r="E606" s="37"/>
      <c r="K606" s="37"/>
      <c r="L606" s="37"/>
      <c r="M606" s="37"/>
      <c r="N606" s="37"/>
      <c r="P606" s="183" t="str">
        <f t="shared" si="108"/>
        <v xml:space="preserve">Lastname11, Firstname11</v>
      </c>
      <c r="Q606" s="37"/>
      <c r="R606" s="184"/>
      <c r="S606" s="172">
        <f>IF(S401=0,0,(SUMIF(Resource_Planning!$P$49:$P$356,$P606,Resource_Planning!S$49:S$356))/S401-1)</f>
        <v>-0.80000000000000004</v>
      </c>
      <c r="T606" s="172">
        <f>IF(T401=0,0,(SUMIF(Resource_Planning!$P$49:$P$356,$P606,Resource_Planning!T$49:T$356))/T401-1)</f>
        <v>-0.80000000000000004</v>
      </c>
      <c r="U606" s="172">
        <f>IF(U401=0,0,(SUMIF(Resource_Planning!$P$49:$P$356,$P606,Resource_Planning!U$49:U$356))/U401-1)</f>
        <v>0</v>
      </c>
      <c r="V606" s="172">
        <f>IF(V401=0,0,(SUMIF(Resource_Planning!$P$49:$P$356,$P606,Resource_Planning!V$49:V$356))/V401-1)</f>
        <v>0</v>
      </c>
      <c r="W606" s="172">
        <f>IF(W401=0,0,(SUMIF(Resource_Planning!$P$49:$P$356,$P606,Resource_Planning!W$49:W$356))/W401-1)</f>
        <v>0</v>
      </c>
      <c r="X606" s="172">
        <f>IF(X401=0,0,(SUMIF(Resource_Planning!$P$49:$P$356,$P606,Resource_Planning!X$49:X$356))/X401-1)</f>
        <v>0</v>
      </c>
      <c r="Y606" s="172">
        <f>IF(Y401=0,0,(SUMIF(Resource_Planning!$P$49:$P$356,$P606,Resource_Planning!Y$49:Y$356))/Y401-1)</f>
        <v>0</v>
      </c>
      <c r="Z606" s="172">
        <f>IF(Z401=0,0,(SUMIF(Resource_Planning!$P$49:$P$356,$P606,Resource_Planning!Z$49:Z$356))/Z401-1)</f>
        <v>0</v>
      </c>
      <c r="AA606" s="172">
        <f>IF(AA401=0,0,(SUMIF(Resource_Planning!$P$49:$P$356,$P606,Resource_Planning!AA$49:AA$356))/AA401-1)</f>
        <v>0</v>
      </c>
      <c r="AB606" s="172">
        <f>IF(AB401=0,0,(SUMIF(Resource_Planning!$P$49:$P$356,$P606,Resource_Planning!AB$49:AB$356))/AB401-1)</f>
        <v>0</v>
      </c>
      <c r="AC606" s="172">
        <f>IF(AC401=0,0,(SUMIF(Resource_Planning!$P$49:$P$356,$P606,Resource_Planning!AC$49:AC$356))/AC401-1)</f>
        <v>0</v>
      </c>
      <c r="AD606" s="172">
        <f>IF(AD401=0,0,(SUMIF(Resource_Planning!$P$49:$P$356,$P606,Resource_Planning!AD$49:AD$356))/AD401-1)</f>
        <v>0</v>
      </c>
      <c r="AE606" s="172">
        <f>IF(AE401=0,0,(SUMIF(Resource_Planning!$P$49:$P$356,$P606,Resource_Planning!AE$49:AE$356))/AE401-1)</f>
        <v>-0.80000000000000004</v>
      </c>
      <c r="AF606" s="172">
        <f>IF(AF401=0,0,(SUMIF(Resource_Planning!$P$49:$P$356,$P606,Resource_Planning!AF$49:AF$356))/AF401-1)</f>
        <v>-0.80000000000000004</v>
      </c>
      <c r="AG606" s="172">
        <f>IF(AG401=0,0,(SUMIF(Resource_Planning!$P$49:$P$356,$P606,Resource_Planning!AG$49:AG$356))/AG401-1)</f>
        <v>-0.80000000000000004</v>
      </c>
      <c r="AH606" s="172">
        <f>IF(AH401=0,0,(SUMIF(Resource_Planning!$P$49:$P$356,$P606,Resource_Planning!AH$49:AH$356))/AH401-1)</f>
        <v>-0.80000000000000004</v>
      </c>
      <c r="AI606" s="172">
        <f>IF(AI401=0,0,(SUMIF(Resource_Planning!$P$49:$P$356,$P606,Resource_Planning!AI$49:AI$356))/AI401-1)</f>
        <v>-0.80000000000000004</v>
      </c>
      <c r="AJ606" s="172">
        <f>IF(AJ401=0,0,(SUMIF(Resource_Planning!$P$49:$P$356,$P606,Resource_Planning!AJ$49:AJ$356))/AJ401-1)</f>
        <v>-0.80000000000000004</v>
      </c>
      <c r="AK606" s="172">
        <f>IF(AK401=0,0,(SUMIF(Resource_Planning!$P$49:$P$356,$P606,Resource_Planning!AK$49:AK$356))/AK401-1)</f>
        <v>-0.80000000000000004</v>
      </c>
      <c r="AL606" s="172">
        <f>IF(AL401=0,0,(SUMIF(Resource_Planning!$P$49:$P$356,$P606,Resource_Planning!AL$49:AL$356))/AL401-1)</f>
        <v>-0.80000000000000004</v>
      </c>
      <c r="AM606" s="172">
        <f>IF(AM401=0,0,(SUMIF(Resource_Planning!$P$49:$P$356,$P606,Resource_Planning!AM$49:AM$356))/AM401-1)</f>
        <v>-0.80000000000000004</v>
      </c>
      <c r="AN606" s="172">
        <f>IF(AN401=0,0,(SUMIF(Resource_Planning!$P$49:$P$356,$P606,Resource_Planning!AN$49:AN$356))/AN401-1)</f>
        <v>-0.80000000000000004</v>
      </c>
      <c r="AO606" s="172">
        <f>IF(AO401=0,0,(SUMIF(Resource_Planning!$P$49:$P$356,$P606,Resource_Planning!AO$49:AO$356))/AO401-1)</f>
        <v>-0.80000000000000004</v>
      </c>
      <c r="AP606" s="172">
        <f>IF(AP401=0,0,(SUMIF(Resource_Planning!$P$49:$P$356,$P606,Resource_Planning!AP$49:AP$356))/AP401-1)</f>
        <v>-0.80000000000000004</v>
      </c>
      <c r="AQ606" s="172">
        <f>IF(AQ401=0,0,(SUMIF(Resource_Planning!$P$49:$P$356,$P606,Resource_Planning!AQ$49:AQ$356))/AQ401-1)</f>
        <v>-0.80000000000000004</v>
      </c>
      <c r="AR606" s="172">
        <f>IF(AR401=0,0,(SUMIF(Resource_Planning!$P$49:$P$356,$P606,Resource_Planning!AR$49:AR$356))/AR401-1)</f>
        <v>-0.80000000000000004</v>
      </c>
      <c r="AS606" s="172">
        <f>IF(AS401=0,0,(SUMIF(Resource_Planning!$P$49:$P$356,$P606,Resource_Planning!AS$49:AS$356))/AS401-1)</f>
        <v>-0.80000000000000004</v>
      </c>
      <c r="AT606" s="172">
        <f>IF(AT401=0,0,(SUMIF(Resource_Planning!$P$49:$P$356,$P606,Resource_Planning!AT$49:AT$356))/AT401-1)</f>
        <v>-0.80000000000000004</v>
      </c>
      <c r="AU606" s="172">
        <f>IF(AU401=0,0,(SUMIF(Resource_Planning!$P$49:$P$356,$P606,Resource_Planning!AU$49:AU$356))/AU401-1)</f>
        <v>-0.80000000000000004</v>
      </c>
      <c r="AV606" s="172">
        <f>IF(AV401=0,0,(SUMIF(Resource_Planning!$P$49:$P$356,$P606,Resource_Planning!AV$49:AV$356))/AV401-1)</f>
        <v>-0.80000000000000004</v>
      </c>
      <c r="AW606" s="172">
        <f>IF(AW401=0,0,(SUMIF(Resource_Planning!$P$49:$P$356,$P606,Resource_Planning!AW$49:AW$356))/AW401-1)</f>
        <v>-0.80000000000000004</v>
      </c>
      <c r="AX606" s="172">
        <f>IF(AX401=0,0,(SUMIF(Resource_Planning!$P$49:$P$356,$P606,Resource_Planning!AX$49:AX$356))/AX401-1)</f>
        <v>-0.80000000000000004</v>
      </c>
      <c r="AY606" s="172">
        <f>IF(AY401=0,0,(SUMIF(Resource_Planning!$P$49:$P$356,$P606,Resource_Planning!AY$49:AY$356))/AY401-1)</f>
        <v>-0.80000000000000004</v>
      </c>
      <c r="AZ606" s="172">
        <f>IF(AZ401=0,0,(SUMIF(Resource_Planning!$P$49:$P$356,$P606,Resource_Planning!AZ$49:AZ$356))/AZ401-1)</f>
        <v>-0.80000000000000004</v>
      </c>
      <c r="BA606" s="172">
        <f>IF(BA401=0,0,(SUMIF(Resource_Planning!$P$49:$P$356,$P606,Resource_Planning!BA$49:BA$356))/BA401-1)</f>
        <v>-0.80000000000000004</v>
      </c>
      <c r="BB606" s="172">
        <f>IF(BB401=0,0,(SUMIF(Resource_Planning!$P$49:$P$356,$P606,Resource_Planning!BB$49:BB$356))/BB401-1)</f>
        <v>-0.80000000000000004</v>
      </c>
    </row>
    <row r="607" s="179" customFormat="1" hidden="1" outlineLevel="1">
      <c r="E607" s="37"/>
      <c r="K607" s="37"/>
      <c r="L607" s="37"/>
      <c r="M607" s="37"/>
      <c r="N607" s="37"/>
      <c r="P607" s="183" t="str">
        <f t="shared" si="108"/>
        <v xml:space="preserve">Lastname12, Firstname12</v>
      </c>
      <c r="Q607" s="37"/>
      <c r="R607" s="184"/>
      <c r="S607" s="172">
        <f>IF(S402=0,0,(SUMIF(Resource_Planning!$P$49:$P$356,$P607,Resource_Planning!S$49:S$356))/S402-1)</f>
        <v>-0.80000000000000004</v>
      </c>
      <c r="T607" s="172">
        <f>IF(T402=0,0,(SUMIF(Resource_Planning!$P$49:$P$356,$P607,Resource_Planning!T$49:T$356))/T402-1)</f>
        <v>-0.80000000000000004</v>
      </c>
      <c r="U607" s="172">
        <f>IF(U402=0,0,(SUMIF(Resource_Planning!$P$49:$P$356,$P607,Resource_Planning!U$49:U$356))/U402-1)</f>
        <v>0</v>
      </c>
      <c r="V607" s="172">
        <f>IF(V402=0,0,(SUMIF(Resource_Planning!$P$49:$P$356,$P607,Resource_Planning!V$49:V$356))/V402-1)</f>
        <v>0</v>
      </c>
      <c r="W607" s="172">
        <f>IF(W402=0,0,(SUMIF(Resource_Planning!$P$49:$P$356,$P607,Resource_Planning!W$49:W$356))/W402-1)</f>
        <v>0</v>
      </c>
      <c r="X607" s="172">
        <f>IF(X402=0,0,(SUMIF(Resource_Planning!$P$49:$P$356,$P607,Resource_Planning!X$49:X$356))/X402-1)</f>
        <v>0</v>
      </c>
      <c r="Y607" s="172">
        <f>IF(Y402=0,0,(SUMIF(Resource_Planning!$P$49:$P$356,$P607,Resource_Planning!Y$49:Y$356))/Y402-1)</f>
        <v>0</v>
      </c>
      <c r="Z607" s="172">
        <f>IF(Z402=0,0,(SUMIF(Resource_Planning!$P$49:$P$356,$P607,Resource_Planning!Z$49:Z$356))/Z402-1)</f>
        <v>0</v>
      </c>
      <c r="AA607" s="172">
        <f>IF(AA402=0,0,(SUMIF(Resource_Planning!$P$49:$P$356,$P607,Resource_Planning!AA$49:AA$356))/AA402-1)</f>
        <v>0</v>
      </c>
      <c r="AB607" s="172">
        <f>IF(AB402=0,0,(SUMIF(Resource_Planning!$P$49:$P$356,$P607,Resource_Planning!AB$49:AB$356))/AB402-1)</f>
        <v>0</v>
      </c>
      <c r="AC607" s="172">
        <f>IF(AC402=0,0,(SUMIF(Resource_Planning!$P$49:$P$356,$P607,Resource_Planning!AC$49:AC$356))/AC402-1)</f>
        <v>0</v>
      </c>
      <c r="AD607" s="172">
        <f>IF(AD402=0,0,(SUMIF(Resource_Planning!$P$49:$P$356,$P607,Resource_Planning!AD$49:AD$356))/AD402-1)</f>
        <v>0</v>
      </c>
      <c r="AE607" s="172">
        <f>IF(AE402=0,0,(SUMIF(Resource_Planning!$P$49:$P$356,$P607,Resource_Planning!AE$49:AE$356))/AE402-1)</f>
        <v>-0.80000000000000004</v>
      </c>
      <c r="AF607" s="172">
        <f>IF(AF402=0,0,(SUMIF(Resource_Planning!$P$49:$P$356,$P607,Resource_Planning!AF$49:AF$356))/AF402-1)</f>
        <v>-0.80000000000000004</v>
      </c>
      <c r="AG607" s="172">
        <f>IF(AG402=0,0,(SUMIF(Resource_Planning!$P$49:$P$356,$P607,Resource_Planning!AG$49:AG$356))/AG402-1)</f>
        <v>-0.80000000000000004</v>
      </c>
      <c r="AH607" s="172">
        <f>IF(AH402=0,0,(SUMIF(Resource_Planning!$P$49:$P$356,$P607,Resource_Planning!AH$49:AH$356))/AH402-1)</f>
        <v>-0.80000000000000004</v>
      </c>
      <c r="AI607" s="172">
        <f>IF(AI402=0,0,(SUMIF(Resource_Planning!$P$49:$P$356,$P607,Resource_Planning!AI$49:AI$356))/AI402-1)</f>
        <v>-0.80000000000000004</v>
      </c>
      <c r="AJ607" s="172">
        <f>IF(AJ402=0,0,(SUMIF(Resource_Planning!$P$49:$P$356,$P607,Resource_Planning!AJ$49:AJ$356))/AJ402-1)</f>
        <v>-0.80000000000000004</v>
      </c>
      <c r="AK607" s="172">
        <f>IF(AK402=0,0,(SUMIF(Resource_Planning!$P$49:$P$356,$P607,Resource_Planning!AK$49:AK$356))/AK402-1)</f>
        <v>-0.80000000000000004</v>
      </c>
      <c r="AL607" s="172">
        <f>IF(AL402=0,0,(SUMIF(Resource_Planning!$P$49:$P$356,$P607,Resource_Planning!AL$49:AL$356))/AL402-1)</f>
        <v>-0.80000000000000004</v>
      </c>
      <c r="AM607" s="172">
        <f>IF(AM402=0,0,(SUMIF(Resource_Planning!$P$49:$P$356,$P607,Resource_Planning!AM$49:AM$356))/AM402-1)</f>
        <v>-0.80000000000000004</v>
      </c>
      <c r="AN607" s="172">
        <f>IF(AN402=0,0,(SUMIF(Resource_Planning!$P$49:$P$356,$P607,Resource_Planning!AN$49:AN$356))/AN402-1)</f>
        <v>-0.80000000000000004</v>
      </c>
      <c r="AO607" s="172">
        <f>IF(AO402=0,0,(SUMIF(Resource_Planning!$P$49:$P$356,$P607,Resource_Planning!AO$49:AO$356))/AO402-1)</f>
        <v>-0.80000000000000004</v>
      </c>
      <c r="AP607" s="172">
        <f>IF(AP402=0,0,(SUMIF(Resource_Planning!$P$49:$P$356,$P607,Resource_Planning!AP$49:AP$356))/AP402-1)</f>
        <v>-0.80000000000000004</v>
      </c>
      <c r="AQ607" s="172">
        <f>IF(AQ402=0,0,(SUMIF(Resource_Planning!$P$49:$P$356,$P607,Resource_Planning!AQ$49:AQ$356))/AQ402-1)</f>
        <v>-0.80000000000000004</v>
      </c>
      <c r="AR607" s="172">
        <f>IF(AR402=0,0,(SUMIF(Resource_Planning!$P$49:$P$356,$P607,Resource_Planning!AR$49:AR$356))/AR402-1)</f>
        <v>-0.80000000000000004</v>
      </c>
      <c r="AS607" s="172">
        <f>IF(AS402=0,0,(SUMIF(Resource_Planning!$P$49:$P$356,$P607,Resource_Planning!AS$49:AS$356))/AS402-1)</f>
        <v>-0.80000000000000004</v>
      </c>
      <c r="AT607" s="172">
        <f>IF(AT402=0,0,(SUMIF(Resource_Planning!$P$49:$P$356,$P607,Resource_Planning!AT$49:AT$356))/AT402-1)</f>
        <v>-0.80000000000000004</v>
      </c>
      <c r="AU607" s="172">
        <f>IF(AU402=0,0,(SUMIF(Resource_Planning!$P$49:$P$356,$P607,Resource_Planning!AU$49:AU$356))/AU402-1)</f>
        <v>-0.80000000000000004</v>
      </c>
      <c r="AV607" s="172">
        <f>IF(AV402=0,0,(SUMIF(Resource_Planning!$P$49:$P$356,$P607,Resource_Planning!AV$49:AV$356))/AV402-1)</f>
        <v>-0.80000000000000004</v>
      </c>
      <c r="AW607" s="172">
        <f>IF(AW402=0,0,(SUMIF(Resource_Planning!$P$49:$P$356,$P607,Resource_Planning!AW$49:AW$356))/AW402-1)</f>
        <v>-0.80000000000000004</v>
      </c>
      <c r="AX607" s="172">
        <f>IF(AX402=0,0,(SUMIF(Resource_Planning!$P$49:$P$356,$P607,Resource_Planning!AX$49:AX$356))/AX402-1)</f>
        <v>-0.80000000000000004</v>
      </c>
      <c r="AY607" s="172">
        <f>IF(AY402=0,0,(SUMIF(Resource_Planning!$P$49:$P$356,$P607,Resource_Planning!AY$49:AY$356))/AY402-1)</f>
        <v>-0.80000000000000004</v>
      </c>
      <c r="AZ607" s="172">
        <f>IF(AZ402=0,0,(SUMIF(Resource_Planning!$P$49:$P$356,$P607,Resource_Planning!AZ$49:AZ$356))/AZ402-1)</f>
        <v>-0.80000000000000004</v>
      </c>
      <c r="BA607" s="172">
        <f>IF(BA402=0,0,(SUMIF(Resource_Planning!$P$49:$P$356,$P607,Resource_Planning!BA$49:BA$356))/BA402-1)</f>
        <v>-0.80000000000000004</v>
      </c>
      <c r="BB607" s="172">
        <f>IF(BB402=0,0,(SUMIF(Resource_Planning!$P$49:$P$356,$P607,Resource_Planning!BB$49:BB$356))/BB402-1)</f>
        <v>-0.80000000000000004</v>
      </c>
    </row>
    <row r="608" s="179" customFormat="1" hidden="1" outlineLevel="1">
      <c r="E608" s="37"/>
      <c r="K608" s="37"/>
      <c r="L608" s="37"/>
      <c r="M608" s="37"/>
      <c r="N608" s="37"/>
      <c r="P608" s="183" t="str">
        <f t="shared" si="108"/>
        <v xml:space="preserve">Lastname13, Firstname13</v>
      </c>
      <c r="Q608" s="37"/>
      <c r="R608" s="184"/>
      <c r="S608" s="172">
        <f>IF(S403=0,0,(SUMIF(Resource_Planning!$P$49:$P$356,$P608,Resource_Planning!S$49:S$356))/S403-1)</f>
        <v>-0.80000000000000004</v>
      </c>
      <c r="T608" s="172">
        <f>IF(T403=0,0,(SUMIF(Resource_Planning!$P$49:$P$356,$P608,Resource_Planning!T$49:T$356))/T403-1)</f>
        <v>-0.80000000000000004</v>
      </c>
      <c r="U608" s="172">
        <f>IF(U403=0,0,(SUMIF(Resource_Planning!$P$49:$P$356,$P608,Resource_Planning!U$49:U$356))/U403-1)</f>
        <v>0</v>
      </c>
      <c r="V608" s="172">
        <f>IF(V403=0,0,(SUMIF(Resource_Planning!$P$49:$P$356,$P608,Resource_Planning!V$49:V$356))/V403-1)</f>
        <v>0</v>
      </c>
      <c r="W608" s="172">
        <f>IF(W403=0,0,(SUMIF(Resource_Planning!$P$49:$P$356,$P608,Resource_Planning!W$49:W$356))/W403-1)</f>
        <v>0</v>
      </c>
      <c r="X608" s="172">
        <f>IF(X403=0,0,(SUMIF(Resource_Planning!$P$49:$P$356,$P608,Resource_Planning!X$49:X$356))/X403-1)</f>
        <v>0</v>
      </c>
      <c r="Y608" s="172">
        <f>IF(Y403=0,0,(SUMIF(Resource_Planning!$P$49:$P$356,$P608,Resource_Planning!Y$49:Y$356))/Y403-1)</f>
        <v>0</v>
      </c>
      <c r="Z608" s="172">
        <f>IF(Z403=0,0,(SUMIF(Resource_Planning!$P$49:$P$356,$P608,Resource_Planning!Z$49:Z$356))/Z403-1)</f>
        <v>0</v>
      </c>
      <c r="AA608" s="172">
        <f>IF(AA403=0,0,(SUMIF(Resource_Planning!$P$49:$P$356,$P608,Resource_Planning!AA$49:AA$356))/AA403-1)</f>
        <v>0</v>
      </c>
      <c r="AB608" s="172">
        <f>IF(AB403=0,0,(SUMIF(Resource_Planning!$P$49:$P$356,$P608,Resource_Planning!AB$49:AB$356))/AB403-1)</f>
        <v>0</v>
      </c>
      <c r="AC608" s="172">
        <f>IF(AC403=0,0,(SUMIF(Resource_Planning!$P$49:$P$356,$P608,Resource_Planning!AC$49:AC$356))/AC403-1)</f>
        <v>0</v>
      </c>
      <c r="AD608" s="172">
        <f>IF(AD403=0,0,(SUMIF(Resource_Planning!$P$49:$P$356,$P608,Resource_Planning!AD$49:AD$356))/AD403-1)</f>
        <v>0</v>
      </c>
      <c r="AE608" s="172">
        <f>IF(AE403=0,0,(SUMIF(Resource_Planning!$P$49:$P$356,$P608,Resource_Planning!AE$49:AE$356))/AE403-1)</f>
        <v>-0.80000000000000004</v>
      </c>
      <c r="AF608" s="172">
        <f>IF(AF403=0,0,(SUMIF(Resource_Planning!$P$49:$P$356,$P608,Resource_Planning!AF$49:AF$356))/AF403-1)</f>
        <v>-0.80000000000000004</v>
      </c>
      <c r="AG608" s="172">
        <f>IF(AG403=0,0,(SUMIF(Resource_Planning!$P$49:$P$356,$P608,Resource_Planning!AG$49:AG$356))/AG403-1)</f>
        <v>-0.80000000000000004</v>
      </c>
      <c r="AH608" s="172">
        <f>IF(AH403=0,0,(SUMIF(Resource_Planning!$P$49:$P$356,$P608,Resource_Planning!AH$49:AH$356))/AH403-1)</f>
        <v>-0.80000000000000004</v>
      </c>
      <c r="AI608" s="172">
        <f>IF(AI403=0,0,(SUMIF(Resource_Planning!$P$49:$P$356,$P608,Resource_Planning!AI$49:AI$356))/AI403-1)</f>
        <v>-0.80000000000000004</v>
      </c>
      <c r="AJ608" s="172">
        <f>IF(AJ403=0,0,(SUMIF(Resource_Planning!$P$49:$P$356,$P608,Resource_Planning!AJ$49:AJ$356))/AJ403-1)</f>
        <v>-0.80000000000000004</v>
      </c>
      <c r="AK608" s="172">
        <f>IF(AK403=0,0,(SUMIF(Resource_Planning!$P$49:$P$356,$P608,Resource_Planning!AK$49:AK$356))/AK403-1)</f>
        <v>-0.80000000000000004</v>
      </c>
      <c r="AL608" s="172">
        <f>IF(AL403=0,0,(SUMIF(Resource_Planning!$P$49:$P$356,$P608,Resource_Planning!AL$49:AL$356))/AL403-1)</f>
        <v>-0.80000000000000004</v>
      </c>
      <c r="AM608" s="172">
        <f>IF(AM403=0,0,(SUMIF(Resource_Planning!$P$49:$P$356,$P608,Resource_Planning!AM$49:AM$356))/AM403-1)</f>
        <v>-0.80000000000000004</v>
      </c>
      <c r="AN608" s="172">
        <f>IF(AN403=0,0,(SUMIF(Resource_Planning!$P$49:$P$356,$P608,Resource_Planning!AN$49:AN$356))/AN403-1)</f>
        <v>-0.80000000000000004</v>
      </c>
      <c r="AO608" s="172">
        <f>IF(AO403=0,0,(SUMIF(Resource_Planning!$P$49:$P$356,$P608,Resource_Planning!AO$49:AO$356))/AO403-1)</f>
        <v>-0.80000000000000004</v>
      </c>
      <c r="AP608" s="172">
        <f>IF(AP403=0,0,(SUMIF(Resource_Planning!$P$49:$P$356,$P608,Resource_Planning!AP$49:AP$356))/AP403-1)</f>
        <v>-0.80000000000000004</v>
      </c>
      <c r="AQ608" s="172">
        <f>IF(AQ403=0,0,(SUMIF(Resource_Planning!$P$49:$P$356,$P608,Resource_Planning!AQ$49:AQ$356))/AQ403-1)</f>
        <v>-0.80000000000000004</v>
      </c>
      <c r="AR608" s="172">
        <f>IF(AR403=0,0,(SUMIF(Resource_Planning!$P$49:$P$356,$P608,Resource_Planning!AR$49:AR$356))/AR403-1)</f>
        <v>-0.80000000000000004</v>
      </c>
      <c r="AS608" s="172">
        <f>IF(AS403=0,0,(SUMIF(Resource_Planning!$P$49:$P$356,$P608,Resource_Planning!AS$49:AS$356))/AS403-1)</f>
        <v>-0.80000000000000004</v>
      </c>
      <c r="AT608" s="172">
        <f>IF(AT403=0,0,(SUMIF(Resource_Planning!$P$49:$P$356,$P608,Resource_Planning!AT$49:AT$356))/AT403-1)</f>
        <v>-0.80000000000000004</v>
      </c>
      <c r="AU608" s="172">
        <f>IF(AU403=0,0,(SUMIF(Resource_Planning!$P$49:$P$356,$P608,Resource_Planning!AU$49:AU$356))/AU403-1)</f>
        <v>-0.80000000000000004</v>
      </c>
      <c r="AV608" s="172">
        <f>IF(AV403=0,0,(SUMIF(Resource_Planning!$P$49:$P$356,$P608,Resource_Planning!AV$49:AV$356))/AV403-1)</f>
        <v>-0.80000000000000004</v>
      </c>
      <c r="AW608" s="172">
        <f>IF(AW403=0,0,(SUMIF(Resource_Planning!$P$49:$P$356,$P608,Resource_Planning!AW$49:AW$356))/AW403-1)</f>
        <v>-0.80000000000000004</v>
      </c>
      <c r="AX608" s="172">
        <f>IF(AX403=0,0,(SUMIF(Resource_Planning!$P$49:$P$356,$P608,Resource_Planning!AX$49:AX$356))/AX403-1)</f>
        <v>-0.80000000000000004</v>
      </c>
      <c r="AY608" s="172">
        <f>IF(AY403=0,0,(SUMIF(Resource_Planning!$P$49:$P$356,$P608,Resource_Planning!AY$49:AY$356))/AY403-1)</f>
        <v>-0.80000000000000004</v>
      </c>
      <c r="AZ608" s="172">
        <f>IF(AZ403=0,0,(SUMIF(Resource_Planning!$P$49:$P$356,$P608,Resource_Planning!AZ$49:AZ$356))/AZ403-1)</f>
        <v>-0.80000000000000004</v>
      </c>
      <c r="BA608" s="172">
        <f>IF(BA403=0,0,(SUMIF(Resource_Planning!$P$49:$P$356,$P608,Resource_Planning!BA$49:BA$356))/BA403-1)</f>
        <v>-0.80000000000000004</v>
      </c>
      <c r="BB608" s="172">
        <f>IF(BB403=0,0,(SUMIF(Resource_Planning!$P$49:$P$356,$P608,Resource_Planning!BB$49:BB$356))/BB403-1)</f>
        <v>-0.80000000000000004</v>
      </c>
    </row>
    <row r="609" s="179" customFormat="1" hidden="1" outlineLevel="1">
      <c r="E609" s="37"/>
      <c r="K609" s="37"/>
      <c r="L609" s="37"/>
      <c r="M609" s="37"/>
      <c r="N609" s="37"/>
      <c r="P609" s="183" t="str">
        <f t="shared" si="108"/>
        <v xml:space="preserve">Lastname14, Firstname14</v>
      </c>
      <c r="Q609" s="37"/>
      <c r="R609" s="184"/>
      <c r="S609" s="172">
        <f>IF(S404=0,0,(SUMIF(Resource_Planning!$P$49:$P$356,$P609,Resource_Planning!S$49:S$356))/S404-1)</f>
        <v>-0.80000000000000004</v>
      </c>
      <c r="T609" s="172">
        <f>IF(T404=0,0,(SUMIF(Resource_Planning!$P$49:$P$356,$P609,Resource_Planning!T$49:T$356))/T404-1)</f>
        <v>-0.80000000000000004</v>
      </c>
      <c r="U609" s="172">
        <f>IF(U404=0,0,(SUMIF(Resource_Planning!$P$49:$P$356,$P609,Resource_Planning!U$49:U$356))/U404-1)</f>
        <v>0</v>
      </c>
      <c r="V609" s="172">
        <f>IF(V404=0,0,(SUMIF(Resource_Planning!$P$49:$P$356,$P609,Resource_Planning!V$49:V$356))/V404-1)</f>
        <v>0</v>
      </c>
      <c r="W609" s="172">
        <f>IF(W404=0,0,(SUMIF(Resource_Planning!$P$49:$P$356,$P609,Resource_Planning!W$49:W$356))/W404-1)</f>
        <v>0</v>
      </c>
      <c r="X609" s="172">
        <f>IF(X404=0,0,(SUMIF(Resource_Planning!$P$49:$P$356,$P609,Resource_Planning!X$49:X$356))/X404-1)</f>
        <v>0</v>
      </c>
      <c r="Y609" s="172">
        <f>IF(Y404=0,0,(SUMIF(Resource_Planning!$P$49:$P$356,$P609,Resource_Planning!Y$49:Y$356))/Y404-1)</f>
        <v>0</v>
      </c>
      <c r="Z609" s="172">
        <f>IF(Z404=0,0,(SUMIF(Resource_Planning!$P$49:$P$356,$P609,Resource_Planning!Z$49:Z$356))/Z404-1)</f>
        <v>0</v>
      </c>
      <c r="AA609" s="172">
        <f>IF(AA404=0,0,(SUMIF(Resource_Planning!$P$49:$P$356,$P609,Resource_Planning!AA$49:AA$356))/AA404-1)</f>
        <v>0</v>
      </c>
      <c r="AB609" s="172">
        <f>IF(AB404=0,0,(SUMIF(Resource_Planning!$P$49:$P$356,$P609,Resource_Planning!AB$49:AB$356))/AB404-1)</f>
        <v>0</v>
      </c>
      <c r="AC609" s="172">
        <f>IF(AC404=0,0,(SUMIF(Resource_Planning!$P$49:$P$356,$P609,Resource_Planning!AC$49:AC$356))/AC404-1)</f>
        <v>0</v>
      </c>
      <c r="AD609" s="172">
        <f>IF(AD404=0,0,(SUMIF(Resource_Planning!$P$49:$P$356,$P609,Resource_Planning!AD$49:AD$356))/AD404-1)</f>
        <v>0</v>
      </c>
      <c r="AE609" s="172">
        <f>IF(AE404=0,0,(SUMIF(Resource_Planning!$P$49:$P$356,$P609,Resource_Planning!AE$49:AE$356))/AE404-1)</f>
        <v>-0.80000000000000004</v>
      </c>
      <c r="AF609" s="172">
        <f>IF(AF404=0,0,(SUMIF(Resource_Planning!$P$49:$P$356,$P609,Resource_Planning!AF$49:AF$356))/AF404-1)</f>
        <v>-0.80000000000000004</v>
      </c>
      <c r="AG609" s="172">
        <f>IF(AG404=0,0,(SUMIF(Resource_Planning!$P$49:$P$356,$P609,Resource_Planning!AG$49:AG$356))/AG404-1)</f>
        <v>-0.80000000000000004</v>
      </c>
      <c r="AH609" s="172">
        <f>IF(AH404=0,0,(SUMIF(Resource_Planning!$P$49:$P$356,$P609,Resource_Planning!AH$49:AH$356))/AH404-1)</f>
        <v>-0.80000000000000004</v>
      </c>
      <c r="AI609" s="172">
        <f>IF(AI404=0,0,(SUMIF(Resource_Planning!$P$49:$P$356,$P609,Resource_Planning!AI$49:AI$356))/AI404-1)</f>
        <v>-0.80000000000000004</v>
      </c>
      <c r="AJ609" s="172">
        <f>IF(AJ404=0,0,(SUMIF(Resource_Planning!$P$49:$P$356,$P609,Resource_Planning!AJ$49:AJ$356))/AJ404-1)</f>
        <v>-0.80000000000000004</v>
      </c>
      <c r="AK609" s="172">
        <f>IF(AK404=0,0,(SUMIF(Resource_Planning!$P$49:$P$356,$P609,Resource_Planning!AK$49:AK$356))/AK404-1)</f>
        <v>-0.80000000000000004</v>
      </c>
      <c r="AL609" s="172">
        <f>IF(AL404=0,0,(SUMIF(Resource_Planning!$P$49:$P$356,$P609,Resource_Planning!AL$49:AL$356))/AL404-1)</f>
        <v>-0.80000000000000004</v>
      </c>
      <c r="AM609" s="172">
        <f>IF(AM404=0,0,(SUMIF(Resource_Planning!$P$49:$P$356,$P609,Resource_Planning!AM$49:AM$356))/AM404-1)</f>
        <v>-0.80000000000000004</v>
      </c>
      <c r="AN609" s="172">
        <f>IF(AN404=0,0,(SUMIF(Resource_Planning!$P$49:$P$356,$P609,Resource_Planning!AN$49:AN$356))/AN404-1)</f>
        <v>-0.80000000000000004</v>
      </c>
      <c r="AO609" s="172">
        <f>IF(AO404=0,0,(SUMIF(Resource_Planning!$P$49:$P$356,$P609,Resource_Planning!AO$49:AO$356))/AO404-1)</f>
        <v>-0.80000000000000004</v>
      </c>
      <c r="AP609" s="172">
        <f>IF(AP404=0,0,(SUMIF(Resource_Planning!$P$49:$P$356,$P609,Resource_Planning!AP$49:AP$356))/AP404-1)</f>
        <v>-0.80000000000000004</v>
      </c>
      <c r="AQ609" s="172">
        <f>IF(AQ404=0,0,(SUMIF(Resource_Planning!$P$49:$P$356,$P609,Resource_Planning!AQ$49:AQ$356))/AQ404-1)</f>
        <v>-0.80000000000000004</v>
      </c>
      <c r="AR609" s="172">
        <f>IF(AR404=0,0,(SUMIF(Resource_Planning!$P$49:$P$356,$P609,Resource_Planning!AR$49:AR$356))/AR404-1)</f>
        <v>-0.80000000000000004</v>
      </c>
      <c r="AS609" s="172">
        <f>IF(AS404=0,0,(SUMIF(Resource_Planning!$P$49:$P$356,$P609,Resource_Planning!AS$49:AS$356))/AS404-1)</f>
        <v>-0.80000000000000004</v>
      </c>
      <c r="AT609" s="172">
        <f>IF(AT404=0,0,(SUMIF(Resource_Planning!$P$49:$P$356,$P609,Resource_Planning!AT$49:AT$356))/AT404-1)</f>
        <v>-0.80000000000000004</v>
      </c>
      <c r="AU609" s="172">
        <f>IF(AU404=0,0,(SUMIF(Resource_Planning!$P$49:$P$356,$P609,Resource_Planning!AU$49:AU$356))/AU404-1)</f>
        <v>-0.80000000000000004</v>
      </c>
      <c r="AV609" s="172">
        <f>IF(AV404=0,0,(SUMIF(Resource_Planning!$P$49:$P$356,$P609,Resource_Planning!AV$49:AV$356))/AV404-1)</f>
        <v>-0.80000000000000004</v>
      </c>
      <c r="AW609" s="172">
        <f>IF(AW404=0,0,(SUMIF(Resource_Planning!$P$49:$P$356,$P609,Resource_Planning!AW$49:AW$356))/AW404-1)</f>
        <v>-0.80000000000000004</v>
      </c>
      <c r="AX609" s="172">
        <f>IF(AX404=0,0,(SUMIF(Resource_Planning!$P$49:$P$356,$P609,Resource_Planning!AX$49:AX$356))/AX404-1)</f>
        <v>-0.80000000000000004</v>
      </c>
      <c r="AY609" s="172">
        <f>IF(AY404=0,0,(SUMIF(Resource_Planning!$P$49:$P$356,$P609,Resource_Planning!AY$49:AY$356))/AY404-1)</f>
        <v>-0.80000000000000004</v>
      </c>
      <c r="AZ609" s="172">
        <f>IF(AZ404=0,0,(SUMIF(Resource_Planning!$P$49:$P$356,$P609,Resource_Planning!AZ$49:AZ$356))/AZ404-1)</f>
        <v>-0.80000000000000004</v>
      </c>
      <c r="BA609" s="172">
        <f>IF(BA404=0,0,(SUMIF(Resource_Planning!$P$49:$P$356,$P609,Resource_Planning!BA$49:BA$356))/BA404-1)</f>
        <v>-0.80000000000000004</v>
      </c>
      <c r="BB609" s="172">
        <f>IF(BB404=0,0,(SUMIF(Resource_Planning!$P$49:$P$356,$P609,Resource_Planning!BB$49:BB$356))/BB404-1)</f>
        <v>-0.80000000000000004</v>
      </c>
    </row>
    <row r="610" s="179" customFormat="1" hidden="1" outlineLevel="1">
      <c r="E610" s="37"/>
      <c r="K610" s="37"/>
      <c r="L610" s="37"/>
      <c r="M610" s="37"/>
      <c r="N610" s="37"/>
      <c r="P610" s="183" t="str">
        <f t="shared" si="108"/>
        <v xml:space="preserve">Lastname15, Firstname15</v>
      </c>
      <c r="Q610" s="37"/>
      <c r="R610" s="184"/>
      <c r="S610" s="172">
        <f>IF(S405=0,0,(SUMIF(Resource_Planning!$P$49:$P$356,$P610,Resource_Planning!S$49:S$356))/S405-1)</f>
        <v>-0.80000000000000004</v>
      </c>
      <c r="T610" s="172">
        <f>IF(T405=0,0,(SUMIF(Resource_Planning!$P$49:$P$356,$P610,Resource_Planning!T$49:T$356))/T405-1)</f>
        <v>-0.80000000000000004</v>
      </c>
      <c r="U610" s="172">
        <f>IF(U405=0,0,(SUMIF(Resource_Planning!$P$49:$P$356,$P610,Resource_Planning!U$49:U$356))/U405-1)</f>
        <v>0</v>
      </c>
      <c r="V610" s="172">
        <f>IF(V405=0,0,(SUMIF(Resource_Planning!$P$49:$P$356,$P610,Resource_Planning!V$49:V$356))/V405-1)</f>
        <v>0</v>
      </c>
      <c r="W610" s="172">
        <f>IF(W405=0,0,(SUMIF(Resource_Planning!$P$49:$P$356,$P610,Resource_Planning!W$49:W$356))/W405-1)</f>
        <v>0</v>
      </c>
      <c r="X610" s="172">
        <f>IF(X405=0,0,(SUMIF(Resource_Planning!$P$49:$P$356,$P610,Resource_Planning!X$49:X$356))/X405-1)</f>
        <v>0</v>
      </c>
      <c r="Y610" s="172">
        <f>IF(Y405=0,0,(SUMIF(Resource_Planning!$P$49:$P$356,$P610,Resource_Planning!Y$49:Y$356))/Y405-1)</f>
        <v>0</v>
      </c>
      <c r="Z610" s="172">
        <f>IF(Z405=0,0,(SUMIF(Resource_Planning!$P$49:$P$356,$P610,Resource_Planning!Z$49:Z$356))/Z405-1)</f>
        <v>0</v>
      </c>
      <c r="AA610" s="172">
        <f>IF(AA405=0,0,(SUMIF(Resource_Planning!$P$49:$P$356,$P610,Resource_Planning!AA$49:AA$356))/AA405-1)</f>
        <v>0</v>
      </c>
      <c r="AB610" s="172">
        <f>IF(AB405=0,0,(SUMIF(Resource_Planning!$P$49:$P$356,$P610,Resource_Planning!AB$49:AB$356))/AB405-1)</f>
        <v>0</v>
      </c>
      <c r="AC610" s="172">
        <f>IF(AC405=0,0,(SUMIF(Resource_Planning!$P$49:$P$356,$P610,Resource_Planning!AC$49:AC$356))/AC405-1)</f>
        <v>0</v>
      </c>
      <c r="AD610" s="172">
        <f>IF(AD405=0,0,(SUMIF(Resource_Planning!$P$49:$P$356,$P610,Resource_Planning!AD$49:AD$356))/AD405-1)</f>
        <v>0</v>
      </c>
      <c r="AE610" s="172">
        <f>IF(AE405=0,0,(SUMIF(Resource_Planning!$P$49:$P$356,$P610,Resource_Planning!AE$49:AE$356))/AE405-1)</f>
        <v>-0.80000000000000004</v>
      </c>
      <c r="AF610" s="172">
        <f>IF(AF405=0,0,(SUMIF(Resource_Planning!$P$49:$P$356,$P610,Resource_Planning!AF$49:AF$356))/AF405-1)</f>
        <v>-0.80000000000000004</v>
      </c>
      <c r="AG610" s="172">
        <f>IF(AG405=0,0,(SUMIF(Resource_Planning!$P$49:$P$356,$P610,Resource_Planning!AG$49:AG$356))/AG405-1)</f>
        <v>-0.80000000000000004</v>
      </c>
      <c r="AH610" s="172">
        <f>IF(AH405=0,0,(SUMIF(Resource_Planning!$P$49:$P$356,$P610,Resource_Planning!AH$49:AH$356))/AH405-1)</f>
        <v>-0.80000000000000004</v>
      </c>
      <c r="AI610" s="172">
        <f>IF(AI405=0,0,(SUMIF(Resource_Planning!$P$49:$P$356,$P610,Resource_Planning!AI$49:AI$356))/AI405-1)</f>
        <v>-0.80000000000000004</v>
      </c>
      <c r="AJ610" s="172">
        <f>IF(AJ405=0,0,(SUMIF(Resource_Planning!$P$49:$P$356,$P610,Resource_Planning!AJ$49:AJ$356))/AJ405-1)</f>
        <v>-0.80000000000000004</v>
      </c>
      <c r="AK610" s="172">
        <f>IF(AK405=0,0,(SUMIF(Resource_Planning!$P$49:$P$356,$P610,Resource_Planning!AK$49:AK$356))/AK405-1)</f>
        <v>-0.80000000000000004</v>
      </c>
      <c r="AL610" s="172">
        <f>IF(AL405=0,0,(SUMIF(Resource_Planning!$P$49:$P$356,$P610,Resource_Planning!AL$49:AL$356))/AL405-1)</f>
        <v>-0.80000000000000004</v>
      </c>
      <c r="AM610" s="172">
        <f>IF(AM405=0,0,(SUMIF(Resource_Planning!$P$49:$P$356,$P610,Resource_Planning!AM$49:AM$356))/AM405-1)</f>
        <v>-0.80000000000000004</v>
      </c>
      <c r="AN610" s="172">
        <f>IF(AN405=0,0,(SUMIF(Resource_Planning!$P$49:$P$356,$P610,Resource_Planning!AN$49:AN$356))/AN405-1)</f>
        <v>-0.80000000000000004</v>
      </c>
      <c r="AO610" s="172">
        <f>IF(AO405=0,0,(SUMIF(Resource_Planning!$P$49:$P$356,$P610,Resource_Planning!AO$49:AO$356))/AO405-1)</f>
        <v>-0.80000000000000004</v>
      </c>
      <c r="AP610" s="172">
        <f>IF(AP405=0,0,(SUMIF(Resource_Planning!$P$49:$P$356,$P610,Resource_Planning!AP$49:AP$356))/AP405-1)</f>
        <v>-0.80000000000000004</v>
      </c>
      <c r="AQ610" s="172">
        <f>IF(AQ405=0,0,(SUMIF(Resource_Planning!$P$49:$P$356,$P610,Resource_Planning!AQ$49:AQ$356))/AQ405-1)</f>
        <v>-0.80000000000000004</v>
      </c>
      <c r="AR610" s="172">
        <f>IF(AR405=0,0,(SUMIF(Resource_Planning!$P$49:$P$356,$P610,Resource_Planning!AR$49:AR$356))/AR405-1)</f>
        <v>-0.80000000000000004</v>
      </c>
      <c r="AS610" s="172">
        <f>IF(AS405=0,0,(SUMIF(Resource_Planning!$P$49:$P$356,$P610,Resource_Planning!AS$49:AS$356))/AS405-1)</f>
        <v>-0.80000000000000004</v>
      </c>
      <c r="AT610" s="172">
        <f>IF(AT405=0,0,(SUMIF(Resource_Planning!$P$49:$P$356,$P610,Resource_Planning!AT$49:AT$356))/AT405-1)</f>
        <v>-0.80000000000000004</v>
      </c>
      <c r="AU610" s="172">
        <f>IF(AU405=0,0,(SUMIF(Resource_Planning!$P$49:$P$356,$P610,Resource_Planning!AU$49:AU$356))/AU405-1)</f>
        <v>-0.80000000000000004</v>
      </c>
      <c r="AV610" s="172">
        <f>IF(AV405=0,0,(SUMIF(Resource_Planning!$P$49:$P$356,$P610,Resource_Planning!AV$49:AV$356))/AV405-1)</f>
        <v>-0.80000000000000004</v>
      </c>
      <c r="AW610" s="172">
        <f>IF(AW405=0,0,(SUMIF(Resource_Planning!$P$49:$P$356,$P610,Resource_Planning!AW$49:AW$356))/AW405-1)</f>
        <v>-0.80000000000000004</v>
      </c>
      <c r="AX610" s="172">
        <f>IF(AX405=0,0,(SUMIF(Resource_Planning!$P$49:$P$356,$P610,Resource_Planning!AX$49:AX$356))/AX405-1)</f>
        <v>-0.80000000000000004</v>
      </c>
      <c r="AY610" s="172">
        <f>IF(AY405=0,0,(SUMIF(Resource_Planning!$P$49:$P$356,$P610,Resource_Planning!AY$49:AY$356))/AY405-1)</f>
        <v>-0.80000000000000004</v>
      </c>
      <c r="AZ610" s="172">
        <f>IF(AZ405=0,0,(SUMIF(Resource_Planning!$P$49:$P$356,$P610,Resource_Planning!AZ$49:AZ$356))/AZ405-1)</f>
        <v>-0.80000000000000004</v>
      </c>
      <c r="BA610" s="172">
        <f>IF(BA405=0,0,(SUMIF(Resource_Planning!$P$49:$P$356,$P610,Resource_Planning!BA$49:BA$356))/BA405-1)</f>
        <v>-0.80000000000000004</v>
      </c>
      <c r="BB610" s="172">
        <f>IF(BB405=0,0,(SUMIF(Resource_Planning!$P$49:$P$356,$P610,Resource_Planning!BB$49:BB$356))/BB405-1)</f>
        <v>-0.80000000000000004</v>
      </c>
    </row>
    <row r="611" s="179" customFormat="1" hidden="1" outlineLevel="1">
      <c r="E611" s="37"/>
      <c r="K611" s="37"/>
      <c r="L611" s="37"/>
      <c r="M611" s="37"/>
      <c r="N611" s="37"/>
      <c r="P611" s="183" t="str">
        <f t="shared" si="108"/>
        <v xml:space="preserve">Lastname16, Firstname16</v>
      </c>
      <c r="Q611" s="37"/>
      <c r="R611" s="184"/>
      <c r="S611" s="172">
        <f>IF(S406=0,0,(SUMIF(Resource_Planning!$P$49:$P$356,$P611,Resource_Planning!S$49:S$356))/S406-1)</f>
        <v>-0.80000000000000004</v>
      </c>
      <c r="T611" s="172">
        <f>IF(T406=0,0,(SUMIF(Resource_Planning!$P$49:$P$356,$P611,Resource_Planning!T$49:T$356))/T406-1)</f>
        <v>-0.80000000000000004</v>
      </c>
      <c r="U611" s="172">
        <f>IF(U406=0,0,(SUMIF(Resource_Planning!$P$49:$P$356,$P611,Resource_Planning!U$49:U$356))/U406-1)</f>
        <v>0</v>
      </c>
      <c r="V611" s="172">
        <f>IF(V406=0,0,(SUMIF(Resource_Planning!$P$49:$P$356,$P611,Resource_Planning!V$49:V$356))/V406-1)</f>
        <v>0</v>
      </c>
      <c r="W611" s="172">
        <f>IF(W406=0,0,(SUMIF(Resource_Planning!$P$49:$P$356,$P611,Resource_Planning!W$49:W$356))/W406-1)</f>
        <v>0</v>
      </c>
      <c r="X611" s="172">
        <f>IF(X406=0,0,(SUMIF(Resource_Planning!$P$49:$P$356,$P611,Resource_Planning!X$49:X$356))/X406-1)</f>
        <v>0</v>
      </c>
      <c r="Y611" s="172">
        <f>IF(Y406=0,0,(SUMIF(Resource_Planning!$P$49:$P$356,$P611,Resource_Planning!Y$49:Y$356))/Y406-1)</f>
        <v>0</v>
      </c>
      <c r="Z611" s="172">
        <f>IF(Z406=0,0,(SUMIF(Resource_Planning!$P$49:$P$356,$P611,Resource_Planning!Z$49:Z$356))/Z406-1)</f>
        <v>0</v>
      </c>
      <c r="AA611" s="172">
        <f>IF(AA406=0,0,(SUMIF(Resource_Planning!$P$49:$P$356,$P611,Resource_Planning!AA$49:AA$356))/AA406-1)</f>
        <v>0</v>
      </c>
      <c r="AB611" s="172">
        <f>IF(AB406=0,0,(SUMIF(Resource_Planning!$P$49:$P$356,$P611,Resource_Planning!AB$49:AB$356))/AB406-1)</f>
        <v>0</v>
      </c>
      <c r="AC611" s="172">
        <f>IF(AC406=0,0,(SUMIF(Resource_Planning!$P$49:$P$356,$P611,Resource_Planning!AC$49:AC$356))/AC406-1)</f>
        <v>0</v>
      </c>
      <c r="AD611" s="172">
        <f>IF(AD406=0,0,(SUMIF(Resource_Planning!$P$49:$P$356,$P611,Resource_Planning!AD$49:AD$356))/AD406-1)</f>
        <v>0</v>
      </c>
      <c r="AE611" s="172">
        <f>IF(AE406=0,0,(SUMIF(Resource_Planning!$P$49:$P$356,$P611,Resource_Planning!AE$49:AE$356))/AE406-1)</f>
        <v>-0.80000000000000004</v>
      </c>
      <c r="AF611" s="172">
        <f>IF(AF406=0,0,(SUMIF(Resource_Planning!$P$49:$P$356,$P611,Resource_Planning!AF$49:AF$356))/AF406-1)</f>
        <v>-0.80000000000000004</v>
      </c>
      <c r="AG611" s="172">
        <f>IF(AG406=0,0,(SUMIF(Resource_Planning!$P$49:$P$356,$P611,Resource_Planning!AG$49:AG$356))/AG406-1)</f>
        <v>-0.80000000000000004</v>
      </c>
      <c r="AH611" s="172">
        <f>IF(AH406=0,0,(SUMIF(Resource_Planning!$P$49:$P$356,$P611,Resource_Planning!AH$49:AH$356))/AH406-1)</f>
        <v>-0.80000000000000004</v>
      </c>
      <c r="AI611" s="172">
        <f>IF(AI406=0,0,(SUMIF(Resource_Planning!$P$49:$P$356,$P611,Resource_Planning!AI$49:AI$356))/AI406-1)</f>
        <v>-0.80000000000000004</v>
      </c>
      <c r="AJ611" s="172">
        <f>IF(AJ406=0,0,(SUMIF(Resource_Planning!$P$49:$P$356,$P611,Resource_Planning!AJ$49:AJ$356))/AJ406-1)</f>
        <v>-0.80000000000000004</v>
      </c>
      <c r="AK611" s="172">
        <f>IF(AK406=0,0,(SUMIF(Resource_Planning!$P$49:$P$356,$P611,Resource_Planning!AK$49:AK$356))/AK406-1)</f>
        <v>-0.80000000000000004</v>
      </c>
      <c r="AL611" s="172">
        <f>IF(AL406=0,0,(SUMIF(Resource_Planning!$P$49:$P$356,$P611,Resource_Planning!AL$49:AL$356))/AL406-1)</f>
        <v>-0.80000000000000004</v>
      </c>
      <c r="AM611" s="172">
        <f>IF(AM406=0,0,(SUMIF(Resource_Planning!$P$49:$P$356,$P611,Resource_Planning!AM$49:AM$356))/AM406-1)</f>
        <v>-0.80000000000000004</v>
      </c>
      <c r="AN611" s="172">
        <f>IF(AN406=0,0,(SUMIF(Resource_Planning!$P$49:$P$356,$P611,Resource_Planning!AN$49:AN$356))/AN406-1)</f>
        <v>-0.80000000000000004</v>
      </c>
      <c r="AO611" s="172">
        <f>IF(AO406=0,0,(SUMIF(Resource_Planning!$P$49:$P$356,$P611,Resource_Planning!AO$49:AO$356))/AO406-1)</f>
        <v>-0.80000000000000004</v>
      </c>
      <c r="AP611" s="172">
        <f>IF(AP406=0,0,(SUMIF(Resource_Planning!$P$49:$P$356,$P611,Resource_Planning!AP$49:AP$356))/AP406-1)</f>
        <v>-0.80000000000000004</v>
      </c>
      <c r="AQ611" s="172">
        <f>IF(AQ406=0,0,(SUMIF(Resource_Planning!$P$49:$P$356,$P611,Resource_Planning!AQ$49:AQ$356))/AQ406-1)</f>
        <v>-0.80000000000000004</v>
      </c>
      <c r="AR611" s="172">
        <f>IF(AR406=0,0,(SUMIF(Resource_Planning!$P$49:$P$356,$P611,Resource_Planning!AR$49:AR$356))/AR406-1)</f>
        <v>-0.80000000000000004</v>
      </c>
      <c r="AS611" s="172">
        <f>IF(AS406=0,0,(SUMIF(Resource_Planning!$P$49:$P$356,$P611,Resource_Planning!AS$49:AS$356))/AS406-1)</f>
        <v>-0.80000000000000004</v>
      </c>
      <c r="AT611" s="172">
        <f>IF(AT406=0,0,(SUMIF(Resource_Planning!$P$49:$P$356,$P611,Resource_Planning!AT$49:AT$356))/AT406-1)</f>
        <v>-0.80000000000000004</v>
      </c>
      <c r="AU611" s="172">
        <f>IF(AU406=0,0,(SUMIF(Resource_Planning!$P$49:$P$356,$P611,Resource_Planning!AU$49:AU$356))/AU406-1)</f>
        <v>-0.80000000000000004</v>
      </c>
      <c r="AV611" s="172">
        <f>IF(AV406=0,0,(SUMIF(Resource_Planning!$P$49:$P$356,$P611,Resource_Planning!AV$49:AV$356))/AV406-1)</f>
        <v>-0.80000000000000004</v>
      </c>
      <c r="AW611" s="172">
        <f>IF(AW406=0,0,(SUMIF(Resource_Planning!$P$49:$P$356,$P611,Resource_Planning!AW$49:AW$356))/AW406-1)</f>
        <v>-0.80000000000000004</v>
      </c>
      <c r="AX611" s="172">
        <f>IF(AX406=0,0,(SUMIF(Resource_Planning!$P$49:$P$356,$P611,Resource_Planning!AX$49:AX$356))/AX406-1)</f>
        <v>-0.80000000000000004</v>
      </c>
      <c r="AY611" s="172">
        <f>IF(AY406=0,0,(SUMIF(Resource_Planning!$P$49:$P$356,$P611,Resource_Planning!AY$49:AY$356))/AY406-1)</f>
        <v>-0.80000000000000004</v>
      </c>
      <c r="AZ611" s="172">
        <f>IF(AZ406=0,0,(SUMIF(Resource_Planning!$P$49:$P$356,$P611,Resource_Planning!AZ$49:AZ$356))/AZ406-1)</f>
        <v>-0.80000000000000004</v>
      </c>
      <c r="BA611" s="172">
        <f>IF(BA406=0,0,(SUMIF(Resource_Planning!$P$49:$P$356,$P611,Resource_Planning!BA$49:BA$356))/BA406-1)</f>
        <v>-0.80000000000000004</v>
      </c>
      <c r="BB611" s="172">
        <f>IF(BB406=0,0,(SUMIF(Resource_Planning!$P$49:$P$356,$P611,Resource_Planning!BB$49:BB$356))/BB406-1)</f>
        <v>-0.80000000000000004</v>
      </c>
    </row>
    <row r="612" s="179" customFormat="1" hidden="1" outlineLevel="1">
      <c r="E612" s="37"/>
      <c r="K612" s="37"/>
      <c r="L612" s="37"/>
      <c r="M612" s="37"/>
      <c r="N612" s="37"/>
      <c r="P612" s="183" t="str">
        <f t="shared" si="108"/>
        <v xml:space="preserve">Lastname17, Firstname17</v>
      </c>
      <c r="Q612" s="37"/>
      <c r="R612" s="184"/>
      <c r="S612" s="172">
        <f>IF(S407=0,0,(SUMIF(Resource_Planning!$P$49:$P$356,$P612,Resource_Planning!S$49:S$356))/S407-1)</f>
        <v>-0.80000000000000004</v>
      </c>
      <c r="T612" s="172">
        <f>IF(T407=0,0,(SUMIF(Resource_Planning!$P$49:$P$356,$P612,Resource_Planning!T$49:T$356))/T407-1)</f>
        <v>-0.80000000000000004</v>
      </c>
      <c r="U612" s="172">
        <f>IF(U407=0,0,(SUMIF(Resource_Planning!$P$49:$P$356,$P612,Resource_Planning!U$49:U$356))/U407-1)</f>
        <v>-0.80000000000000004</v>
      </c>
      <c r="V612" s="172">
        <f>IF(V407=0,0,(SUMIF(Resource_Planning!$P$49:$P$356,$P612,Resource_Planning!V$49:V$356))/V407-1)</f>
        <v>-0.80000000000000004</v>
      </c>
      <c r="W612" s="172">
        <f>IF(W407=0,0,(SUMIF(Resource_Planning!$P$49:$P$356,$P612,Resource_Planning!W$49:W$356))/W407-1)</f>
        <v>-0.80000000000000004</v>
      </c>
      <c r="X612" s="172">
        <f>IF(X407=0,0,(SUMIF(Resource_Planning!$P$49:$P$356,$P612,Resource_Planning!X$49:X$356))/X407-1)</f>
        <v>-0.80000000000000004</v>
      </c>
      <c r="Y612" s="172">
        <f>IF(Y407=0,0,(SUMIF(Resource_Planning!$P$49:$P$356,$P612,Resource_Planning!Y$49:Y$356))/Y407-1)</f>
        <v>-0.80000000000000004</v>
      </c>
      <c r="Z612" s="172">
        <f>IF(Z407=0,0,(SUMIF(Resource_Planning!$P$49:$P$356,$P612,Resource_Planning!Z$49:Z$356))/Z407-1)</f>
        <v>-0.80000000000000004</v>
      </c>
      <c r="AA612" s="172">
        <f>IF(AA407=0,0,(SUMIF(Resource_Planning!$P$49:$P$356,$P612,Resource_Planning!AA$49:AA$356))/AA407-1)</f>
        <v>-0.80000000000000004</v>
      </c>
      <c r="AB612" s="172">
        <f>IF(AB407=0,0,(SUMIF(Resource_Planning!$P$49:$P$356,$P612,Resource_Planning!AB$49:AB$356))/AB407-1)</f>
        <v>-0.80000000000000004</v>
      </c>
      <c r="AC612" s="172">
        <f>IF(AC407=0,0,(SUMIF(Resource_Planning!$P$49:$P$356,$P612,Resource_Planning!AC$49:AC$356))/AC407-1)</f>
        <v>-0.80000000000000004</v>
      </c>
      <c r="AD612" s="172">
        <f>IF(AD407=0,0,(SUMIF(Resource_Planning!$P$49:$P$356,$P612,Resource_Planning!AD$49:AD$356))/AD407-1)</f>
        <v>-0.80000000000000004</v>
      </c>
      <c r="AE612" s="172">
        <f>IF(AE407=0,0,(SUMIF(Resource_Planning!$P$49:$P$356,$P612,Resource_Planning!AE$49:AE$356))/AE407-1)</f>
        <v>-0.80000000000000004</v>
      </c>
      <c r="AF612" s="172">
        <f>IF(AF407=0,0,(SUMIF(Resource_Planning!$P$49:$P$356,$P612,Resource_Planning!AF$49:AF$356))/AF407-1)</f>
        <v>-0.80000000000000004</v>
      </c>
      <c r="AG612" s="172">
        <f>IF(AG407=0,0,(SUMIF(Resource_Planning!$P$49:$P$356,$P612,Resource_Planning!AG$49:AG$356))/AG407-1)</f>
        <v>-0.80000000000000004</v>
      </c>
      <c r="AH612" s="172">
        <f>IF(AH407=0,0,(SUMIF(Resource_Planning!$P$49:$P$356,$P612,Resource_Planning!AH$49:AH$356))/AH407-1)</f>
        <v>-0.80000000000000004</v>
      </c>
      <c r="AI612" s="172">
        <f>IF(AI407=0,0,(SUMIF(Resource_Planning!$P$49:$P$356,$P612,Resource_Planning!AI$49:AI$356))/AI407-1)</f>
        <v>-0.80000000000000004</v>
      </c>
      <c r="AJ612" s="172">
        <f>IF(AJ407=0,0,(SUMIF(Resource_Planning!$P$49:$P$356,$P612,Resource_Planning!AJ$49:AJ$356))/AJ407-1)</f>
        <v>-0.80000000000000004</v>
      </c>
      <c r="AK612" s="172">
        <f>IF(AK407=0,0,(SUMIF(Resource_Planning!$P$49:$P$356,$P612,Resource_Planning!AK$49:AK$356))/AK407-1)</f>
        <v>-0.80000000000000004</v>
      </c>
      <c r="AL612" s="172">
        <f>IF(AL407=0,0,(SUMIF(Resource_Planning!$P$49:$P$356,$P612,Resource_Planning!AL$49:AL$356))/AL407-1)</f>
        <v>-0.80000000000000004</v>
      </c>
      <c r="AM612" s="172">
        <f>IF(AM407=0,0,(SUMIF(Resource_Planning!$P$49:$P$356,$P612,Resource_Planning!AM$49:AM$356))/AM407-1)</f>
        <v>-0.80000000000000004</v>
      </c>
      <c r="AN612" s="172">
        <f>IF(AN407=0,0,(SUMIF(Resource_Planning!$P$49:$P$356,$P612,Resource_Planning!AN$49:AN$356))/AN407-1)</f>
        <v>-0.80000000000000004</v>
      </c>
      <c r="AO612" s="172">
        <f>IF(AO407=0,0,(SUMIF(Resource_Planning!$P$49:$P$356,$P612,Resource_Planning!AO$49:AO$356))/AO407-1)</f>
        <v>-0.80000000000000004</v>
      </c>
      <c r="AP612" s="172">
        <f>IF(AP407=0,0,(SUMIF(Resource_Planning!$P$49:$P$356,$P612,Resource_Planning!AP$49:AP$356))/AP407-1)</f>
        <v>-0.80000000000000004</v>
      </c>
      <c r="AQ612" s="172">
        <f>IF(AQ407=0,0,(SUMIF(Resource_Planning!$P$49:$P$356,$P612,Resource_Planning!AQ$49:AQ$356))/AQ407-1)</f>
        <v>-0.80000000000000004</v>
      </c>
      <c r="AR612" s="172">
        <f>IF(AR407=0,0,(SUMIF(Resource_Planning!$P$49:$P$356,$P612,Resource_Planning!AR$49:AR$356))/AR407-1)</f>
        <v>-0.80000000000000004</v>
      </c>
      <c r="AS612" s="172">
        <f>IF(AS407=0,0,(SUMIF(Resource_Planning!$P$49:$P$356,$P612,Resource_Planning!AS$49:AS$356))/AS407-1)</f>
        <v>-0.80000000000000004</v>
      </c>
      <c r="AT612" s="172">
        <f>IF(AT407=0,0,(SUMIF(Resource_Planning!$P$49:$P$356,$P612,Resource_Planning!AT$49:AT$356))/AT407-1)</f>
        <v>-0.80000000000000004</v>
      </c>
      <c r="AU612" s="172">
        <f>IF(AU407=0,0,(SUMIF(Resource_Planning!$P$49:$P$356,$P612,Resource_Planning!AU$49:AU$356))/AU407-1)</f>
        <v>-0.80000000000000004</v>
      </c>
      <c r="AV612" s="172">
        <f>IF(AV407=0,0,(SUMIF(Resource_Planning!$P$49:$P$356,$P612,Resource_Planning!AV$49:AV$356))/AV407-1)</f>
        <v>-0.80000000000000004</v>
      </c>
      <c r="AW612" s="172">
        <f>IF(AW407=0,0,(SUMIF(Resource_Planning!$P$49:$P$356,$P612,Resource_Planning!AW$49:AW$356))/AW407-1)</f>
        <v>-0.80000000000000004</v>
      </c>
      <c r="AX612" s="172">
        <f>IF(AX407=0,0,(SUMIF(Resource_Planning!$P$49:$P$356,$P612,Resource_Planning!AX$49:AX$356))/AX407-1)</f>
        <v>-0.80000000000000004</v>
      </c>
      <c r="AY612" s="172">
        <f>IF(AY407=0,0,(SUMIF(Resource_Planning!$P$49:$P$356,$P612,Resource_Planning!AY$49:AY$356))/AY407-1)</f>
        <v>-0.80000000000000004</v>
      </c>
      <c r="AZ612" s="172">
        <f>IF(AZ407=0,0,(SUMIF(Resource_Planning!$P$49:$P$356,$P612,Resource_Planning!AZ$49:AZ$356))/AZ407-1)</f>
        <v>-0.80000000000000004</v>
      </c>
      <c r="BA612" s="172">
        <f>IF(BA407=0,0,(SUMIF(Resource_Planning!$P$49:$P$356,$P612,Resource_Planning!BA$49:BA$356))/BA407-1)</f>
        <v>-0.80000000000000004</v>
      </c>
      <c r="BB612" s="172">
        <f>IF(BB407=0,0,(SUMIF(Resource_Planning!$P$49:$P$356,$P612,Resource_Planning!BB$49:BB$356))/BB407-1)</f>
        <v>-0.80000000000000004</v>
      </c>
    </row>
    <row r="613" s="179" customFormat="1" hidden="1" outlineLevel="1">
      <c r="E613" s="37"/>
      <c r="K613" s="37"/>
      <c r="L613" s="37"/>
      <c r="M613" s="37"/>
      <c r="N613" s="37"/>
      <c r="P613" s="183">
        <f t="shared" si="108"/>
        <v>0</v>
      </c>
      <c r="Q613" s="37"/>
      <c r="R613" s="184"/>
      <c r="S613" s="172">
        <f>IF(S408=0,0,(SUMIF(Resource_Planning!$P$49:$P$356,$P613,Resource_Planning!S$49:S$356))/S408-1)</f>
        <v>0</v>
      </c>
      <c r="T613" s="172">
        <f>IF(T408=0,0,(SUMIF(Resource_Planning!$P$49:$P$356,$P613,Resource_Planning!T$49:T$356))/T408-1)</f>
        <v>0</v>
      </c>
      <c r="U613" s="172">
        <f>IF(U408=0,0,(SUMIF(Resource_Planning!$P$49:$P$356,$P613,Resource_Planning!U$49:U$356))/U408-1)</f>
        <v>0</v>
      </c>
      <c r="V613" s="172">
        <f>IF(V408=0,0,(SUMIF(Resource_Planning!$P$49:$P$356,$P613,Resource_Planning!V$49:V$356))/V408-1)</f>
        <v>0</v>
      </c>
      <c r="W613" s="172">
        <f>IF(W408=0,0,(SUMIF(Resource_Planning!$P$49:$P$356,$P613,Resource_Planning!W$49:W$356))/W408-1)</f>
        <v>0</v>
      </c>
      <c r="X613" s="172">
        <f>IF(X408=0,0,(SUMIF(Resource_Planning!$P$49:$P$356,$P613,Resource_Planning!X$49:X$356))/X408-1)</f>
        <v>0</v>
      </c>
      <c r="Y613" s="172">
        <f>IF(Y408=0,0,(SUMIF(Resource_Planning!$P$49:$P$356,$P613,Resource_Planning!Y$49:Y$356))/Y408-1)</f>
        <v>0</v>
      </c>
      <c r="Z613" s="172">
        <f>IF(Z408=0,0,(SUMIF(Resource_Planning!$P$49:$P$356,$P613,Resource_Planning!Z$49:Z$356))/Z408-1)</f>
        <v>0</v>
      </c>
      <c r="AA613" s="172">
        <f>IF(AA408=0,0,(SUMIF(Resource_Planning!$P$49:$P$356,$P613,Resource_Planning!AA$49:AA$356))/AA408-1)</f>
        <v>0</v>
      </c>
      <c r="AB613" s="172">
        <f>IF(AB408=0,0,(SUMIF(Resource_Planning!$P$49:$P$356,$P613,Resource_Planning!AB$49:AB$356))/AB408-1)</f>
        <v>0</v>
      </c>
      <c r="AC613" s="172">
        <f>IF(AC408=0,0,(SUMIF(Resource_Planning!$P$49:$P$356,$P613,Resource_Planning!AC$49:AC$356))/AC408-1)</f>
        <v>0</v>
      </c>
      <c r="AD613" s="172">
        <f>IF(AD408=0,0,(SUMIF(Resource_Planning!$P$49:$P$356,$P613,Resource_Planning!AD$49:AD$356))/AD408-1)</f>
        <v>0</v>
      </c>
      <c r="AE613" s="172">
        <f>IF(AE408=0,0,(SUMIF(Resource_Planning!$P$49:$P$356,$P613,Resource_Planning!AE$49:AE$356))/AE408-1)</f>
        <v>0</v>
      </c>
      <c r="AF613" s="172">
        <f>IF(AF408=0,0,(SUMIF(Resource_Planning!$P$49:$P$356,$P613,Resource_Planning!AF$49:AF$356))/AF408-1)</f>
        <v>0</v>
      </c>
      <c r="AG613" s="172">
        <f>IF(AG408=0,0,(SUMIF(Resource_Planning!$P$49:$P$356,$P613,Resource_Planning!AG$49:AG$356))/AG408-1)</f>
        <v>0</v>
      </c>
      <c r="AH613" s="172">
        <f>IF(AH408=0,0,(SUMIF(Resource_Planning!$P$49:$P$356,$P613,Resource_Planning!AH$49:AH$356))/AH408-1)</f>
        <v>0</v>
      </c>
      <c r="AI613" s="172">
        <f>IF(AI408=0,0,(SUMIF(Resource_Planning!$P$49:$P$356,$P613,Resource_Planning!AI$49:AI$356))/AI408-1)</f>
        <v>0</v>
      </c>
      <c r="AJ613" s="172">
        <f>IF(AJ408=0,0,(SUMIF(Resource_Planning!$P$49:$P$356,$P613,Resource_Planning!AJ$49:AJ$356))/AJ408-1)</f>
        <v>0</v>
      </c>
      <c r="AK613" s="172">
        <f>IF(AK408=0,0,(SUMIF(Resource_Planning!$P$49:$P$356,$P613,Resource_Planning!AK$49:AK$356))/AK408-1)</f>
        <v>0</v>
      </c>
      <c r="AL613" s="172">
        <f>IF(AL408=0,0,(SUMIF(Resource_Planning!$P$49:$P$356,$P613,Resource_Planning!AL$49:AL$356))/AL408-1)</f>
        <v>0</v>
      </c>
      <c r="AM613" s="172">
        <f>IF(AM408=0,0,(SUMIF(Resource_Planning!$P$49:$P$356,$P613,Resource_Planning!AM$49:AM$356))/AM408-1)</f>
        <v>0</v>
      </c>
      <c r="AN613" s="172">
        <f>IF(AN408=0,0,(SUMIF(Resource_Planning!$P$49:$P$356,$P613,Resource_Planning!AN$49:AN$356))/AN408-1)</f>
        <v>0</v>
      </c>
      <c r="AO613" s="172">
        <f>IF(AO408=0,0,(SUMIF(Resource_Planning!$P$49:$P$356,$P613,Resource_Planning!AO$49:AO$356))/AO408-1)</f>
        <v>0</v>
      </c>
      <c r="AP613" s="172">
        <f>IF(AP408=0,0,(SUMIF(Resource_Planning!$P$49:$P$356,$P613,Resource_Planning!AP$49:AP$356))/AP408-1)</f>
        <v>0</v>
      </c>
      <c r="AQ613" s="172">
        <f>IF(AQ408=0,0,(SUMIF(Resource_Planning!$P$49:$P$356,$P613,Resource_Planning!AQ$49:AQ$356))/AQ408-1)</f>
        <v>0</v>
      </c>
      <c r="AR613" s="172">
        <f>IF(AR408=0,0,(SUMIF(Resource_Planning!$P$49:$P$356,$P613,Resource_Planning!AR$49:AR$356))/AR408-1)</f>
        <v>0</v>
      </c>
      <c r="AS613" s="172">
        <f>IF(AS408=0,0,(SUMIF(Resource_Planning!$P$49:$P$356,$P613,Resource_Planning!AS$49:AS$356))/AS408-1)</f>
        <v>0</v>
      </c>
      <c r="AT613" s="172">
        <f>IF(AT408=0,0,(SUMIF(Resource_Planning!$P$49:$P$356,$P613,Resource_Planning!AT$49:AT$356))/AT408-1)</f>
        <v>0</v>
      </c>
      <c r="AU613" s="172">
        <f>IF(AU408=0,0,(SUMIF(Resource_Planning!$P$49:$P$356,$P613,Resource_Planning!AU$49:AU$356))/AU408-1)</f>
        <v>0</v>
      </c>
      <c r="AV613" s="172">
        <f>IF(AV408=0,0,(SUMIF(Resource_Planning!$P$49:$P$356,$P613,Resource_Planning!AV$49:AV$356))/AV408-1)</f>
        <v>0</v>
      </c>
      <c r="AW613" s="172">
        <f>IF(AW408=0,0,(SUMIF(Resource_Planning!$P$49:$P$356,$P613,Resource_Planning!AW$49:AW$356))/AW408-1)</f>
        <v>0</v>
      </c>
      <c r="AX613" s="172">
        <f>IF(AX408=0,0,(SUMIF(Resource_Planning!$P$49:$P$356,$P613,Resource_Planning!AX$49:AX$356))/AX408-1)</f>
        <v>0</v>
      </c>
      <c r="AY613" s="172">
        <f>IF(AY408=0,0,(SUMIF(Resource_Planning!$P$49:$P$356,$P613,Resource_Planning!AY$49:AY$356))/AY408-1)</f>
        <v>0</v>
      </c>
      <c r="AZ613" s="172">
        <f>IF(AZ408=0,0,(SUMIF(Resource_Planning!$P$49:$P$356,$P613,Resource_Planning!AZ$49:AZ$356))/AZ408-1)</f>
        <v>0</v>
      </c>
      <c r="BA613" s="172">
        <f>IF(BA408=0,0,(SUMIF(Resource_Planning!$P$49:$P$356,$P613,Resource_Planning!BA$49:BA$356))/BA408-1)</f>
        <v>0</v>
      </c>
      <c r="BB613" s="172">
        <f>IF(BB408=0,0,(SUMIF(Resource_Planning!$P$49:$P$356,$P613,Resource_Planning!BB$49:BB$356))/BB408-1)</f>
        <v>0</v>
      </c>
    </row>
    <row r="614" s="179" customFormat="1" hidden="1" outlineLevel="1">
      <c r="E614" s="37"/>
      <c r="K614" s="37"/>
      <c r="L614" s="37"/>
      <c r="M614" s="37"/>
      <c r="N614" s="37"/>
      <c r="P614" s="183">
        <f t="shared" si="108"/>
        <v>0</v>
      </c>
      <c r="Q614" s="37"/>
      <c r="R614" s="184"/>
      <c r="S614" s="172">
        <f>IF(S409=0,0,(SUMIF(Resource_Planning!$P$49:$P$356,$P614,Resource_Planning!S$49:S$356))/S409-1)</f>
        <v>0</v>
      </c>
      <c r="T614" s="172">
        <f>IF(T409=0,0,(SUMIF(Resource_Planning!$P$49:$P$356,$P614,Resource_Planning!T$49:T$356))/T409-1)</f>
        <v>0</v>
      </c>
      <c r="U614" s="172">
        <f>IF(U409=0,0,(SUMIF(Resource_Planning!$P$49:$P$356,$P614,Resource_Planning!U$49:U$356))/U409-1)</f>
        <v>0</v>
      </c>
      <c r="V614" s="172">
        <f>IF(V409=0,0,(SUMIF(Resource_Planning!$P$49:$P$356,$P614,Resource_Planning!V$49:V$356))/V409-1)</f>
        <v>0</v>
      </c>
      <c r="W614" s="172">
        <f>IF(W409=0,0,(SUMIF(Resource_Planning!$P$49:$P$356,$P614,Resource_Planning!W$49:W$356))/W409-1)</f>
        <v>0</v>
      </c>
      <c r="X614" s="172">
        <f>IF(X409=0,0,(SUMIF(Resource_Planning!$P$49:$P$356,$P614,Resource_Planning!X$49:X$356))/X409-1)</f>
        <v>0</v>
      </c>
      <c r="Y614" s="172">
        <f>IF(Y409=0,0,(SUMIF(Resource_Planning!$P$49:$P$356,$P614,Resource_Planning!Y$49:Y$356))/Y409-1)</f>
        <v>0</v>
      </c>
      <c r="Z614" s="172">
        <f>IF(Z409=0,0,(SUMIF(Resource_Planning!$P$49:$P$356,$P614,Resource_Planning!Z$49:Z$356))/Z409-1)</f>
        <v>0</v>
      </c>
      <c r="AA614" s="172">
        <f>IF(AA409=0,0,(SUMIF(Resource_Planning!$P$49:$P$356,$P614,Resource_Planning!AA$49:AA$356))/AA409-1)</f>
        <v>0</v>
      </c>
      <c r="AB614" s="172">
        <f>IF(AB409=0,0,(SUMIF(Resource_Planning!$P$49:$P$356,$P614,Resource_Planning!AB$49:AB$356))/AB409-1)</f>
        <v>0</v>
      </c>
      <c r="AC614" s="172">
        <f>IF(AC409=0,0,(SUMIF(Resource_Planning!$P$49:$P$356,$P614,Resource_Planning!AC$49:AC$356))/AC409-1)</f>
        <v>0</v>
      </c>
      <c r="AD614" s="172">
        <f>IF(AD409=0,0,(SUMIF(Resource_Planning!$P$49:$P$356,$P614,Resource_Planning!AD$49:AD$356))/AD409-1)</f>
        <v>0</v>
      </c>
      <c r="AE614" s="172">
        <f>IF(AE409=0,0,(SUMIF(Resource_Planning!$P$49:$P$356,$P614,Resource_Planning!AE$49:AE$356))/AE409-1)</f>
        <v>0</v>
      </c>
      <c r="AF614" s="172">
        <f>IF(AF409=0,0,(SUMIF(Resource_Planning!$P$49:$P$356,$P614,Resource_Planning!AF$49:AF$356))/AF409-1)</f>
        <v>0</v>
      </c>
      <c r="AG614" s="172">
        <f>IF(AG409=0,0,(SUMIF(Resource_Planning!$P$49:$P$356,$P614,Resource_Planning!AG$49:AG$356))/AG409-1)</f>
        <v>0</v>
      </c>
      <c r="AH614" s="172">
        <f>IF(AH409=0,0,(SUMIF(Resource_Planning!$P$49:$P$356,$P614,Resource_Planning!AH$49:AH$356))/AH409-1)</f>
        <v>0</v>
      </c>
      <c r="AI614" s="172">
        <f>IF(AI409=0,0,(SUMIF(Resource_Planning!$P$49:$P$356,$P614,Resource_Planning!AI$49:AI$356))/AI409-1)</f>
        <v>0</v>
      </c>
      <c r="AJ614" s="172">
        <f>IF(AJ409=0,0,(SUMIF(Resource_Planning!$P$49:$P$356,$P614,Resource_Planning!AJ$49:AJ$356))/AJ409-1)</f>
        <v>0</v>
      </c>
      <c r="AK614" s="172">
        <f>IF(AK409=0,0,(SUMIF(Resource_Planning!$P$49:$P$356,$P614,Resource_Planning!AK$49:AK$356))/AK409-1)</f>
        <v>0</v>
      </c>
      <c r="AL614" s="172">
        <f>IF(AL409=0,0,(SUMIF(Resource_Planning!$P$49:$P$356,$P614,Resource_Planning!AL$49:AL$356))/AL409-1)</f>
        <v>0</v>
      </c>
      <c r="AM614" s="172">
        <f>IF(AM409=0,0,(SUMIF(Resource_Planning!$P$49:$P$356,$P614,Resource_Planning!AM$49:AM$356))/AM409-1)</f>
        <v>0</v>
      </c>
      <c r="AN614" s="172">
        <f>IF(AN409=0,0,(SUMIF(Resource_Planning!$P$49:$P$356,$P614,Resource_Planning!AN$49:AN$356))/AN409-1)</f>
        <v>0</v>
      </c>
      <c r="AO614" s="172">
        <f>IF(AO409=0,0,(SUMIF(Resource_Planning!$P$49:$P$356,$P614,Resource_Planning!AO$49:AO$356))/AO409-1)</f>
        <v>0</v>
      </c>
      <c r="AP614" s="172">
        <f>IF(AP409=0,0,(SUMIF(Resource_Planning!$P$49:$P$356,$P614,Resource_Planning!AP$49:AP$356))/AP409-1)</f>
        <v>0</v>
      </c>
      <c r="AQ614" s="172">
        <f>IF(AQ409=0,0,(SUMIF(Resource_Planning!$P$49:$P$356,$P614,Resource_Planning!AQ$49:AQ$356))/AQ409-1)</f>
        <v>0</v>
      </c>
      <c r="AR614" s="172">
        <f>IF(AR409=0,0,(SUMIF(Resource_Planning!$P$49:$P$356,$P614,Resource_Planning!AR$49:AR$356))/AR409-1)</f>
        <v>0</v>
      </c>
      <c r="AS614" s="172">
        <f>IF(AS409=0,0,(SUMIF(Resource_Planning!$P$49:$P$356,$P614,Resource_Planning!AS$49:AS$356))/AS409-1)</f>
        <v>0</v>
      </c>
      <c r="AT614" s="172">
        <f>IF(AT409=0,0,(SUMIF(Resource_Planning!$P$49:$P$356,$P614,Resource_Planning!AT$49:AT$356))/AT409-1)</f>
        <v>0</v>
      </c>
      <c r="AU614" s="172">
        <f>IF(AU409=0,0,(SUMIF(Resource_Planning!$P$49:$P$356,$P614,Resource_Planning!AU$49:AU$356))/AU409-1)</f>
        <v>0</v>
      </c>
      <c r="AV614" s="172">
        <f>IF(AV409=0,0,(SUMIF(Resource_Planning!$P$49:$P$356,$P614,Resource_Planning!AV$49:AV$356))/AV409-1)</f>
        <v>0</v>
      </c>
      <c r="AW614" s="172">
        <f>IF(AW409=0,0,(SUMIF(Resource_Planning!$P$49:$P$356,$P614,Resource_Planning!AW$49:AW$356))/AW409-1)</f>
        <v>0</v>
      </c>
      <c r="AX614" s="172">
        <f>IF(AX409=0,0,(SUMIF(Resource_Planning!$P$49:$P$356,$P614,Resource_Planning!AX$49:AX$356))/AX409-1)</f>
        <v>0</v>
      </c>
      <c r="AY614" s="172">
        <f>IF(AY409=0,0,(SUMIF(Resource_Planning!$P$49:$P$356,$P614,Resource_Planning!AY$49:AY$356))/AY409-1)</f>
        <v>0</v>
      </c>
      <c r="AZ614" s="172">
        <f>IF(AZ409=0,0,(SUMIF(Resource_Planning!$P$49:$P$356,$P614,Resource_Planning!AZ$49:AZ$356))/AZ409-1)</f>
        <v>0</v>
      </c>
      <c r="BA614" s="172">
        <f>IF(BA409=0,0,(SUMIF(Resource_Planning!$P$49:$P$356,$P614,Resource_Planning!BA$49:BA$356))/BA409-1)</f>
        <v>0</v>
      </c>
      <c r="BB614" s="172">
        <f>IF(BB409=0,0,(SUMIF(Resource_Planning!$P$49:$P$356,$P614,Resource_Planning!BB$49:BB$356))/BB409-1)</f>
        <v>0</v>
      </c>
    </row>
    <row r="615" s="179" customFormat="1" hidden="1" outlineLevel="1">
      <c r="E615" s="37"/>
      <c r="K615" s="37"/>
      <c r="L615" s="37"/>
      <c r="M615" s="37"/>
      <c r="N615" s="37"/>
      <c r="P615" s="183">
        <f t="shared" si="108"/>
        <v>0</v>
      </c>
      <c r="Q615" s="37"/>
      <c r="R615" s="184"/>
      <c r="S615" s="172">
        <f>IF(S410=0,0,(SUMIF(Resource_Planning!$P$49:$P$356,$P615,Resource_Planning!S$49:S$356))/S410-1)</f>
        <v>0</v>
      </c>
      <c r="T615" s="172">
        <f>IF(T410=0,0,(SUMIF(Resource_Planning!$P$49:$P$356,$P615,Resource_Planning!T$49:T$356))/T410-1)</f>
        <v>0</v>
      </c>
      <c r="U615" s="172">
        <f>IF(U410=0,0,(SUMIF(Resource_Planning!$P$49:$P$356,$P615,Resource_Planning!U$49:U$356))/U410-1)</f>
        <v>0</v>
      </c>
      <c r="V615" s="172">
        <f>IF(V410=0,0,(SUMIF(Resource_Planning!$P$49:$P$356,$P615,Resource_Planning!V$49:V$356))/V410-1)</f>
        <v>0</v>
      </c>
      <c r="W615" s="172">
        <f>IF(W410=0,0,(SUMIF(Resource_Planning!$P$49:$P$356,$P615,Resource_Planning!W$49:W$356))/W410-1)</f>
        <v>0</v>
      </c>
      <c r="X615" s="172">
        <f>IF(X410=0,0,(SUMIF(Resource_Planning!$P$49:$P$356,$P615,Resource_Planning!X$49:X$356))/X410-1)</f>
        <v>0</v>
      </c>
      <c r="Y615" s="172">
        <f>IF(Y410=0,0,(SUMIF(Resource_Planning!$P$49:$P$356,$P615,Resource_Planning!Y$49:Y$356))/Y410-1)</f>
        <v>0</v>
      </c>
      <c r="Z615" s="172">
        <f>IF(Z410=0,0,(SUMIF(Resource_Planning!$P$49:$P$356,$P615,Resource_Planning!Z$49:Z$356))/Z410-1)</f>
        <v>0</v>
      </c>
      <c r="AA615" s="172">
        <f>IF(AA410=0,0,(SUMIF(Resource_Planning!$P$49:$P$356,$P615,Resource_Planning!AA$49:AA$356))/AA410-1)</f>
        <v>0</v>
      </c>
      <c r="AB615" s="172">
        <f>IF(AB410=0,0,(SUMIF(Resource_Planning!$P$49:$P$356,$P615,Resource_Planning!AB$49:AB$356))/AB410-1)</f>
        <v>0</v>
      </c>
      <c r="AC615" s="172">
        <f>IF(AC410=0,0,(SUMIF(Resource_Planning!$P$49:$P$356,$P615,Resource_Planning!AC$49:AC$356))/AC410-1)</f>
        <v>0</v>
      </c>
      <c r="AD615" s="172">
        <f>IF(AD410=0,0,(SUMIF(Resource_Planning!$P$49:$P$356,$P615,Resource_Planning!AD$49:AD$356))/AD410-1)</f>
        <v>0</v>
      </c>
      <c r="AE615" s="172">
        <f>IF(AE410=0,0,(SUMIF(Resource_Planning!$P$49:$P$356,$P615,Resource_Planning!AE$49:AE$356))/AE410-1)</f>
        <v>0</v>
      </c>
      <c r="AF615" s="172">
        <f>IF(AF410=0,0,(SUMIF(Resource_Planning!$P$49:$P$356,$P615,Resource_Planning!AF$49:AF$356))/AF410-1)</f>
        <v>0</v>
      </c>
      <c r="AG615" s="172">
        <f>IF(AG410=0,0,(SUMIF(Resource_Planning!$P$49:$P$356,$P615,Resource_Planning!AG$49:AG$356))/AG410-1)</f>
        <v>0</v>
      </c>
      <c r="AH615" s="172">
        <f>IF(AH410=0,0,(SUMIF(Resource_Planning!$P$49:$P$356,$P615,Resource_Planning!AH$49:AH$356))/AH410-1)</f>
        <v>0</v>
      </c>
      <c r="AI615" s="172">
        <f>IF(AI410=0,0,(SUMIF(Resource_Planning!$P$49:$P$356,$P615,Resource_Planning!AI$49:AI$356))/AI410-1)</f>
        <v>0</v>
      </c>
      <c r="AJ615" s="172">
        <f>IF(AJ410=0,0,(SUMIF(Resource_Planning!$P$49:$P$356,$P615,Resource_Planning!AJ$49:AJ$356))/AJ410-1)</f>
        <v>0</v>
      </c>
      <c r="AK615" s="172">
        <f>IF(AK410=0,0,(SUMIF(Resource_Planning!$P$49:$P$356,$P615,Resource_Planning!AK$49:AK$356))/AK410-1)</f>
        <v>0</v>
      </c>
      <c r="AL615" s="172">
        <f>IF(AL410=0,0,(SUMIF(Resource_Planning!$P$49:$P$356,$P615,Resource_Planning!AL$49:AL$356))/AL410-1)</f>
        <v>0</v>
      </c>
      <c r="AM615" s="172">
        <f>IF(AM410=0,0,(SUMIF(Resource_Planning!$P$49:$P$356,$P615,Resource_Planning!AM$49:AM$356))/AM410-1)</f>
        <v>0</v>
      </c>
      <c r="AN615" s="172">
        <f>IF(AN410=0,0,(SUMIF(Resource_Planning!$P$49:$P$356,$P615,Resource_Planning!AN$49:AN$356))/AN410-1)</f>
        <v>0</v>
      </c>
      <c r="AO615" s="172">
        <f>IF(AO410=0,0,(SUMIF(Resource_Planning!$P$49:$P$356,$P615,Resource_Planning!AO$49:AO$356))/AO410-1)</f>
        <v>0</v>
      </c>
      <c r="AP615" s="172">
        <f>IF(AP410=0,0,(SUMIF(Resource_Planning!$P$49:$P$356,$P615,Resource_Planning!AP$49:AP$356))/AP410-1)</f>
        <v>0</v>
      </c>
      <c r="AQ615" s="172">
        <f>IF(AQ410=0,0,(SUMIF(Resource_Planning!$P$49:$P$356,$P615,Resource_Planning!AQ$49:AQ$356))/AQ410-1)</f>
        <v>0</v>
      </c>
      <c r="AR615" s="172">
        <f>IF(AR410=0,0,(SUMIF(Resource_Planning!$P$49:$P$356,$P615,Resource_Planning!AR$49:AR$356))/AR410-1)</f>
        <v>0</v>
      </c>
      <c r="AS615" s="172">
        <f>IF(AS410=0,0,(SUMIF(Resource_Planning!$P$49:$P$356,$P615,Resource_Planning!AS$49:AS$356))/AS410-1)</f>
        <v>0</v>
      </c>
      <c r="AT615" s="172">
        <f>IF(AT410=0,0,(SUMIF(Resource_Planning!$P$49:$P$356,$P615,Resource_Planning!AT$49:AT$356))/AT410-1)</f>
        <v>0</v>
      </c>
      <c r="AU615" s="172">
        <f>IF(AU410=0,0,(SUMIF(Resource_Planning!$P$49:$P$356,$P615,Resource_Planning!AU$49:AU$356))/AU410-1)</f>
        <v>0</v>
      </c>
      <c r="AV615" s="172">
        <f>IF(AV410=0,0,(SUMIF(Resource_Planning!$P$49:$P$356,$P615,Resource_Planning!AV$49:AV$356))/AV410-1)</f>
        <v>0</v>
      </c>
      <c r="AW615" s="172">
        <f>IF(AW410=0,0,(SUMIF(Resource_Planning!$P$49:$P$356,$P615,Resource_Planning!AW$49:AW$356))/AW410-1)</f>
        <v>0</v>
      </c>
      <c r="AX615" s="172">
        <f>IF(AX410=0,0,(SUMIF(Resource_Planning!$P$49:$P$356,$P615,Resource_Planning!AX$49:AX$356))/AX410-1)</f>
        <v>0</v>
      </c>
      <c r="AY615" s="172">
        <f>IF(AY410=0,0,(SUMIF(Resource_Planning!$P$49:$P$356,$P615,Resource_Planning!AY$49:AY$356))/AY410-1)</f>
        <v>0</v>
      </c>
      <c r="AZ615" s="172">
        <f>IF(AZ410=0,0,(SUMIF(Resource_Planning!$P$49:$P$356,$P615,Resource_Planning!AZ$49:AZ$356))/AZ410-1)</f>
        <v>0</v>
      </c>
      <c r="BA615" s="172">
        <f>IF(BA410=0,0,(SUMIF(Resource_Planning!$P$49:$P$356,$P615,Resource_Planning!BA$49:BA$356))/BA410-1)</f>
        <v>0</v>
      </c>
      <c r="BB615" s="172">
        <f>IF(BB410=0,0,(SUMIF(Resource_Planning!$P$49:$P$356,$P615,Resource_Planning!BB$49:BB$356))/BB410-1)</f>
        <v>0</v>
      </c>
    </row>
    <row r="616" s="179" customFormat="1" hidden="1" outlineLevel="1">
      <c r="E616" s="37"/>
      <c r="K616" s="37"/>
      <c r="L616" s="37"/>
      <c r="M616" s="37"/>
      <c r="N616" s="37"/>
      <c r="P616" s="183">
        <f t="shared" si="108"/>
        <v>0</v>
      </c>
      <c r="Q616" s="37"/>
      <c r="R616" s="184"/>
      <c r="S616" s="172">
        <f>IF(S411=0,0,(SUMIF(Resource_Planning!$P$49:$P$356,$P616,Resource_Planning!S$49:S$356))/S411-1)</f>
        <v>0</v>
      </c>
      <c r="T616" s="172">
        <f>IF(T411=0,0,(SUMIF(Resource_Planning!$P$49:$P$356,$P616,Resource_Planning!T$49:T$356))/T411-1)</f>
        <v>0</v>
      </c>
      <c r="U616" s="172">
        <f>IF(U411=0,0,(SUMIF(Resource_Planning!$P$49:$P$356,$P616,Resource_Planning!U$49:U$356))/U411-1)</f>
        <v>0</v>
      </c>
      <c r="V616" s="172">
        <f>IF(V411=0,0,(SUMIF(Resource_Planning!$P$49:$P$356,$P616,Resource_Planning!V$49:V$356))/V411-1)</f>
        <v>0</v>
      </c>
      <c r="W616" s="172">
        <f>IF(W411=0,0,(SUMIF(Resource_Planning!$P$49:$P$356,$P616,Resource_Planning!W$49:W$356))/W411-1)</f>
        <v>0</v>
      </c>
      <c r="X616" s="172">
        <f>IF(X411=0,0,(SUMIF(Resource_Planning!$P$49:$P$356,$P616,Resource_Planning!X$49:X$356))/X411-1)</f>
        <v>0</v>
      </c>
      <c r="Y616" s="172">
        <f>IF(Y411=0,0,(SUMIF(Resource_Planning!$P$49:$P$356,$P616,Resource_Planning!Y$49:Y$356))/Y411-1)</f>
        <v>0</v>
      </c>
      <c r="Z616" s="172">
        <f>IF(Z411=0,0,(SUMIF(Resource_Planning!$P$49:$P$356,$P616,Resource_Planning!Z$49:Z$356))/Z411-1)</f>
        <v>0</v>
      </c>
      <c r="AA616" s="172">
        <f>IF(AA411=0,0,(SUMIF(Resource_Planning!$P$49:$P$356,$P616,Resource_Planning!AA$49:AA$356))/AA411-1)</f>
        <v>0</v>
      </c>
      <c r="AB616" s="172">
        <f>IF(AB411=0,0,(SUMIF(Resource_Planning!$P$49:$P$356,$P616,Resource_Planning!AB$49:AB$356))/AB411-1)</f>
        <v>0</v>
      </c>
      <c r="AC616" s="172">
        <f>IF(AC411=0,0,(SUMIF(Resource_Planning!$P$49:$P$356,$P616,Resource_Planning!AC$49:AC$356))/AC411-1)</f>
        <v>0</v>
      </c>
      <c r="AD616" s="172">
        <f>IF(AD411=0,0,(SUMIF(Resource_Planning!$P$49:$P$356,$P616,Resource_Planning!AD$49:AD$356))/AD411-1)</f>
        <v>0</v>
      </c>
      <c r="AE616" s="172">
        <f>IF(AE411=0,0,(SUMIF(Resource_Planning!$P$49:$P$356,$P616,Resource_Planning!AE$49:AE$356))/AE411-1)</f>
        <v>0</v>
      </c>
      <c r="AF616" s="172">
        <f>IF(AF411=0,0,(SUMIF(Resource_Planning!$P$49:$P$356,$P616,Resource_Planning!AF$49:AF$356))/AF411-1)</f>
        <v>0</v>
      </c>
      <c r="AG616" s="172">
        <f>IF(AG411=0,0,(SUMIF(Resource_Planning!$P$49:$P$356,$P616,Resource_Planning!AG$49:AG$356))/AG411-1)</f>
        <v>0</v>
      </c>
      <c r="AH616" s="172">
        <f>IF(AH411=0,0,(SUMIF(Resource_Planning!$P$49:$P$356,$P616,Resource_Planning!AH$49:AH$356))/AH411-1)</f>
        <v>0</v>
      </c>
      <c r="AI616" s="172">
        <f>IF(AI411=0,0,(SUMIF(Resource_Planning!$P$49:$P$356,$P616,Resource_Planning!AI$49:AI$356))/AI411-1)</f>
        <v>0</v>
      </c>
      <c r="AJ616" s="172">
        <f>IF(AJ411=0,0,(SUMIF(Resource_Planning!$P$49:$P$356,$P616,Resource_Planning!AJ$49:AJ$356))/AJ411-1)</f>
        <v>0</v>
      </c>
      <c r="AK616" s="172">
        <f>IF(AK411=0,0,(SUMIF(Resource_Planning!$P$49:$P$356,$P616,Resource_Planning!AK$49:AK$356))/AK411-1)</f>
        <v>0</v>
      </c>
      <c r="AL616" s="172">
        <f>IF(AL411=0,0,(SUMIF(Resource_Planning!$P$49:$P$356,$P616,Resource_Planning!AL$49:AL$356))/AL411-1)</f>
        <v>0</v>
      </c>
      <c r="AM616" s="172">
        <f>IF(AM411=0,0,(SUMIF(Resource_Planning!$P$49:$P$356,$P616,Resource_Planning!AM$49:AM$356))/AM411-1)</f>
        <v>0</v>
      </c>
      <c r="AN616" s="172">
        <f>IF(AN411=0,0,(SUMIF(Resource_Planning!$P$49:$P$356,$P616,Resource_Planning!AN$49:AN$356))/AN411-1)</f>
        <v>0</v>
      </c>
      <c r="AO616" s="172">
        <f>IF(AO411=0,0,(SUMIF(Resource_Planning!$P$49:$P$356,$P616,Resource_Planning!AO$49:AO$356))/AO411-1)</f>
        <v>0</v>
      </c>
      <c r="AP616" s="172">
        <f>IF(AP411=0,0,(SUMIF(Resource_Planning!$P$49:$P$356,$P616,Resource_Planning!AP$49:AP$356))/AP411-1)</f>
        <v>0</v>
      </c>
      <c r="AQ616" s="172">
        <f>IF(AQ411=0,0,(SUMIF(Resource_Planning!$P$49:$P$356,$P616,Resource_Planning!AQ$49:AQ$356))/AQ411-1)</f>
        <v>0</v>
      </c>
      <c r="AR616" s="172">
        <f>IF(AR411=0,0,(SUMIF(Resource_Planning!$P$49:$P$356,$P616,Resource_Planning!AR$49:AR$356))/AR411-1)</f>
        <v>0</v>
      </c>
      <c r="AS616" s="172">
        <f>IF(AS411=0,0,(SUMIF(Resource_Planning!$P$49:$P$356,$P616,Resource_Planning!AS$49:AS$356))/AS411-1)</f>
        <v>0</v>
      </c>
      <c r="AT616" s="172">
        <f>IF(AT411=0,0,(SUMIF(Resource_Planning!$P$49:$P$356,$P616,Resource_Planning!AT$49:AT$356))/AT411-1)</f>
        <v>0</v>
      </c>
      <c r="AU616" s="172">
        <f>IF(AU411=0,0,(SUMIF(Resource_Planning!$P$49:$P$356,$P616,Resource_Planning!AU$49:AU$356))/AU411-1)</f>
        <v>0</v>
      </c>
      <c r="AV616" s="172">
        <f>IF(AV411=0,0,(SUMIF(Resource_Planning!$P$49:$P$356,$P616,Resource_Planning!AV$49:AV$356))/AV411-1)</f>
        <v>0</v>
      </c>
      <c r="AW616" s="172">
        <f>IF(AW411=0,0,(SUMIF(Resource_Planning!$P$49:$P$356,$P616,Resource_Planning!AW$49:AW$356))/AW411-1)</f>
        <v>0</v>
      </c>
      <c r="AX616" s="172">
        <f>IF(AX411=0,0,(SUMIF(Resource_Planning!$P$49:$P$356,$P616,Resource_Planning!AX$49:AX$356))/AX411-1)</f>
        <v>0</v>
      </c>
      <c r="AY616" s="172">
        <f>IF(AY411=0,0,(SUMIF(Resource_Planning!$P$49:$P$356,$P616,Resource_Planning!AY$49:AY$356))/AY411-1)</f>
        <v>0</v>
      </c>
      <c r="AZ616" s="172">
        <f>IF(AZ411=0,0,(SUMIF(Resource_Planning!$P$49:$P$356,$P616,Resource_Planning!AZ$49:AZ$356))/AZ411-1)</f>
        <v>0</v>
      </c>
      <c r="BA616" s="172">
        <f>IF(BA411=0,0,(SUMIF(Resource_Planning!$P$49:$P$356,$P616,Resource_Planning!BA$49:BA$356))/BA411-1)</f>
        <v>0</v>
      </c>
      <c r="BB616" s="172">
        <f>IF(BB411=0,0,(SUMIF(Resource_Planning!$P$49:$P$356,$P616,Resource_Planning!BB$49:BB$356))/BB411-1)</f>
        <v>0</v>
      </c>
    </row>
    <row r="617" s="179" customFormat="1" hidden="1" outlineLevel="1">
      <c r="E617" s="37"/>
      <c r="K617" s="37"/>
      <c r="L617" s="37"/>
      <c r="M617" s="37"/>
      <c r="N617" s="37"/>
      <c r="P617" s="183">
        <f t="shared" si="108"/>
        <v>0</v>
      </c>
      <c r="Q617" s="37"/>
      <c r="R617" s="184"/>
      <c r="S617" s="172">
        <f>IF(S412=0,0,(SUMIF(Resource_Planning!$P$49:$P$356,$P617,Resource_Planning!S$49:S$356))/S412-1)</f>
        <v>0</v>
      </c>
      <c r="T617" s="172">
        <f>IF(T412=0,0,(SUMIF(Resource_Planning!$P$49:$P$356,$P617,Resource_Planning!T$49:T$356))/T412-1)</f>
        <v>0</v>
      </c>
      <c r="U617" s="172">
        <f>IF(U412=0,0,(SUMIF(Resource_Planning!$P$49:$P$356,$P617,Resource_Planning!U$49:U$356))/U412-1)</f>
        <v>0</v>
      </c>
      <c r="V617" s="172">
        <f>IF(V412=0,0,(SUMIF(Resource_Planning!$P$49:$P$356,$P617,Resource_Planning!V$49:V$356))/V412-1)</f>
        <v>0</v>
      </c>
      <c r="W617" s="172">
        <f>IF(W412=0,0,(SUMIF(Resource_Planning!$P$49:$P$356,$P617,Resource_Planning!W$49:W$356))/W412-1)</f>
        <v>0</v>
      </c>
      <c r="X617" s="172">
        <f>IF(X412=0,0,(SUMIF(Resource_Planning!$P$49:$P$356,$P617,Resource_Planning!X$49:X$356))/X412-1)</f>
        <v>0</v>
      </c>
      <c r="Y617" s="172">
        <f>IF(Y412=0,0,(SUMIF(Resource_Planning!$P$49:$P$356,$P617,Resource_Planning!Y$49:Y$356))/Y412-1)</f>
        <v>0</v>
      </c>
      <c r="Z617" s="172">
        <f>IF(Z412=0,0,(SUMIF(Resource_Planning!$P$49:$P$356,$P617,Resource_Planning!Z$49:Z$356))/Z412-1)</f>
        <v>0</v>
      </c>
      <c r="AA617" s="172">
        <f>IF(AA412=0,0,(SUMIF(Resource_Planning!$P$49:$P$356,$P617,Resource_Planning!AA$49:AA$356))/AA412-1)</f>
        <v>0</v>
      </c>
      <c r="AB617" s="172">
        <f>IF(AB412=0,0,(SUMIF(Resource_Planning!$P$49:$P$356,$P617,Resource_Planning!AB$49:AB$356))/AB412-1)</f>
        <v>0</v>
      </c>
      <c r="AC617" s="172">
        <f>IF(AC412=0,0,(SUMIF(Resource_Planning!$P$49:$P$356,$P617,Resource_Planning!AC$49:AC$356))/AC412-1)</f>
        <v>0</v>
      </c>
      <c r="AD617" s="172">
        <f>IF(AD412=0,0,(SUMIF(Resource_Planning!$P$49:$P$356,$P617,Resource_Planning!AD$49:AD$356))/AD412-1)</f>
        <v>0</v>
      </c>
      <c r="AE617" s="172">
        <f>IF(AE412=0,0,(SUMIF(Resource_Planning!$P$49:$P$356,$P617,Resource_Planning!AE$49:AE$356))/AE412-1)</f>
        <v>0</v>
      </c>
      <c r="AF617" s="172">
        <f>IF(AF412=0,0,(SUMIF(Resource_Planning!$P$49:$P$356,$P617,Resource_Planning!AF$49:AF$356))/AF412-1)</f>
        <v>0</v>
      </c>
      <c r="AG617" s="172">
        <f>IF(AG412=0,0,(SUMIF(Resource_Planning!$P$49:$P$356,$P617,Resource_Planning!AG$49:AG$356))/AG412-1)</f>
        <v>0</v>
      </c>
      <c r="AH617" s="172">
        <f>IF(AH412=0,0,(SUMIF(Resource_Planning!$P$49:$P$356,$P617,Resource_Planning!AH$49:AH$356))/AH412-1)</f>
        <v>0</v>
      </c>
      <c r="AI617" s="172">
        <f>IF(AI412=0,0,(SUMIF(Resource_Planning!$P$49:$P$356,$P617,Resource_Planning!AI$49:AI$356))/AI412-1)</f>
        <v>0</v>
      </c>
      <c r="AJ617" s="172">
        <f>IF(AJ412=0,0,(SUMIF(Resource_Planning!$P$49:$P$356,$P617,Resource_Planning!AJ$49:AJ$356))/AJ412-1)</f>
        <v>0</v>
      </c>
      <c r="AK617" s="172">
        <f>IF(AK412=0,0,(SUMIF(Resource_Planning!$P$49:$P$356,$P617,Resource_Planning!AK$49:AK$356))/AK412-1)</f>
        <v>0</v>
      </c>
      <c r="AL617" s="172">
        <f>IF(AL412=0,0,(SUMIF(Resource_Planning!$P$49:$P$356,$P617,Resource_Planning!AL$49:AL$356))/AL412-1)</f>
        <v>0</v>
      </c>
      <c r="AM617" s="172">
        <f>IF(AM412=0,0,(SUMIF(Resource_Planning!$P$49:$P$356,$P617,Resource_Planning!AM$49:AM$356))/AM412-1)</f>
        <v>0</v>
      </c>
      <c r="AN617" s="172">
        <f>IF(AN412=0,0,(SUMIF(Resource_Planning!$P$49:$P$356,$P617,Resource_Planning!AN$49:AN$356))/AN412-1)</f>
        <v>0</v>
      </c>
      <c r="AO617" s="172">
        <f>IF(AO412=0,0,(SUMIF(Resource_Planning!$P$49:$P$356,$P617,Resource_Planning!AO$49:AO$356))/AO412-1)</f>
        <v>0</v>
      </c>
      <c r="AP617" s="172">
        <f>IF(AP412=0,0,(SUMIF(Resource_Planning!$P$49:$P$356,$P617,Resource_Planning!AP$49:AP$356))/AP412-1)</f>
        <v>0</v>
      </c>
      <c r="AQ617" s="172">
        <f>IF(AQ412=0,0,(SUMIF(Resource_Planning!$P$49:$P$356,$P617,Resource_Planning!AQ$49:AQ$356))/AQ412-1)</f>
        <v>0</v>
      </c>
      <c r="AR617" s="172">
        <f>IF(AR412=0,0,(SUMIF(Resource_Planning!$P$49:$P$356,$P617,Resource_Planning!AR$49:AR$356))/AR412-1)</f>
        <v>0</v>
      </c>
      <c r="AS617" s="172">
        <f>IF(AS412=0,0,(SUMIF(Resource_Planning!$P$49:$P$356,$P617,Resource_Planning!AS$49:AS$356))/AS412-1)</f>
        <v>0</v>
      </c>
      <c r="AT617" s="172">
        <f>IF(AT412=0,0,(SUMIF(Resource_Planning!$P$49:$P$356,$P617,Resource_Planning!AT$49:AT$356))/AT412-1)</f>
        <v>0</v>
      </c>
      <c r="AU617" s="172">
        <f>IF(AU412=0,0,(SUMIF(Resource_Planning!$P$49:$P$356,$P617,Resource_Planning!AU$49:AU$356))/AU412-1)</f>
        <v>0</v>
      </c>
      <c r="AV617" s="172">
        <f>IF(AV412=0,0,(SUMIF(Resource_Planning!$P$49:$P$356,$P617,Resource_Planning!AV$49:AV$356))/AV412-1)</f>
        <v>0</v>
      </c>
      <c r="AW617" s="172">
        <f>IF(AW412=0,0,(SUMIF(Resource_Planning!$P$49:$P$356,$P617,Resource_Planning!AW$49:AW$356))/AW412-1)</f>
        <v>0</v>
      </c>
      <c r="AX617" s="172">
        <f>IF(AX412=0,0,(SUMIF(Resource_Planning!$P$49:$P$356,$P617,Resource_Planning!AX$49:AX$356))/AX412-1)</f>
        <v>0</v>
      </c>
      <c r="AY617" s="172">
        <f>IF(AY412=0,0,(SUMIF(Resource_Planning!$P$49:$P$356,$P617,Resource_Planning!AY$49:AY$356))/AY412-1)</f>
        <v>0</v>
      </c>
      <c r="AZ617" s="172">
        <f>IF(AZ412=0,0,(SUMIF(Resource_Planning!$P$49:$P$356,$P617,Resource_Planning!AZ$49:AZ$356))/AZ412-1)</f>
        <v>0</v>
      </c>
      <c r="BA617" s="172">
        <f>IF(BA412=0,0,(SUMIF(Resource_Planning!$P$49:$P$356,$P617,Resource_Planning!BA$49:BA$356))/BA412-1)</f>
        <v>0</v>
      </c>
      <c r="BB617" s="172">
        <f>IF(BB412=0,0,(SUMIF(Resource_Planning!$P$49:$P$356,$P617,Resource_Planning!BB$49:BB$356))/BB412-1)</f>
        <v>0</v>
      </c>
    </row>
    <row r="618" s="179" customFormat="1" hidden="1" outlineLevel="1">
      <c r="E618" s="37"/>
      <c r="K618" s="37"/>
      <c r="L618" s="37"/>
      <c r="M618" s="37"/>
      <c r="N618" s="37"/>
      <c r="P618" s="183">
        <f t="shared" si="108"/>
        <v>0</v>
      </c>
      <c r="Q618" s="37"/>
      <c r="R618" s="184"/>
      <c r="S618" s="172">
        <f>IF(S413=0,0,(SUMIF(Resource_Planning!$P$49:$P$356,$P618,Resource_Planning!S$49:S$356))/S413-1)</f>
        <v>0</v>
      </c>
      <c r="T618" s="172">
        <f>IF(T413=0,0,(SUMIF(Resource_Planning!$P$49:$P$356,$P618,Resource_Planning!T$49:T$356))/T413-1)</f>
        <v>0</v>
      </c>
      <c r="U618" s="172">
        <f>IF(U413=0,0,(SUMIF(Resource_Planning!$P$49:$P$356,$P618,Resource_Planning!U$49:U$356))/U413-1)</f>
        <v>0</v>
      </c>
      <c r="V618" s="172">
        <f>IF(V413=0,0,(SUMIF(Resource_Planning!$P$49:$P$356,$P618,Resource_Planning!V$49:V$356))/V413-1)</f>
        <v>0</v>
      </c>
      <c r="W618" s="172">
        <f>IF(W413=0,0,(SUMIF(Resource_Planning!$P$49:$P$356,$P618,Resource_Planning!W$49:W$356))/W413-1)</f>
        <v>0</v>
      </c>
      <c r="X618" s="172">
        <f>IF(X413=0,0,(SUMIF(Resource_Planning!$P$49:$P$356,$P618,Resource_Planning!X$49:X$356))/X413-1)</f>
        <v>0</v>
      </c>
      <c r="Y618" s="172">
        <f>IF(Y413=0,0,(SUMIF(Resource_Planning!$P$49:$P$356,$P618,Resource_Planning!Y$49:Y$356))/Y413-1)</f>
        <v>0</v>
      </c>
      <c r="Z618" s="172">
        <f>IF(Z413=0,0,(SUMIF(Resource_Planning!$P$49:$P$356,$P618,Resource_Planning!Z$49:Z$356))/Z413-1)</f>
        <v>0</v>
      </c>
      <c r="AA618" s="172">
        <f>IF(AA413=0,0,(SUMIF(Resource_Planning!$P$49:$P$356,$P618,Resource_Planning!AA$49:AA$356))/AA413-1)</f>
        <v>0</v>
      </c>
      <c r="AB618" s="172">
        <f>IF(AB413=0,0,(SUMIF(Resource_Planning!$P$49:$P$356,$P618,Resource_Planning!AB$49:AB$356))/AB413-1)</f>
        <v>0</v>
      </c>
      <c r="AC618" s="172">
        <f>IF(AC413=0,0,(SUMIF(Resource_Planning!$P$49:$P$356,$P618,Resource_Planning!AC$49:AC$356))/AC413-1)</f>
        <v>0</v>
      </c>
      <c r="AD618" s="172">
        <f>IF(AD413=0,0,(SUMIF(Resource_Planning!$P$49:$P$356,$P618,Resource_Planning!AD$49:AD$356))/AD413-1)</f>
        <v>0</v>
      </c>
      <c r="AE618" s="172">
        <f>IF(AE413=0,0,(SUMIF(Resource_Planning!$P$49:$P$356,$P618,Resource_Planning!AE$49:AE$356))/AE413-1)</f>
        <v>0</v>
      </c>
      <c r="AF618" s="172">
        <f>IF(AF413=0,0,(SUMIF(Resource_Planning!$P$49:$P$356,$P618,Resource_Planning!AF$49:AF$356))/AF413-1)</f>
        <v>0</v>
      </c>
      <c r="AG618" s="172">
        <f>IF(AG413=0,0,(SUMIF(Resource_Planning!$P$49:$P$356,$P618,Resource_Planning!AG$49:AG$356))/AG413-1)</f>
        <v>0</v>
      </c>
      <c r="AH618" s="172">
        <f>IF(AH413=0,0,(SUMIF(Resource_Planning!$P$49:$P$356,$P618,Resource_Planning!AH$49:AH$356))/AH413-1)</f>
        <v>0</v>
      </c>
      <c r="AI618" s="172">
        <f>IF(AI413=0,0,(SUMIF(Resource_Planning!$P$49:$P$356,$P618,Resource_Planning!AI$49:AI$356))/AI413-1)</f>
        <v>0</v>
      </c>
      <c r="AJ618" s="172">
        <f>IF(AJ413=0,0,(SUMIF(Resource_Planning!$P$49:$P$356,$P618,Resource_Planning!AJ$49:AJ$356))/AJ413-1)</f>
        <v>0</v>
      </c>
      <c r="AK618" s="172">
        <f>IF(AK413=0,0,(SUMIF(Resource_Planning!$P$49:$P$356,$P618,Resource_Planning!AK$49:AK$356))/AK413-1)</f>
        <v>0</v>
      </c>
      <c r="AL618" s="172">
        <f>IF(AL413=0,0,(SUMIF(Resource_Planning!$P$49:$P$356,$P618,Resource_Planning!AL$49:AL$356))/AL413-1)</f>
        <v>0</v>
      </c>
      <c r="AM618" s="172">
        <f>IF(AM413=0,0,(SUMIF(Resource_Planning!$P$49:$P$356,$P618,Resource_Planning!AM$49:AM$356))/AM413-1)</f>
        <v>0</v>
      </c>
      <c r="AN618" s="172">
        <f>IF(AN413=0,0,(SUMIF(Resource_Planning!$P$49:$P$356,$P618,Resource_Planning!AN$49:AN$356))/AN413-1)</f>
        <v>0</v>
      </c>
      <c r="AO618" s="172">
        <f>IF(AO413=0,0,(SUMIF(Resource_Planning!$P$49:$P$356,$P618,Resource_Planning!AO$49:AO$356))/AO413-1)</f>
        <v>0</v>
      </c>
      <c r="AP618" s="172">
        <f>IF(AP413=0,0,(SUMIF(Resource_Planning!$P$49:$P$356,$P618,Resource_Planning!AP$49:AP$356))/AP413-1)</f>
        <v>0</v>
      </c>
      <c r="AQ618" s="172">
        <f>IF(AQ413=0,0,(SUMIF(Resource_Planning!$P$49:$P$356,$P618,Resource_Planning!AQ$49:AQ$356))/AQ413-1)</f>
        <v>0</v>
      </c>
      <c r="AR618" s="172">
        <f>IF(AR413=0,0,(SUMIF(Resource_Planning!$P$49:$P$356,$P618,Resource_Planning!AR$49:AR$356))/AR413-1)</f>
        <v>0</v>
      </c>
      <c r="AS618" s="172">
        <f>IF(AS413=0,0,(SUMIF(Resource_Planning!$P$49:$P$356,$P618,Resource_Planning!AS$49:AS$356))/AS413-1)</f>
        <v>0</v>
      </c>
      <c r="AT618" s="172">
        <f>IF(AT413=0,0,(SUMIF(Resource_Planning!$P$49:$P$356,$P618,Resource_Planning!AT$49:AT$356))/AT413-1)</f>
        <v>0</v>
      </c>
      <c r="AU618" s="172">
        <f>IF(AU413=0,0,(SUMIF(Resource_Planning!$P$49:$P$356,$P618,Resource_Planning!AU$49:AU$356))/AU413-1)</f>
        <v>0</v>
      </c>
      <c r="AV618" s="172">
        <f>IF(AV413=0,0,(SUMIF(Resource_Planning!$P$49:$P$356,$P618,Resource_Planning!AV$49:AV$356))/AV413-1)</f>
        <v>0</v>
      </c>
      <c r="AW618" s="172">
        <f>IF(AW413=0,0,(SUMIF(Resource_Planning!$P$49:$P$356,$P618,Resource_Planning!AW$49:AW$356))/AW413-1)</f>
        <v>0</v>
      </c>
      <c r="AX618" s="172">
        <f>IF(AX413=0,0,(SUMIF(Resource_Planning!$P$49:$P$356,$P618,Resource_Planning!AX$49:AX$356))/AX413-1)</f>
        <v>0</v>
      </c>
      <c r="AY618" s="172">
        <f>IF(AY413=0,0,(SUMIF(Resource_Planning!$P$49:$P$356,$P618,Resource_Planning!AY$49:AY$356))/AY413-1)</f>
        <v>0</v>
      </c>
      <c r="AZ618" s="172">
        <f>IF(AZ413=0,0,(SUMIF(Resource_Planning!$P$49:$P$356,$P618,Resource_Planning!AZ$49:AZ$356))/AZ413-1)</f>
        <v>0</v>
      </c>
      <c r="BA618" s="172">
        <f>IF(BA413=0,0,(SUMIF(Resource_Planning!$P$49:$P$356,$P618,Resource_Planning!BA$49:BA$356))/BA413-1)</f>
        <v>0</v>
      </c>
      <c r="BB618" s="172">
        <f>IF(BB413=0,0,(SUMIF(Resource_Planning!$P$49:$P$356,$P618,Resource_Planning!BB$49:BB$356))/BB413-1)</f>
        <v>0</v>
      </c>
    </row>
    <row r="619" s="179" customFormat="1" hidden="1" outlineLevel="1">
      <c r="E619" s="37"/>
      <c r="K619" s="37"/>
      <c r="L619" s="37"/>
      <c r="M619" s="37"/>
      <c r="N619" s="37"/>
      <c r="P619" s="183">
        <f t="shared" si="108"/>
        <v>0</v>
      </c>
      <c r="Q619" s="37"/>
      <c r="R619" s="184"/>
      <c r="S619" s="172">
        <f>IF(S414=0,0,(SUMIF(Resource_Planning!$P$49:$P$356,$P619,Resource_Planning!S$49:S$356))/S414-1)</f>
        <v>0</v>
      </c>
      <c r="T619" s="172">
        <f>IF(T414=0,0,(SUMIF(Resource_Planning!$P$49:$P$356,$P619,Resource_Planning!T$49:T$356))/T414-1)</f>
        <v>0</v>
      </c>
      <c r="U619" s="172">
        <f>IF(U414=0,0,(SUMIF(Resource_Planning!$P$49:$P$356,$P619,Resource_Planning!U$49:U$356))/U414-1)</f>
        <v>0</v>
      </c>
      <c r="V619" s="172">
        <f>IF(V414=0,0,(SUMIF(Resource_Planning!$P$49:$P$356,$P619,Resource_Planning!V$49:V$356))/V414-1)</f>
        <v>0</v>
      </c>
      <c r="W619" s="172">
        <f>IF(W414=0,0,(SUMIF(Resource_Planning!$P$49:$P$356,$P619,Resource_Planning!W$49:W$356))/W414-1)</f>
        <v>0</v>
      </c>
      <c r="X619" s="172">
        <f>IF(X414=0,0,(SUMIF(Resource_Planning!$P$49:$P$356,$P619,Resource_Planning!X$49:X$356))/X414-1)</f>
        <v>0</v>
      </c>
      <c r="Y619" s="172">
        <f>IF(Y414=0,0,(SUMIF(Resource_Planning!$P$49:$P$356,$P619,Resource_Planning!Y$49:Y$356))/Y414-1)</f>
        <v>0</v>
      </c>
      <c r="Z619" s="172">
        <f>IF(Z414=0,0,(SUMIF(Resource_Planning!$P$49:$P$356,$P619,Resource_Planning!Z$49:Z$356))/Z414-1)</f>
        <v>0</v>
      </c>
      <c r="AA619" s="172">
        <f>IF(AA414=0,0,(SUMIF(Resource_Planning!$P$49:$P$356,$P619,Resource_Planning!AA$49:AA$356))/AA414-1)</f>
        <v>0</v>
      </c>
      <c r="AB619" s="172">
        <f>IF(AB414=0,0,(SUMIF(Resource_Planning!$P$49:$P$356,$P619,Resource_Planning!AB$49:AB$356))/AB414-1)</f>
        <v>0</v>
      </c>
      <c r="AC619" s="172">
        <f>IF(AC414=0,0,(SUMIF(Resource_Planning!$P$49:$P$356,$P619,Resource_Planning!AC$49:AC$356))/AC414-1)</f>
        <v>0</v>
      </c>
      <c r="AD619" s="172">
        <f>IF(AD414=0,0,(SUMIF(Resource_Planning!$P$49:$P$356,$P619,Resource_Planning!AD$49:AD$356))/AD414-1)</f>
        <v>0</v>
      </c>
      <c r="AE619" s="172">
        <f>IF(AE414=0,0,(SUMIF(Resource_Planning!$P$49:$P$356,$P619,Resource_Planning!AE$49:AE$356))/AE414-1)</f>
        <v>0</v>
      </c>
      <c r="AF619" s="172">
        <f>IF(AF414=0,0,(SUMIF(Resource_Planning!$P$49:$P$356,$P619,Resource_Planning!AF$49:AF$356))/AF414-1)</f>
        <v>0</v>
      </c>
      <c r="AG619" s="172">
        <f>IF(AG414=0,0,(SUMIF(Resource_Planning!$P$49:$P$356,$P619,Resource_Planning!AG$49:AG$356))/AG414-1)</f>
        <v>0</v>
      </c>
      <c r="AH619" s="172">
        <f>IF(AH414=0,0,(SUMIF(Resource_Planning!$P$49:$P$356,$P619,Resource_Planning!AH$49:AH$356))/AH414-1)</f>
        <v>0</v>
      </c>
      <c r="AI619" s="172">
        <f>IF(AI414=0,0,(SUMIF(Resource_Planning!$P$49:$P$356,$P619,Resource_Planning!AI$49:AI$356))/AI414-1)</f>
        <v>0</v>
      </c>
      <c r="AJ619" s="172">
        <f>IF(AJ414=0,0,(SUMIF(Resource_Planning!$P$49:$P$356,$P619,Resource_Planning!AJ$49:AJ$356))/AJ414-1)</f>
        <v>0</v>
      </c>
      <c r="AK619" s="172">
        <f>IF(AK414=0,0,(SUMIF(Resource_Planning!$P$49:$P$356,$P619,Resource_Planning!AK$49:AK$356))/AK414-1)</f>
        <v>0</v>
      </c>
      <c r="AL619" s="172">
        <f>IF(AL414=0,0,(SUMIF(Resource_Planning!$P$49:$P$356,$P619,Resource_Planning!AL$49:AL$356))/AL414-1)</f>
        <v>0</v>
      </c>
      <c r="AM619" s="172">
        <f>IF(AM414=0,0,(SUMIF(Resource_Planning!$P$49:$P$356,$P619,Resource_Planning!AM$49:AM$356))/AM414-1)</f>
        <v>0</v>
      </c>
      <c r="AN619" s="172">
        <f>IF(AN414=0,0,(SUMIF(Resource_Planning!$P$49:$P$356,$P619,Resource_Planning!AN$49:AN$356))/AN414-1)</f>
        <v>0</v>
      </c>
      <c r="AO619" s="172">
        <f>IF(AO414=0,0,(SUMIF(Resource_Planning!$P$49:$P$356,$P619,Resource_Planning!AO$49:AO$356))/AO414-1)</f>
        <v>0</v>
      </c>
      <c r="AP619" s="172">
        <f>IF(AP414=0,0,(SUMIF(Resource_Planning!$P$49:$P$356,$P619,Resource_Planning!AP$49:AP$356))/AP414-1)</f>
        <v>0</v>
      </c>
      <c r="AQ619" s="172">
        <f>IF(AQ414=0,0,(SUMIF(Resource_Planning!$P$49:$P$356,$P619,Resource_Planning!AQ$49:AQ$356))/AQ414-1)</f>
        <v>0</v>
      </c>
      <c r="AR619" s="172">
        <f>IF(AR414=0,0,(SUMIF(Resource_Planning!$P$49:$P$356,$P619,Resource_Planning!AR$49:AR$356))/AR414-1)</f>
        <v>0</v>
      </c>
      <c r="AS619" s="172">
        <f>IF(AS414=0,0,(SUMIF(Resource_Planning!$P$49:$P$356,$P619,Resource_Planning!AS$49:AS$356))/AS414-1)</f>
        <v>0</v>
      </c>
      <c r="AT619" s="172">
        <f>IF(AT414=0,0,(SUMIF(Resource_Planning!$P$49:$P$356,$P619,Resource_Planning!AT$49:AT$356))/AT414-1)</f>
        <v>0</v>
      </c>
      <c r="AU619" s="172">
        <f>IF(AU414=0,0,(SUMIF(Resource_Planning!$P$49:$P$356,$P619,Resource_Planning!AU$49:AU$356))/AU414-1)</f>
        <v>0</v>
      </c>
      <c r="AV619" s="172">
        <f>IF(AV414=0,0,(SUMIF(Resource_Planning!$P$49:$P$356,$P619,Resource_Planning!AV$49:AV$356))/AV414-1)</f>
        <v>0</v>
      </c>
      <c r="AW619" s="172">
        <f>IF(AW414=0,0,(SUMIF(Resource_Planning!$P$49:$P$356,$P619,Resource_Planning!AW$49:AW$356))/AW414-1)</f>
        <v>0</v>
      </c>
      <c r="AX619" s="172">
        <f>IF(AX414=0,0,(SUMIF(Resource_Planning!$P$49:$P$356,$P619,Resource_Planning!AX$49:AX$356))/AX414-1)</f>
        <v>0</v>
      </c>
      <c r="AY619" s="172">
        <f>IF(AY414=0,0,(SUMIF(Resource_Planning!$P$49:$P$356,$P619,Resource_Planning!AY$49:AY$356))/AY414-1)</f>
        <v>0</v>
      </c>
      <c r="AZ619" s="172">
        <f>IF(AZ414=0,0,(SUMIF(Resource_Planning!$P$49:$P$356,$P619,Resource_Planning!AZ$49:AZ$356))/AZ414-1)</f>
        <v>0</v>
      </c>
      <c r="BA619" s="172">
        <f>IF(BA414=0,0,(SUMIF(Resource_Planning!$P$49:$P$356,$P619,Resource_Planning!BA$49:BA$356))/BA414-1)</f>
        <v>0</v>
      </c>
      <c r="BB619" s="172">
        <f>IF(BB414=0,0,(SUMIF(Resource_Planning!$P$49:$P$356,$P619,Resource_Planning!BB$49:BB$356))/BB414-1)</f>
        <v>0</v>
      </c>
    </row>
    <row r="620" s="179" customFormat="1" hidden="1" outlineLevel="1">
      <c r="E620" s="37"/>
      <c r="K620" s="37"/>
      <c r="L620" s="37"/>
      <c r="M620" s="37"/>
      <c r="N620" s="37"/>
      <c r="P620" s="183">
        <f t="shared" si="108"/>
        <v>0</v>
      </c>
      <c r="Q620" s="37"/>
      <c r="R620" s="184"/>
      <c r="S620" s="172">
        <f>IF(S415=0,0,(SUMIF(Resource_Planning!$P$49:$P$356,$P620,Resource_Planning!S$49:S$356))/S415-1)</f>
        <v>0</v>
      </c>
      <c r="T620" s="172">
        <f>IF(T415=0,0,(SUMIF(Resource_Planning!$P$49:$P$356,$P620,Resource_Planning!T$49:T$356))/T415-1)</f>
        <v>0</v>
      </c>
      <c r="U620" s="172">
        <f>IF(U415=0,0,(SUMIF(Resource_Planning!$P$49:$P$356,$P620,Resource_Planning!U$49:U$356))/U415-1)</f>
        <v>0</v>
      </c>
      <c r="V620" s="172">
        <f>IF(V415=0,0,(SUMIF(Resource_Planning!$P$49:$P$356,$P620,Resource_Planning!V$49:V$356))/V415-1)</f>
        <v>0</v>
      </c>
      <c r="W620" s="172">
        <f>IF(W415=0,0,(SUMIF(Resource_Planning!$P$49:$P$356,$P620,Resource_Planning!W$49:W$356))/W415-1)</f>
        <v>0</v>
      </c>
      <c r="X620" s="172">
        <f>IF(X415=0,0,(SUMIF(Resource_Planning!$P$49:$P$356,$P620,Resource_Planning!X$49:X$356))/X415-1)</f>
        <v>0</v>
      </c>
      <c r="Y620" s="172">
        <f>IF(Y415=0,0,(SUMIF(Resource_Planning!$P$49:$P$356,$P620,Resource_Planning!Y$49:Y$356))/Y415-1)</f>
        <v>0</v>
      </c>
      <c r="Z620" s="172">
        <f>IF(Z415=0,0,(SUMIF(Resource_Planning!$P$49:$P$356,$P620,Resource_Planning!Z$49:Z$356))/Z415-1)</f>
        <v>0</v>
      </c>
      <c r="AA620" s="172">
        <f>IF(AA415=0,0,(SUMIF(Resource_Planning!$P$49:$P$356,$P620,Resource_Planning!AA$49:AA$356))/AA415-1)</f>
        <v>0</v>
      </c>
      <c r="AB620" s="172">
        <f>IF(AB415=0,0,(SUMIF(Resource_Planning!$P$49:$P$356,$P620,Resource_Planning!AB$49:AB$356))/AB415-1)</f>
        <v>0</v>
      </c>
      <c r="AC620" s="172">
        <f>IF(AC415=0,0,(SUMIF(Resource_Planning!$P$49:$P$356,$P620,Resource_Planning!AC$49:AC$356))/AC415-1)</f>
        <v>0</v>
      </c>
      <c r="AD620" s="172">
        <f>IF(AD415=0,0,(SUMIF(Resource_Planning!$P$49:$P$356,$P620,Resource_Planning!AD$49:AD$356))/AD415-1)</f>
        <v>0</v>
      </c>
      <c r="AE620" s="172">
        <f>IF(AE415=0,0,(SUMIF(Resource_Planning!$P$49:$P$356,$P620,Resource_Planning!AE$49:AE$356))/AE415-1)</f>
        <v>0</v>
      </c>
      <c r="AF620" s="172">
        <f>IF(AF415=0,0,(SUMIF(Resource_Planning!$P$49:$P$356,$P620,Resource_Planning!AF$49:AF$356))/AF415-1)</f>
        <v>0</v>
      </c>
      <c r="AG620" s="172">
        <f>IF(AG415=0,0,(SUMIF(Resource_Planning!$P$49:$P$356,$P620,Resource_Planning!AG$49:AG$356))/AG415-1)</f>
        <v>0</v>
      </c>
      <c r="AH620" s="172">
        <f>IF(AH415=0,0,(SUMIF(Resource_Planning!$P$49:$P$356,$P620,Resource_Planning!AH$49:AH$356))/AH415-1)</f>
        <v>0</v>
      </c>
      <c r="AI620" s="172">
        <f>IF(AI415=0,0,(SUMIF(Resource_Planning!$P$49:$P$356,$P620,Resource_Planning!AI$49:AI$356))/AI415-1)</f>
        <v>0</v>
      </c>
      <c r="AJ620" s="172">
        <f>IF(AJ415=0,0,(SUMIF(Resource_Planning!$P$49:$P$356,$P620,Resource_Planning!AJ$49:AJ$356))/AJ415-1)</f>
        <v>0</v>
      </c>
      <c r="AK620" s="172">
        <f>IF(AK415=0,0,(SUMIF(Resource_Planning!$P$49:$P$356,$P620,Resource_Planning!AK$49:AK$356))/AK415-1)</f>
        <v>0</v>
      </c>
      <c r="AL620" s="172">
        <f>IF(AL415=0,0,(SUMIF(Resource_Planning!$P$49:$P$356,$P620,Resource_Planning!AL$49:AL$356))/AL415-1)</f>
        <v>0</v>
      </c>
      <c r="AM620" s="172">
        <f>IF(AM415=0,0,(SUMIF(Resource_Planning!$P$49:$P$356,$P620,Resource_Planning!AM$49:AM$356))/AM415-1)</f>
        <v>0</v>
      </c>
      <c r="AN620" s="172">
        <f>IF(AN415=0,0,(SUMIF(Resource_Planning!$P$49:$P$356,$P620,Resource_Planning!AN$49:AN$356))/AN415-1)</f>
        <v>0</v>
      </c>
      <c r="AO620" s="172">
        <f>IF(AO415=0,0,(SUMIF(Resource_Planning!$P$49:$P$356,$P620,Resource_Planning!AO$49:AO$356))/AO415-1)</f>
        <v>0</v>
      </c>
      <c r="AP620" s="172">
        <f>IF(AP415=0,0,(SUMIF(Resource_Planning!$P$49:$P$356,$P620,Resource_Planning!AP$49:AP$356))/AP415-1)</f>
        <v>0</v>
      </c>
      <c r="AQ620" s="172">
        <f>IF(AQ415=0,0,(SUMIF(Resource_Planning!$P$49:$P$356,$P620,Resource_Planning!AQ$49:AQ$356))/AQ415-1)</f>
        <v>0</v>
      </c>
      <c r="AR620" s="172">
        <f>IF(AR415=0,0,(SUMIF(Resource_Planning!$P$49:$P$356,$P620,Resource_Planning!AR$49:AR$356))/AR415-1)</f>
        <v>0</v>
      </c>
      <c r="AS620" s="172">
        <f>IF(AS415=0,0,(SUMIF(Resource_Planning!$P$49:$P$356,$P620,Resource_Planning!AS$49:AS$356))/AS415-1)</f>
        <v>0</v>
      </c>
      <c r="AT620" s="172">
        <f>IF(AT415=0,0,(SUMIF(Resource_Planning!$P$49:$P$356,$P620,Resource_Planning!AT$49:AT$356))/AT415-1)</f>
        <v>0</v>
      </c>
      <c r="AU620" s="172">
        <f>IF(AU415=0,0,(SUMIF(Resource_Planning!$P$49:$P$356,$P620,Resource_Planning!AU$49:AU$356))/AU415-1)</f>
        <v>0</v>
      </c>
      <c r="AV620" s="172">
        <f>IF(AV415=0,0,(SUMIF(Resource_Planning!$P$49:$P$356,$P620,Resource_Planning!AV$49:AV$356))/AV415-1)</f>
        <v>0</v>
      </c>
      <c r="AW620" s="172">
        <f>IF(AW415=0,0,(SUMIF(Resource_Planning!$P$49:$P$356,$P620,Resource_Planning!AW$49:AW$356))/AW415-1)</f>
        <v>0</v>
      </c>
      <c r="AX620" s="172">
        <f>IF(AX415=0,0,(SUMIF(Resource_Planning!$P$49:$P$356,$P620,Resource_Planning!AX$49:AX$356))/AX415-1)</f>
        <v>0</v>
      </c>
      <c r="AY620" s="172">
        <f>IF(AY415=0,0,(SUMIF(Resource_Planning!$P$49:$P$356,$P620,Resource_Planning!AY$49:AY$356))/AY415-1)</f>
        <v>0</v>
      </c>
      <c r="AZ620" s="172">
        <f>IF(AZ415=0,0,(SUMIF(Resource_Planning!$P$49:$P$356,$P620,Resource_Planning!AZ$49:AZ$356))/AZ415-1)</f>
        <v>0</v>
      </c>
      <c r="BA620" s="172">
        <f>IF(BA415=0,0,(SUMIF(Resource_Planning!$P$49:$P$356,$P620,Resource_Planning!BA$49:BA$356))/BA415-1)</f>
        <v>0</v>
      </c>
      <c r="BB620" s="172">
        <f>IF(BB415=0,0,(SUMIF(Resource_Planning!$P$49:$P$356,$P620,Resource_Planning!BB$49:BB$356))/BB415-1)</f>
        <v>0</v>
      </c>
    </row>
    <row r="621" s="179" customFormat="1" hidden="1" outlineLevel="1">
      <c r="E621" s="37"/>
      <c r="K621" s="37"/>
      <c r="L621" s="37"/>
      <c r="M621" s="37"/>
      <c r="N621" s="37"/>
      <c r="P621" s="183">
        <f t="shared" si="108"/>
        <v>0</v>
      </c>
      <c r="Q621" s="37"/>
      <c r="R621" s="184"/>
      <c r="S621" s="172">
        <f>IF(S416=0,0,(SUMIF(Resource_Planning!$P$49:$P$356,$P621,Resource_Planning!S$49:S$356))/S416-1)</f>
        <v>0</v>
      </c>
      <c r="T621" s="172">
        <f>IF(T416=0,0,(SUMIF(Resource_Planning!$P$49:$P$356,$P621,Resource_Planning!T$49:T$356))/T416-1)</f>
        <v>0</v>
      </c>
      <c r="U621" s="172">
        <f>IF(U416=0,0,(SUMIF(Resource_Planning!$P$49:$P$356,$P621,Resource_Planning!U$49:U$356))/U416-1)</f>
        <v>0</v>
      </c>
      <c r="V621" s="172">
        <f>IF(V416=0,0,(SUMIF(Resource_Planning!$P$49:$P$356,$P621,Resource_Planning!V$49:V$356))/V416-1)</f>
        <v>0</v>
      </c>
      <c r="W621" s="172">
        <f>IF(W416=0,0,(SUMIF(Resource_Planning!$P$49:$P$356,$P621,Resource_Planning!W$49:W$356))/W416-1)</f>
        <v>0</v>
      </c>
      <c r="X621" s="172">
        <f>IF(X416=0,0,(SUMIF(Resource_Planning!$P$49:$P$356,$P621,Resource_Planning!X$49:X$356))/X416-1)</f>
        <v>0</v>
      </c>
      <c r="Y621" s="172">
        <f>IF(Y416=0,0,(SUMIF(Resource_Planning!$P$49:$P$356,$P621,Resource_Planning!Y$49:Y$356))/Y416-1)</f>
        <v>0</v>
      </c>
      <c r="Z621" s="172">
        <f>IF(Z416=0,0,(SUMIF(Resource_Planning!$P$49:$P$356,$P621,Resource_Planning!Z$49:Z$356))/Z416-1)</f>
        <v>0</v>
      </c>
      <c r="AA621" s="172">
        <f>IF(AA416=0,0,(SUMIF(Resource_Planning!$P$49:$P$356,$P621,Resource_Planning!AA$49:AA$356))/AA416-1)</f>
        <v>0</v>
      </c>
      <c r="AB621" s="172">
        <f>IF(AB416=0,0,(SUMIF(Resource_Planning!$P$49:$P$356,$P621,Resource_Planning!AB$49:AB$356))/AB416-1)</f>
        <v>0</v>
      </c>
      <c r="AC621" s="172">
        <f>IF(AC416=0,0,(SUMIF(Resource_Planning!$P$49:$P$356,$P621,Resource_Planning!AC$49:AC$356))/AC416-1)</f>
        <v>0</v>
      </c>
      <c r="AD621" s="172">
        <f>IF(AD416=0,0,(SUMIF(Resource_Planning!$P$49:$P$356,$P621,Resource_Planning!AD$49:AD$356))/AD416-1)</f>
        <v>0</v>
      </c>
      <c r="AE621" s="172">
        <f>IF(AE416=0,0,(SUMIF(Resource_Planning!$P$49:$P$356,$P621,Resource_Planning!AE$49:AE$356))/AE416-1)</f>
        <v>0</v>
      </c>
      <c r="AF621" s="172">
        <f>IF(AF416=0,0,(SUMIF(Resource_Planning!$P$49:$P$356,$P621,Resource_Planning!AF$49:AF$356))/AF416-1)</f>
        <v>0</v>
      </c>
      <c r="AG621" s="172">
        <f>IF(AG416=0,0,(SUMIF(Resource_Planning!$P$49:$P$356,$P621,Resource_Planning!AG$49:AG$356))/AG416-1)</f>
        <v>0</v>
      </c>
      <c r="AH621" s="172">
        <f>IF(AH416=0,0,(SUMIF(Resource_Planning!$P$49:$P$356,$P621,Resource_Planning!AH$49:AH$356))/AH416-1)</f>
        <v>0</v>
      </c>
      <c r="AI621" s="172">
        <f>IF(AI416=0,0,(SUMIF(Resource_Planning!$P$49:$P$356,$P621,Resource_Planning!AI$49:AI$356))/AI416-1)</f>
        <v>0</v>
      </c>
      <c r="AJ621" s="172">
        <f>IF(AJ416=0,0,(SUMIF(Resource_Planning!$P$49:$P$356,$P621,Resource_Planning!AJ$49:AJ$356))/AJ416-1)</f>
        <v>0</v>
      </c>
      <c r="AK621" s="172">
        <f>IF(AK416=0,0,(SUMIF(Resource_Planning!$P$49:$P$356,$P621,Resource_Planning!AK$49:AK$356))/AK416-1)</f>
        <v>0</v>
      </c>
      <c r="AL621" s="172">
        <f>IF(AL416=0,0,(SUMIF(Resource_Planning!$P$49:$P$356,$P621,Resource_Planning!AL$49:AL$356))/AL416-1)</f>
        <v>0</v>
      </c>
      <c r="AM621" s="172">
        <f>IF(AM416=0,0,(SUMIF(Resource_Planning!$P$49:$P$356,$P621,Resource_Planning!AM$49:AM$356))/AM416-1)</f>
        <v>0</v>
      </c>
      <c r="AN621" s="172">
        <f>IF(AN416=0,0,(SUMIF(Resource_Planning!$P$49:$P$356,$P621,Resource_Planning!AN$49:AN$356))/AN416-1)</f>
        <v>0</v>
      </c>
      <c r="AO621" s="172">
        <f>IF(AO416=0,0,(SUMIF(Resource_Planning!$P$49:$P$356,$P621,Resource_Planning!AO$49:AO$356))/AO416-1)</f>
        <v>0</v>
      </c>
      <c r="AP621" s="172">
        <f>IF(AP416=0,0,(SUMIF(Resource_Planning!$P$49:$P$356,$P621,Resource_Planning!AP$49:AP$356))/AP416-1)</f>
        <v>0</v>
      </c>
      <c r="AQ621" s="172">
        <f>IF(AQ416=0,0,(SUMIF(Resource_Planning!$P$49:$P$356,$P621,Resource_Planning!AQ$49:AQ$356))/AQ416-1)</f>
        <v>0</v>
      </c>
      <c r="AR621" s="172">
        <f>IF(AR416=0,0,(SUMIF(Resource_Planning!$P$49:$P$356,$P621,Resource_Planning!AR$49:AR$356))/AR416-1)</f>
        <v>0</v>
      </c>
      <c r="AS621" s="172">
        <f>IF(AS416=0,0,(SUMIF(Resource_Planning!$P$49:$P$356,$P621,Resource_Planning!AS$49:AS$356))/AS416-1)</f>
        <v>0</v>
      </c>
      <c r="AT621" s="172">
        <f>IF(AT416=0,0,(SUMIF(Resource_Planning!$P$49:$P$356,$P621,Resource_Planning!AT$49:AT$356))/AT416-1)</f>
        <v>0</v>
      </c>
      <c r="AU621" s="172">
        <f>IF(AU416=0,0,(SUMIF(Resource_Planning!$P$49:$P$356,$P621,Resource_Planning!AU$49:AU$356))/AU416-1)</f>
        <v>0</v>
      </c>
      <c r="AV621" s="172">
        <f>IF(AV416=0,0,(SUMIF(Resource_Planning!$P$49:$P$356,$P621,Resource_Planning!AV$49:AV$356))/AV416-1)</f>
        <v>0</v>
      </c>
      <c r="AW621" s="172">
        <f>IF(AW416=0,0,(SUMIF(Resource_Planning!$P$49:$P$356,$P621,Resource_Planning!AW$49:AW$356))/AW416-1)</f>
        <v>0</v>
      </c>
      <c r="AX621" s="172">
        <f>IF(AX416=0,0,(SUMIF(Resource_Planning!$P$49:$P$356,$P621,Resource_Planning!AX$49:AX$356))/AX416-1)</f>
        <v>0</v>
      </c>
      <c r="AY621" s="172">
        <f>IF(AY416=0,0,(SUMIF(Resource_Planning!$P$49:$P$356,$P621,Resource_Planning!AY$49:AY$356))/AY416-1)</f>
        <v>0</v>
      </c>
      <c r="AZ621" s="172">
        <f>IF(AZ416=0,0,(SUMIF(Resource_Planning!$P$49:$P$356,$P621,Resource_Planning!AZ$49:AZ$356))/AZ416-1)</f>
        <v>0</v>
      </c>
      <c r="BA621" s="172">
        <f>IF(BA416=0,0,(SUMIF(Resource_Planning!$P$49:$P$356,$P621,Resource_Planning!BA$49:BA$356))/BA416-1)</f>
        <v>0</v>
      </c>
      <c r="BB621" s="172">
        <f>IF(BB416=0,0,(SUMIF(Resource_Planning!$P$49:$P$356,$P621,Resource_Planning!BB$49:BB$356))/BB416-1)</f>
        <v>0</v>
      </c>
    </row>
    <row r="622" s="179" customFormat="1" hidden="1" outlineLevel="1">
      <c r="E622" s="37"/>
      <c r="K622" s="37"/>
      <c r="L622" s="37"/>
      <c r="M622" s="37"/>
      <c r="N622" s="37"/>
      <c r="P622" s="183">
        <f t="shared" si="108"/>
        <v>0</v>
      </c>
      <c r="Q622" s="37"/>
      <c r="R622" s="184"/>
      <c r="S622" s="172">
        <f>IF(S417=0,0,(SUMIF(Resource_Planning!$P$49:$P$356,$P622,Resource_Planning!S$49:S$356))/S417-1)</f>
        <v>0</v>
      </c>
      <c r="T622" s="172">
        <f>IF(T417=0,0,(SUMIF(Resource_Planning!$P$49:$P$356,$P622,Resource_Planning!T$49:T$356))/T417-1)</f>
        <v>0</v>
      </c>
      <c r="U622" s="172">
        <f>IF(U417=0,0,(SUMIF(Resource_Planning!$P$49:$P$356,$P622,Resource_Planning!U$49:U$356))/U417-1)</f>
        <v>0</v>
      </c>
      <c r="V622" s="172">
        <f>IF(V417=0,0,(SUMIF(Resource_Planning!$P$49:$P$356,$P622,Resource_Planning!V$49:V$356))/V417-1)</f>
        <v>0</v>
      </c>
      <c r="W622" s="172">
        <f>IF(W417=0,0,(SUMIF(Resource_Planning!$P$49:$P$356,$P622,Resource_Planning!W$49:W$356))/W417-1)</f>
        <v>0</v>
      </c>
      <c r="X622" s="172">
        <f>IF(X417=0,0,(SUMIF(Resource_Planning!$P$49:$P$356,$P622,Resource_Planning!X$49:X$356))/X417-1)</f>
        <v>0</v>
      </c>
      <c r="Y622" s="172">
        <f>IF(Y417=0,0,(SUMIF(Resource_Planning!$P$49:$P$356,$P622,Resource_Planning!Y$49:Y$356))/Y417-1)</f>
        <v>0</v>
      </c>
      <c r="Z622" s="172">
        <f>IF(Z417=0,0,(SUMIF(Resource_Planning!$P$49:$P$356,$P622,Resource_Planning!Z$49:Z$356))/Z417-1)</f>
        <v>0</v>
      </c>
      <c r="AA622" s="172">
        <f>IF(AA417=0,0,(SUMIF(Resource_Planning!$P$49:$P$356,$P622,Resource_Planning!AA$49:AA$356))/AA417-1)</f>
        <v>0</v>
      </c>
      <c r="AB622" s="172">
        <f>IF(AB417=0,0,(SUMIF(Resource_Planning!$P$49:$P$356,$P622,Resource_Planning!AB$49:AB$356))/AB417-1)</f>
        <v>0</v>
      </c>
      <c r="AC622" s="172">
        <f>IF(AC417=0,0,(SUMIF(Resource_Planning!$P$49:$P$356,$P622,Resource_Planning!AC$49:AC$356))/AC417-1)</f>
        <v>0</v>
      </c>
      <c r="AD622" s="172">
        <f>IF(AD417=0,0,(SUMIF(Resource_Planning!$P$49:$P$356,$P622,Resource_Planning!AD$49:AD$356))/AD417-1)</f>
        <v>0</v>
      </c>
      <c r="AE622" s="172">
        <f>IF(AE417=0,0,(SUMIF(Resource_Planning!$P$49:$P$356,$P622,Resource_Planning!AE$49:AE$356))/AE417-1)</f>
        <v>0</v>
      </c>
      <c r="AF622" s="172">
        <f>IF(AF417=0,0,(SUMIF(Resource_Planning!$P$49:$P$356,$P622,Resource_Planning!AF$49:AF$356))/AF417-1)</f>
        <v>0</v>
      </c>
      <c r="AG622" s="172">
        <f>IF(AG417=0,0,(SUMIF(Resource_Planning!$P$49:$P$356,$P622,Resource_Planning!AG$49:AG$356))/AG417-1)</f>
        <v>0</v>
      </c>
      <c r="AH622" s="172">
        <f>IF(AH417=0,0,(SUMIF(Resource_Planning!$P$49:$P$356,$P622,Resource_Planning!AH$49:AH$356))/AH417-1)</f>
        <v>0</v>
      </c>
      <c r="AI622" s="172">
        <f>IF(AI417=0,0,(SUMIF(Resource_Planning!$P$49:$P$356,$P622,Resource_Planning!AI$49:AI$356))/AI417-1)</f>
        <v>0</v>
      </c>
      <c r="AJ622" s="172">
        <f>IF(AJ417=0,0,(SUMIF(Resource_Planning!$P$49:$P$356,$P622,Resource_Planning!AJ$49:AJ$356))/AJ417-1)</f>
        <v>0</v>
      </c>
      <c r="AK622" s="172">
        <f>IF(AK417=0,0,(SUMIF(Resource_Planning!$P$49:$P$356,$P622,Resource_Planning!AK$49:AK$356))/AK417-1)</f>
        <v>0</v>
      </c>
      <c r="AL622" s="172">
        <f>IF(AL417=0,0,(SUMIF(Resource_Planning!$P$49:$P$356,$P622,Resource_Planning!AL$49:AL$356))/AL417-1)</f>
        <v>0</v>
      </c>
      <c r="AM622" s="172">
        <f>IF(AM417=0,0,(SUMIF(Resource_Planning!$P$49:$P$356,$P622,Resource_Planning!AM$49:AM$356))/AM417-1)</f>
        <v>0</v>
      </c>
      <c r="AN622" s="172">
        <f>IF(AN417=0,0,(SUMIF(Resource_Planning!$P$49:$P$356,$P622,Resource_Planning!AN$49:AN$356))/AN417-1)</f>
        <v>0</v>
      </c>
      <c r="AO622" s="172">
        <f>IF(AO417=0,0,(SUMIF(Resource_Planning!$P$49:$P$356,$P622,Resource_Planning!AO$49:AO$356))/AO417-1)</f>
        <v>0</v>
      </c>
      <c r="AP622" s="172">
        <f>IF(AP417=0,0,(SUMIF(Resource_Planning!$P$49:$P$356,$P622,Resource_Planning!AP$49:AP$356))/AP417-1)</f>
        <v>0</v>
      </c>
      <c r="AQ622" s="172">
        <f>IF(AQ417=0,0,(SUMIF(Resource_Planning!$P$49:$P$356,$P622,Resource_Planning!AQ$49:AQ$356))/AQ417-1)</f>
        <v>0</v>
      </c>
      <c r="AR622" s="172">
        <f>IF(AR417=0,0,(SUMIF(Resource_Planning!$P$49:$P$356,$P622,Resource_Planning!AR$49:AR$356))/AR417-1)</f>
        <v>0</v>
      </c>
      <c r="AS622" s="172">
        <f>IF(AS417=0,0,(SUMIF(Resource_Planning!$P$49:$P$356,$P622,Resource_Planning!AS$49:AS$356))/AS417-1)</f>
        <v>0</v>
      </c>
      <c r="AT622" s="172">
        <f>IF(AT417=0,0,(SUMIF(Resource_Planning!$P$49:$P$356,$P622,Resource_Planning!AT$49:AT$356))/AT417-1)</f>
        <v>0</v>
      </c>
      <c r="AU622" s="172">
        <f>IF(AU417=0,0,(SUMIF(Resource_Planning!$P$49:$P$356,$P622,Resource_Planning!AU$49:AU$356))/AU417-1)</f>
        <v>0</v>
      </c>
      <c r="AV622" s="172">
        <f>IF(AV417=0,0,(SUMIF(Resource_Planning!$P$49:$P$356,$P622,Resource_Planning!AV$49:AV$356))/AV417-1)</f>
        <v>0</v>
      </c>
      <c r="AW622" s="172">
        <f>IF(AW417=0,0,(SUMIF(Resource_Planning!$P$49:$P$356,$P622,Resource_Planning!AW$49:AW$356))/AW417-1)</f>
        <v>0</v>
      </c>
      <c r="AX622" s="172">
        <f>IF(AX417=0,0,(SUMIF(Resource_Planning!$P$49:$P$356,$P622,Resource_Planning!AX$49:AX$356))/AX417-1)</f>
        <v>0</v>
      </c>
      <c r="AY622" s="172">
        <f>IF(AY417=0,0,(SUMIF(Resource_Planning!$P$49:$P$356,$P622,Resource_Planning!AY$49:AY$356))/AY417-1)</f>
        <v>0</v>
      </c>
      <c r="AZ622" s="172">
        <f>IF(AZ417=0,0,(SUMIF(Resource_Planning!$P$49:$P$356,$P622,Resource_Planning!AZ$49:AZ$356))/AZ417-1)</f>
        <v>0</v>
      </c>
      <c r="BA622" s="172">
        <f>IF(BA417=0,0,(SUMIF(Resource_Planning!$P$49:$P$356,$P622,Resource_Planning!BA$49:BA$356))/BA417-1)</f>
        <v>0</v>
      </c>
      <c r="BB622" s="172">
        <f>IF(BB417=0,0,(SUMIF(Resource_Planning!$P$49:$P$356,$P622,Resource_Planning!BB$49:BB$356))/BB417-1)</f>
        <v>0</v>
      </c>
    </row>
    <row r="623" s="179" customFormat="1" hidden="1" outlineLevel="1">
      <c r="E623" s="37"/>
      <c r="K623" s="37"/>
      <c r="L623" s="37"/>
      <c r="M623" s="37"/>
      <c r="N623" s="37"/>
      <c r="P623" s="183">
        <f t="shared" si="108"/>
        <v>0</v>
      </c>
      <c r="Q623" s="37"/>
      <c r="R623" s="184"/>
      <c r="S623" s="172">
        <f>IF(S418=0,0,(SUMIF(Resource_Planning!$P$49:$P$356,$P623,Resource_Planning!S$49:S$356))/S418-1)</f>
        <v>0</v>
      </c>
      <c r="T623" s="172">
        <f>IF(T418=0,0,(SUMIF(Resource_Planning!$P$49:$P$356,$P623,Resource_Planning!T$49:T$356))/T418-1)</f>
        <v>0</v>
      </c>
      <c r="U623" s="172">
        <f>IF(U418=0,0,(SUMIF(Resource_Planning!$P$49:$P$356,$P623,Resource_Planning!U$49:U$356))/U418-1)</f>
        <v>0</v>
      </c>
      <c r="V623" s="172">
        <f>IF(V418=0,0,(SUMIF(Resource_Planning!$P$49:$P$356,$P623,Resource_Planning!V$49:V$356))/V418-1)</f>
        <v>0</v>
      </c>
      <c r="W623" s="172">
        <f>IF(W418=0,0,(SUMIF(Resource_Planning!$P$49:$P$356,$P623,Resource_Planning!W$49:W$356))/W418-1)</f>
        <v>0</v>
      </c>
      <c r="X623" s="172">
        <f>IF(X418=0,0,(SUMIF(Resource_Planning!$P$49:$P$356,$P623,Resource_Planning!X$49:X$356))/X418-1)</f>
        <v>0</v>
      </c>
      <c r="Y623" s="172">
        <f>IF(Y418=0,0,(SUMIF(Resource_Planning!$P$49:$P$356,$P623,Resource_Planning!Y$49:Y$356))/Y418-1)</f>
        <v>0</v>
      </c>
      <c r="Z623" s="172">
        <f>IF(Z418=0,0,(SUMIF(Resource_Planning!$P$49:$P$356,$P623,Resource_Planning!Z$49:Z$356))/Z418-1)</f>
        <v>0</v>
      </c>
      <c r="AA623" s="172">
        <f>IF(AA418=0,0,(SUMIF(Resource_Planning!$P$49:$P$356,$P623,Resource_Planning!AA$49:AA$356))/AA418-1)</f>
        <v>0</v>
      </c>
      <c r="AB623" s="172">
        <f>IF(AB418=0,0,(SUMIF(Resource_Planning!$P$49:$P$356,$P623,Resource_Planning!AB$49:AB$356))/AB418-1)</f>
        <v>0</v>
      </c>
      <c r="AC623" s="172">
        <f>IF(AC418=0,0,(SUMIF(Resource_Planning!$P$49:$P$356,$P623,Resource_Planning!AC$49:AC$356))/AC418-1)</f>
        <v>0</v>
      </c>
      <c r="AD623" s="172">
        <f>IF(AD418=0,0,(SUMIF(Resource_Planning!$P$49:$P$356,$P623,Resource_Planning!AD$49:AD$356))/AD418-1)</f>
        <v>0</v>
      </c>
      <c r="AE623" s="172">
        <f>IF(AE418=0,0,(SUMIF(Resource_Planning!$P$49:$P$356,$P623,Resource_Planning!AE$49:AE$356))/AE418-1)</f>
        <v>0</v>
      </c>
      <c r="AF623" s="172">
        <f>IF(AF418=0,0,(SUMIF(Resource_Planning!$P$49:$P$356,$P623,Resource_Planning!AF$49:AF$356))/AF418-1)</f>
        <v>0</v>
      </c>
      <c r="AG623" s="172">
        <f>IF(AG418=0,0,(SUMIF(Resource_Planning!$P$49:$P$356,$P623,Resource_Planning!AG$49:AG$356))/AG418-1)</f>
        <v>0</v>
      </c>
      <c r="AH623" s="172">
        <f>IF(AH418=0,0,(SUMIF(Resource_Planning!$P$49:$P$356,$P623,Resource_Planning!AH$49:AH$356))/AH418-1)</f>
        <v>0</v>
      </c>
      <c r="AI623" s="172">
        <f>IF(AI418=0,0,(SUMIF(Resource_Planning!$P$49:$P$356,$P623,Resource_Planning!AI$49:AI$356))/AI418-1)</f>
        <v>0</v>
      </c>
      <c r="AJ623" s="172">
        <f>IF(AJ418=0,0,(SUMIF(Resource_Planning!$P$49:$P$356,$P623,Resource_Planning!AJ$49:AJ$356))/AJ418-1)</f>
        <v>0</v>
      </c>
      <c r="AK623" s="172">
        <f>IF(AK418=0,0,(SUMIF(Resource_Planning!$P$49:$P$356,$P623,Resource_Planning!AK$49:AK$356))/AK418-1)</f>
        <v>0</v>
      </c>
      <c r="AL623" s="172">
        <f>IF(AL418=0,0,(SUMIF(Resource_Planning!$P$49:$P$356,$P623,Resource_Planning!AL$49:AL$356))/AL418-1)</f>
        <v>0</v>
      </c>
      <c r="AM623" s="172">
        <f>IF(AM418=0,0,(SUMIF(Resource_Planning!$P$49:$P$356,$P623,Resource_Planning!AM$49:AM$356))/AM418-1)</f>
        <v>0</v>
      </c>
      <c r="AN623" s="172">
        <f>IF(AN418=0,0,(SUMIF(Resource_Planning!$P$49:$P$356,$P623,Resource_Planning!AN$49:AN$356))/AN418-1)</f>
        <v>0</v>
      </c>
      <c r="AO623" s="172">
        <f>IF(AO418=0,0,(SUMIF(Resource_Planning!$P$49:$P$356,$P623,Resource_Planning!AO$49:AO$356))/AO418-1)</f>
        <v>0</v>
      </c>
      <c r="AP623" s="172">
        <f>IF(AP418=0,0,(SUMIF(Resource_Planning!$P$49:$P$356,$P623,Resource_Planning!AP$49:AP$356))/AP418-1)</f>
        <v>0</v>
      </c>
      <c r="AQ623" s="172">
        <f>IF(AQ418=0,0,(SUMIF(Resource_Planning!$P$49:$P$356,$P623,Resource_Planning!AQ$49:AQ$356))/AQ418-1)</f>
        <v>0</v>
      </c>
      <c r="AR623" s="172">
        <f>IF(AR418=0,0,(SUMIF(Resource_Planning!$P$49:$P$356,$P623,Resource_Planning!AR$49:AR$356))/AR418-1)</f>
        <v>0</v>
      </c>
      <c r="AS623" s="172">
        <f>IF(AS418=0,0,(SUMIF(Resource_Planning!$P$49:$P$356,$P623,Resource_Planning!AS$49:AS$356))/AS418-1)</f>
        <v>0</v>
      </c>
      <c r="AT623" s="172">
        <f>IF(AT418=0,0,(SUMIF(Resource_Planning!$P$49:$P$356,$P623,Resource_Planning!AT$49:AT$356))/AT418-1)</f>
        <v>0</v>
      </c>
      <c r="AU623" s="172">
        <f>IF(AU418=0,0,(SUMIF(Resource_Planning!$P$49:$P$356,$P623,Resource_Planning!AU$49:AU$356))/AU418-1)</f>
        <v>0</v>
      </c>
      <c r="AV623" s="172">
        <f>IF(AV418=0,0,(SUMIF(Resource_Planning!$P$49:$P$356,$P623,Resource_Planning!AV$49:AV$356))/AV418-1)</f>
        <v>0</v>
      </c>
      <c r="AW623" s="172">
        <f>IF(AW418=0,0,(SUMIF(Resource_Planning!$P$49:$P$356,$P623,Resource_Planning!AW$49:AW$356))/AW418-1)</f>
        <v>0</v>
      </c>
      <c r="AX623" s="172">
        <f>IF(AX418=0,0,(SUMIF(Resource_Planning!$P$49:$P$356,$P623,Resource_Planning!AX$49:AX$356))/AX418-1)</f>
        <v>0</v>
      </c>
      <c r="AY623" s="172">
        <f>IF(AY418=0,0,(SUMIF(Resource_Planning!$P$49:$P$356,$P623,Resource_Planning!AY$49:AY$356))/AY418-1)</f>
        <v>0</v>
      </c>
      <c r="AZ623" s="172">
        <f>IF(AZ418=0,0,(SUMIF(Resource_Planning!$P$49:$P$356,$P623,Resource_Planning!AZ$49:AZ$356))/AZ418-1)</f>
        <v>0</v>
      </c>
      <c r="BA623" s="172">
        <f>IF(BA418=0,0,(SUMIF(Resource_Planning!$P$49:$P$356,$P623,Resource_Planning!BA$49:BA$356))/BA418-1)</f>
        <v>0</v>
      </c>
      <c r="BB623" s="172">
        <f>IF(BB418=0,0,(SUMIF(Resource_Planning!$P$49:$P$356,$P623,Resource_Planning!BB$49:BB$356))/BB418-1)</f>
        <v>0</v>
      </c>
    </row>
    <row r="624" s="179" customFormat="1" hidden="1" outlineLevel="1">
      <c r="E624" s="37"/>
      <c r="K624" s="37"/>
      <c r="L624" s="37"/>
      <c r="M624" s="37"/>
      <c r="N624" s="37"/>
      <c r="P624" s="183">
        <f t="shared" si="108"/>
        <v>0</v>
      </c>
      <c r="Q624" s="37"/>
      <c r="R624" s="184"/>
      <c r="S624" s="172">
        <f>IF(S419=0,0,(SUMIF(Resource_Planning!$P$49:$P$356,$P624,Resource_Planning!S$49:S$356))/S419-1)</f>
        <v>0</v>
      </c>
      <c r="T624" s="172">
        <f>IF(T419=0,0,(SUMIF(Resource_Planning!$P$49:$P$356,$P624,Resource_Planning!T$49:T$356))/T419-1)</f>
        <v>0</v>
      </c>
      <c r="U624" s="172">
        <f>IF(U419=0,0,(SUMIF(Resource_Planning!$P$49:$P$356,$P624,Resource_Planning!U$49:U$356))/U419-1)</f>
        <v>0</v>
      </c>
      <c r="V624" s="172">
        <f>IF(V419=0,0,(SUMIF(Resource_Planning!$P$49:$P$356,$P624,Resource_Planning!V$49:V$356))/V419-1)</f>
        <v>0</v>
      </c>
      <c r="W624" s="172">
        <f>IF(W419=0,0,(SUMIF(Resource_Planning!$P$49:$P$356,$P624,Resource_Planning!W$49:W$356))/W419-1)</f>
        <v>0</v>
      </c>
      <c r="X624" s="172">
        <f>IF(X419=0,0,(SUMIF(Resource_Planning!$P$49:$P$356,$P624,Resource_Planning!X$49:X$356))/X419-1)</f>
        <v>0</v>
      </c>
      <c r="Y624" s="172">
        <f>IF(Y419=0,0,(SUMIF(Resource_Planning!$P$49:$P$356,$P624,Resource_Planning!Y$49:Y$356))/Y419-1)</f>
        <v>0</v>
      </c>
      <c r="Z624" s="172">
        <f>IF(Z419=0,0,(SUMIF(Resource_Planning!$P$49:$P$356,$P624,Resource_Planning!Z$49:Z$356))/Z419-1)</f>
        <v>0</v>
      </c>
      <c r="AA624" s="172">
        <f>IF(AA419=0,0,(SUMIF(Resource_Planning!$P$49:$P$356,$P624,Resource_Planning!AA$49:AA$356))/AA419-1)</f>
        <v>0</v>
      </c>
      <c r="AB624" s="172">
        <f>IF(AB419=0,0,(SUMIF(Resource_Planning!$P$49:$P$356,$P624,Resource_Planning!AB$49:AB$356))/AB419-1)</f>
        <v>0</v>
      </c>
      <c r="AC624" s="172">
        <f>IF(AC419=0,0,(SUMIF(Resource_Planning!$P$49:$P$356,$P624,Resource_Planning!AC$49:AC$356))/AC419-1)</f>
        <v>0</v>
      </c>
      <c r="AD624" s="172">
        <f>IF(AD419=0,0,(SUMIF(Resource_Planning!$P$49:$P$356,$P624,Resource_Planning!AD$49:AD$356))/AD419-1)</f>
        <v>0</v>
      </c>
      <c r="AE624" s="172">
        <f>IF(AE419=0,0,(SUMIF(Resource_Planning!$P$49:$P$356,$P624,Resource_Planning!AE$49:AE$356))/AE419-1)</f>
        <v>0</v>
      </c>
      <c r="AF624" s="172">
        <f>IF(AF419=0,0,(SUMIF(Resource_Planning!$P$49:$P$356,$P624,Resource_Planning!AF$49:AF$356))/AF419-1)</f>
        <v>0</v>
      </c>
      <c r="AG624" s="172">
        <f>IF(AG419=0,0,(SUMIF(Resource_Planning!$P$49:$P$356,$P624,Resource_Planning!AG$49:AG$356))/AG419-1)</f>
        <v>0</v>
      </c>
      <c r="AH624" s="172">
        <f>IF(AH419=0,0,(SUMIF(Resource_Planning!$P$49:$P$356,$P624,Resource_Planning!AH$49:AH$356))/AH419-1)</f>
        <v>0</v>
      </c>
      <c r="AI624" s="172">
        <f>IF(AI419=0,0,(SUMIF(Resource_Planning!$P$49:$P$356,$P624,Resource_Planning!AI$49:AI$356))/AI419-1)</f>
        <v>0</v>
      </c>
      <c r="AJ624" s="172">
        <f>IF(AJ419=0,0,(SUMIF(Resource_Planning!$P$49:$P$356,$P624,Resource_Planning!AJ$49:AJ$356))/AJ419-1)</f>
        <v>0</v>
      </c>
      <c r="AK624" s="172">
        <f>IF(AK419=0,0,(SUMIF(Resource_Planning!$P$49:$P$356,$P624,Resource_Planning!AK$49:AK$356))/AK419-1)</f>
        <v>0</v>
      </c>
      <c r="AL624" s="172">
        <f>IF(AL419=0,0,(SUMIF(Resource_Planning!$P$49:$P$356,$P624,Resource_Planning!AL$49:AL$356))/AL419-1)</f>
        <v>0</v>
      </c>
      <c r="AM624" s="172">
        <f>IF(AM419=0,0,(SUMIF(Resource_Planning!$P$49:$P$356,$P624,Resource_Planning!AM$49:AM$356))/AM419-1)</f>
        <v>0</v>
      </c>
      <c r="AN624" s="172">
        <f>IF(AN419=0,0,(SUMIF(Resource_Planning!$P$49:$P$356,$P624,Resource_Planning!AN$49:AN$356))/AN419-1)</f>
        <v>0</v>
      </c>
      <c r="AO624" s="172">
        <f>IF(AO419=0,0,(SUMIF(Resource_Planning!$P$49:$P$356,$P624,Resource_Planning!AO$49:AO$356))/AO419-1)</f>
        <v>0</v>
      </c>
      <c r="AP624" s="172">
        <f>IF(AP419=0,0,(SUMIF(Resource_Planning!$P$49:$P$356,$P624,Resource_Planning!AP$49:AP$356))/AP419-1)</f>
        <v>0</v>
      </c>
      <c r="AQ624" s="172">
        <f>IF(AQ419=0,0,(SUMIF(Resource_Planning!$P$49:$P$356,$P624,Resource_Planning!AQ$49:AQ$356))/AQ419-1)</f>
        <v>0</v>
      </c>
      <c r="AR624" s="172">
        <f>IF(AR419=0,0,(SUMIF(Resource_Planning!$P$49:$P$356,$P624,Resource_Planning!AR$49:AR$356))/AR419-1)</f>
        <v>0</v>
      </c>
      <c r="AS624" s="172">
        <f>IF(AS419=0,0,(SUMIF(Resource_Planning!$P$49:$P$356,$P624,Resource_Planning!AS$49:AS$356))/AS419-1)</f>
        <v>0</v>
      </c>
      <c r="AT624" s="172">
        <f>IF(AT419=0,0,(SUMIF(Resource_Planning!$P$49:$P$356,$P624,Resource_Planning!AT$49:AT$356))/AT419-1)</f>
        <v>0</v>
      </c>
      <c r="AU624" s="172">
        <f>IF(AU419=0,0,(SUMIF(Resource_Planning!$P$49:$P$356,$P624,Resource_Planning!AU$49:AU$356))/AU419-1)</f>
        <v>0</v>
      </c>
      <c r="AV624" s="172">
        <f>IF(AV419=0,0,(SUMIF(Resource_Planning!$P$49:$P$356,$P624,Resource_Planning!AV$49:AV$356))/AV419-1)</f>
        <v>0</v>
      </c>
      <c r="AW624" s="172">
        <f>IF(AW419=0,0,(SUMIF(Resource_Planning!$P$49:$P$356,$P624,Resource_Planning!AW$49:AW$356))/AW419-1)</f>
        <v>0</v>
      </c>
      <c r="AX624" s="172">
        <f>IF(AX419=0,0,(SUMIF(Resource_Planning!$P$49:$P$356,$P624,Resource_Planning!AX$49:AX$356))/AX419-1)</f>
        <v>0</v>
      </c>
      <c r="AY624" s="172">
        <f>IF(AY419=0,0,(SUMIF(Resource_Planning!$P$49:$P$356,$P624,Resource_Planning!AY$49:AY$356))/AY419-1)</f>
        <v>0</v>
      </c>
      <c r="AZ624" s="172">
        <f>IF(AZ419=0,0,(SUMIF(Resource_Planning!$P$49:$P$356,$P624,Resource_Planning!AZ$49:AZ$356))/AZ419-1)</f>
        <v>0</v>
      </c>
      <c r="BA624" s="172">
        <f>IF(BA419=0,0,(SUMIF(Resource_Planning!$P$49:$P$356,$P624,Resource_Planning!BA$49:BA$356))/BA419-1)</f>
        <v>0</v>
      </c>
      <c r="BB624" s="172">
        <f>IF(BB419=0,0,(SUMIF(Resource_Planning!$P$49:$P$356,$P624,Resource_Planning!BB$49:BB$356))/BB419-1)</f>
        <v>0</v>
      </c>
    </row>
    <row r="625" s="179" customFormat="1" hidden="1" outlineLevel="1">
      <c r="E625" s="37"/>
      <c r="K625" s="37"/>
      <c r="L625" s="37"/>
      <c r="M625" s="37"/>
      <c r="N625" s="37"/>
      <c r="P625" s="183">
        <f t="shared" si="108"/>
        <v>0</v>
      </c>
      <c r="Q625" s="37"/>
      <c r="R625" s="184"/>
      <c r="S625" s="172">
        <f>IF(S420=0,0,(SUMIF(Resource_Planning!$P$49:$P$356,$P625,Resource_Planning!S$49:S$356))/S420-1)</f>
        <v>0</v>
      </c>
      <c r="T625" s="172">
        <f>IF(T420=0,0,(SUMIF(Resource_Planning!$P$49:$P$356,$P625,Resource_Planning!T$49:T$356))/T420-1)</f>
        <v>0</v>
      </c>
      <c r="U625" s="172">
        <f>IF(U420=0,0,(SUMIF(Resource_Planning!$P$49:$P$356,$P625,Resource_Planning!U$49:U$356))/U420-1)</f>
        <v>0</v>
      </c>
      <c r="V625" s="172">
        <f>IF(V420=0,0,(SUMIF(Resource_Planning!$P$49:$P$356,$P625,Resource_Planning!V$49:V$356))/V420-1)</f>
        <v>0</v>
      </c>
      <c r="W625" s="172">
        <f>IF(W420=0,0,(SUMIF(Resource_Planning!$P$49:$P$356,$P625,Resource_Planning!W$49:W$356))/W420-1)</f>
        <v>0</v>
      </c>
      <c r="X625" s="172">
        <f>IF(X420=0,0,(SUMIF(Resource_Planning!$P$49:$P$356,$P625,Resource_Planning!X$49:X$356))/X420-1)</f>
        <v>0</v>
      </c>
      <c r="Y625" s="172">
        <f>IF(Y420=0,0,(SUMIF(Resource_Planning!$P$49:$P$356,$P625,Resource_Planning!Y$49:Y$356))/Y420-1)</f>
        <v>0</v>
      </c>
      <c r="Z625" s="172">
        <f>IF(Z420=0,0,(SUMIF(Resource_Planning!$P$49:$P$356,$P625,Resource_Planning!Z$49:Z$356))/Z420-1)</f>
        <v>0</v>
      </c>
      <c r="AA625" s="172">
        <f>IF(AA420=0,0,(SUMIF(Resource_Planning!$P$49:$P$356,$P625,Resource_Planning!AA$49:AA$356))/AA420-1)</f>
        <v>0</v>
      </c>
      <c r="AB625" s="172">
        <f>IF(AB420=0,0,(SUMIF(Resource_Planning!$P$49:$P$356,$P625,Resource_Planning!AB$49:AB$356))/AB420-1)</f>
        <v>0</v>
      </c>
      <c r="AC625" s="172">
        <f>IF(AC420=0,0,(SUMIF(Resource_Planning!$P$49:$P$356,$P625,Resource_Planning!AC$49:AC$356))/AC420-1)</f>
        <v>0</v>
      </c>
      <c r="AD625" s="172">
        <f>IF(AD420=0,0,(SUMIF(Resource_Planning!$P$49:$P$356,$P625,Resource_Planning!AD$49:AD$356))/AD420-1)</f>
        <v>0</v>
      </c>
      <c r="AE625" s="172">
        <f>IF(AE420=0,0,(SUMIF(Resource_Planning!$P$49:$P$356,$P625,Resource_Planning!AE$49:AE$356))/AE420-1)</f>
        <v>0</v>
      </c>
      <c r="AF625" s="172">
        <f>IF(AF420=0,0,(SUMIF(Resource_Planning!$P$49:$P$356,$P625,Resource_Planning!AF$49:AF$356))/AF420-1)</f>
        <v>0</v>
      </c>
      <c r="AG625" s="172">
        <f>IF(AG420=0,0,(SUMIF(Resource_Planning!$P$49:$P$356,$P625,Resource_Planning!AG$49:AG$356))/AG420-1)</f>
        <v>0</v>
      </c>
      <c r="AH625" s="172">
        <f>IF(AH420=0,0,(SUMIF(Resource_Planning!$P$49:$P$356,$P625,Resource_Planning!AH$49:AH$356))/AH420-1)</f>
        <v>0</v>
      </c>
      <c r="AI625" s="172">
        <f>IF(AI420=0,0,(SUMIF(Resource_Planning!$P$49:$P$356,$P625,Resource_Planning!AI$49:AI$356))/AI420-1)</f>
        <v>0</v>
      </c>
      <c r="AJ625" s="172">
        <f>IF(AJ420=0,0,(SUMIF(Resource_Planning!$P$49:$P$356,$P625,Resource_Planning!AJ$49:AJ$356))/AJ420-1)</f>
        <v>0</v>
      </c>
      <c r="AK625" s="172">
        <f>IF(AK420=0,0,(SUMIF(Resource_Planning!$P$49:$P$356,$P625,Resource_Planning!AK$49:AK$356))/AK420-1)</f>
        <v>0</v>
      </c>
      <c r="AL625" s="172">
        <f>IF(AL420=0,0,(SUMIF(Resource_Planning!$P$49:$P$356,$P625,Resource_Planning!AL$49:AL$356))/AL420-1)</f>
        <v>0</v>
      </c>
      <c r="AM625" s="172">
        <f>IF(AM420=0,0,(SUMIF(Resource_Planning!$P$49:$P$356,$P625,Resource_Planning!AM$49:AM$356))/AM420-1)</f>
        <v>0</v>
      </c>
      <c r="AN625" s="172">
        <f>IF(AN420=0,0,(SUMIF(Resource_Planning!$P$49:$P$356,$P625,Resource_Planning!AN$49:AN$356))/AN420-1)</f>
        <v>0</v>
      </c>
      <c r="AO625" s="172">
        <f>IF(AO420=0,0,(SUMIF(Resource_Planning!$P$49:$P$356,$P625,Resource_Planning!AO$49:AO$356))/AO420-1)</f>
        <v>0</v>
      </c>
      <c r="AP625" s="172">
        <f>IF(AP420=0,0,(SUMIF(Resource_Planning!$P$49:$P$356,$P625,Resource_Planning!AP$49:AP$356))/AP420-1)</f>
        <v>0</v>
      </c>
      <c r="AQ625" s="172">
        <f>IF(AQ420=0,0,(SUMIF(Resource_Planning!$P$49:$P$356,$P625,Resource_Planning!AQ$49:AQ$356))/AQ420-1)</f>
        <v>0</v>
      </c>
      <c r="AR625" s="172">
        <f>IF(AR420=0,0,(SUMIF(Resource_Planning!$P$49:$P$356,$P625,Resource_Planning!AR$49:AR$356))/AR420-1)</f>
        <v>0</v>
      </c>
      <c r="AS625" s="172">
        <f>IF(AS420=0,0,(SUMIF(Resource_Planning!$P$49:$P$356,$P625,Resource_Planning!AS$49:AS$356))/AS420-1)</f>
        <v>0</v>
      </c>
      <c r="AT625" s="172">
        <f>IF(AT420=0,0,(SUMIF(Resource_Planning!$P$49:$P$356,$P625,Resource_Planning!AT$49:AT$356))/AT420-1)</f>
        <v>0</v>
      </c>
      <c r="AU625" s="172">
        <f>IF(AU420=0,0,(SUMIF(Resource_Planning!$P$49:$P$356,$P625,Resource_Planning!AU$49:AU$356))/AU420-1)</f>
        <v>0</v>
      </c>
      <c r="AV625" s="172">
        <f>IF(AV420=0,0,(SUMIF(Resource_Planning!$P$49:$P$356,$P625,Resource_Planning!AV$49:AV$356))/AV420-1)</f>
        <v>0</v>
      </c>
      <c r="AW625" s="172">
        <f>IF(AW420=0,0,(SUMIF(Resource_Planning!$P$49:$P$356,$P625,Resource_Planning!AW$49:AW$356))/AW420-1)</f>
        <v>0</v>
      </c>
      <c r="AX625" s="172">
        <f>IF(AX420=0,0,(SUMIF(Resource_Planning!$P$49:$P$356,$P625,Resource_Planning!AX$49:AX$356))/AX420-1)</f>
        <v>0</v>
      </c>
      <c r="AY625" s="172">
        <f>IF(AY420=0,0,(SUMIF(Resource_Planning!$P$49:$P$356,$P625,Resource_Planning!AY$49:AY$356))/AY420-1)</f>
        <v>0</v>
      </c>
      <c r="AZ625" s="172">
        <f>IF(AZ420=0,0,(SUMIF(Resource_Planning!$P$49:$P$356,$P625,Resource_Planning!AZ$49:AZ$356))/AZ420-1)</f>
        <v>0</v>
      </c>
      <c r="BA625" s="172">
        <f>IF(BA420=0,0,(SUMIF(Resource_Planning!$P$49:$P$356,$P625,Resource_Planning!BA$49:BA$356))/BA420-1)</f>
        <v>0</v>
      </c>
      <c r="BB625" s="172">
        <f>IF(BB420=0,0,(SUMIF(Resource_Planning!$P$49:$P$356,$P625,Resource_Planning!BB$49:BB$356))/BB420-1)</f>
        <v>0</v>
      </c>
    </row>
    <row r="626" s="179" customFormat="1" hidden="1" outlineLevel="1">
      <c r="E626" s="37"/>
      <c r="K626" s="37"/>
      <c r="L626" s="37"/>
      <c r="M626" s="37"/>
      <c r="N626" s="37"/>
      <c r="P626" s="183">
        <f t="shared" si="108"/>
        <v>0</v>
      </c>
      <c r="Q626" s="37"/>
      <c r="R626" s="184"/>
      <c r="S626" s="172">
        <f>IF(S421=0,0,(SUMIF(Resource_Planning!$P$49:$P$356,$P626,Resource_Planning!S$49:S$356))/S421-1)</f>
        <v>0</v>
      </c>
      <c r="T626" s="172">
        <f>IF(T421=0,0,(SUMIF(Resource_Planning!$P$49:$P$356,$P626,Resource_Planning!T$49:T$356))/T421-1)</f>
        <v>0</v>
      </c>
      <c r="U626" s="172">
        <f>IF(U421=0,0,(SUMIF(Resource_Planning!$P$49:$P$356,$P626,Resource_Planning!U$49:U$356))/U421-1)</f>
        <v>0</v>
      </c>
      <c r="V626" s="172">
        <f>IF(V421=0,0,(SUMIF(Resource_Planning!$P$49:$P$356,$P626,Resource_Planning!V$49:V$356))/V421-1)</f>
        <v>0</v>
      </c>
      <c r="W626" s="172">
        <f>IF(W421=0,0,(SUMIF(Resource_Planning!$P$49:$P$356,$P626,Resource_Planning!W$49:W$356))/W421-1)</f>
        <v>0</v>
      </c>
      <c r="X626" s="172">
        <f>IF(X421=0,0,(SUMIF(Resource_Planning!$P$49:$P$356,$P626,Resource_Planning!X$49:X$356))/X421-1)</f>
        <v>0</v>
      </c>
      <c r="Y626" s="172">
        <f>IF(Y421=0,0,(SUMIF(Resource_Planning!$P$49:$P$356,$P626,Resource_Planning!Y$49:Y$356))/Y421-1)</f>
        <v>0</v>
      </c>
      <c r="Z626" s="172">
        <f>IF(Z421=0,0,(SUMIF(Resource_Planning!$P$49:$P$356,$P626,Resource_Planning!Z$49:Z$356))/Z421-1)</f>
        <v>0</v>
      </c>
      <c r="AA626" s="172">
        <f>IF(AA421=0,0,(SUMIF(Resource_Planning!$P$49:$P$356,$P626,Resource_Planning!AA$49:AA$356))/AA421-1)</f>
        <v>0</v>
      </c>
      <c r="AB626" s="172">
        <f>IF(AB421=0,0,(SUMIF(Resource_Planning!$P$49:$P$356,$P626,Resource_Planning!AB$49:AB$356))/AB421-1)</f>
        <v>0</v>
      </c>
      <c r="AC626" s="172">
        <f>IF(AC421=0,0,(SUMIF(Resource_Planning!$P$49:$P$356,$P626,Resource_Planning!AC$49:AC$356))/AC421-1)</f>
        <v>0</v>
      </c>
      <c r="AD626" s="172">
        <f>IF(AD421=0,0,(SUMIF(Resource_Planning!$P$49:$P$356,$P626,Resource_Planning!AD$49:AD$356))/AD421-1)</f>
        <v>0</v>
      </c>
      <c r="AE626" s="172">
        <f>IF(AE421=0,0,(SUMIF(Resource_Planning!$P$49:$P$356,$P626,Resource_Planning!AE$49:AE$356))/AE421-1)</f>
        <v>0</v>
      </c>
      <c r="AF626" s="172">
        <f>IF(AF421=0,0,(SUMIF(Resource_Planning!$P$49:$P$356,$P626,Resource_Planning!AF$49:AF$356))/AF421-1)</f>
        <v>0</v>
      </c>
      <c r="AG626" s="172">
        <f>IF(AG421=0,0,(SUMIF(Resource_Planning!$P$49:$P$356,$P626,Resource_Planning!AG$49:AG$356))/AG421-1)</f>
        <v>0</v>
      </c>
      <c r="AH626" s="172">
        <f>IF(AH421=0,0,(SUMIF(Resource_Planning!$P$49:$P$356,$P626,Resource_Planning!AH$49:AH$356))/AH421-1)</f>
        <v>0</v>
      </c>
      <c r="AI626" s="172">
        <f>IF(AI421=0,0,(SUMIF(Resource_Planning!$P$49:$P$356,$P626,Resource_Planning!AI$49:AI$356))/AI421-1)</f>
        <v>0</v>
      </c>
      <c r="AJ626" s="172">
        <f>IF(AJ421=0,0,(SUMIF(Resource_Planning!$P$49:$P$356,$P626,Resource_Planning!AJ$49:AJ$356))/AJ421-1)</f>
        <v>0</v>
      </c>
      <c r="AK626" s="172">
        <f>IF(AK421=0,0,(SUMIF(Resource_Planning!$P$49:$P$356,$P626,Resource_Planning!AK$49:AK$356))/AK421-1)</f>
        <v>0</v>
      </c>
      <c r="AL626" s="172">
        <f>IF(AL421=0,0,(SUMIF(Resource_Planning!$P$49:$P$356,$P626,Resource_Planning!AL$49:AL$356))/AL421-1)</f>
        <v>0</v>
      </c>
      <c r="AM626" s="172">
        <f>IF(AM421=0,0,(SUMIF(Resource_Planning!$P$49:$P$356,$P626,Resource_Planning!AM$49:AM$356))/AM421-1)</f>
        <v>0</v>
      </c>
      <c r="AN626" s="172">
        <f>IF(AN421=0,0,(SUMIF(Resource_Planning!$P$49:$P$356,$P626,Resource_Planning!AN$49:AN$356))/AN421-1)</f>
        <v>0</v>
      </c>
      <c r="AO626" s="172">
        <f>IF(AO421=0,0,(SUMIF(Resource_Planning!$P$49:$P$356,$P626,Resource_Planning!AO$49:AO$356))/AO421-1)</f>
        <v>0</v>
      </c>
      <c r="AP626" s="172">
        <f>IF(AP421=0,0,(SUMIF(Resource_Planning!$P$49:$P$356,$P626,Resource_Planning!AP$49:AP$356))/AP421-1)</f>
        <v>0</v>
      </c>
      <c r="AQ626" s="172">
        <f>IF(AQ421=0,0,(SUMIF(Resource_Planning!$P$49:$P$356,$P626,Resource_Planning!AQ$49:AQ$356))/AQ421-1)</f>
        <v>0</v>
      </c>
      <c r="AR626" s="172">
        <f>IF(AR421=0,0,(SUMIF(Resource_Planning!$P$49:$P$356,$P626,Resource_Planning!AR$49:AR$356))/AR421-1)</f>
        <v>0</v>
      </c>
      <c r="AS626" s="172">
        <f>IF(AS421=0,0,(SUMIF(Resource_Planning!$P$49:$P$356,$P626,Resource_Planning!AS$49:AS$356))/AS421-1)</f>
        <v>0</v>
      </c>
      <c r="AT626" s="172">
        <f>IF(AT421=0,0,(SUMIF(Resource_Planning!$P$49:$P$356,$P626,Resource_Planning!AT$49:AT$356))/AT421-1)</f>
        <v>0</v>
      </c>
      <c r="AU626" s="172">
        <f>IF(AU421=0,0,(SUMIF(Resource_Planning!$P$49:$P$356,$P626,Resource_Planning!AU$49:AU$356))/AU421-1)</f>
        <v>0</v>
      </c>
      <c r="AV626" s="172">
        <f>IF(AV421=0,0,(SUMIF(Resource_Planning!$P$49:$P$356,$P626,Resource_Planning!AV$49:AV$356))/AV421-1)</f>
        <v>0</v>
      </c>
      <c r="AW626" s="172">
        <f>IF(AW421=0,0,(SUMIF(Resource_Planning!$P$49:$P$356,$P626,Resource_Planning!AW$49:AW$356))/AW421-1)</f>
        <v>0</v>
      </c>
      <c r="AX626" s="172">
        <f>IF(AX421=0,0,(SUMIF(Resource_Planning!$P$49:$P$356,$P626,Resource_Planning!AX$49:AX$356))/AX421-1)</f>
        <v>0</v>
      </c>
      <c r="AY626" s="172">
        <f>IF(AY421=0,0,(SUMIF(Resource_Planning!$P$49:$P$356,$P626,Resource_Planning!AY$49:AY$356))/AY421-1)</f>
        <v>0</v>
      </c>
      <c r="AZ626" s="172">
        <f>IF(AZ421=0,0,(SUMIF(Resource_Planning!$P$49:$P$356,$P626,Resource_Planning!AZ$49:AZ$356))/AZ421-1)</f>
        <v>0</v>
      </c>
      <c r="BA626" s="172">
        <f>IF(BA421=0,0,(SUMIF(Resource_Planning!$P$49:$P$356,$P626,Resource_Planning!BA$49:BA$356))/BA421-1)</f>
        <v>0</v>
      </c>
      <c r="BB626" s="172">
        <f>IF(BB421=0,0,(SUMIF(Resource_Planning!$P$49:$P$356,$P626,Resource_Planning!BB$49:BB$356))/BB421-1)</f>
        <v>0</v>
      </c>
    </row>
    <row r="627" s="179" customFormat="1" hidden="1" outlineLevel="1">
      <c r="E627" s="37"/>
      <c r="K627" s="37"/>
      <c r="L627" s="37"/>
      <c r="M627" s="37"/>
      <c r="N627" s="37"/>
      <c r="P627" s="183">
        <f t="shared" si="108"/>
        <v>0</v>
      </c>
      <c r="Q627" s="37"/>
      <c r="R627" s="184"/>
      <c r="S627" s="172">
        <f>IF(S422=0,0,(SUMIF(Resource_Planning!$P$49:$P$356,$P627,Resource_Planning!S$49:S$356))/S422-1)</f>
        <v>0</v>
      </c>
      <c r="T627" s="172">
        <f>IF(T422=0,0,(SUMIF(Resource_Planning!$P$49:$P$356,$P627,Resource_Planning!T$49:T$356))/T422-1)</f>
        <v>0</v>
      </c>
      <c r="U627" s="172">
        <f>IF(U422=0,0,(SUMIF(Resource_Planning!$P$49:$P$356,$P627,Resource_Planning!U$49:U$356))/U422-1)</f>
        <v>0</v>
      </c>
      <c r="V627" s="172">
        <f>IF(V422=0,0,(SUMIF(Resource_Planning!$P$49:$P$356,$P627,Resource_Planning!V$49:V$356))/V422-1)</f>
        <v>0</v>
      </c>
      <c r="W627" s="172">
        <f>IF(W422=0,0,(SUMIF(Resource_Planning!$P$49:$P$356,$P627,Resource_Planning!W$49:W$356))/W422-1)</f>
        <v>0</v>
      </c>
      <c r="X627" s="172">
        <f>IF(X422=0,0,(SUMIF(Resource_Planning!$P$49:$P$356,$P627,Resource_Planning!X$49:X$356))/X422-1)</f>
        <v>0</v>
      </c>
      <c r="Y627" s="172">
        <f>IF(Y422=0,0,(SUMIF(Resource_Planning!$P$49:$P$356,$P627,Resource_Planning!Y$49:Y$356))/Y422-1)</f>
        <v>0</v>
      </c>
      <c r="Z627" s="172">
        <f>IF(Z422=0,0,(SUMIF(Resource_Planning!$P$49:$P$356,$P627,Resource_Planning!Z$49:Z$356))/Z422-1)</f>
        <v>0</v>
      </c>
      <c r="AA627" s="172">
        <f>IF(AA422=0,0,(SUMIF(Resource_Planning!$P$49:$P$356,$P627,Resource_Planning!AA$49:AA$356))/AA422-1)</f>
        <v>0</v>
      </c>
      <c r="AB627" s="172">
        <f>IF(AB422=0,0,(SUMIF(Resource_Planning!$P$49:$P$356,$P627,Resource_Planning!AB$49:AB$356))/AB422-1)</f>
        <v>0</v>
      </c>
      <c r="AC627" s="172">
        <f>IF(AC422=0,0,(SUMIF(Resource_Planning!$P$49:$P$356,$P627,Resource_Planning!AC$49:AC$356))/AC422-1)</f>
        <v>0</v>
      </c>
      <c r="AD627" s="172">
        <f>IF(AD422=0,0,(SUMIF(Resource_Planning!$P$49:$P$356,$P627,Resource_Planning!AD$49:AD$356))/AD422-1)</f>
        <v>0</v>
      </c>
      <c r="AE627" s="172">
        <f>IF(AE422=0,0,(SUMIF(Resource_Planning!$P$49:$P$356,$P627,Resource_Planning!AE$49:AE$356))/AE422-1)</f>
        <v>0</v>
      </c>
      <c r="AF627" s="172">
        <f>IF(AF422=0,0,(SUMIF(Resource_Planning!$P$49:$P$356,$P627,Resource_Planning!AF$49:AF$356))/AF422-1)</f>
        <v>0</v>
      </c>
      <c r="AG627" s="172">
        <f>IF(AG422=0,0,(SUMIF(Resource_Planning!$P$49:$P$356,$P627,Resource_Planning!AG$49:AG$356))/AG422-1)</f>
        <v>0</v>
      </c>
      <c r="AH627" s="172">
        <f>IF(AH422=0,0,(SUMIF(Resource_Planning!$P$49:$P$356,$P627,Resource_Planning!AH$49:AH$356))/AH422-1)</f>
        <v>0</v>
      </c>
      <c r="AI627" s="172">
        <f>IF(AI422=0,0,(SUMIF(Resource_Planning!$P$49:$P$356,$P627,Resource_Planning!AI$49:AI$356))/AI422-1)</f>
        <v>0</v>
      </c>
      <c r="AJ627" s="172">
        <f>IF(AJ422=0,0,(SUMIF(Resource_Planning!$P$49:$P$356,$P627,Resource_Planning!AJ$49:AJ$356))/AJ422-1)</f>
        <v>0</v>
      </c>
      <c r="AK627" s="172">
        <f>IF(AK422=0,0,(SUMIF(Resource_Planning!$P$49:$P$356,$P627,Resource_Planning!AK$49:AK$356))/AK422-1)</f>
        <v>0</v>
      </c>
      <c r="AL627" s="172">
        <f>IF(AL422=0,0,(SUMIF(Resource_Planning!$P$49:$P$356,$P627,Resource_Planning!AL$49:AL$356))/AL422-1)</f>
        <v>0</v>
      </c>
      <c r="AM627" s="172">
        <f>IF(AM422=0,0,(SUMIF(Resource_Planning!$P$49:$P$356,$P627,Resource_Planning!AM$49:AM$356))/AM422-1)</f>
        <v>0</v>
      </c>
      <c r="AN627" s="172">
        <f>IF(AN422=0,0,(SUMIF(Resource_Planning!$P$49:$P$356,$P627,Resource_Planning!AN$49:AN$356))/AN422-1)</f>
        <v>0</v>
      </c>
      <c r="AO627" s="172">
        <f>IF(AO422=0,0,(SUMIF(Resource_Planning!$P$49:$P$356,$P627,Resource_Planning!AO$49:AO$356))/AO422-1)</f>
        <v>0</v>
      </c>
      <c r="AP627" s="172">
        <f>IF(AP422=0,0,(SUMIF(Resource_Planning!$P$49:$P$356,$P627,Resource_Planning!AP$49:AP$356))/AP422-1)</f>
        <v>0</v>
      </c>
      <c r="AQ627" s="172">
        <f>IF(AQ422=0,0,(SUMIF(Resource_Planning!$P$49:$P$356,$P627,Resource_Planning!AQ$49:AQ$356))/AQ422-1)</f>
        <v>0</v>
      </c>
      <c r="AR627" s="172">
        <f>IF(AR422=0,0,(SUMIF(Resource_Planning!$P$49:$P$356,$P627,Resource_Planning!AR$49:AR$356))/AR422-1)</f>
        <v>0</v>
      </c>
      <c r="AS627" s="172">
        <f>IF(AS422=0,0,(SUMIF(Resource_Planning!$P$49:$P$356,$P627,Resource_Planning!AS$49:AS$356))/AS422-1)</f>
        <v>0</v>
      </c>
      <c r="AT627" s="172">
        <f>IF(AT422=0,0,(SUMIF(Resource_Planning!$P$49:$P$356,$P627,Resource_Planning!AT$49:AT$356))/AT422-1)</f>
        <v>0</v>
      </c>
      <c r="AU627" s="172">
        <f>IF(AU422=0,0,(SUMIF(Resource_Planning!$P$49:$P$356,$P627,Resource_Planning!AU$49:AU$356))/AU422-1)</f>
        <v>0</v>
      </c>
      <c r="AV627" s="172">
        <f>IF(AV422=0,0,(SUMIF(Resource_Planning!$P$49:$P$356,$P627,Resource_Planning!AV$49:AV$356))/AV422-1)</f>
        <v>0</v>
      </c>
      <c r="AW627" s="172">
        <f>IF(AW422=0,0,(SUMIF(Resource_Planning!$P$49:$P$356,$P627,Resource_Planning!AW$49:AW$356))/AW422-1)</f>
        <v>0</v>
      </c>
      <c r="AX627" s="172">
        <f>IF(AX422=0,0,(SUMIF(Resource_Planning!$P$49:$P$356,$P627,Resource_Planning!AX$49:AX$356))/AX422-1)</f>
        <v>0</v>
      </c>
      <c r="AY627" s="172">
        <f>IF(AY422=0,0,(SUMIF(Resource_Planning!$P$49:$P$356,$P627,Resource_Planning!AY$49:AY$356))/AY422-1)</f>
        <v>0</v>
      </c>
      <c r="AZ627" s="172">
        <f>IF(AZ422=0,0,(SUMIF(Resource_Planning!$P$49:$P$356,$P627,Resource_Planning!AZ$49:AZ$356))/AZ422-1)</f>
        <v>0</v>
      </c>
      <c r="BA627" s="172">
        <f>IF(BA422=0,0,(SUMIF(Resource_Planning!$P$49:$P$356,$P627,Resource_Planning!BA$49:BA$356))/BA422-1)</f>
        <v>0</v>
      </c>
      <c r="BB627" s="172">
        <f>IF(BB422=0,0,(SUMIF(Resource_Planning!$P$49:$P$356,$P627,Resource_Planning!BB$49:BB$356))/BB422-1)</f>
        <v>0</v>
      </c>
    </row>
    <row r="628" s="179" customFormat="1" hidden="1" outlineLevel="1">
      <c r="E628" s="37"/>
      <c r="K628" s="37"/>
      <c r="L628" s="37"/>
      <c r="M628" s="37"/>
      <c r="N628" s="37"/>
      <c r="P628" s="183">
        <f t="shared" si="108"/>
        <v>0</v>
      </c>
      <c r="Q628" s="37"/>
      <c r="R628" s="184"/>
      <c r="S628" s="172">
        <f>IF(S423=0,0,(SUMIF(Resource_Planning!$P$49:$P$356,$P628,Resource_Planning!S$49:S$356))/S423-1)</f>
        <v>0</v>
      </c>
      <c r="T628" s="172">
        <f>IF(T423=0,0,(SUMIF(Resource_Planning!$P$49:$P$356,$P628,Resource_Planning!T$49:T$356))/T423-1)</f>
        <v>0</v>
      </c>
      <c r="U628" s="172">
        <f>IF(U423=0,0,(SUMIF(Resource_Planning!$P$49:$P$356,$P628,Resource_Planning!U$49:U$356))/U423-1)</f>
        <v>0</v>
      </c>
      <c r="V628" s="172">
        <f>IF(V423=0,0,(SUMIF(Resource_Planning!$P$49:$P$356,$P628,Resource_Planning!V$49:V$356))/V423-1)</f>
        <v>0</v>
      </c>
      <c r="W628" s="172">
        <f>IF(W423=0,0,(SUMIF(Resource_Planning!$P$49:$P$356,$P628,Resource_Planning!W$49:W$356))/W423-1)</f>
        <v>0</v>
      </c>
      <c r="X628" s="172">
        <f>IF(X423=0,0,(SUMIF(Resource_Planning!$P$49:$P$356,$P628,Resource_Planning!X$49:X$356))/X423-1)</f>
        <v>0</v>
      </c>
      <c r="Y628" s="172">
        <f>IF(Y423=0,0,(SUMIF(Resource_Planning!$P$49:$P$356,$P628,Resource_Planning!Y$49:Y$356))/Y423-1)</f>
        <v>0</v>
      </c>
      <c r="Z628" s="172">
        <f>IF(Z423=0,0,(SUMIF(Resource_Planning!$P$49:$P$356,$P628,Resource_Planning!Z$49:Z$356))/Z423-1)</f>
        <v>0</v>
      </c>
      <c r="AA628" s="172">
        <f>IF(AA423=0,0,(SUMIF(Resource_Planning!$P$49:$P$356,$P628,Resource_Planning!AA$49:AA$356))/AA423-1)</f>
        <v>0</v>
      </c>
      <c r="AB628" s="172">
        <f>IF(AB423=0,0,(SUMIF(Resource_Planning!$P$49:$P$356,$P628,Resource_Planning!AB$49:AB$356))/AB423-1)</f>
        <v>0</v>
      </c>
      <c r="AC628" s="172">
        <f>IF(AC423=0,0,(SUMIF(Resource_Planning!$P$49:$P$356,$P628,Resource_Planning!AC$49:AC$356))/AC423-1)</f>
        <v>0</v>
      </c>
      <c r="AD628" s="172">
        <f>IF(AD423=0,0,(SUMIF(Resource_Planning!$P$49:$P$356,$P628,Resource_Planning!AD$49:AD$356))/AD423-1)</f>
        <v>0</v>
      </c>
      <c r="AE628" s="172">
        <f>IF(AE423=0,0,(SUMIF(Resource_Planning!$P$49:$P$356,$P628,Resource_Planning!AE$49:AE$356))/AE423-1)</f>
        <v>0</v>
      </c>
      <c r="AF628" s="172">
        <f>IF(AF423=0,0,(SUMIF(Resource_Planning!$P$49:$P$356,$P628,Resource_Planning!AF$49:AF$356))/AF423-1)</f>
        <v>0</v>
      </c>
      <c r="AG628" s="172">
        <f>IF(AG423=0,0,(SUMIF(Resource_Planning!$P$49:$P$356,$P628,Resource_Planning!AG$49:AG$356))/AG423-1)</f>
        <v>0</v>
      </c>
      <c r="AH628" s="172">
        <f>IF(AH423=0,0,(SUMIF(Resource_Planning!$P$49:$P$356,$P628,Resource_Planning!AH$49:AH$356))/AH423-1)</f>
        <v>0</v>
      </c>
      <c r="AI628" s="172">
        <f>IF(AI423=0,0,(SUMIF(Resource_Planning!$P$49:$P$356,$P628,Resource_Planning!AI$49:AI$356))/AI423-1)</f>
        <v>0</v>
      </c>
      <c r="AJ628" s="172">
        <f>IF(AJ423=0,0,(SUMIF(Resource_Planning!$P$49:$P$356,$P628,Resource_Planning!AJ$49:AJ$356))/AJ423-1)</f>
        <v>0</v>
      </c>
      <c r="AK628" s="172">
        <f>IF(AK423=0,0,(SUMIF(Resource_Planning!$P$49:$P$356,$P628,Resource_Planning!AK$49:AK$356))/AK423-1)</f>
        <v>0</v>
      </c>
      <c r="AL628" s="172">
        <f>IF(AL423=0,0,(SUMIF(Resource_Planning!$P$49:$P$356,$P628,Resource_Planning!AL$49:AL$356))/AL423-1)</f>
        <v>0</v>
      </c>
      <c r="AM628" s="172">
        <f>IF(AM423=0,0,(SUMIF(Resource_Planning!$P$49:$P$356,$P628,Resource_Planning!AM$49:AM$356))/AM423-1)</f>
        <v>0</v>
      </c>
      <c r="AN628" s="172">
        <f>IF(AN423=0,0,(SUMIF(Resource_Planning!$P$49:$P$356,$P628,Resource_Planning!AN$49:AN$356))/AN423-1)</f>
        <v>0</v>
      </c>
      <c r="AO628" s="172">
        <f>IF(AO423=0,0,(SUMIF(Resource_Planning!$P$49:$P$356,$P628,Resource_Planning!AO$49:AO$356))/AO423-1)</f>
        <v>0</v>
      </c>
      <c r="AP628" s="172">
        <f>IF(AP423=0,0,(SUMIF(Resource_Planning!$P$49:$P$356,$P628,Resource_Planning!AP$49:AP$356))/AP423-1)</f>
        <v>0</v>
      </c>
      <c r="AQ628" s="172">
        <f>IF(AQ423=0,0,(SUMIF(Resource_Planning!$P$49:$P$356,$P628,Resource_Planning!AQ$49:AQ$356))/AQ423-1)</f>
        <v>0</v>
      </c>
      <c r="AR628" s="172">
        <f>IF(AR423=0,0,(SUMIF(Resource_Planning!$P$49:$P$356,$P628,Resource_Planning!AR$49:AR$356))/AR423-1)</f>
        <v>0</v>
      </c>
      <c r="AS628" s="172">
        <f>IF(AS423=0,0,(SUMIF(Resource_Planning!$P$49:$P$356,$P628,Resource_Planning!AS$49:AS$356))/AS423-1)</f>
        <v>0</v>
      </c>
      <c r="AT628" s="172">
        <f>IF(AT423=0,0,(SUMIF(Resource_Planning!$P$49:$P$356,$P628,Resource_Planning!AT$49:AT$356))/AT423-1)</f>
        <v>0</v>
      </c>
      <c r="AU628" s="172">
        <f>IF(AU423=0,0,(SUMIF(Resource_Planning!$P$49:$P$356,$P628,Resource_Planning!AU$49:AU$356))/AU423-1)</f>
        <v>0</v>
      </c>
      <c r="AV628" s="172">
        <f>IF(AV423=0,0,(SUMIF(Resource_Planning!$P$49:$P$356,$P628,Resource_Planning!AV$49:AV$356))/AV423-1)</f>
        <v>0</v>
      </c>
      <c r="AW628" s="172">
        <f>IF(AW423=0,0,(SUMIF(Resource_Planning!$P$49:$P$356,$P628,Resource_Planning!AW$49:AW$356))/AW423-1)</f>
        <v>0</v>
      </c>
      <c r="AX628" s="172">
        <f>IF(AX423=0,0,(SUMIF(Resource_Planning!$P$49:$P$356,$P628,Resource_Planning!AX$49:AX$356))/AX423-1)</f>
        <v>0</v>
      </c>
      <c r="AY628" s="172">
        <f>IF(AY423=0,0,(SUMIF(Resource_Planning!$P$49:$P$356,$P628,Resource_Planning!AY$49:AY$356))/AY423-1)</f>
        <v>0</v>
      </c>
      <c r="AZ628" s="172">
        <f>IF(AZ423=0,0,(SUMIF(Resource_Planning!$P$49:$P$356,$P628,Resource_Planning!AZ$49:AZ$356))/AZ423-1)</f>
        <v>0</v>
      </c>
      <c r="BA628" s="172">
        <f>IF(BA423=0,0,(SUMIF(Resource_Planning!$P$49:$P$356,$P628,Resource_Planning!BA$49:BA$356))/BA423-1)</f>
        <v>0</v>
      </c>
      <c r="BB628" s="172">
        <f>IF(BB423=0,0,(SUMIF(Resource_Planning!$P$49:$P$356,$P628,Resource_Planning!BB$49:BB$356))/BB423-1)</f>
        <v>0</v>
      </c>
    </row>
    <row r="629" s="179" customFormat="1" hidden="1" outlineLevel="1">
      <c r="E629" s="37"/>
      <c r="K629" s="37"/>
      <c r="L629" s="37"/>
      <c r="M629" s="37"/>
      <c r="N629" s="37"/>
      <c r="P629" s="183">
        <f t="shared" si="108"/>
        <v>0</v>
      </c>
      <c r="Q629" s="37"/>
      <c r="R629" s="184"/>
      <c r="S629" s="172">
        <f>IF(S424=0,0,(SUMIF(Resource_Planning!$P$49:$P$356,$P629,Resource_Planning!S$49:S$356))/S424-1)</f>
        <v>0</v>
      </c>
      <c r="T629" s="172">
        <f>IF(T424=0,0,(SUMIF(Resource_Planning!$P$49:$P$356,$P629,Resource_Planning!T$49:T$356))/T424-1)</f>
        <v>0</v>
      </c>
      <c r="U629" s="172">
        <f>IF(U424=0,0,(SUMIF(Resource_Planning!$P$49:$P$356,$P629,Resource_Planning!U$49:U$356))/U424-1)</f>
        <v>0</v>
      </c>
      <c r="V629" s="172">
        <f>IF(V424=0,0,(SUMIF(Resource_Planning!$P$49:$P$356,$P629,Resource_Planning!V$49:V$356))/V424-1)</f>
        <v>0</v>
      </c>
      <c r="W629" s="172">
        <f>IF(W424=0,0,(SUMIF(Resource_Planning!$P$49:$P$356,$P629,Resource_Planning!W$49:W$356))/W424-1)</f>
        <v>0</v>
      </c>
      <c r="X629" s="172">
        <f>IF(X424=0,0,(SUMIF(Resource_Planning!$P$49:$P$356,$P629,Resource_Planning!X$49:X$356))/X424-1)</f>
        <v>0</v>
      </c>
      <c r="Y629" s="172">
        <f>IF(Y424=0,0,(SUMIF(Resource_Planning!$P$49:$P$356,$P629,Resource_Planning!Y$49:Y$356))/Y424-1)</f>
        <v>0</v>
      </c>
      <c r="Z629" s="172">
        <f>IF(Z424=0,0,(SUMIF(Resource_Planning!$P$49:$P$356,$P629,Resource_Planning!Z$49:Z$356))/Z424-1)</f>
        <v>0</v>
      </c>
      <c r="AA629" s="172">
        <f>IF(AA424=0,0,(SUMIF(Resource_Planning!$P$49:$P$356,$P629,Resource_Planning!AA$49:AA$356))/AA424-1)</f>
        <v>0</v>
      </c>
      <c r="AB629" s="172">
        <f>IF(AB424=0,0,(SUMIF(Resource_Planning!$P$49:$P$356,$P629,Resource_Planning!AB$49:AB$356))/AB424-1)</f>
        <v>0</v>
      </c>
      <c r="AC629" s="172">
        <f>IF(AC424=0,0,(SUMIF(Resource_Planning!$P$49:$P$356,$P629,Resource_Planning!AC$49:AC$356))/AC424-1)</f>
        <v>0</v>
      </c>
      <c r="AD629" s="172">
        <f>IF(AD424=0,0,(SUMIF(Resource_Planning!$P$49:$P$356,$P629,Resource_Planning!AD$49:AD$356))/AD424-1)</f>
        <v>0</v>
      </c>
      <c r="AE629" s="172">
        <f>IF(AE424=0,0,(SUMIF(Resource_Planning!$P$49:$P$356,$P629,Resource_Planning!AE$49:AE$356))/AE424-1)</f>
        <v>0</v>
      </c>
      <c r="AF629" s="172">
        <f>IF(AF424=0,0,(SUMIF(Resource_Planning!$P$49:$P$356,$P629,Resource_Planning!AF$49:AF$356))/AF424-1)</f>
        <v>0</v>
      </c>
      <c r="AG629" s="172">
        <f>IF(AG424=0,0,(SUMIF(Resource_Planning!$P$49:$P$356,$P629,Resource_Planning!AG$49:AG$356))/AG424-1)</f>
        <v>0</v>
      </c>
      <c r="AH629" s="172">
        <f>IF(AH424=0,0,(SUMIF(Resource_Planning!$P$49:$P$356,$P629,Resource_Planning!AH$49:AH$356))/AH424-1)</f>
        <v>0</v>
      </c>
      <c r="AI629" s="172">
        <f>IF(AI424=0,0,(SUMIF(Resource_Planning!$P$49:$P$356,$P629,Resource_Planning!AI$49:AI$356))/AI424-1)</f>
        <v>0</v>
      </c>
      <c r="AJ629" s="172">
        <f>IF(AJ424=0,0,(SUMIF(Resource_Planning!$P$49:$P$356,$P629,Resource_Planning!AJ$49:AJ$356))/AJ424-1)</f>
        <v>0</v>
      </c>
      <c r="AK629" s="172">
        <f>IF(AK424=0,0,(SUMIF(Resource_Planning!$P$49:$P$356,$P629,Resource_Planning!AK$49:AK$356))/AK424-1)</f>
        <v>0</v>
      </c>
      <c r="AL629" s="172">
        <f>IF(AL424=0,0,(SUMIF(Resource_Planning!$P$49:$P$356,$P629,Resource_Planning!AL$49:AL$356))/AL424-1)</f>
        <v>0</v>
      </c>
      <c r="AM629" s="172">
        <f>IF(AM424=0,0,(SUMIF(Resource_Planning!$P$49:$P$356,$P629,Resource_Planning!AM$49:AM$356))/AM424-1)</f>
        <v>0</v>
      </c>
      <c r="AN629" s="172">
        <f>IF(AN424=0,0,(SUMIF(Resource_Planning!$P$49:$P$356,$P629,Resource_Planning!AN$49:AN$356))/AN424-1)</f>
        <v>0</v>
      </c>
      <c r="AO629" s="172">
        <f>IF(AO424=0,0,(SUMIF(Resource_Planning!$P$49:$P$356,$P629,Resource_Planning!AO$49:AO$356))/AO424-1)</f>
        <v>0</v>
      </c>
      <c r="AP629" s="172">
        <f>IF(AP424=0,0,(SUMIF(Resource_Planning!$P$49:$P$356,$P629,Resource_Planning!AP$49:AP$356))/AP424-1)</f>
        <v>0</v>
      </c>
      <c r="AQ629" s="172">
        <f>IF(AQ424=0,0,(SUMIF(Resource_Planning!$P$49:$P$356,$P629,Resource_Planning!AQ$49:AQ$356))/AQ424-1)</f>
        <v>0</v>
      </c>
      <c r="AR629" s="172">
        <f>IF(AR424=0,0,(SUMIF(Resource_Planning!$P$49:$P$356,$P629,Resource_Planning!AR$49:AR$356))/AR424-1)</f>
        <v>0</v>
      </c>
      <c r="AS629" s="172">
        <f>IF(AS424=0,0,(SUMIF(Resource_Planning!$P$49:$P$356,$P629,Resource_Planning!AS$49:AS$356))/AS424-1)</f>
        <v>0</v>
      </c>
      <c r="AT629" s="172">
        <f>IF(AT424=0,0,(SUMIF(Resource_Planning!$P$49:$P$356,$P629,Resource_Planning!AT$49:AT$356))/AT424-1)</f>
        <v>0</v>
      </c>
      <c r="AU629" s="172">
        <f>IF(AU424=0,0,(SUMIF(Resource_Planning!$P$49:$P$356,$P629,Resource_Planning!AU$49:AU$356))/AU424-1)</f>
        <v>0</v>
      </c>
      <c r="AV629" s="172">
        <f>IF(AV424=0,0,(SUMIF(Resource_Planning!$P$49:$P$356,$P629,Resource_Planning!AV$49:AV$356))/AV424-1)</f>
        <v>0</v>
      </c>
      <c r="AW629" s="172">
        <f>IF(AW424=0,0,(SUMIF(Resource_Planning!$P$49:$P$356,$P629,Resource_Planning!AW$49:AW$356))/AW424-1)</f>
        <v>0</v>
      </c>
      <c r="AX629" s="172">
        <f>IF(AX424=0,0,(SUMIF(Resource_Planning!$P$49:$P$356,$P629,Resource_Planning!AX$49:AX$356))/AX424-1)</f>
        <v>0</v>
      </c>
      <c r="AY629" s="172">
        <f>IF(AY424=0,0,(SUMIF(Resource_Planning!$P$49:$P$356,$P629,Resource_Planning!AY$49:AY$356))/AY424-1)</f>
        <v>0</v>
      </c>
      <c r="AZ629" s="172">
        <f>IF(AZ424=0,0,(SUMIF(Resource_Planning!$P$49:$P$356,$P629,Resource_Planning!AZ$49:AZ$356))/AZ424-1)</f>
        <v>0</v>
      </c>
      <c r="BA629" s="172">
        <f>IF(BA424=0,0,(SUMIF(Resource_Planning!$P$49:$P$356,$P629,Resource_Planning!BA$49:BA$356))/BA424-1)</f>
        <v>0</v>
      </c>
      <c r="BB629" s="172">
        <f>IF(BB424=0,0,(SUMIF(Resource_Planning!$P$49:$P$356,$P629,Resource_Planning!BB$49:BB$356))/BB424-1)</f>
        <v>0</v>
      </c>
    </row>
    <row r="630" s="179" customFormat="1" hidden="1" outlineLevel="1">
      <c r="E630" s="37"/>
      <c r="K630" s="37"/>
      <c r="L630" s="37"/>
      <c r="M630" s="37"/>
      <c r="N630" s="37"/>
      <c r="P630" s="183">
        <f t="shared" si="108"/>
        <v>0</v>
      </c>
      <c r="Q630" s="37"/>
      <c r="R630" s="184"/>
      <c r="S630" s="172">
        <f>IF(S425=0,0,(SUMIF(Resource_Planning!$P$49:$P$356,$P630,Resource_Planning!S$49:S$356))/S425-1)</f>
        <v>0</v>
      </c>
      <c r="T630" s="172">
        <f>IF(T425=0,0,(SUMIF(Resource_Planning!$P$49:$P$356,$P630,Resource_Planning!T$49:T$356))/T425-1)</f>
        <v>0</v>
      </c>
      <c r="U630" s="172">
        <f>IF(U425=0,0,(SUMIF(Resource_Planning!$P$49:$P$356,$P630,Resource_Planning!U$49:U$356))/U425-1)</f>
        <v>0</v>
      </c>
      <c r="V630" s="172">
        <f>IF(V425=0,0,(SUMIF(Resource_Planning!$P$49:$P$356,$P630,Resource_Planning!V$49:V$356))/V425-1)</f>
        <v>0</v>
      </c>
      <c r="W630" s="172">
        <f>IF(W425=0,0,(SUMIF(Resource_Planning!$P$49:$P$356,$P630,Resource_Planning!W$49:W$356))/W425-1)</f>
        <v>0</v>
      </c>
      <c r="X630" s="172">
        <f>IF(X425=0,0,(SUMIF(Resource_Planning!$P$49:$P$356,$P630,Resource_Planning!X$49:X$356))/X425-1)</f>
        <v>0</v>
      </c>
      <c r="Y630" s="172">
        <f>IF(Y425=0,0,(SUMIF(Resource_Planning!$P$49:$P$356,$P630,Resource_Planning!Y$49:Y$356))/Y425-1)</f>
        <v>0</v>
      </c>
      <c r="Z630" s="172">
        <f>IF(Z425=0,0,(SUMIF(Resource_Planning!$P$49:$P$356,$P630,Resource_Planning!Z$49:Z$356))/Z425-1)</f>
        <v>0</v>
      </c>
      <c r="AA630" s="172">
        <f>IF(AA425=0,0,(SUMIF(Resource_Planning!$P$49:$P$356,$P630,Resource_Planning!AA$49:AA$356))/AA425-1)</f>
        <v>0</v>
      </c>
      <c r="AB630" s="172">
        <f>IF(AB425=0,0,(SUMIF(Resource_Planning!$P$49:$P$356,$P630,Resource_Planning!AB$49:AB$356))/AB425-1)</f>
        <v>0</v>
      </c>
      <c r="AC630" s="172">
        <f>IF(AC425=0,0,(SUMIF(Resource_Planning!$P$49:$P$356,$P630,Resource_Planning!AC$49:AC$356))/AC425-1)</f>
        <v>0</v>
      </c>
      <c r="AD630" s="172">
        <f>IF(AD425=0,0,(SUMIF(Resource_Planning!$P$49:$P$356,$P630,Resource_Planning!AD$49:AD$356))/AD425-1)</f>
        <v>0</v>
      </c>
      <c r="AE630" s="172">
        <f>IF(AE425=0,0,(SUMIF(Resource_Planning!$P$49:$P$356,$P630,Resource_Planning!AE$49:AE$356))/AE425-1)</f>
        <v>0</v>
      </c>
      <c r="AF630" s="172">
        <f>IF(AF425=0,0,(SUMIF(Resource_Planning!$P$49:$P$356,$P630,Resource_Planning!AF$49:AF$356))/AF425-1)</f>
        <v>0</v>
      </c>
      <c r="AG630" s="172">
        <f>IF(AG425=0,0,(SUMIF(Resource_Planning!$P$49:$P$356,$P630,Resource_Planning!AG$49:AG$356))/AG425-1)</f>
        <v>0</v>
      </c>
      <c r="AH630" s="172">
        <f>IF(AH425=0,0,(SUMIF(Resource_Planning!$P$49:$P$356,$P630,Resource_Planning!AH$49:AH$356))/AH425-1)</f>
        <v>0</v>
      </c>
      <c r="AI630" s="172">
        <f>IF(AI425=0,0,(SUMIF(Resource_Planning!$P$49:$P$356,$P630,Resource_Planning!AI$49:AI$356))/AI425-1)</f>
        <v>0</v>
      </c>
      <c r="AJ630" s="172">
        <f>IF(AJ425=0,0,(SUMIF(Resource_Planning!$P$49:$P$356,$P630,Resource_Planning!AJ$49:AJ$356))/AJ425-1)</f>
        <v>0</v>
      </c>
      <c r="AK630" s="172">
        <f>IF(AK425=0,0,(SUMIF(Resource_Planning!$P$49:$P$356,$P630,Resource_Planning!AK$49:AK$356))/AK425-1)</f>
        <v>0</v>
      </c>
      <c r="AL630" s="172">
        <f>IF(AL425=0,0,(SUMIF(Resource_Planning!$P$49:$P$356,$P630,Resource_Planning!AL$49:AL$356))/AL425-1)</f>
        <v>0</v>
      </c>
      <c r="AM630" s="172">
        <f>IF(AM425=0,0,(SUMIF(Resource_Planning!$P$49:$P$356,$P630,Resource_Planning!AM$49:AM$356))/AM425-1)</f>
        <v>0</v>
      </c>
      <c r="AN630" s="172">
        <f>IF(AN425=0,0,(SUMIF(Resource_Planning!$P$49:$P$356,$P630,Resource_Planning!AN$49:AN$356))/AN425-1)</f>
        <v>0</v>
      </c>
      <c r="AO630" s="172">
        <f>IF(AO425=0,0,(SUMIF(Resource_Planning!$P$49:$P$356,$P630,Resource_Planning!AO$49:AO$356))/AO425-1)</f>
        <v>0</v>
      </c>
      <c r="AP630" s="172">
        <f>IF(AP425=0,0,(SUMIF(Resource_Planning!$P$49:$P$356,$P630,Resource_Planning!AP$49:AP$356))/AP425-1)</f>
        <v>0</v>
      </c>
      <c r="AQ630" s="172">
        <f>IF(AQ425=0,0,(SUMIF(Resource_Planning!$P$49:$P$356,$P630,Resource_Planning!AQ$49:AQ$356))/AQ425-1)</f>
        <v>0</v>
      </c>
      <c r="AR630" s="172">
        <f>IF(AR425=0,0,(SUMIF(Resource_Planning!$P$49:$P$356,$P630,Resource_Planning!AR$49:AR$356))/AR425-1)</f>
        <v>0</v>
      </c>
      <c r="AS630" s="172">
        <f>IF(AS425=0,0,(SUMIF(Resource_Planning!$P$49:$P$356,$P630,Resource_Planning!AS$49:AS$356))/AS425-1)</f>
        <v>0</v>
      </c>
      <c r="AT630" s="172">
        <f>IF(AT425=0,0,(SUMIF(Resource_Planning!$P$49:$P$356,$P630,Resource_Planning!AT$49:AT$356))/AT425-1)</f>
        <v>0</v>
      </c>
      <c r="AU630" s="172">
        <f>IF(AU425=0,0,(SUMIF(Resource_Planning!$P$49:$P$356,$P630,Resource_Planning!AU$49:AU$356))/AU425-1)</f>
        <v>0</v>
      </c>
      <c r="AV630" s="172">
        <f>IF(AV425=0,0,(SUMIF(Resource_Planning!$P$49:$P$356,$P630,Resource_Planning!AV$49:AV$356))/AV425-1)</f>
        <v>0</v>
      </c>
      <c r="AW630" s="172">
        <f>IF(AW425=0,0,(SUMIF(Resource_Planning!$P$49:$P$356,$P630,Resource_Planning!AW$49:AW$356))/AW425-1)</f>
        <v>0</v>
      </c>
      <c r="AX630" s="172">
        <f>IF(AX425=0,0,(SUMIF(Resource_Planning!$P$49:$P$356,$P630,Resource_Planning!AX$49:AX$356))/AX425-1)</f>
        <v>0</v>
      </c>
      <c r="AY630" s="172">
        <f>IF(AY425=0,0,(SUMIF(Resource_Planning!$P$49:$P$356,$P630,Resource_Planning!AY$49:AY$356))/AY425-1)</f>
        <v>0</v>
      </c>
      <c r="AZ630" s="172">
        <f>IF(AZ425=0,0,(SUMIF(Resource_Planning!$P$49:$P$356,$P630,Resource_Planning!AZ$49:AZ$356))/AZ425-1)</f>
        <v>0</v>
      </c>
      <c r="BA630" s="172">
        <f>IF(BA425=0,0,(SUMIF(Resource_Planning!$P$49:$P$356,$P630,Resource_Planning!BA$49:BA$356))/BA425-1)</f>
        <v>0</v>
      </c>
      <c r="BB630" s="172">
        <f>IF(BB425=0,0,(SUMIF(Resource_Planning!$P$49:$P$356,$P630,Resource_Planning!BB$49:BB$356))/BB425-1)</f>
        <v>0</v>
      </c>
    </row>
    <row r="631" s="179" customFormat="1" hidden="1" outlineLevel="1">
      <c r="E631" s="37"/>
      <c r="K631" s="37"/>
      <c r="L631" s="37"/>
      <c r="M631" s="37"/>
      <c r="N631" s="37"/>
      <c r="P631" s="183">
        <f t="shared" si="108"/>
        <v>0</v>
      </c>
      <c r="Q631" s="37"/>
      <c r="R631" s="184"/>
      <c r="S631" s="172">
        <f>IF(S426=0,0,(SUMIF(Resource_Planning!$P$49:$P$356,$P631,Resource_Planning!S$49:S$356))/S426-1)</f>
        <v>0</v>
      </c>
      <c r="T631" s="172">
        <f>IF(T426=0,0,(SUMIF(Resource_Planning!$P$49:$P$356,$P631,Resource_Planning!T$49:T$356))/T426-1)</f>
        <v>0</v>
      </c>
      <c r="U631" s="172">
        <f>IF(U426=0,0,(SUMIF(Resource_Planning!$P$49:$P$356,$P631,Resource_Planning!U$49:U$356))/U426-1)</f>
        <v>0</v>
      </c>
      <c r="V631" s="172">
        <f>IF(V426=0,0,(SUMIF(Resource_Planning!$P$49:$P$356,$P631,Resource_Planning!V$49:V$356))/V426-1)</f>
        <v>0</v>
      </c>
      <c r="W631" s="172">
        <f>IF(W426=0,0,(SUMIF(Resource_Planning!$P$49:$P$356,$P631,Resource_Planning!W$49:W$356))/W426-1)</f>
        <v>0</v>
      </c>
      <c r="X631" s="172">
        <f>IF(X426=0,0,(SUMIF(Resource_Planning!$P$49:$P$356,$P631,Resource_Planning!X$49:X$356))/X426-1)</f>
        <v>0</v>
      </c>
      <c r="Y631" s="172">
        <f>IF(Y426=0,0,(SUMIF(Resource_Planning!$P$49:$P$356,$P631,Resource_Planning!Y$49:Y$356))/Y426-1)</f>
        <v>0</v>
      </c>
      <c r="Z631" s="172">
        <f>IF(Z426=0,0,(SUMIF(Resource_Planning!$P$49:$P$356,$P631,Resource_Planning!Z$49:Z$356))/Z426-1)</f>
        <v>0</v>
      </c>
      <c r="AA631" s="172">
        <f>IF(AA426=0,0,(SUMIF(Resource_Planning!$P$49:$P$356,$P631,Resource_Planning!AA$49:AA$356))/AA426-1)</f>
        <v>0</v>
      </c>
      <c r="AB631" s="172">
        <f>IF(AB426=0,0,(SUMIF(Resource_Planning!$P$49:$P$356,$P631,Resource_Planning!AB$49:AB$356))/AB426-1)</f>
        <v>0</v>
      </c>
      <c r="AC631" s="172">
        <f>IF(AC426=0,0,(SUMIF(Resource_Planning!$P$49:$P$356,$P631,Resource_Planning!AC$49:AC$356))/AC426-1)</f>
        <v>0</v>
      </c>
      <c r="AD631" s="172">
        <f>IF(AD426=0,0,(SUMIF(Resource_Planning!$P$49:$P$356,$P631,Resource_Planning!AD$49:AD$356))/AD426-1)</f>
        <v>0</v>
      </c>
      <c r="AE631" s="172">
        <f>IF(AE426=0,0,(SUMIF(Resource_Planning!$P$49:$P$356,$P631,Resource_Planning!AE$49:AE$356))/AE426-1)</f>
        <v>0</v>
      </c>
      <c r="AF631" s="172">
        <f>IF(AF426=0,0,(SUMIF(Resource_Planning!$P$49:$P$356,$P631,Resource_Planning!AF$49:AF$356))/AF426-1)</f>
        <v>0</v>
      </c>
      <c r="AG631" s="172">
        <f>IF(AG426=0,0,(SUMIF(Resource_Planning!$P$49:$P$356,$P631,Resource_Planning!AG$49:AG$356))/AG426-1)</f>
        <v>0</v>
      </c>
      <c r="AH631" s="172">
        <f>IF(AH426=0,0,(SUMIF(Resource_Planning!$P$49:$P$356,$P631,Resource_Planning!AH$49:AH$356))/AH426-1)</f>
        <v>0</v>
      </c>
      <c r="AI631" s="172">
        <f>IF(AI426=0,0,(SUMIF(Resource_Planning!$P$49:$P$356,$P631,Resource_Planning!AI$49:AI$356))/AI426-1)</f>
        <v>0</v>
      </c>
      <c r="AJ631" s="172">
        <f>IF(AJ426=0,0,(SUMIF(Resource_Planning!$P$49:$P$356,$P631,Resource_Planning!AJ$49:AJ$356))/AJ426-1)</f>
        <v>0</v>
      </c>
      <c r="AK631" s="172">
        <f>IF(AK426=0,0,(SUMIF(Resource_Planning!$P$49:$P$356,$P631,Resource_Planning!AK$49:AK$356))/AK426-1)</f>
        <v>0</v>
      </c>
      <c r="AL631" s="172">
        <f>IF(AL426=0,0,(SUMIF(Resource_Planning!$P$49:$P$356,$P631,Resource_Planning!AL$49:AL$356))/AL426-1)</f>
        <v>0</v>
      </c>
      <c r="AM631" s="172">
        <f>IF(AM426=0,0,(SUMIF(Resource_Planning!$P$49:$P$356,$P631,Resource_Planning!AM$49:AM$356))/AM426-1)</f>
        <v>0</v>
      </c>
      <c r="AN631" s="172">
        <f>IF(AN426=0,0,(SUMIF(Resource_Planning!$P$49:$P$356,$P631,Resource_Planning!AN$49:AN$356))/AN426-1)</f>
        <v>0</v>
      </c>
      <c r="AO631" s="172">
        <f>IF(AO426=0,0,(SUMIF(Resource_Planning!$P$49:$P$356,$P631,Resource_Planning!AO$49:AO$356))/AO426-1)</f>
        <v>0</v>
      </c>
      <c r="AP631" s="172">
        <f>IF(AP426=0,0,(SUMIF(Resource_Planning!$P$49:$P$356,$P631,Resource_Planning!AP$49:AP$356))/AP426-1)</f>
        <v>0</v>
      </c>
      <c r="AQ631" s="172">
        <f>IF(AQ426=0,0,(SUMIF(Resource_Planning!$P$49:$P$356,$P631,Resource_Planning!AQ$49:AQ$356))/AQ426-1)</f>
        <v>0</v>
      </c>
      <c r="AR631" s="172">
        <f>IF(AR426=0,0,(SUMIF(Resource_Planning!$P$49:$P$356,$P631,Resource_Planning!AR$49:AR$356))/AR426-1)</f>
        <v>0</v>
      </c>
      <c r="AS631" s="172">
        <f>IF(AS426=0,0,(SUMIF(Resource_Planning!$P$49:$P$356,$P631,Resource_Planning!AS$49:AS$356))/AS426-1)</f>
        <v>0</v>
      </c>
      <c r="AT631" s="172">
        <f>IF(AT426=0,0,(SUMIF(Resource_Planning!$P$49:$P$356,$P631,Resource_Planning!AT$49:AT$356))/AT426-1)</f>
        <v>0</v>
      </c>
      <c r="AU631" s="172">
        <f>IF(AU426=0,0,(SUMIF(Resource_Planning!$P$49:$P$356,$P631,Resource_Planning!AU$49:AU$356))/AU426-1)</f>
        <v>0</v>
      </c>
      <c r="AV631" s="172">
        <f>IF(AV426=0,0,(SUMIF(Resource_Planning!$P$49:$P$356,$P631,Resource_Planning!AV$49:AV$356))/AV426-1)</f>
        <v>0</v>
      </c>
      <c r="AW631" s="172">
        <f>IF(AW426=0,0,(SUMIF(Resource_Planning!$P$49:$P$356,$P631,Resource_Planning!AW$49:AW$356))/AW426-1)</f>
        <v>0</v>
      </c>
      <c r="AX631" s="172">
        <f>IF(AX426=0,0,(SUMIF(Resource_Planning!$P$49:$P$356,$P631,Resource_Planning!AX$49:AX$356))/AX426-1)</f>
        <v>0</v>
      </c>
      <c r="AY631" s="172">
        <f>IF(AY426=0,0,(SUMIF(Resource_Planning!$P$49:$P$356,$P631,Resource_Planning!AY$49:AY$356))/AY426-1)</f>
        <v>0</v>
      </c>
      <c r="AZ631" s="172">
        <f>IF(AZ426=0,0,(SUMIF(Resource_Planning!$P$49:$P$356,$P631,Resource_Planning!AZ$49:AZ$356))/AZ426-1)</f>
        <v>0</v>
      </c>
      <c r="BA631" s="172">
        <f>IF(BA426=0,0,(SUMIF(Resource_Planning!$P$49:$P$356,$P631,Resource_Planning!BA$49:BA$356))/BA426-1)</f>
        <v>0</v>
      </c>
      <c r="BB631" s="172">
        <f>IF(BB426=0,0,(SUMIF(Resource_Planning!$P$49:$P$356,$P631,Resource_Planning!BB$49:BB$356))/BB426-1)</f>
        <v>0</v>
      </c>
    </row>
    <row r="632" s="179" customFormat="1" hidden="1" outlineLevel="1">
      <c r="E632" s="37"/>
      <c r="K632" s="37"/>
      <c r="L632" s="37"/>
      <c r="M632" s="37"/>
      <c r="N632" s="37"/>
      <c r="P632" s="183">
        <f t="shared" si="108"/>
        <v>0</v>
      </c>
      <c r="Q632" s="37"/>
      <c r="R632" s="184"/>
      <c r="S632" s="172">
        <f>IF(S427=0,0,(SUMIF(Resource_Planning!$P$49:$P$356,$P632,Resource_Planning!S$49:S$356))/S427-1)</f>
        <v>0</v>
      </c>
      <c r="T632" s="172">
        <f>IF(T427=0,0,(SUMIF(Resource_Planning!$P$49:$P$356,$P632,Resource_Planning!T$49:T$356))/T427-1)</f>
        <v>0</v>
      </c>
      <c r="U632" s="172">
        <f>IF(U427=0,0,(SUMIF(Resource_Planning!$P$49:$P$356,$P632,Resource_Planning!U$49:U$356))/U427-1)</f>
        <v>0</v>
      </c>
      <c r="V632" s="172">
        <f>IF(V427=0,0,(SUMIF(Resource_Planning!$P$49:$P$356,$P632,Resource_Planning!V$49:V$356))/V427-1)</f>
        <v>0</v>
      </c>
      <c r="W632" s="172">
        <f>IF(W427=0,0,(SUMIF(Resource_Planning!$P$49:$P$356,$P632,Resource_Planning!W$49:W$356))/W427-1)</f>
        <v>0</v>
      </c>
      <c r="X632" s="172">
        <f>IF(X427=0,0,(SUMIF(Resource_Planning!$P$49:$P$356,$P632,Resource_Planning!X$49:X$356))/X427-1)</f>
        <v>0</v>
      </c>
      <c r="Y632" s="172">
        <f>IF(Y427=0,0,(SUMIF(Resource_Planning!$P$49:$P$356,$P632,Resource_Planning!Y$49:Y$356))/Y427-1)</f>
        <v>0</v>
      </c>
      <c r="Z632" s="172">
        <f>IF(Z427=0,0,(SUMIF(Resource_Planning!$P$49:$P$356,$P632,Resource_Planning!Z$49:Z$356))/Z427-1)</f>
        <v>0</v>
      </c>
      <c r="AA632" s="172">
        <f>IF(AA427=0,0,(SUMIF(Resource_Planning!$P$49:$P$356,$P632,Resource_Planning!AA$49:AA$356))/AA427-1)</f>
        <v>0</v>
      </c>
      <c r="AB632" s="172">
        <f>IF(AB427=0,0,(SUMIF(Resource_Planning!$P$49:$P$356,$P632,Resource_Planning!AB$49:AB$356))/AB427-1)</f>
        <v>0</v>
      </c>
      <c r="AC632" s="172">
        <f>IF(AC427=0,0,(SUMIF(Resource_Planning!$P$49:$P$356,$P632,Resource_Planning!AC$49:AC$356))/AC427-1)</f>
        <v>0</v>
      </c>
      <c r="AD632" s="172">
        <f>IF(AD427=0,0,(SUMIF(Resource_Planning!$P$49:$P$356,$P632,Resource_Planning!AD$49:AD$356))/AD427-1)</f>
        <v>0</v>
      </c>
      <c r="AE632" s="172">
        <f>IF(AE427=0,0,(SUMIF(Resource_Planning!$P$49:$P$356,$P632,Resource_Planning!AE$49:AE$356))/AE427-1)</f>
        <v>0</v>
      </c>
      <c r="AF632" s="172">
        <f>IF(AF427=0,0,(SUMIF(Resource_Planning!$P$49:$P$356,$P632,Resource_Planning!AF$49:AF$356))/AF427-1)</f>
        <v>0</v>
      </c>
      <c r="AG632" s="172">
        <f>IF(AG427=0,0,(SUMIF(Resource_Planning!$P$49:$P$356,$P632,Resource_Planning!AG$49:AG$356))/AG427-1)</f>
        <v>0</v>
      </c>
      <c r="AH632" s="172">
        <f>IF(AH427=0,0,(SUMIF(Resource_Planning!$P$49:$P$356,$P632,Resource_Planning!AH$49:AH$356))/AH427-1)</f>
        <v>0</v>
      </c>
      <c r="AI632" s="172">
        <f>IF(AI427=0,0,(SUMIF(Resource_Planning!$P$49:$P$356,$P632,Resource_Planning!AI$49:AI$356))/AI427-1)</f>
        <v>0</v>
      </c>
      <c r="AJ632" s="172">
        <f>IF(AJ427=0,0,(SUMIF(Resource_Planning!$P$49:$P$356,$P632,Resource_Planning!AJ$49:AJ$356))/AJ427-1)</f>
        <v>0</v>
      </c>
      <c r="AK632" s="172">
        <f>IF(AK427=0,0,(SUMIF(Resource_Planning!$P$49:$P$356,$P632,Resource_Planning!AK$49:AK$356))/AK427-1)</f>
        <v>0</v>
      </c>
      <c r="AL632" s="172">
        <f>IF(AL427=0,0,(SUMIF(Resource_Planning!$P$49:$P$356,$P632,Resource_Planning!AL$49:AL$356))/AL427-1)</f>
        <v>0</v>
      </c>
      <c r="AM632" s="172">
        <f>IF(AM427=0,0,(SUMIF(Resource_Planning!$P$49:$P$356,$P632,Resource_Planning!AM$49:AM$356))/AM427-1)</f>
        <v>0</v>
      </c>
      <c r="AN632" s="172">
        <f>IF(AN427=0,0,(SUMIF(Resource_Planning!$P$49:$P$356,$P632,Resource_Planning!AN$49:AN$356))/AN427-1)</f>
        <v>0</v>
      </c>
      <c r="AO632" s="172">
        <f>IF(AO427=0,0,(SUMIF(Resource_Planning!$P$49:$P$356,$P632,Resource_Planning!AO$49:AO$356))/AO427-1)</f>
        <v>0</v>
      </c>
      <c r="AP632" s="172">
        <f>IF(AP427=0,0,(SUMIF(Resource_Planning!$P$49:$P$356,$P632,Resource_Planning!AP$49:AP$356))/AP427-1)</f>
        <v>0</v>
      </c>
      <c r="AQ632" s="172">
        <f>IF(AQ427=0,0,(SUMIF(Resource_Planning!$P$49:$P$356,$P632,Resource_Planning!AQ$49:AQ$356))/AQ427-1)</f>
        <v>0</v>
      </c>
      <c r="AR632" s="172">
        <f>IF(AR427=0,0,(SUMIF(Resource_Planning!$P$49:$P$356,$P632,Resource_Planning!AR$49:AR$356))/AR427-1)</f>
        <v>0</v>
      </c>
      <c r="AS632" s="172">
        <f>IF(AS427=0,0,(SUMIF(Resource_Planning!$P$49:$P$356,$P632,Resource_Planning!AS$49:AS$356))/AS427-1)</f>
        <v>0</v>
      </c>
      <c r="AT632" s="172">
        <f>IF(AT427=0,0,(SUMIF(Resource_Planning!$P$49:$P$356,$P632,Resource_Planning!AT$49:AT$356))/AT427-1)</f>
        <v>0</v>
      </c>
      <c r="AU632" s="172">
        <f>IF(AU427=0,0,(SUMIF(Resource_Planning!$P$49:$P$356,$P632,Resource_Planning!AU$49:AU$356))/AU427-1)</f>
        <v>0</v>
      </c>
      <c r="AV632" s="172">
        <f>IF(AV427=0,0,(SUMIF(Resource_Planning!$P$49:$P$356,$P632,Resource_Planning!AV$49:AV$356))/AV427-1)</f>
        <v>0</v>
      </c>
      <c r="AW632" s="172">
        <f>IF(AW427=0,0,(SUMIF(Resource_Planning!$P$49:$P$356,$P632,Resource_Planning!AW$49:AW$356))/AW427-1)</f>
        <v>0</v>
      </c>
      <c r="AX632" s="172">
        <f>IF(AX427=0,0,(SUMIF(Resource_Planning!$P$49:$P$356,$P632,Resource_Planning!AX$49:AX$356))/AX427-1)</f>
        <v>0</v>
      </c>
      <c r="AY632" s="172">
        <f>IF(AY427=0,0,(SUMIF(Resource_Planning!$P$49:$P$356,$P632,Resource_Planning!AY$49:AY$356))/AY427-1)</f>
        <v>0</v>
      </c>
      <c r="AZ632" s="172">
        <f>IF(AZ427=0,0,(SUMIF(Resource_Planning!$P$49:$P$356,$P632,Resource_Planning!AZ$49:AZ$356))/AZ427-1)</f>
        <v>0</v>
      </c>
      <c r="BA632" s="172">
        <f>IF(BA427=0,0,(SUMIF(Resource_Planning!$P$49:$P$356,$P632,Resource_Planning!BA$49:BA$356))/BA427-1)</f>
        <v>0</v>
      </c>
      <c r="BB632" s="172">
        <f>IF(BB427=0,0,(SUMIF(Resource_Planning!$P$49:$P$356,$P632,Resource_Planning!BB$49:BB$356))/BB427-1)</f>
        <v>0</v>
      </c>
    </row>
    <row r="633" s="179" customFormat="1" hidden="1" outlineLevel="1">
      <c r="E633" s="37"/>
      <c r="K633" s="37"/>
      <c r="L633" s="37"/>
      <c r="M633" s="37"/>
      <c r="N633" s="37"/>
      <c r="P633" s="183">
        <f t="shared" si="108"/>
        <v>0</v>
      </c>
      <c r="Q633" s="37"/>
      <c r="R633" s="184"/>
      <c r="S633" s="172">
        <f>IF(S428=0,0,(SUMIF(Resource_Planning!$P$49:$P$356,$P633,Resource_Planning!S$49:S$356))/S428-1)</f>
        <v>0</v>
      </c>
      <c r="T633" s="172">
        <f>IF(T428=0,0,(SUMIF(Resource_Planning!$P$49:$P$356,$P633,Resource_Planning!T$49:T$356))/T428-1)</f>
        <v>0</v>
      </c>
      <c r="U633" s="172">
        <f>IF(U428=0,0,(SUMIF(Resource_Planning!$P$49:$P$356,$P633,Resource_Planning!U$49:U$356))/U428-1)</f>
        <v>0</v>
      </c>
      <c r="V633" s="172">
        <f>IF(V428=0,0,(SUMIF(Resource_Planning!$P$49:$P$356,$P633,Resource_Planning!V$49:V$356))/V428-1)</f>
        <v>0</v>
      </c>
      <c r="W633" s="172">
        <f>IF(W428=0,0,(SUMIF(Resource_Planning!$P$49:$P$356,$P633,Resource_Planning!W$49:W$356))/W428-1)</f>
        <v>0</v>
      </c>
      <c r="X633" s="172">
        <f>IF(X428=0,0,(SUMIF(Resource_Planning!$P$49:$P$356,$P633,Resource_Planning!X$49:X$356))/X428-1)</f>
        <v>0</v>
      </c>
      <c r="Y633" s="172">
        <f>IF(Y428=0,0,(SUMIF(Resource_Planning!$P$49:$P$356,$P633,Resource_Planning!Y$49:Y$356))/Y428-1)</f>
        <v>0</v>
      </c>
      <c r="Z633" s="172">
        <f>IF(Z428=0,0,(SUMIF(Resource_Planning!$P$49:$P$356,$P633,Resource_Planning!Z$49:Z$356))/Z428-1)</f>
        <v>0</v>
      </c>
      <c r="AA633" s="172">
        <f>IF(AA428=0,0,(SUMIF(Resource_Planning!$P$49:$P$356,$P633,Resource_Planning!AA$49:AA$356))/AA428-1)</f>
        <v>0</v>
      </c>
      <c r="AB633" s="172">
        <f>IF(AB428=0,0,(SUMIF(Resource_Planning!$P$49:$P$356,$P633,Resource_Planning!AB$49:AB$356))/AB428-1)</f>
        <v>0</v>
      </c>
      <c r="AC633" s="172">
        <f>IF(AC428=0,0,(SUMIF(Resource_Planning!$P$49:$P$356,$P633,Resource_Planning!AC$49:AC$356))/AC428-1)</f>
        <v>0</v>
      </c>
      <c r="AD633" s="172">
        <f>IF(AD428=0,0,(SUMIF(Resource_Planning!$P$49:$P$356,$P633,Resource_Planning!AD$49:AD$356))/AD428-1)</f>
        <v>0</v>
      </c>
      <c r="AE633" s="172">
        <f>IF(AE428=0,0,(SUMIF(Resource_Planning!$P$49:$P$356,$P633,Resource_Planning!AE$49:AE$356))/AE428-1)</f>
        <v>0</v>
      </c>
      <c r="AF633" s="172">
        <f>IF(AF428=0,0,(SUMIF(Resource_Planning!$P$49:$P$356,$P633,Resource_Planning!AF$49:AF$356))/AF428-1)</f>
        <v>0</v>
      </c>
      <c r="AG633" s="172">
        <f>IF(AG428=0,0,(SUMIF(Resource_Planning!$P$49:$P$356,$P633,Resource_Planning!AG$49:AG$356))/AG428-1)</f>
        <v>0</v>
      </c>
      <c r="AH633" s="172">
        <f>IF(AH428=0,0,(SUMIF(Resource_Planning!$P$49:$P$356,$P633,Resource_Planning!AH$49:AH$356))/AH428-1)</f>
        <v>0</v>
      </c>
      <c r="AI633" s="172">
        <f>IF(AI428=0,0,(SUMIF(Resource_Planning!$P$49:$P$356,$P633,Resource_Planning!AI$49:AI$356))/AI428-1)</f>
        <v>0</v>
      </c>
      <c r="AJ633" s="172">
        <f>IF(AJ428=0,0,(SUMIF(Resource_Planning!$P$49:$P$356,$P633,Resource_Planning!AJ$49:AJ$356))/AJ428-1)</f>
        <v>0</v>
      </c>
      <c r="AK633" s="172">
        <f>IF(AK428=0,0,(SUMIF(Resource_Planning!$P$49:$P$356,$P633,Resource_Planning!AK$49:AK$356))/AK428-1)</f>
        <v>0</v>
      </c>
      <c r="AL633" s="172">
        <f>IF(AL428=0,0,(SUMIF(Resource_Planning!$P$49:$P$356,$P633,Resource_Planning!AL$49:AL$356))/AL428-1)</f>
        <v>0</v>
      </c>
      <c r="AM633" s="172">
        <f>IF(AM428=0,0,(SUMIF(Resource_Planning!$P$49:$P$356,$P633,Resource_Planning!AM$49:AM$356))/AM428-1)</f>
        <v>0</v>
      </c>
      <c r="AN633" s="172">
        <f>IF(AN428=0,0,(SUMIF(Resource_Planning!$P$49:$P$356,$P633,Resource_Planning!AN$49:AN$356))/AN428-1)</f>
        <v>0</v>
      </c>
      <c r="AO633" s="172">
        <f>IF(AO428=0,0,(SUMIF(Resource_Planning!$P$49:$P$356,$P633,Resource_Planning!AO$49:AO$356))/AO428-1)</f>
        <v>0</v>
      </c>
      <c r="AP633" s="172">
        <f>IF(AP428=0,0,(SUMIF(Resource_Planning!$P$49:$P$356,$P633,Resource_Planning!AP$49:AP$356))/AP428-1)</f>
        <v>0</v>
      </c>
      <c r="AQ633" s="172">
        <f>IF(AQ428=0,0,(SUMIF(Resource_Planning!$P$49:$P$356,$P633,Resource_Planning!AQ$49:AQ$356))/AQ428-1)</f>
        <v>0</v>
      </c>
      <c r="AR633" s="172">
        <f>IF(AR428=0,0,(SUMIF(Resource_Planning!$P$49:$P$356,$P633,Resource_Planning!AR$49:AR$356))/AR428-1)</f>
        <v>0</v>
      </c>
      <c r="AS633" s="172">
        <f>IF(AS428=0,0,(SUMIF(Resource_Planning!$P$49:$P$356,$P633,Resource_Planning!AS$49:AS$356))/AS428-1)</f>
        <v>0</v>
      </c>
      <c r="AT633" s="172">
        <f>IF(AT428=0,0,(SUMIF(Resource_Planning!$P$49:$P$356,$P633,Resource_Planning!AT$49:AT$356))/AT428-1)</f>
        <v>0</v>
      </c>
      <c r="AU633" s="172">
        <f>IF(AU428=0,0,(SUMIF(Resource_Planning!$P$49:$P$356,$P633,Resource_Planning!AU$49:AU$356))/AU428-1)</f>
        <v>0</v>
      </c>
      <c r="AV633" s="172">
        <f>IF(AV428=0,0,(SUMIF(Resource_Planning!$P$49:$P$356,$P633,Resource_Planning!AV$49:AV$356))/AV428-1)</f>
        <v>0</v>
      </c>
      <c r="AW633" s="172">
        <f>IF(AW428=0,0,(SUMIF(Resource_Planning!$P$49:$P$356,$P633,Resource_Planning!AW$49:AW$356))/AW428-1)</f>
        <v>0</v>
      </c>
      <c r="AX633" s="172">
        <f>IF(AX428=0,0,(SUMIF(Resource_Planning!$P$49:$P$356,$P633,Resource_Planning!AX$49:AX$356))/AX428-1)</f>
        <v>0</v>
      </c>
      <c r="AY633" s="172">
        <f>IF(AY428=0,0,(SUMIF(Resource_Planning!$P$49:$P$356,$P633,Resource_Planning!AY$49:AY$356))/AY428-1)</f>
        <v>0</v>
      </c>
      <c r="AZ633" s="172">
        <f>IF(AZ428=0,0,(SUMIF(Resource_Planning!$P$49:$P$356,$P633,Resource_Planning!AZ$49:AZ$356))/AZ428-1)</f>
        <v>0</v>
      </c>
      <c r="BA633" s="172">
        <f>IF(BA428=0,0,(SUMIF(Resource_Planning!$P$49:$P$356,$P633,Resource_Planning!BA$49:BA$356))/BA428-1)</f>
        <v>0</v>
      </c>
      <c r="BB633" s="172">
        <f>IF(BB428=0,0,(SUMIF(Resource_Planning!$P$49:$P$356,$P633,Resource_Planning!BB$49:BB$356))/BB428-1)</f>
        <v>0</v>
      </c>
    </row>
    <row r="634" s="179" customFormat="1" hidden="1" outlineLevel="1">
      <c r="E634" s="37"/>
      <c r="K634" s="37"/>
      <c r="L634" s="37"/>
      <c r="M634" s="37"/>
      <c r="N634" s="37"/>
      <c r="P634" s="183">
        <f t="shared" si="108"/>
        <v>0</v>
      </c>
      <c r="Q634" s="37"/>
      <c r="R634" s="184"/>
      <c r="S634" s="172">
        <f>IF(S429=0,0,(SUMIF(Resource_Planning!$P$49:$P$356,$P634,Resource_Planning!S$49:S$356))/S429-1)</f>
        <v>0</v>
      </c>
      <c r="T634" s="172">
        <f>IF(T429=0,0,(SUMIF(Resource_Planning!$P$49:$P$356,$P634,Resource_Planning!T$49:T$356))/T429-1)</f>
        <v>0</v>
      </c>
      <c r="U634" s="172">
        <f>IF(U429=0,0,(SUMIF(Resource_Planning!$P$49:$P$356,$P634,Resource_Planning!U$49:U$356))/U429-1)</f>
        <v>0</v>
      </c>
      <c r="V634" s="172">
        <f>IF(V429=0,0,(SUMIF(Resource_Planning!$P$49:$P$356,$P634,Resource_Planning!V$49:V$356))/V429-1)</f>
        <v>0</v>
      </c>
      <c r="W634" s="172">
        <f>IF(W429=0,0,(SUMIF(Resource_Planning!$P$49:$P$356,$P634,Resource_Planning!W$49:W$356))/W429-1)</f>
        <v>0</v>
      </c>
      <c r="X634" s="172">
        <f>IF(X429=0,0,(SUMIF(Resource_Planning!$P$49:$P$356,$P634,Resource_Planning!X$49:X$356))/X429-1)</f>
        <v>0</v>
      </c>
      <c r="Y634" s="172">
        <f>IF(Y429=0,0,(SUMIF(Resource_Planning!$P$49:$P$356,$P634,Resource_Planning!Y$49:Y$356))/Y429-1)</f>
        <v>0</v>
      </c>
      <c r="Z634" s="172">
        <f>IF(Z429=0,0,(SUMIF(Resource_Planning!$P$49:$P$356,$P634,Resource_Planning!Z$49:Z$356))/Z429-1)</f>
        <v>0</v>
      </c>
      <c r="AA634" s="172">
        <f>IF(AA429=0,0,(SUMIF(Resource_Planning!$P$49:$P$356,$P634,Resource_Planning!AA$49:AA$356))/AA429-1)</f>
        <v>0</v>
      </c>
      <c r="AB634" s="172">
        <f>IF(AB429=0,0,(SUMIF(Resource_Planning!$P$49:$P$356,$P634,Resource_Planning!AB$49:AB$356))/AB429-1)</f>
        <v>0</v>
      </c>
      <c r="AC634" s="172">
        <f>IF(AC429=0,0,(SUMIF(Resource_Planning!$P$49:$P$356,$P634,Resource_Planning!AC$49:AC$356))/AC429-1)</f>
        <v>0</v>
      </c>
      <c r="AD634" s="172">
        <f>IF(AD429=0,0,(SUMIF(Resource_Planning!$P$49:$P$356,$P634,Resource_Planning!AD$49:AD$356))/AD429-1)</f>
        <v>0</v>
      </c>
      <c r="AE634" s="172">
        <f>IF(AE429=0,0,(SUMIF(Resource_Planning!$P$49:$P$356,$P634,Resource_Planning!AE$49:AE$356))/AE429-1)</f>
        <v>0</v>
      </c>
      <c r="AF634" s="172">
        <f>IF(AF429=0,0,(SUMIF(Resource_Planning!$P$49:$P$356,$P634,Resource_Planning!AF$49:AF$356))/AF429-1)</f>
        <v>0</v>
      </c>
      <c r="AG634" s="172">
        <f>IF(AG429=0,0,(SUMIF(Resource_Planning!$P$49:$P$356,$P634,Resource_Planning!AG$49:AG$356))/AG429-1)</f>
        <v>0</v>
      </c>
      <c r="AH634" s="172">
        <f>IF(AH429=0,0,(SUMIF(Resource_Planning!$P$49:$P$356,$P634,Resource_Planning!AH$49:AH$356))/AH429-1)</f>
        <v>0</v>
      </c>
      <c r="AI634" s="172">
        <f>IF(AI429=0,0,(SUMIF(Resource_Planning!$P$49:$P$356,$P634,Resource_Planning!AI$49:AI$356))/AI429-1)</f>
        <v>0</v>
      </c>
      <c r="AJ634" s="172">
        <f>IF(AJ429=0,0,(SUMIF(Resource_Planning!$P$49:$P$356,$P634,Resource_Planning!AJ$49:AJ$356))/AJ429-1)</f>
        <v>0</v>
      </c>
      <c r="AK634" s="172">
        <f>IF(AK429=0,0,(SUMIF(Resource_Planning!$P$49:$P$356,$P634,Resource_Planning!AK$49:AK$356))/AK429-1)</f>
        <v>0</v>
      </c>
      <c r="AL634" s="172">
        <f>IF(AL429=0,0,(SUMIF(Resource_Planning!$P$49:$P$356,$P634,Resource_Planning!AL$49:AL$356))/AL429-1)</f>
        <v>0</v>
      </c>
      <c r="AM634" s="172">
        <f>IF(AM429=0,0,(SUMIF(Resource_Planning!$P$49:$P$356,$P634,Resource_Planning!AM$49:AM$356))/AM429-1)</f>
        <v>0</v>
      </c>
      <c r="AN634" s="172">
        <f>IF(AN429=0,0,(SUMIF(Resource_Planning!$P$49:$P$356,$P634,Resource_Planning!AN$49:AN$356))/AN429-1)</f>
        <v>0</v>
      </c>
      <c r="AO634" s="172">
        <f>IF(AO429=0,0,(SUMIF(Resource_Planning!$P$49:$P$356,$P634,Resource_Planning!AO$49:AO$356))/AO429-1)</f>
        <v>0</v>
      </c>
      <c r="AP634" s="172">
        <f>IF(AP429=0,0,(SUMIF(Resource_Planning!$P$49:$P$356,$P634,Resource_Planning!AP$49:AP$356))/AP429-1)</f>
        <v>0</v>
      </c>
      <c r="AQ634" s="172">
        <f>IF(AQ429=0,0,(SUMIF(Resource_Planning!$P$49:$P$356,$P634,Resource_Planning!AQ$49:AQ$356))/AQ429-1)</f>
        <v>0</v>
      </c>
      <c r="AR634" s="172">
        <f>IF(AR429=0,0,(SUMIF(Resource_Planning!$P$49:$P$356,$P634,Resource_Planning!AR$49:AR$356))/AR429-1)</f>
        <v>0</v>
      </c>
      <c r="AS634" s="172">
        <f>IF(AS429=0,0,(SUMIF(Resource_Planning!$P$49:$P$356,$P634,Resource_Planning!AS$49:AS$356))/AS429-1)</f>
        <v>0</v>
      </c>
      <c r="AT634" s="172">
        <f>IF(AT429=0,0,(SUMIF(Resource_Planning!$P$49:$P$356,$P634,Resource_Planning!AT$49:AT$356))/AT429-1)</f>
        <v>0</v>
      </c>
      <c r="AU634" s="172">
        <f>IF(AU429=0,0,(SUMIF(Resource_Planning!$P$49:$P$356,$P634,Resource_Planning!AU$49:AU$356))/AU429-1)</f>
        <v>0</v>
      </c>
      <c r="AV634" s="172">
        <f>IF(AV429=0,0,(SUMIF(Resource_Planning!$P$49:$P$356,$P634,Resource_Planning!AV$49:AV$356))/AV429-1)</f>
        <v>0</v>
      </c>
      <c r="AW634" s="172">
        <f>IF(AW429=0,0,(SUMIF(Resource_Planning!$P$49:$P$356,$P634,Resource_Planning!AW$49:AW$356))/AW429-1)</f>
        <v>0</v>
      </c>
      <c r="AX634" s="172">
        <f>IF(AX429=0,0,(SUMIF(Resource_Planning!$P$49:$P$356,$P634,Resource_Planning!AX$49:AX$356))/AX429-1)</f>
        <v>0</v>
      </c>
      <c r="AY634" s="172">
        <f>IF(AY429=0,0,(SUMIF(Resource_Planning!$P$49:$P$356,$P634,Resource_Planning!AY$49:AY$356))/AY429-1)</f>
        <v>0</v>
      </c>
      <c r="AZ634" s="172">
        <f>IF(AZ429=0,0,(SUMIF(Resource_Planning!$P$49:$P$356,$P634,Resource_Planning!AZ$49:AZ$356))/AZ429-1)</f>
        <v>0</v>
      </c>
      <c r="BA634" s="172">
        <f>IF(BA429=0,0,(SUMIF(Resource_Planning!$P$49:$P$356,$P634,Resource_Planning!BA$49:BA$356))/BA429-1)</f>
        <v>0</v>
      </c>
      <c r="BB634" s="172">
        <f>IF(BB429=0,0,(SUMIF(Resource_Planning!$P$49:$P$356,$P634,Resource_Planning!BB$49:BB$356))/BB429-1)</f>
        <v>0</v>
      </c>
    </row>
    <row r="635" s="179" customFormat="1" hidden="1" outlineLevel="1">
      <c r="E635" s="37"/>
      <c r="K635" s="37"/>
      <c r="L635" s="37"/>
      <c r="M635" s="37"/>
      <c r="N635" s="37"/>
      <c r="P635" s="183">
        <f t="shared" si="108"/>
        <v>0</v>
      </c>
      <c r="Q635" s="37"/>
      <c r="R635" s="184"/>
      <c r="S635" s="172">
        <f>IF(S430=0,0,(SUMIF(Resource_Planning!$P$49:$P$356,$P635,Resource_Planning!S$49:S$356))/S430-1)</f>
        <v>0</v>
      </c>
      <c r="T635" s="172">
        <f>IF(T430=0,0,(SUMIF(Resource_Planning!$P$49:$P$356,$P635,Resource_Planning!T$49:T$356))/T430-1)</f>
        <v>0</v>
      </c>
      <c r="U635" s="172">
        <f>IF(U430=0,0,(SUMIF(Resource_Planning!$P$49:$P$356,$P635,Resource_Planning!U$49:U$356))/U430-1)</f>
        <v>0</v>
      </c>
      <c r="V635" s="172">
        <f>IF(V430=0,0,(SUMIF(Resource_Planning!$P$49:$P$356,$P635,Resource_Planning!V$49:V$356))/V430-1)</f>
        <v>0</v>
      </c>
      <c r="W635" s="172">
        <f>IF(W430=0,0,(SUMIF(Resource_Planning!$P$49:$P$356,$P635,Resource_Planning!W$49:W$356))/W430-1)</f>
        <v>0</v>
      </c>
      <c r="X635" s="172">
        <f>IF(X430=0,0,(SUMIF(Resource_Planning!$P$49:$P$356,$P635,Resource_Planning!X$49:X$356))/X430-1)</f>
        <v>0</v>
      </c>
      <c r="Y635" s="172">
        <f>IF(Y430=0,0,(SUMIF(Resource_Planning!$P$49:$P$356,$P635,Resource_Planning!Y$49:Y$356))/Y430-1)</f>
        <v>0</v>
      </c>
      <c r="Z635" s="172">
        <f>IF(Z430=0,0,(SUMIF(Resource_Planning!$P$49:$P$356,$P635,Resource_Planning!Z$49:Z$356))/Z430-1)</f>
        <v>0</v>
      </c>
      <c r="AA635" s="172">
        <f>IF(AA430=0,0,(SUMIF(Resource_Planning!$P$49:$P$356,$P635,Resource_Planning!AA$49:AA$356))/AA430-1)</f>
        <v>0</v>
      </c>
      <c r="AB635" s="172">
        <f>IF(AB430=0,0,(SUMIF(Resource_Planning!$P$49:$P$356,$P635,Resource_Planning!AB$49:AB$356))/AB430-1)</f>
        <v>0</v>
      </c>
      <c r="AC635" s="172">
        <f>IF(AC430=0,0,(SUMIF(Resource_Planning!$P$49:$P$356,$P635,Resource_Planning!AC$49:AC$356))/AC430-1)</f>
        <v>0</v>
      </c>
      <c r="AD635" s="172">
        <f>IF(AD430=0,0,(SUMIF(Resource_Planning!$P$49:$P$356,$P635,Resource_Planning!AD$49:AD$356))/AD430-1)</f>
        <v>0</v>
      </c>
      <c r="AE635" s="172">
        <f>IF(AE430=0,0,(SUMIF(Resource_Planning!$P$49:$P$356,$P635,Resource_Planning!AE$49:AE$356))/AE430-1)</f>
        <v>0</v>
      </c>
      <c r="AF635" s="172">
        <f>IF(AF430=0,0,(SUMIF(Resource_Planning!$P$49:$P$356,$P635,Resource_Planning!AF$49:AF$356))/AF430-1)</f>
        <v>0</v>
      </c>
      <c r="AG635" s="172">
        <f>IF(AG430=0,0,(SUMIF(Resource_Planning!$P$49:$P$356,$P635,Resource_Planning!AG$49:AG$356))/AG430-1)</f>
        <v>0</v>
      </c>
      <c r="AH635" s="172">
        <f>IF(AH430=0,0,(SUMIF(Resource_Planning!$P$49:$P$356,$P635,Resource_Planning!AH$49:AH$356))/AH430-1)</f>
        <v>0</v>
      </c>
      <c r="AI635" s="172">
        <f>IF(AI430=0,0,(SUMIF(Resource_Planning!$P$49:$P$356,$P635,Resource_Planning!AI$49:AI$356))/AI430-1)</f>
        <v>0</v>
      </c>
      <c r="AJ635" s="172">
        <f>IF(AJ430=0,0,(SUMIF(Resource_Planning!$P$49:$P$356,$P635,Resource_Planning!AJ$49:AJ$356))/AJ430-1)</f>
        <v>0</v>
      </c>
      <c r="AK635" s="172">
        <f>IF(AK430=0,0,(SUMIF(Resource_Planning!$P$49:$P$356,$P635,Resource_Planning!AK$49:AK$356))/AK430-1)</f>
        <v>0</v>
      </c>
      <c r="AL635" s="172">
        <f>IF(AL430=0,0,(SUMIF(Resource_Planning!$P$49:$P$356,$P635,Resource_Planning!AL$49:AL$356))/AL430-1)</f>
        <v>0</v>
      </c>
      <c r="AM635" s="172">
        <f>IF(AM430=0,0,(SUMIF(Resource_Planning!$P$49:$P$356,$P635,Resource_Planning!AM$49:AM$356))/AM430-1)</f>
        <v>0</v>
      </c>
      <c r="AN635" s="172">
        <f>IF(AN430=0,0,(SUMIF(Resource_Planning!$P$49:$P$356,$P635,Resource_Planning!AN$49:AN$356))/AN430-1)</f>
        <v>0</v>
      </c>
      <c r="AO635" s="172">
        <f>IF(AO430=0,0,(SUMIF(Resource_Planning!$P$49:$P$356,$P635,Resource_Planning!AO$49:AO$356))/AO430-1)</f>
        <v>0</v>
      </c>
      <c r="AP635" s="172">
        <f>IF(AP430=0,0,(SUMIF(Resource_Planning!$P$49:$P$356,$P635,Resource_Planning!AP$49:AP$356))/AP430-1)</f>
        <v>0</v>
      </c>
      <c r="AQ635" s="172">
        <f>IF(AQ430=0,0,(SUMIF(Resource_Planning!$P$49:$P$356,$P635,Resource_Planning!AQ$49:AQ$356))/AQ430-1)</f>
        <v>0</v>
      </c>
      <c r="AR635" s="172">
        <f>IF(AR430=0,0,(SUMIF(Resource_Planning!$P$49:$P$356,$P635,Resource_Planning!AR$49:AR$356))/AR430-1)</f>
        <v>0</v>
      </c>
      <c r="AS635" s="172">
        <f>IF(AS430=0,0,(SUMIF(Resource_Planning!$P$49:$P$356,$P635,Resource_Planning!AS$49:AS$356))/AS430-1)</f>
        <v>0</v>
      </c>
      <c r="AT635" s="172">
        <f>IF(AT430=0,0,(SUMIF(Resource_Planning!$P$49:$P$356,$P635,Resource_Planning!AT$49:AT$356))/AT430-1)</f>
        <v>0</v>
      </c>
      <c r="AU635" s="172">
        <f>IF(AU430=0,0,(SUMIF(Resource_Planning!$P$49:$P$356,$P635,Resource_Planning!AU$49:AU$356))/AU430-1)</f>
        <v>0</v>
      </c>
      <c r="AV635" s="172">
        <f>IF(AV430=0,0,(SUMIF(Resource_Planning!$P$49:$P$356,$P635,Resource_Planning!AV$49:AV$356))/AV430-1)</f>
        <v>0</v>
      </c>
      <c r="AW635" s="172">
        <f>IF(AW430=0,0,(SUMIF(Resource_Planning!$P$49:$P$356,$P635,Resource_Planning!AW$49:AW$356))/AW430-1)</f>
        <v>0</v>
      </c>
      <c r="AX635" s="172">
        <f>IF(AX430=0,0,(SUMIF(Resource_Planning!$P$49:$P$356,$P635,Resource_Planning!AX$49:AX$356))/AX430-1)</f>
        <v>0</v>
      </c>
      <c r="AY635" s="172">
        <f>IF(AY430=0,0,(SUMIF(Resource_Planning!$P$49:$P$356,$P635,Resource_Planning!AY$49:AY$356))/AY430-1)</f>
        <v>0</v>
      </c>
      <c r="AZ635" s="172">
        <f>IF(AZ430=0,0,(SUMIF(Resource_Planning!$P$49:$P$356,$P635,Resource_Planning!AZ$49:AZ$356))/AZ430-1)</f>
        <v>0</v>
      </c>
      <c r="BA635" s="172">
        <f>IF(BA430=0,0,(SUMIF(Resource_Planning!$P$49:$P$356,$P635,Resource_Planning!BA$49:BA$356))/BA430-1)</f>
        <v>0</v>
      </c>
      <c r="BB635" s="172">
        <f>IF(BB430=0,0,(SUMIF(Resource_Planning!$P$49:$P$356,$P635,Resource_Planning!BB$49:BB$356))/BB430-1)</f>
        <v>0</v>
      </c>
    </row>
    <row r="636" s="179" customFormat="1" hidden="1" outlineLevel="1">
      <c r="E636" s="37"/>
      <c r="K636" s="37"/>
      <c r="L636" s="37"/>
      <c r="M636" s="37"/>
      <c r="N636" s="37"/>
      <c r="P636" s="183">
        <f t="shared" si="108"/>
        <v>0</v>
      </c>
      <c r="Q636" s="37"/>
      <c r="R636" s="184"/>
      <c r="S636" s="172">
        <f>IF(S431=0,0,(SUMIF(Resource_Planning!$P$49:$P$356,$P636,Resource_Planning!S$49:S$356))/S431-1)</f>
        <v>0</v>
      </c>
      <c r="T636" s="172">
        <f>IF(T431=0,0,(SUMIF(Resource_Planning!$P$49:$P$356,$P636,Resource_Planning!T$49:T$356))/T431-1)</f>
        <v>0</v>
      </c>
      <c r="U636" s="172">
        <f>IF(U431=0,0,(SUMIF(Resource_Planning!$P$49:$P$356,$P636,Resource_Planning!U$49:U$356))/U431-1)</f>
        <v>0</v>
      </c>
      <c r="V636" s="172">
        <f>IF(V431=0,0,(SUMIF(Resource_Planning!$P$49:$P$356,$P636,Resource_Planning!V$49:V$356))/V431-1)</f>
        <v>0</v>
      </c>
      <c r="W636" s="172">
        <f>IF(W431=0,0,(SUMIF(Resource_Planning!$P$49:$P$356,$P636,Resource_Planning!W$49:W$356))/W431-1)</f>
        <v>0</v>
      </c>
      <c r="X636" s="172">
        <f>IF(X431=0,0,(SUMIF(Resource_Planning!$P$49:$P$356,$P636,Resource_Planning!X$49:X$356))/X431-1)</f>
        <v>0</v>
      </c>
      <c r="Y636" s="172">
        <f>IF(Y431=0,0,(SUMIF(Resource_Planning!$P$49:$P$356,$P636,Resource_Planning!Y$49:Y$356))/Y431-1)</f>
        <v>0</v>
      </c>
      <c r="Z636" s="172">
        <f>IF(Z431=0,0,(SUMIF(Resource_Planning!$P$49:$P$356,$P636,Resource_Planning!Z$49:Z$356))/Z431-1)</f>
        <v>0</v>
      </c>
      <c r="AA636" s="172">
        <f>IF(AA431=0,0,(SUMIF(Resource_Planning!$P$49:$P$356,$P636,Resource_Planning!AA$49:AA$356))/AA431-1)</f>
        <v>0</v>
      </c>
      <c r="AB636" s="172">
        <f>IF(AB431=0,0,(SUMIF(Resource_Planning!$P$49:$P$356,$P636,Resource_Planning!AB$49:AB$356))/AB431-1)</f>
        <v>0</v>
      </c>
      <c r="AC636" s="172">
        <f>IF(AC431=0,0,(SUMIF(Resource_Planning!$P$49:$P$356,$P636,Resource_Planning!AC$49:AC$356))/AC431-1)</f>
        <v>0</v>
      </c>
      <c r="AD636" s="172">
        <f>IF(AD431=0,0,(SUMIF(Resource_Planning!$P$49:$P$356,$P636,Resource_Planning!AD$49:AD$356))/AD431-1)</f>
        <v>0</v>
      </c>
      <c r="AE636" s="172">
        <f>IF(AE431=0,0,(SUMIF(Resource_Planning!$P$49:$P$356,$P636,Resource_Planning!AE$49:AE$356))/AE431-1)</f>
        <v>0</v>
      </c>
      <c r="AF636" s="172">
        <f>IF(AF431=0,0,(SUMIF(Resource_Planning!$P$49:$P$356,$P636,Resource_Planning!AF$49:AF$356))/AF431-1)</f>
        <v>0</v>
      </c>
      <c r="AG636" s="172">
        <f>IF(AG431=0,0,(SUMIF(Resource_Planning!$P$49:$P$356,$P636,Resource_Planning!AG$49:AG$356))/AG431-1)</f>
        <v>0</v>
      </c>
      <c r="AH636" s="172">
        <f>IF(AH431=0,0,(SUMIF(Resource_Planning!$P$49:$P$356,$P636,Resource_Planning!AH$49:AH$356))/AH431-1)</f>
        <v>0</v>
      </c>
      <c r="AI636" s="172">
        <f>IF(AI431=0,0,(SUMIF(Resource_Planning!$P$49:$P$356,$P636,Resource_Planning!AI$49:AI$356))/AI431-1)</f>
        <v>0</v>
      </c>
      <c r="AJ636" s="172">
        <f>IF(AJ431=0,0,(SUMIF(Resource_Planning!$P$49:$P$356,$P636,Resource_Planning!AJ$49:AJ$356))/AJ431-1)</f>
        <v>0</v>
      </c>
      <c r="AK636" s="172">
        <f>IF(AK431=0,0,(SUMIF(Resource_Planning!$P$49:$P$356,$P636,Resource_Planning!AK$49:AK$356))/AK431-1)</f>
        <v>0</v>
      </c>
      <c r="AL636" s="172">
        <f>IF(AL431=0,0,(SUMIF(Resource_Planning!$P$49:$P$356,$P636,Resource_Planning!AL$49:AL$356))/AL431-1)</f>
        <v>0</v>
      </c>
      <c r="AM636" s="172">
        <f>IF(AM431=0,0,(SUMIF(Resource_Planning!$P$49:$P$356,$P636,Resource_Planning!AM$49:AM$356))/AM431-1)</f>
        <v>0</v>
      </c>
      <c r="AN636" s="172">
        <f>IF(AN431=0,0,(SUMIF(Resource_Planning!$P$49:$P$356,$P636,Resource_Planning!AN$49:AN$356))/AN431-1)</f>
        <v>0</v>
      </c>
      <c r="AO636" s="172">
        <f>IF(AO431=0,0,(SUMIF(Resource_Planning!$P$49:$P$356,$P636,Resource_Planning!AO$49:AO$356))/AO431-1)</f>
        <v>0</v>
      </c>
      <c r="AP636" s="172">
        <f>IF(AP431=0,0,(SUMIF(Resource_Planning!$P$49:$P$356,$P636,Resource_Planning!AP$49:AP$356))/AP431-1)</f>
        <v>0</v>
      </c>
      <c r="AQ636" s="172">
        <f>IF(AQ431=0,0,(SUMIF(Resource_Planning!$P$49:$P$356,$P636,Resource_Planning!AQ$49:AQ$356))/AQ431-1)</f>
        <v>0</v>
      </c>
      <c r="AR636" s="172">
        <f>IF(AR431=0,0,(SUMIF(Resource_Planning!$P$49:$P$356,$P636,Resource_Planning!AR$49:AR$356))/AR431-1)</f>
        <v>0</v>
      </c>
      <c r="AS636" s="172">
        <f>IF(AS431=0,0,(SUMIF(Resource_Planning!$P$49:$P$356,$P636,Resource_Planning!AS$49:AS$356))/AS431-1)</f>
        <v>0</v>
      </c>
      <c r="AT636" s="172">
        <f>IF(AT431=0,0,(SUMIF(Resource_Planning!$P$49:$P$356,$P636,Resource_Planning!AT$49:AT$356))/AT431-1)</f>
        <v>0</v>
      </c>
      <c r="AU636" s="172">
        <f>IF(AU431=0,0,(SUMIF(Resource_Planning!$P$49:$P$356,$P636,Resource_Planning!AU$49:AU$356))/AU431-1)</f>
        <v>0</v>
      </c>
      <c r="AV636" s="172">
        <f>IF(AV431=0,0,(SUMIF(Resource_Planning!$P$49:$P$356,$P636,Resource_Planning!AV$49:AV$356))/AV431-1)</f>
        <v>0</v>
      </c>
      <c r="AW636" s="172">
        <f>IF(AW431=0,0,(SUMIF(Resource_Planning!$P$49:$P$356,$P636,Resource_Planning!AW$49:AW$356))/AW431-1)</f>
        <v>0</v>
      </c>
      <c r="AX636" s="172">
        <f>IF(AX431=0,0,(SUMIF(Resource_Planning!$P$49:$P$356,$P636,Resource_Planning!AX$49:AX$356))/AX431-1)</f>
        <v>0</v>
      </c>
      <c r="AY636" s="172">
        <f>IF(AY431=0,0,(SUMIF(Resource_Planning!$P$49:$P$356,$P636,Resource_Planning!AY$49:AY$356))/AY431-1)</f>
        <v>0</v>
      </c>
      <c r="AZ636" s="172">
        <f>IF(AZ431=0,0,(SUMIF(Resource_Planning!$P$49:$P$356,$P636,Resource_Planning!AZ$49:AZ$356))/AZ431-1)</f>
        <v>0</v>
      </c>
      <c r="BA636" s="172">
        <f>IF(BA431=0,0,(SUMIF(Resource_Planning!$P$49:$P$356,$P636,Resource_Planning!BA$49:BA$356))/BA431-1)</f>
        <v>0</v>
      </c>
      <c r="BB636" s="172">
        <f>IF(BB431=0,0,(SUMIF(Resource_Planning!$P$49:$P$356,$P636,Resource_Planning!BB$49:BB$356))/BB431-1)</f>
        <v>0</v>
      </c>
    </row>
    <row r="637" s="179" customFormat="1" hidden="1" outlineLevel="1">
      <c r="E637" s="37"/>
      <c r="K637" s="37"/>
      <c r="L637" s="37"/>
      <c r="M637" s="37"/>
      <c r="N637" s="37"/>
      <c r="P637" s="183">
        <f t="shared" si="108"/>
        <v>0</v>
      </c>
      <c r="Q637" s="37"/>
      <c r="R637" s="184"/>
      <c r="S637" s="172">
        <f>IF(S432=0,0,(SUMIF(Resource_Planning!$P$49:$P$356,$P637,Resource_Planning!S$49:S$356))/S432-1)</f>
        <v>0</v>
      </c>
      <c r="T637" s="172">
        <f>IF(T432=0,0,(SUMIF(Resource_Planning!$P$49:$P$356,$P637,Resource_Planning!T$49:T$356))/T432-1)</f>
        <v>0</v>
      </c>
      <c r="U637" s="172">
        <f>IF(U432=0,0,(SUMIF(Resource_Planning!$P$49:$P$356,$P637,Resource_Planning!U$49:U$356))/U432-1)</f>
        <v>0</v>
      </c>
      <c r="V637" s="172">
        <f>IF(V432=0,0,(SUMIF(Resource_Planning!$P$49:$P$356,$P637,Resource_Planning!V$49:V$356))/V432-1)</f>
        <v>0</v>
      </c>
      <c r="W637" s="172">
        <f>IF(W432=0,0,(SUMIF(Resource_Planning!$P$49:$P$356,$P637,Resource_Planning!W$49:W$356))/W432-1)</f>
        <v>0</v>
      </c>
      <c r="X637" s="172">
        <f>IF(X432=0,0,(SUMIF(Resource_Planning!$P$49:$P$356,$P637,Resource_Planning!X$49:X$356))/X432-1)</f>
        <v>0</v>
      </c>
      <c r="Y637" s="172">
        <f>IF(Y432=0,0,(SUMIF(Resource_Planning!$P$49:$P$356,$P637,Resource_Planning!Y$49:Y$356))/Y432-1)</f>
        <v>0</v>
      </c>
      <c r="Z637" s="172">
        <f>IF(Z432=0,0,(SUMIF(Resource_Planning!$P$49:$P$356,$P637,Resource_Planning!Z$49:Z$356))/Z432-1)</f>
        <v>0</v>
      </c>
      <c r="AA637" s="172">
        <f>IF(AA432=0,0,(SUMIF(Resource_Planning!$P$49:$P$356,$P637,Resource_Planning!AA$49:AA$356))/AA432-1)</f>
        <v>0</v>
      </c>
      <c r="AB637" s="172">
        <f>IF(AB432=0,0,(SUMIF(Resource_Planning!$P$49:$P$356,$P637,Resource_Planning!AB$49:AB$356))/AB432-1)</f>
        <v>0</v>
      </c>
      <c r="AC637" s="172">
        <f>IF(AC432=0,0,(SUMIF(Resource_Planning!$P$49:$P$356,$P637,Resource_Planning!AC$49:AC$356))/AC432-1)</f>
        <v>0</v>
      </c>
      <c r="AD637" s="172">
        <f>IF(AD432=0,0,(SUMIF(Resource_Planning!$P$49:$P$356,$P637,Resource_Planning!AD$49:AD$356))/AD432-1)</f>
        <v>0</v>
      </c>
      <c r="AE637" s="172">
        <f>IF(AE432=0,0,(SUMIF(Resource_Planning!$P$49:$P$356,$P637,Resource_Planning!AE$49:AE$356))/AE432-1)</f>
        <v>0</v>
      </c>
      <c r="AF637" s="172">
        <f>IF(AF432=0,0,(SUMIF(Resource_Planning!$P$49:$P$356,$P637,Resource_Planning!AF$49:AF$356))/AF432-1)</f>
        <v>0</v>
      </c>
      <c r="AG637" s="172">
        <f>IF(AG432=0,0,(SUMIF(Resource_Planning!$P$49:$P$356,$P637,Resource_Planning!AG$49:AG$356))/AG432-1)</f>
        <v>0</v>
      </c>
      <c r="AH637" s="172">
        <f>IF(AH432=0,0,(SUMIF(Resource_Planning!$P$49:$P$356,$P637,Resource_Planning!AH$49:AH$356))/AH432-1)</f>
        <v>0</v>
      </c>
      <c r="AI637" s="172">
        <f>IF(AI432=0,0,(SUMIF(Resource_Planning!$P$49:$P$356,$P637,Resource_Planning!AI$49:AI$356))/AI432-1)</f>
        <v>0</v>
      </c>
      <c r="AJ637" s="172">
        <f>IF(AJ432=0,0,(SUMIF(Resource_Planning!$P$49:$P$356,$P637,Resource_Planning!AJ$49:AJ$356))/AJ432-1)</f>
        <v>0</v>
      </c>
      <c r="AK637" s="172">
        <f>IF(AK432=0,0,(SUMIF(Resource_Planning!$P$49:$P$356,$P637,Resource_Planning!AK$49:AK$356))/AK432-1)</f>
        <v>0</v>
      </c>
      <c r="AL637" s="172">
        <f>IF(AL432=0,0,(SUMIF(Resource_Planning!$P$49:$P$356,$P637,Resource_Planning!AL$49:AL$356))/AL432-1)</f>
        <v>0</v>
      </c>
      <c r="AM637" s="172">
        <f>IF(AM432=0,0,(SUMIF(Resource_Planning!$P$49:$P$356,$P637,Resource_Planning!AM$49:AM$356))/AM432-1)</f>
        <v>0</v>
      </c>
      <c r="AN637" s="172">
        <f>IF(AN432=0,0,(SUMIF(Resource_Planning!$P$49:$P$356,$P637,Resource_Planning!AN$49:AN$356))/AN432-1)</f>
        <v>0</v>
      </c>
      <c r="AO637" s="172">
        <f>IF(AO432=0,0,(SUMIF(Resource_Planning!$P$49:$P$356,$P637,Resource_Planning!AO$49:AO$356))/AO432-1)</f>
        <v>0</v>
      </c>
      <c r="AP637" s="172">
        <f>IF(AP432=0,0,(SUMIF(Resource_Planning!$P$49:$P$356,$P637,Resource_Planning!AP$49:AP$356))/AP432-1)</f>
        <v>0</v>
      </c>
      <c r="AQ637" s="172">
        <f>IF(AQ432=0,0,(SUMIF(Resource_Planning!$P$49:$P$356,$P637,Resource_Planning!AQ$49:AQ$356))/AQ432-1)</f>
        <v>0</v>
      </c>
      <c r="AR637" s="172">
        <f>IF(AR432=0,0,(SUMIF(Resource_Planning!$P$49:$P$356,$P637,Resource_Planning!AR$49:AR$356))/AR432-1)</f>
        <v>0</v>
      </c>
      <c r="AS637" s="172">
        <f>IF(AS432=0,0,(SUMIF(Resource_Planning!$P$49:$P$356,$P637,Resource_Planning!AS$49:AS$356))/AS432-1)</f>
        <v>0</v>
      </c>
      <c r="AT637" s="172">
        <f>IF(AT432=0,0,(SUMIF(Resource_Planning!$P$49:$P$356,$P637,Resource_Planning!AT$49:AT$356))/AT432-1)</f>
        <v>0</v>
      </c>
      <c r="AU637" s="172">
        <f>IF(AU432=0,0,(SUMIF(Resource_Planning!$P$49:$P$356,$P637,Resource_Planning!AU$49:AU$356))/AU432-1)</f>
        <v>0</v>
      </c>
      <c r="AV637" s="172">
        <f>IF(AV432=0,0,(SUMIF(Resource_Planning!$P$49:$P$356,$P637,Resource_Planning!AV$49:AV$356))/AV432-1)</f>
        <v>0</v>
      </c>
      <c r="AW637" s="172">
        <f>IF(AW432=0,0,(SUMIF(Resource_Planning!$P$49:$P$356,$P637,Resource_Planning!AW$49:AW$356))/AW432-1)</f>
        <v>0</v>
      </c>
      <c r="AX637" s="172">
        <f>IF(AX432=0,0,(SUMIF(Resource_Planning!$P$49:$P$356,$P637,Resource_Planning!AX$49:AX$356))/AX432-1)</f>
        <v>0</v>
      </c>
      <c r="AY637" s="172">
        <f>IF(AY432=0,0,(SUMIF(Resource_Planning!$P$49:$P$356,$P637,Resource_Planning!AY$49:AY$356))/AY432-1)</f>
        <v>0</v>
      </c>
      <c r="AZ637" s="172">
        <f>IF(AZ432=0,0,(SUMIF(Resource_Planning!$P$49:$P$356,$P637,Resource_Planning!AZ$49:AZ$356))/AZ432-1)</f>
        <v>0</v>
      </c>
      <c r="BA637" s="172">
        <f>IF(BA432=0,0,(SUMIF(Resource_Planning!$P$49:$P$356,$P637,Resource_Planning!BA$49:BA$356))/BA432-1)</f>
        <v>0</v>
      </c>
      <c r="BB637" s="172">
        <f>IF(BB432=0,0,(SUMIF(Resource_Planning!$P$49:$P$356,$P637,Resource_Planning!BB$49:BB$356))/BB432-1)</f>
        <v>0</v>
      </c>
    </row>
    <row r="638" s="179" customFormat="1" hidden="1" outlineLevel="1">
      <c r="E638" s="37"/>
      <c r="K638" s="37"/>
      <c r="L638" s="37"/>
      <c r="M638" s="37"/>
      <c r="N638" s="37"/>
      <c r="P638" s="183">
        <f t="shared" si="108"/>
        <v>0</v>
      </c>
      <c r="Q638" s="37"/>
      <c r="R638" s="184"/>
      <c r="S638" s="172">
        <f>IF(S433=0,0,(SUMIF(Resource_Planning!$P$49:$P$356,$P638,Resource_Planning!S$49:S$356))/S433-1)</f>
        <v>0</v>
      </c>
      <c r="T638" s="172">
        <f>IF(T433=0,0,(SUMIF(Resource_Planning!$P$49:$P$356,$P638,Resource_Planning!T$49:T$356))/T433-1)</f>
        <v>0</v>
      </c>
      <c r="U638" s="172">
        <f>IF(U433=0,0,(SUMIF(Resource_Planning!$P$49:$P$356,$P638,Resource_Planning!U$49:U$356))/U433-1)</f>
        <v>0</v>
      </c>
      <c r="V638" s="172">
        <f>IF(V433=0,0,(SUMIF(Resource_Planning!$P$49:$P$356,$P638,Resource_Planning!V$49:V$356))/V433-1)</f>
        <v>0</v>
      </c>
      <c r="W638" s="172">
        <f>IF(W433=0,0,(SUMIF(Resource_Planning!$P$49:$P$356,$P638,Resource_Planning!W$49:W$356))/W433-1)</f>
        <v>0</v>
      </c>
      <c r="X638" s="172">
        <f>IF(X433=0,0,(SUMIF(Resource_Planning!$P$49:$P$356,$P638,Resource_Planning!X$49:X$356))/X433-1)</f>
        <v>0</v>
      </c>
      <c r="Y638" s="172">
        <f>IF(Y433=0,0,(SUMIF(Resource_Planning!$P$49:$P$356,$P638,Resource_Planning!Y$49:Y$356))/Y433-1)</f>
        <v>0</v>
      </c>
      <c r="Z638" s="172">
        <f>IF(Z433=0,0,(SUMIF(Resource_Planning!$P$49:$P$356,$P638,Resource_Planning!Z$49:Z$356))/Z433-1)</f>
        <v>0</v>
      </c>
      <c r="AA638" s="172">
        <f>IF(AA433=0,0,(SUMIF(Resource_Planning!$P$49:$P$356,$P638,Resource_Planning!AA$49:AA$356))/AA433-1)</f>
        <v>0</v>
      </c>
      <c r="AB638" s="172">
        <f>IF(AB433=0,0,(SUMIF(Resource_Planning!$P$49:$P$356,$P638,Resource_Planning!AB$49:AB$356))/AB433-1)</f>
        <v>0</v>
      </c>
      <c r="AC638" s="172">
        <f>IF(AC433=0,0,(SUMIF(Resource_Planning!$P$49:$P$356,$P638,Resource_Planning!AC$49:AC$356))/AC433-1)</f>
        <v>0</v>
      </c>
      <c r="AD638" s="172">
        <f>IF(AD433=0,0,(SUMIF(Resource_Planning!$P$49:$P$356,$P638,Resource_Planning!AD$49:AD$356))/AD433-1)</f>
        <v>0</v>
      </c>
      <c r="AE638" s="172">
        <f>IF(AE433=0,0,(SUMIF(Resource_Planning!$P$49:$P$356,$P638,Resource_Planning!AE$49:AE$356))/AE433-1)</f>
        <v>0</v>
      </c>
      <c r="AF638" s="172">
        <f>IF(AF433=0,0,(SUMIF(Resource_Planning!$P$49:$P$356,$P638,Resource_Planning!AF$49:AF$356))/AF433-1)</f>
        <v>0</v>
      </c>
      <c r="AG638" s="172">
        <f>IF(AG433=0,0,(SUMIF(Resource_Planning!$P$49:$P$356,$P638,Resource_Planning!AG$49:AG$356))/AG433-1)</f>
        <v>0</v>
      </c>
      <c r="AH638" s="172">
        <f>IF(AH433=0,0,(SUMIF(Resource_Planning!$P$49:$P$356,$P638,Resource_Planning!AH$49:AH$356))/AH433-1)</f>
        <v>0</v>
      </c>
      <c r="AI638" s="172">
        <f>IF(AI433=0,0,(SUMIF(Resource_Planning!$P$49:$P$356,$P638,Resource_Planning!AI$49:AI$356))/AI433-1)</f>
        <v>0</v>
      </c>
      <c r="AJ638" s="172">
        <f>IF(AJ433=0,0,(SUMIF(Resource_Planning!$P$49:$P$356,$P638,Resource_Planning!AJ$49:AJ$356))/AJ433-1)</f>
        <v>0</v>
      </c>
      <c r="AK638" s="172">
        <f>IF(AK433=0,0,(SUMIF(Resource_Planning!$P$49:$P$356,$P638,Resource_Planning!AK$49:AK$356))/AK433-1)</f>
        <v>0</v>
      </c>
      <c r="AL638" s="172">
        <f>IF(AL433=0,0,(SUMIF(Resource_Planning!$P$49:$P$356,$P638,Resource_Planning!AL$49:AL$356))/AL433-1)</f>
        <v>0</v>
      </c>
      <c r="AM638" s="172">
        <f>IF(AM433=0,0,(SUMIF(Resource_Planning!$P$49:$P$356,$P638,Resource_Planning!AM$49:AM$356))/AM433-1)</f>
        <v>0</v>
      </c>
      <c r="AN638" s="172">
        <f>IF(AN433=0,0,(SUMIF(Resource_Planning!$P$49:$P$356,$P638,Resource_Planning!AN$49:AN$356))/AN433-1)</f>
        <v>0</v>
      </c>
      <c r="AO638" s="172">
        <f>IF(AO433=0,0,(SUMIF(Resource_Planning!$P$49:$P$356,$P638,Resource_Planning!AO$49:AO$356))/AO433-1)</f>
        <v>0</v>
      </c>
      <c r="AP638" s="172">
        <f>IF(AP433=0,0,(SUMIF(Resource_Planning!$P$49:$P$356,$P638,Resource_Planning!AP$49:AP$356))/AP433-1)</f>
        <v>0</v>
      </c>
      <c r="AQ638" s="172">
        <f>IF(AQ433=0,0,(SUMIF(Resource_Planning!$P$49:$P$356,$P638,Resource_Planning!AQ$49:AQ$356))/AQ433-1)</f>
        <v>0</v>
      </c>
      <c r="AR638" s="172">
        <f>IF(AR433=0,0,(SUMIF(Resource_Planning!$P$49:$P$356,$P638,Resource_Planning!AR$49:AR$356))/AR433-1)</f>
        <v>0</v>
      </c>
      <c r="AS638" s="172">
        <f>IF(AS433=0,0,(SUMIF(Resource_Planning!$P$49:$P$356,$P638,Resource_Planning!AS$49:AS$356))/AS433-1)</f>
        <v>0</v>
      </c>
      <c r="AT638" s="172">
        <f>IF(AT433=0,0,(SUMIF(Resource_Planning!$P$49:$P$356,$P638,Resource_Planning!AT$49:AT$356))/AT433-1)</f>
        <v>0</v>
      </c>
      <c r="AU638" s="172">
        <f>IF(AU433=0,0,(SUMIF(Resource_Planning!$P$49:$P$356,$P638,Resource_Planning!AU$49:AU$356))/AU433-1)</f>
        <v>0</v>
      </c>
      <c r="AV638" s="172">
        <f>IF(AV433=0,0,(SUMIF(Resource_Planning!$P$49:$P$356,$P638,Resource_Planning!AV$49:AV$356))/AV433-1)</f>
        <v>0</v>
      </c>
      <c r="AW638" s="172">
        <f>IF(AW433=0,0,(SUMIF(Resource_Planning!$P$49:$P$356,$P638,Resource_Planning!AW$49:AW$356))/AW433-1)</f>
        <v>0</v>
      </c>
      <c r="AX638" s="172">
        <f>IF(AX433=0,0,(SUMIF(Resource_Planning!$P$49:$P$356,$P638,Resource_Planning!AX$49:AX$356))/AX433-1)</f>
        <v>0</v>
      </c>
      <c r="AY638" s="172">
        <f>IF(AY433=0,0,(SUMIF(Resource_Planning!$P$49:$P$356,$P638,Resource_Planning!AY$49:AY$356))/AY433-1)</f>
        <v>0</v>
      </c>
      <c r="AZ638" s="172">
        <f>IF(AZ433=0,0,(SUMIF(Resource_Planning!$P$49:$P$356,$P638,Resource_Planning!AZ$49:AZ$356))/AZ433-1)</f>
        <v>0</v>
      </c>
      <c r="BA638" s="172">
        <f>IF(BA433=0,0,(SUMIF(Resource_Planning!$P$49:$P$356,$P638,Resource_Planning!BA$49:BA$356))/BA433-1)</f>
        <v>0</v>
      </c>
      <c r="BB638" s="172">
        <f>IF(BB433=0,0,(SUMIF(Resource_Planning!$P$49:$P$356,$P638,Resource_Planning!BB$49:BB$356))/BB433-1)</f>
        <v>0</v>
      </c>
    </row>
    <row r="639" s="179" customFormat="1" hidden="1" outlineLevel="1">
      <c r="E639" s="37"/>
      <c r="K639" s="37"/>
      <c r="L639" s="37"/>
      <c r="M639" s="37"/>
      <c r="N639" s="37"/>
      <c r="P639" s="183">
        <f t="shared" si="108"/>
        <v>0</v>
      </c>
      <c r="Q639" s="37"/>
      <c r="R639" s="184"/>
      <c r="S639" s="172">
        <f>IF(S434=0,0,(SUMIF(Resource_Planning!$P$49:$P$356,$P639,Resource_Planning!S$49:S$356))/S434-1)</f>
        <v>0</v>
      </c>
      <c r="T639" s="172">
        <f>IF(T434=0,0,(SUMIF(Resource_Planning!$P$49:$P$356,$P639,Resource_Planning!T$49:T$356))/T434-1)</f>
        <v>0</v>
      </c>
      <c r="U639" s="172">
        <f>IF(U434=0,0,(SUMIF(Resource_Planning!$P$49:$P$356,$P639,Resource_Planning!U$49:U$356))/U434-1)</f>
        <v>0</v>
      </c>
      <c r="V639" s="172">
        <f>IF(V434=0,0,(SUMIF(Resource_Planning!$P$49:$P$356,$P639,Resource_Planning!V$49:V$356))/V434-1)</f>
        <v>0</v>
      </c>
      <c r="W639" s="172">
        <f>IF(W434=0,0,(SUMIF(Resource_Planning!$P$49:$P$356,$P639,Resource_Planning!W$49:W$356))/W434-1)</f>
        <v>0</v>
      </c>
      <c r="X639" s="172">
        <f>IF(X434=0,0,(SUMIF(Resource_Planning!$P$49:$P$356,$P639,Resource_Planning!X$49:X$356))/X434-1)</f>
        <v>0</v>
      </c>
      <c r="Y639" s="172">
        <f>IF(Y434=0,0,(SUMIF(Resource_Planning!$P$49:$P$356,$P639,Resource_Planning!Y$49:Y$356))/Y434-1)</f>
        <v>0</v>
      </c>
      <c r="Z639" s="172">
        <f>IF(Z434=0,0,(SUMIF(Resource_Planning!$P$49:$P$356,$P639,Resource_Planning!Z$49:Z$356))/Z434-1)</f>
        <v>0</v>
      </c>
      <c r="AA639" s="172">
        <f>IF(AA434=0,0,(SUMIF(Resource_Planning!$P$49:$P$356,$P639,Resource_Planning!AA$49:AA$356))/AA434-1)</f>
        <v>0</v>
      </c>
      <c r="AB639" s="172">
        <f>IF(AB434=0,0,(SUMIF(Resource_Planning!$P$49:$P$356,$P639,Resource_Planning!AB$49:AB$356))/AB434-1)</f>
        <v>0</v>
      </c>
      <c r="AC639" s="172">
        <f>IF(AC434=0,0,(SUMIF(Resource_Planning!$P$49:$P$356,$P639,Resource_Planning!AC$49:AC$356))/AC434-1)</f>
        <v>0</v>
      </c>
      <c r="AD639" s="172">
        <f>IF(AD434=0,0,(SUMIF(Resource_Planning!$P$49:$P$356,$P639,Resource_Planning!AD$49:AD$356))/AD434-1)</f>
        <v>0</v>
      </c>
      <c r="AE639" s="172">
        <f>IF(AE434=0,0,(SUMIF(Resource_Planning!$P$49:$P$356,$P639,Resource_Planning!AE$49:AE$356))/AE434-1)</f>
        <v>0</v>
      </c>
      <c r="AF639" s="172">
        <f>IF(AF434=0,0,(SUMIF(Resource_Planning!$P$49:$P$356,$P639,Resource_Planning!AF$49:AF$356))/AF434-1)</f>
        <v>0</v>
      </c>
      <c r="AG639" s="172">
        <f>IF(AG434=0,0,(SUMIF(Resource_Planning!$P$49:$P$356,$P639,Resource_Planning!AG$49:AG$356))/AG434-1)</f>
        <v>0</v>
      </c>
      <c r="AH639" s="172">
        <f>IF(AH434=0,0,(SUMIF(Resource_Planning!$P$49:$P$356,$P639,Resource_Planning!AH$49:AH$356))/AH434-1)</f>
        <v>0</v>
      </c>
      <c r="AI639" s="172">
        <f>IF(AI434=0,0,(SUMIF(Resource_Planning!$P$49:$P$356,$P639,Resource_Planning!AI$49:AI$356))/AI434-1)</f>
        <v>0</v>
      </c>
      <c r="AJ639" s="172">
        <f>IF(AJ434=0,0,(SUMIF(Resource_Planning!$P$49:$P$356,$P639,Resource_Planning!AJ$49:AJ$356))/AJ434-1)</f>
        <v>0</v>
      </c>
      <c r="AK639" s="172">
        <f>IF(AK434=0,0,(SUMIF(Resource_Planning!$P$49:$P$356,$P639,Resource_Planning!AK$49:AK$356))/AK434-1)</f>
        <v>0</v>
      </c>
      <c r="AL639" s="172">
        <f>IF(AL434=0,0,(SUMIF(Resource_Planning!$P$49:$P$356,$P639,Resource_Planning!AL$49:AL$356))/AL434-1)</f>
        <v>0</v>
      </c>
      <c r="AM639" s="172">
        <f>IF(AM434=0,0,(SUMIF(Resource_Planning!$P$49:$P$356,$P639,Resource_Planning!AM$49:AM$356))/AM434-1)</f>
        <v>0</v>
      </c>
      <c r="AN639" s="172">
        <f>IF(AN434=0,0,(SUMIF(Resource_Planning!$P$49:$P$356,$P639,Resource_Planning!AN$49:AN$356))/AN434-1)</f>
        <v>0</v>
      </c>
      <c r="AO639" s="172">
        <f>IF(AO434=0,0,(SUMIF(Resource_Planning!$P$49:$P$356,$P639,Resource_Planning!AO$49:AO$356))/AO434-1)</f>
        <v>0</v>
      </c>
      <c r="AP639" s="172">
        <f>IF(AP434=0,0,(SUMIF(Resource_Planning!$P$49:$P$356,$P639,Resource_Planning!AP$49:AP$356))/AP434-1)</f>
        <v>0</v>
      </c>
      <c r="AQ639" s="172">
        <f>IF(AQ434=0,0,(SUMIF(Resource_Planning!$P$49:$P$356,$P639,Resource_Planning!AQ$49:AQ$356))/AQ434-1)</f>
        <v>0</v>
      </c>
      <c r="AR639" s="172">
        <f>IF(AR434=0,0,(SUMIF(Resource_Planning!$P$49:$P$356,$P639,Resource_Planning!AR$49:AR$356))/AR434-1)</f>
        <v>0</v>
      </c>
      <c r="AS639" s="172">
        <f>IF(AS434=0,0,(SUMIF(Resource_Planning!$P$49:$P$356,$P639,Resource_Planning!AS$49:AS$356))/AS434-1)</f>
        <v>0</v>
      </c>
      <c r="AT639" s="172">
        <f>IF(AT434=0,0,(SUMIF(Resource_Planning!$P$49:$P$356,$P639,Resource_Planning!AT$49:AT$356))/AT434-1)</f>
        <v>0</v>
      </c>
      <c r="AU639" s="172">
        <f>IF(AU434=0,0,(SUMIF(Resource_Planning!$P$49:$P$356,$P639,Resource_Planning!AU$49:AU$356))/AU434-1)</f>
        <v>0</v>
      </c>
      <c r="AV639" s="172">
        <f>IF(AV434=0,0,(SUMIF(Resource_Planning!$P$49:$P$356,$P639,Resource_Planning!AV$49:AV$356))/AV434-1)</f>
        <v>0</v>
      </c>
      <c r="AW639" s="172">
        <f>IF(AW434=0,0,(SUMIF(Resource_Planning!$P$49:$P$356,$P639,Resource_Planning!AW$49:AW$356))/AW434-1)</f>
        <v>0</v>
      </c>
      <c r="AX639" s="172">
        <f>IF(AX434=0,0,(SUMIF(Resource_Planning!$P$49:$P$356,$P639,Resource_Planning!AX$49:AX$356))/AX434-1)</f>
        <v>0</v>
      </c>
      <c r="AY639" s="172">
        <f>IF(AY434=0,0,(SUMIF(Resource_Planning!$P$49:$P$356,$P639,Resource_Planning!AY$49:AY$356))/AY434-1)</f>
        <v>0</v>
      </c>
      <c r="AZ639" s="172">
        <f>IF(AZ434=0,0,(SUMIF(Resource_Planning!$P$49:$P$356,$P639,Resource_Planning!AZ$49:AZ$356))/AZ434-1)</f>
        <v>0</v>
      </c>
      <c r="BA639" s="172">
        <f>IF(BA434=0,0,(SUMIF(Resource_Planning!$P$49:$P$356,$P639,Resource_Planning!BA$49:BA$356))/BA434-1)</f>
        <v>0</v>
      </c>
      <c r="BB639" s="172">
        <f>IF(BB434=0,0,(SUMIF(Resource_Planning!$P$49:$P$356,$P639,Resource_Planning!BB$49:BB$356))/BB434-1)</f>
        <v>0</v>
      </c>
    </row>
    <row r="640" s="179" customFormat="1" hidden="1" outlineLevel="1">
      <c r="E640" s="37"/>
      <c r="K640" s="37"/>
      <c r="L640" s="37"/>
      <c r="M640" s="37"/>
      <c r="N640" s="37"/>
      <c r="P640" s="183">
        <f t="shared" si="108"/>
        <v>0</v>
      </c>
      <c r="Q640" s="37"/>
      <c r="R640" s="184"/>
      <c r="S640" s="172">
        <f>IF(S435=0,0,(SUMIF(Resource_Planning!$P$49:$P$356,$P640,Resource_Planning!S$49:S$356))/S435-1)</f>
        <v>0</v>
      </c>
      <c r="T640" s="172">
        <f>IF(T435=0,0,(SUMIF(Resource_Planning!$P$49:$P$356,$P640,Resource_Planning!T$49:T$356))/T435-1)</f>
        <v>0</v>
      </c>
      <c r="U640" s="172">
        <f>IF(U435=0,0,(SUMIF(Resource_Planning!$P$49:$P$356,$P640,Resource_Planning!U$49:U$356))/U435-1)</f>
        <v>0</v>
      </c>
      <c r="V640" s="172">
        <f>IF(V435=0,0,(SUMIF(Resource_Planning!$P$49:$P$356,$P640,Resource_Planning!V$49:V$356))/V435-1)</f>
        <v>0</v>
      </c>
      <c r="W640" s="172">
        <f>IF(W435=0,0,(SUMIF(Resource_Planning!$P$49:$P$356,$P640,Resource_Planning!W$49:W$356))/W435-1)</f>
        <v>0</v>
      </c>
      <c r="X640" s="172">
        <f>IF(X435=0,0,(SUMIF(Resource_Planning!$P$49:$P$356,$P640,Resource_Planning!X$49:X$356))/X435-1)</f>
        <v>0</v>
      </c>
      <c r="Y640" s="172">
        <f>IF(Y435=0,0,(SUMIF(Resource_Planning!$P$49:$P$356,$P640,Resource_Planning!Y$49:Y$356))/Y435-1)</f>
        <v>0</v>
      </c>
      <c r="Z640" s="172">
        <f>IF(Z435=0,0,(SUMIF(Resource_Planning!$P$49:$P$356,$P640,Resource_Planning!Z$49:Z$356))/Z435-1)</f>
        <v>0</v>
      </c>
      <c r="AA640" s="172">
        <f>IF(AA435=0,0,(SUMIF(Resource_Planning!$P$49:$P$356,$P640,Resource_Planning!AA$49:AA$356))/AA435-1)</f>
        <v>0</v>
      </c>
      <c r="AB640" s="172">
        <f>IF(AB435=0,0,(SUMIF(Resource_Planning!$P$49:$P$356,$P640,Resource_Planning!AB$49:AB$356))/AB435-1)</f>
        <v>0</v>
      </c>
      <c r="AC640" s="172">
        <f>IF(AC435=0,0,(SUMIF(Resource_Planning!$P$49:$P$356,$P640,Resource_Planning!AC$49:AC$356))/AC435-1)</f>
        <v>0</v>
      </c>
      <c r="AD640" s="172">
        <f>IF(AD435=0,0,(SUMIF(Resource_Planning!$P$49:$P$356,$P640,Resource_Planning!AD$49:AD$356))/AD435-1)</f>
        <v>0</v>
      </c>
      <c r="AE640" s="172">
        <f>IF(AE435=0,0,(SUMIF(Resource_Planning!$P$49:$P$356,$P640,Resource_Planning!AE$49:AE$356))/AE435-1)</f>
        <v>0</v>
      </c>
      <c r="AF640" s="172">
        <f>IF(AF435=0,0,(SUMIF(Resource_Planning!$P$49:$P$356,$P640,Resource_Planning!AF$49:AF$356))/AF435-1)</f>
        <v>0</v>
      </c>
      <c r="AG640" s="172">
        <f>IF(AG435=0,0,(SUMIF(Resource_Planning!$P$49:$P$356,$P640,Resource_Planning!AG$49:AG$356))/AG435-1)</f>
        <v>0</v>
      </c>
      <c r="AH640" s="172">
        <f>IF(AH435=0,0,(SUMIF(Resource_Planning!$P$49:$P$356,$P640,Resource_Planning!AH$49:AH$356))/AH435-1)</f>
        <v>0</v>
      </c>
      <c r="AI640" s="172">
        <f>IF(AI435=0,0,(SUMIF(Resource_Planning!$P$49:$P$356,$P640,Resource_Planning!AI$49:AI$356))/AI435-1)</f>
        <v>0</v>
      </c>
      <c r="AJ640" s="172">
        <f>IF(AJ435=0,0,(SUMIF(Resource_Planning!$P$49:$P$356,$P640,Resource_Planning!AJ$49:AJ$356))/AJ435-1)</f>
        <v>0</v>
      </c>
      <c r="AK640" s="172">
        <f>IF(AK435=0,0,(SUMIF(Resource_Planning!$P$49:$P$356,$P640,Resource_Planning!AK$49:AK$356))/AK435-1)</f>
        <v>0</v>
      </c>
      <c r="AL640" s="172">
        <f>IF(AL435=0,0,(SUMIF(Resource_Planning!$P$49:$P$356,$P640,Resource_Planning!AL$49:AL$356))/AL435-1)</f>
        <v>0</v>
      </c>
      <c r="AM640" s="172">
        <f>IF(AM435=0,0,(SUMIF(Resource_Planning!$P$49:$P$356,$P640,Resource_Planning!AM$49:AM$356))/AM435-1)</f>
        <v>0</v>
      </c>
      <c r="AN640" s="172">
        <f>IF(AN435=0,0,(SUMIF(Resource_Planning!$P$49:$P$356,$P640,Resource_Planning!AN$49:AN$356))/AN435-1)</f>
        <v>0</v>
      </c>
      <c r="AO640" s="172">
        <f>IF(AO435=0,0,(SUMIF(Resource_Planning!$P$49:$P$356,$P640,Resource_Planning!AO$49:AO$356))/AO435-1)</f>
        <v>0</v>
      </c>
      <c r="AP640" s="172">
        <f>IF(AP435=0,0,(SUMIF(Resource_Planning!$P$49:$P$356,$P640,Resource_Planning!AP$49:AP$356))/AP435-1)</f>
        <v>0</v>
      </c>
      <c r="AQ640" s="172">
        <f>IF(AQ435=0,0,(SUMIF(Resource_Planning!$P$49:$P$356,$P640,Resource_Planning!AQ$49:AQ$356))/AQ435-1)</f>
        <v>0</v>
      </c>
      <c r="AR640" s="172">
        <f>IF(AR435=0,0,(SUMIF(Resource_Planning!$P$49:$P$356,$P640,Resource_Planning!AR$49:AR$356))/AR435-1)</f>
        <v>0</v>
      </c>
      <c r="AS640" s="172">
        <f>IF(AS435=0,0,(SUMIF(Resource_Planning!$P$49:$P$356,$P640,Resource_Planning!AS$49:AS$356))/AS435-1)</f>
        <v>0</v>
      </c>
      <c r="AT640" s="172">
        <f>IF(AT435=0,0,(SUMIF(Resource_Planning!$P$49:$P$356,$P640,Resource_Planning!AT$49:AT$356))/AT435-1)</f>
        <v>0</v>
      </c>
      <c r="AU640" s="172">
        <f>IF(AU435=0,0,(SUMIF(Resource_Planning!$P$49:$P$356,$P640,Resource_Planning!AU$49:AU$356))/AU435-1)</f>
        <v>0</v>
      </c>
      <c r="AV640" s="172">
        <f>IF(AV435=0,0,(SUMIF(Resource_Planning!$P$49:$P$356,$P640,Resource_Planning!AV$49:AV$356))/AV435-1)</f>
        <v>0</v>
      </c>
      <c r="AW640" s="172">
        <f>IF(AW435=0,0,(SUMIF(Resource_Planning!$P$49:$P$356,$P640,Resource_Planning!AW$49:AW$356))/AW435-1)</f>
        <v>0</v>
      </c>
      <c r="AX640" s="172">
        <f>IF(AX435=0,0,(SUMIF(Resource_Planning!$P$49:$P$356,$P640,Resource_Planning!AX$49:AX$356))/AX435-1)</f>
        <v>0</v>
      </c>
      <c r="AY640" s="172">
        <f>IF(AY435=0,0,(SUMIF(Resource_Planning!$P$49:$P$356,$P640,Resource_Planning!AY$49:AY$356))/AY435-1)</f>
        <v>0</v>
      </c>
      <c r="AZ640" s="172">
        <f>IF(AZ435=0,0,(SUMIF(Resource_Planning!$P$49:$P$356,$P640,Resource_Planning!AZ$49:AZ$356))/AZ435-1)</f>
        <v>0</v>
      </c>
      <c r="BA640" s="172">
        <f>IF(BA435=0,0,(SUMIF(Resource_Planning!$P$49:$P$356,$P640,Resource_Planning!BA$49:BA$356))/BA435-1)</f>
        <v>0</v>
      </c>
      <c r="BB640" s="172">
        <f>IF(BB435=0,0,(SUMIF(Resource_Planning!$P$49:$P$356,$P640,Resource_Planning!BB$49:BB$356))/BB435-1)</f>
        <v>0</v>
      </c>
    </row>
    <row r="641" s="179" customFormat="1" hidden="1" outlineLevel="1">
      <c r="E641" s="37"/>
      <c r="K641" s="37"/>
      <c r="L641" s="37"/>
      <c r="M641" s="37"/>
      <c r="N641" s="37"/>
      <c r="P641" s="183">
        <f t="shared" si="108"/>
        <v>0</v>
      </c>
      <c r="Q641" s="37"/>
      <c r="R641" s="184"/>
      <c r="S641" s="172">
        <f>IF(S436=0,0,(SUMIF(Resource_Planning!$P$49:$P$356,$P641,Resource_Planning!S$49:S$356))/S436-1)</f>
        <v>0</v>
      </c>
      <c r="T641" s="172">
        <f>IF(T436=0,0,(SUMIF(Resource_Planning!$P$49:$P$356,$P641,Resource_Planning!T$49:T$356))/T436-1)</f>
        <v>0</v>
      </c>
      <c r="U641" s="172">
        <f>IF(U436=0,0,(SUMIF(Resource_Planning!$P$49:$P$356,$P641,Resource_Planning!U$49:U$356))/U436-1)</f>
        <v>0</v>
      </c>
      <c r="V641" s="172">
        <f>IF(V436=0,0,(SUMIF(Resource_Planning!$P$49:$P$356,$P641,Resource_Planning!V$49:V$356))/V436-1)</f>
        <v>0</v>
      </c>
      <c r="W641" s="172">
        <f>IF(W436=0,0,(SUMIF(Resource_Planning!$P$49:$P$356,$P641,Resource_Planning!W$49:W$356))/W436-1)</f>
        <v>0</v>
      </c>
      <c r="X641" s="172">
        <f>IF(X436=0,0,(SUMIF(Resource_Planning!$P$49:$P$356,$P641,Resource_Planning!X$49:X$356))/X436-1)</f>
        <v>0</v>
      </c>
      <c r="Y641" s="172">
        <f>IF(Y436=0,0,(SUMIF(Resource_Planning!$P$49:$P$356,$P641,Resource_Planning!Y$49:Y$356))/Y436-1)</f>
        <v>0</v>
      </c>
      <c r="Z641" s="172">
        <f>IF(Z436=0,0,(SUMIF(Resource_Planning!$P$49:$P$356,$P641,Resource_Planning!Z$49:Z$356))/Z436-1)</f>
        <v>0</v>
      </c>
      <c r="AA641" s="172">
        <f>IF(AA436=0,0,(SUMIF(Resource_Planning!$P$49:$P$356,$P641,Resource_Planning!AA$49:AA$356))/AA436-1)</f>
        <v>0</v>
      </c>
      <c r="AB641" s="172">
        <f>IF(AB436=0,0,(SUMIF(Resource_Planning!$P$49:$P$356,$P641,Resource_Planning!AB$49:AB$356))/AB436-1)</f>
        <v>0</v>
      </c>
      <c r="AC641" s="172">
        <f>IF(AC436=0,0,(SUMIF(Resource_Planning!$P$49:$P$356,$P641,Resource_Planning!AC$49:AC$356))/AC436-1)</f>
        <v>0</v>
      </c>
      <c r="AD641" s="172">
        <f>IF(AD436=0,0,(SUMIF(Resource_Planning!$P$49:$P$356,$P641,Resource_Planning!AD$49:AD$356))/AD436-1)</f>
        <v>0</v>
      </c>
      <c r="AE641" s="172">
        <f>IF(AE436=0,0,(SUMIF(Resource_Planning!$P$49:$P$356,$P641,Resource_Planning!AE$49:AE$356))/AE436-1)</f>
        <v>0</v>
      </c>
      <c r="AF641" s="172">
        <f>IF(AF436=0,0,(SUMIF(Resource_Planning!$P$49:$P$356,$P641,Resource_Planning!AF$49:AF$356))/AF436-1)</f>
        <v>0</v>
      </c>
      <c r="AG641" s="172">
        <f>IF(AG436=0,0,(SUMIF(Resource_Planning!$P$49:$P$356,$P641,Resource_Planning!AG$49:AG$356))/AG436-1)</f>
        <v>0</v>
      </c>
      <c r="AH641" s="172">
        <f>IF(AH436=0,0,(SUMIF(Resource_Planning!$P$49:$P$356,$P641,Resource_Planning!AH$49:AH$356))/AH436-1)</f>
        <v>0</v>
      </c>
      <c r="AI641" s="172">
        <f>IF(AI436=0,0,(SUMIF(Resource_Planning!$P$49:$P$356,$P641,Resource_Planning!AI$49:AI$356))/AI436-1)</f>
        <v>0</v>
      </c>
      <c r="AJ641" s="172">
        <f>IF(AJ436=0,0,(SUMIF(Resource_Planning!$P$49:$P$356,$P641,Resource_Planning!AJ$49:AJ$356))/AJ436-1)</f>
        <v>0</v>
      </c>
      <c r="AK641" s="172">
        <f>IF(AK436=0,0,(SUMIF(Resource_Planning!$P$49:$P$356,$P641,Resource_Planning!AK$49:AK$356))/AK436-1)</f>
        <v>0</v>
      </c>
      <c r="AL641" s="172">
        <f>IF(AL436=0,0,(SUMIF(Resource_Planning!$P$49:$P$356,$P641,Resource_Planning!AL$49:AL$356))/AL436-1)</f>
        <v>0</v>
      </c>
      <c r="AM641" s="172">
        <f>IF(AM436=0,0,(SUMIF(Resource_Planning!$P$49:$P$356,$P641,Resource_Planning!AM$49:AM$356))/AM436-1)</f>
        <v>0</v>
      </c>
      <c r="AN641" s="172">
        <f>IF(AN436=0,0,(SUMIF(Resource_Planning!$P$49:$P$356,$P641,Resource_Planning!AN$49:AN$356))/AN436-1)</f>
        <v>0</v>
      </c>
      <c r="AO641" s="172">
        <f>IF(AO436=0,0,(SUMIF(Resource_Planning!$P$49:$P$356,$P641,Resource_Planning!AO$49:AO$356))/AO436-1)</f>
        <v>0</v>
      </c>
      <c r="AP641" s="172">
        <f>IF(AP436=0,0,(SUMIF(Resource_Planning!$P$49:$P$356,$P641,Resource_Planning!AP$49:AP$356))/AP436-1)</f>
        <v>0</v>
      </c>
      <c r="AQ641" s="172">
        <f>IF(AQ436=0,0,(SUMIF(Resource_Planning!$P$49:$P$356,$P641,Resource_Planning!AQ$49:AQ$356))/AQ436-1)</f>
        <v>0</v>
      </c>
      <c r="AR641" s="172">
        <f>IF(AR436=0,0,(SUMIF(Resource_Planning!$P$49:$P$356,$P641,Resource_Planning!AR$49:AR$356))/AR436-1)</f>
        <v>0</v>
      </c>
      <c r="AS641" s="172">
        <f>IF(AS436=0,0,(SUMIF(Resource_Planning!$P$49:$P$356,$P641,Resource_Planning!AS$49:AS$356))/AS436-1)</f>
        <v>0</v>
      </c>
      <c r="AT641" s="172">
        <f>IF(AT436=0,0,(SUMIF(Resource_Planning!$P$49:$P$356,$P641,Resource_Planning!AT$49:AT$356))/AT436-1)</f>
        <v>0</v>
      </c>
      <c r="AU641" s="172">
        <f>IF(AU436=0,0,(SUMIF(Resource_Planning!$P$49:$P$356,$P641,Resource_Planning!AU$49:AU$356))/AU436-1)</f>
        <v>0</v>
      </c>
      <c r="AV641" s="172">
        <f>IF(AV436=0,0,(SUMIF(Resource_Planning!$P$49:$P$356,$P641,Resource_Planning!AV$49:AV$356))/AV436-1)</f>
        <v>0</v>
      </c>
      <c r="AW641" s="172">
        <f>IF(AW436=0,0,(SUMIF(Resource_Planning!$P$49:$P$356,$P641,Resource_Planning!AW$49:AW$356))/AW436-1)</f>
        <v>0</v>
      </c>
      <c r="AX641" s="172">
        <f>IF(AX436=0,0,(SUMIF(Resource_Planning!$P$49:$P$356,$P641,Resource_Planning!AX$49:AX$356))/AX436-1)</f>
        <v>0</v>
      </c>
      <c r="AY641" s="172">
        <f>IF(AY436=0,0,(SUMIF(Resource_Planning!$P$49:$P$356,$P641,Resource_Planning!AY$49:AY$356))/AY436-1)</f>
        <v>0</v>
      </c>
      <c r="AZ641" s="172">
        <f>IF(AZ436=0,0,(SUMIF(Resource_Planning!$P$49:$P$356,$P641,Resource_Planning!AZ$49:AZ$356))/AZ436-1)</f>
        <v>0</v>
      </c>
      <c r="BA641" s="172">
        <f>IF(BA436=0,0,(SUMIF(Resource_Planning!$P$49:$P$356,$P641,Resource_Planning!BA$49:BA$356))/BA436-1)</f>
        <v>0</v>
      </c>
      <c r="BB641" s="172">
        <f>IF(BB436=0,0,(SUMIF(Resource_Planning!$P$49:$P$356,$P641,Resource_Planning!BB$49:BB$356))/BB436-1)</f>
        <v>0</v>
      </c>
    </row>
    <row r="642" s="179" customFormat="1" hidden="1" outlineLevel="1">
      <c r="E642" s="37"/>
      <c r="K642" s="37"/>
      <c r="L642" s="37"/>
      <c r="M642" s="37"/>
      <c r="N642" s="37"/>
      <c r="P642" s="183">
        <f t="shared" si="108"/>
        <v>0</v>
      </c>
      <c r="Q642" s="37"/>
      <c r="R642" s="184"/>
      <c r="S642" s="172">
        <f>IF(S437=0,0,(SUMIF(Resource_Planning!$P$49:$P$356,$P642,Resource_Planning!S$49:S$356))/S437-1)</f>
        <v>0</v>
      </c>
      <c r="T642" s="172">
        <f>IF(T437=0,0,(SUMIF(Resource_Planning!$P$49:$P$356,$P642,Resource_Planning!T$49:T$356))/T437-1)</f>
        <v>0</v>
      </c>
      <c r="U642" s="172">
        <f>IF(U437=0,0,(SUMIF(Resource_Planning!$P$49:$P$356,$P642,Resource_Planning!U$49:U$356))/U437-1)</f>
        <v>0</v>
      </c>
      <c r="V642" s="172">
        <f>IF(V437=0,0,(SUMIF(Resource_Planning!$P$49:$P$356,$P642,Resource_Planning!V$49:V$356))/V437-1)</f>
        <v>0</v>
      </c>
      <c r="W642" s="172">
        <f>IF(W437=0,0,(SUMIF(Resource_Planning!$P$49:$P$356,$P642,Resource_Planning!W$49:W$356))/W437-1)</f>
        <v>0</v>
      </c>
      <c r="X642" s="172">
        <f>IF(X437=0,0,(SUMIF(Resource_Planning!$P$49:$P$356,$P642,Resource_Planning!X$49:X$356))/X437-1)</f>
        <v>0</v>
      </c>
      <c r="Y642" s="172">
        <f>IF(Y437=0,0,(SUMIF(Resource_Planning!$P$49:$P$356,$P642,Resource_Planning!Y$49:Y$356))/Y437-1)</f>
        <v>0</v>
      </c>
      <c r="Z642" s="172">
        <f>IF(Z437=0,0,(SUMIF(Resource_Planning!$P$49:$P$356,$P642,Resource_Planning!Z$49:Z$356))/Z437-1)</f>
        <v>0</v>
      </c>
      <c r="AA642" s="172">
        <f>IF(AA437=0,0,(SUMIF(Resource_Planning!$P$49:$P$356,$P642,Resource_Planning!AA$49:AA$356))/AA437-1)</f>
        <v>0</v>
      </c>
      <c r="AB642" s="172">
        <f>IF(AB437=0,0,(SUMIF(Resource_Planning!$P$49:$P$356,$P642,Resource_Planning!AB$49:AB$356))/AB437-1)</f>
        <v>0</v>
      </c>
      <c r="AC642" s="172">
        <f>IF(AC437=0,0,(SUMIF(Resource_Planning!$P$49:$P$356,$P642,Resource_Planning!AC$49:AC$356))/AC437-1)</f>
        <v>0</v>
      </c>
      <c r="AD642" s="172">
        <f>IF(AD437=0,0,(SUMIF(Resource_Planning!$P$49:$P$356,$P642,Resource_Planning!AD$49:AD$356))/AD437-1)</f>
        <v>0</v>
      </c>
      <c r="AE642" s="172">
        <f>IF(AE437=0,0,(SUMIF(Resource_Planning!$P$49:$P$356,$P642,Resource_Planning!AE$49:AE$356))/AE437-1)</f>
        <v>0</v>
      </c>
      <c r="AF642" s="172">
        <f>IF(AF437=0,0,(SUMIF(Resource_Planning!$P$49:$P$356,$P642,Resource_Planning!AF$49:AF$356))/AF437-1)</f>
        <v>0</v>
      </c>
      <c r="AG642" s="172">
        <f>IF(AG437=0,0,(SUMIF(Resource_Planning!$P$49:$P$356,$P642,Resource_Planning!AG$49:AG$356))/AG437-1)</f>
        <v>0</v>
      </c>
      <c r="AH642" s="172">
        <f>IF(AH437=0,0,(SUMIF(Resource_Planning!$P$49:$P$356,$P642,Resource_Planning!AH$49:AH$356))/AH437-1)</f>
        <v>0</v>
      </c>
      <c r="AI642" s="172">
        <f>IF(AI437=0,0,(SUMIF(Resource_Planning!$P$49:$P$356,$P642,Resource_Planning!AI$49:AI$356))/AI437-1)</f>
        <v>0</v>
      </c>
      <c r="AJ642" s="172">
        <f>IF(AJ437=0,0,(SUMIF(Resource_Planning!$P$49:$P$356,$P642,Resource_Planning!AJ$49:AJ$356))/AJ437-1)</f>
        <v>0</v>
      </c>
      <c r="AK642" s="172">
        <f>IF(AK437=0,0,(SUMIF(Resource_Planning!$P$49:$P$356,$P642,Resource_Planning!AK$49:AK$356))/AK437-1)</f>
        <v>0</v>
      </c>
      <c r="AL642" s="172">
        <f>IF(AL437=0,0,(SUMIF(Resource_Planning!$P$49:$P$356,$P642,Resource_Planning!AL$49:AL$356))/AL437-1)</f>
        <v>0</v>
      </c>
      <c r="AM642" s="172">
        <f>IF(AM437=0,0,(SUMIF(Resource_Planning!$P$49:$P$356,$P642,Resource_Planning!AM$49:AM$356))/AM437-1)</f>
        <v>0</v>
      </c>
      <c r="AN642" s="172">
        <f>IF(AN437=0,0,(SUMIF(Resource_Planning!$P$49:$P$356,$P642,Resource_Planning!AN$49:AN$356))/AN437-1)</f>
        <v>0</v>
      </c>
      <c r="AO642" s="172">
        <f>IF(AO437=0,0,(SUMIF(Resource_Planning!$P$49:$P$356,$P642,Resource_Planning!AO$49:AO$356))/AO437-1)</f>
        <v>0</v>
      </c>
      <c r="AP642" s="172">
        <f>IF(AP437=0,0,(SUMIF(Resource_Planning!$P$49:$P$356,$P642,Resource_Planning!AP$49:AP$356))/AP437-1)</f>
        <v>0</v>
      </c>
      <c r="AQ642" s="172">
        <f>IF(AQ437=0,0,(SUMIF(Resource_Planning!$P$49:$P$356,$P642,Resource_Planning!AQ$49:AQ$356))/AQ437-1)</f>
        <v>0</v>
      </c>
      <c r="AR642" s="172">
        <f>IF(AR437=0,0,(SUMIF(Resource_Planning!$P$49:$P$356,$P642,Resource_Planning!AR$49:AR$356))/AR437-1)</f>
        <v>0</v>
      </c>
      <c r="AS642" s="172">
        <f>IF(AS437=0,0,(SUMIF(Resource_Planning!$P$49:$P$356,$P642,Resource_Planning!AS$49:AS$356))/AS437-1)</f>
        <v>0</v>
      </c>
      <c r="AT642" s="172">
        <f>IF(AT437=0,0,(SUMIF(Resource_Planning!$P$49:$P$356,$P642,Resource_Planning!AT$49:AT$356))/AT437-1)</f>
        <v>0</v>
      </c>
      <c r="AU642" s="172">
        <f>IF(AU437=0,0,(SUMIF(Resource_Planning!$P$49:$P$356,$P642,Resource_Planning!AU$49:AU$356))/AU437-1)</f>
        <v>0</v>
      </c>
      <c r="AV642" s="172">
        <f>IF(AV437=0,0,(SUMIF(Resource_Planning!$P$49:$P$356,$P642,Resource_Planning!AV$49:AV$356))/AV437-1)</f>
        <v>0</v>
      </c>
      <c r="AW642" s="172">
        <f>IF(AW437=0,0,(SUMIF(Resource_Planning!$P$49:$P$356,$P642,Resource_Planning!AW$49:AW$356))/AW437-1)</f>
        <v>0</v>
      </c>
      <c r="AX642" s="172">
        <f>IF(AX437=0,0,(SUMIF(Resource_Planning!$P$49:$P$356,$P642,Resource_Planning!AX$49:AX$356))/AX437-1)</f>
        <v>0</v>
      </c>
      <c r="AY642" s="172">
        <f>IF(AY437=0,0,(SUMIF(Resource_Planning!$P$49:$P$356,$P642,Resource_Planning!AY$49:AY$356))/AY437-1)</f>
        <v>0</v>
      </c>
      <c r="AZ642" s="172">
        <f>IF(AZ437=0,0,(SUMIF(Resource_Planning!$P$49:$P$356,$P642,Resource_Planning!AZ$49:AZ$356))/AZ437-1)</f>
        <v>0</v>
      </c>
      <c r="BA642" s="172">
        <f>IF(BA437=0,0,(SUMIF(Resource_Planning!$P$49:$P$356,$P642,Resource_Planning!BA$49:BA$356))/BA437-1)</f>
        <v>0</v>
      </c>
      <c r="BB642" s="172">
        <f>IF(BB437=0,0,(SUMIF(Resource_Planning!$P$49:$P$356,$P642,Resource_Planning!BB$49:BB$356))/BB437-1)</f>
        <v>0</v>
      </c>
    </row>
    <row r="643" s="179" customFormat="1" hidden="1" outlineLevel="1">
      <c r="E643" s="37"/>
      <c r="K643" s="37"/>
      <c r="L643" s="37"/>
      <c r="M643" s="37"/>
      <c r="N643" s="37"/>
      <c r="P643" s="183">
        <f t="shared" si="108"/>
        <v>0</v>
      </c>
      <c r="Q643" s="37"/>
      <c r="R643" s="184"/>
      <c r="S643" s="172">
        <f>IF(S438=0,0,(SUMIF(Resource_Planning!$P$49:$P$356,$P643,Resource_Planning!S$49:S$356))/S438-1)</f>
        <v>0</v>
      </c>
      <c r="T643" s="172">
        <f>IF(T438=0,0,(SUMIF(Resource_Planning!$P$49:$P$356,$P643,Resource_Planning!T$49:T$356))/T438-1)</f>
        <v>0</v>
      </c>
      <c r="U643" s="172">
        <f>IF(U438=0,0,(SUMIF(Resource_Planning!$P$49:$P$356,$P643,Resource_Planning!U$49:U$356))/U438-1)</f>
        <v>0</v>
      </c>
      <c r="V643" s="172">
        <f>IF(V438=0,0,(SUMIF(Resource_Planning!$P$49:$P$356,$P643,Resource_Planning!V$49:V$356))/V438-1)</f>
        <v>0</v>
      </c>
      <c r="W643" s="172">
        <f>IF(W438=0,0,(SUMIF(Resource_Planning!$P$49:$P$356,$P643,Resource_Planning!W$49:W$356))/W438-1)</f>
        <v>0</v>
      </c>
      <c r="X643" s="172">
        <f>IF(X438=0,0,(SUMIF(Resource_Planning!$P$49:$P$356,$P643,Resource_Planning!X$49:X$356))/X438-1)</f>
        <v>0</v>
      </c>
      <c r="Y643" s="172">
        <f>IF(Y438=0,0,(SUMIF(Resource_Planning!$P$49:$P$356,$P643,Resource_Planning!Y$49:Y$356))/Y438-1)</f>
        <v>0</v>
      </c>
      <c r="Z643" s="172">
        <f>IF(Z438=0,0,(SUMIF(Resource_Planning!$P$49:$P$356,$P643,Resource_Planning!Z$49:Z$356))/Z438-1)</f>
        <v>0</v>
      </c>
      <c r="AA643" s="172">
        <f>IF(AA438=0,0,(SUMIF(Resource_Planning!$P$49:$P$356,$P643,Resource_Planning!AA$49:AA$356))/AA438-1)</f>
        <v>0</v>
      </c>
      <c r="AB643" s="172">
        <f>IF(AB438=0,0,(SUMIF(Resource_Planning!$P$49:$P$356,$P643,Resource_Planning!AB$49:AB$356))/AB438-1)</f>
        <v>0</v>
      </c>
      <c r="AC643" s="172">
        <f>IF(AC438=0,0,(SUMIF(Resource_Planning!$P$49:$P$356,$P643,Resource_Planning!AC$49:AC$356))/AC438-1)</f>
        <v>0</v>
      </c>
      <c r="AD643" s="172">
        <f>IF(AD438=0,0,(SUMIF(Resource_Planning!$P$49:$P$356,$P643,Resource_Planning!AD$49:AD$356))/AD438-1)</f>
        <v>0</v>
      </c>
      <c r="AE643" s="172">
        <f>IF(AE438=0,0,(SUMIF(Resource_Planning!$P$49:$P$356,$P643,Resource_Planning!AE$49:AE$356))/AE438-1)</f>
        <v>0</v>
      </c>
      <c r="AF643" s="172">
        <f>IF(AF438=0,0,(SUMIF(Resource_Planning!$P$49:$P$356,$P643,Resource_Planning!AF$49:AF$356))/AF438-1)</f>
        <v>0</v>
      </c>
      <c r="AG643" s="172">
        <f>IF(AG438=0,0,(SUMIF(Resource_Planning!$P$49:$P$356,$P643,Resource_Planning!AG$49:AG$356))/AG438-1)</f>
        <v>0</v>
      </c>
      <c r="AH643" s="172">
        <f>IF(AH438=0,0,(SUMIF(Resource_Planning!$P$49:$P$356,$P643,Resource_Planning!AH$49:AH$356))/AH438-1)</f>
        <v>0</v>
      </c>
      <c r="AI643" s="172">
        <f>IF(AI438=0,0,(SUMIF(Resource_Planning!$P$49:$P$356,$P643,Resource_Planning!AI$49:AI$356))/AI438-1)</f>
        <v>0</v>
      </c>
      <c r="AJ643" s="172">
        <f>IF(AJ438=0,0,(SUMIF(Resource_Planning!$P$49:$P$356,$P643,Resource_Planning!AJ$49:AJ$356))/AJ438-1)</f>
        <v>0</v>
      </c>
      <c r="AK643" s="172">
        <f>IF(AK438=0,0,(SUMIF(Resource_Planning!$P$49:$P$356,$P643,Resource_Planning!AK$49:AK$356))/AK438-1)</f>
        <v>0</v>
      </c>
      <c r="AL643" s="172">
        <f>IF(AL438=0,0,(SUMIF(Resource_Planning!$P$49:$P$356,$P643,Resource_Planning!AL$49:AL$356))/AL438-1)</f>
        <v>0</v>
      </c>
      <c r="AM643" s="172">
        <f>IF(AM438=0,0,(SUMIF(Resource_Planning!$P$49:$P$356,$P643,Resource_Planning!AM$49:AM$356))/AM438-1)</f>
        <v>0</v>
      </c>
      <c r="AN643" s="172">
        <f>IF(AN438=0,0,(SUMIF(Resource_Planning!$P$49:$P$356,$P643,Resource_Planning!AN$49:AN$356))/AN438-1)</f>
        <v>0</v>
      </c>
      <c r="AO643" s="172">
        <f>IF(AO438=0,0,(SUMIF(Resource_Planning!$P$49:$P$356,$P643,Resource_Planning!AO$49:AO$356))/AO438-1)</f>
        <v>0</v>
      </c>
      <c r="AP643" s="172">
        <f>IF(AP438=0,0,(SUMIF(Resource_Planning!$P$49:$P$356,$P643,Resource_Planning!AP$49:AP$356))/AP438-1)</f>
        <v>0</v>
      </c>
      <c r="AQ643" s="172">
        <f>IF(AQ438=0,0,(SUMIF(Resource_Planning!$P$49:$P$356,$P643,Resource_Planning!AQ$49:AQ$356))/AQ438-1)</f>
        <v>0</v>
      </c>
      <c r="AR643" s="172">
        <f>IF(AR438=0,0,(SUMIF(Resource_Planning!$P$49:$P$356,$P643,Resource_Planning!AR$49:AR$356))/AR438-1)</f>
        <v>0</v>
      </c>
      <c r="AS643" s="172">
        <f>IF(AS438=0,0,(SUMIF(Resource_Planning!$P$49:$P$356,$P643,Resource_Planning!AS$49:AS$356))/AS438-1)</f>
        <v>0</v>
      </c>
      <c r="AT643" s="172">
        <f>IF(AT438=0,0,(SUMIF(Resource_Planning!$P$49:$P$356,$P643,Resource_Planning!AT$49:AT$356))/AT438-1)</f>
        <v>0</v>
      </c>
      <c r="AU643" s="172">
        <f>IF(AU438=0,0,(SUMIF(Resource_Planning!$P$49:$P$356,$P643,Resource_Planning!AU$49:AU$356))/AU438-1)</f>
        <v>0</v>
      </c>
      <c r="AV643" s="172">
        <f>IF(AV438=0,0,(SUMIF(Resource_Planning!$P$49:$P$356,$P643,Resource_Planning!AV$49:AV$356))/AV438-1)</f>
        <v>0</v>
      </c>
      <c r="AW643" s="172">
        <f>IF(AW438=0,0,(SUMIF(Resource_Planning!$P$49:$P$356,$P643,Resource_Planning!AW$49:AW$356))/AW438-1)</f>
        <v>0</v>
      </c>
      <c r="AX643" s="172">
        <f>IF(AX438=0,0,(SUMIF(Resource_Planning!$P$49:$P$356,$P643,Resource_Planning!AX$49:AX$356))/AX438-1)</f>
        <v>0</v>
      </c>
      <c r="AY643" s="172">
        <f>IF(AY438=0,0,(SUMIF(Resource_Planning!$P$49:$P$356,$P643,Resource_Planning!AY$49:AY$356))/AY438-1)</f>
        <v>0</v>
      </c>
      <c r="AZ643" s="172">
        <f>IF(AZ438=0,0,(SUMIF(Resource_Planning!$P$49:$P$356,$P643,Resource_Planning!AZ$49:AZ$356))/AZ438-1)</f>
        <v>0</v>
      </c>
      <c r="BA643" s="172">
        <f>IF(BA438=0,0,(SUMIF(Resource_Planning!$P$49:$P$356,$P643,Resource_Planning!BA$49:BA$356))/BA438-1)</f>
        <v>0</v>
      </c>
      <c r="BB643" s="172">
        <f>IF(BB438=0,0,(SUMIF(Resource_Planning!$P$49:$P$356,$P643,Resource_Planning!BB$49:BB$356))/BB438-1)</f>
        <v>0</v>
      </c>
    </row>
    <row r="644" s="179" customFormat="1" hidden="1" outlineLevel="1">
      <c r="E644" s="37"/>
      <c r="K644" s="37"/>
      <c r="L644" s="37"/>
      <c r="M644" s="37"/>
      <c r="N644" s="37"/>
      <c r="P644" s="183">
        <f t="shared" si="108"/>
        <v>0</v>
      </c>
      <c r="Q644" s="37"/>
      <c r="R644" s="184"/>
      <c r="S644" s="172">
        <f>IF(S439=0,0,(SUMIF(Resource_Planning!$P$49:$P$356,$P644,Resource_Planning!S$49:S$356))/S439-1)</f>
        <v>0</v>
      </c>
      <c r="T644" s="172">
        <f>IF(T439=0,0,(SUMIF(Resource_Planning!$P$49:$P$356,$P644,Resource_Planning!T$49:T$356))/T439-1)</f>
        <v>0</v>
      </c>
      <c r="U644" s="172">
        <f>IF(U439=0,0,(SUMIF(Resource_Planning!$P$49:$P$356,$P644,Resource_Planning!U$49:U$356))/U439-1)</f>
        <v>0</v>
      </c>
      <c r="V644" s="172">
        <f>IF(V439=0,0,(SUMIF(Resource_Planning!$P$49:$P$356,$P644,Resource_Planning!V$49:V$356))/V439-1)</f>
        <v>0</v>
      </c>
      <c r="W644" s="172">
        <f>IF(W439=0,0,(SUMIF(Resource_Planning!$P$49:$P$356,$P644,Resource_Planning!W$49:W$356))/W439-1)</f>
        <v>0</v>
      </c>
      <c r="X644" s="172">
        <f>IF(X439=0,0,(SUMIF(Resource_Planning!$P$49:$P$356,$P644,Resource_Planning!X$49:X$356))/X439-1)</f>
        <v>0</v>
      </c>
      <c r="Y644" s="172">
        <f>IF(Y439=0,0,(SUMIF(Resource_Planning!$P$49:$P$356,$P644,Resource_Planning!Y$49:Y$356))/Y439-1)</f>
        <v>0</v>
      </c>
      <c r="Z644" s="172">
        <f>IF(Z439=0,0,(SUMIF(Resource_Planning!$P$49:$P$356,$P644,Resource_Planning!Z$49:Z$356))/Z439-1)</f>
        <v>0</v>
      </c>
      <c r="AA644" s="172">
        <f>IF(AA439=0,0,(SUMIF(Resource_Planning!$P$49:$P$356,$P644,Resource_Planning!AA$49:AA$356))/AA439-1)</f>
        <v>0</v>
      </c>
      <c r="AB644" s="172">
        <f>IF(AB439=0,0,(SUMIF(Resource_Planning!$P$49:$P$356,$P644,Resource_Planning!AB$49:AB$356))/AB439-1)</f>
        <v>0</v>
      </c>
      <c r="AC644" s="172">
        <f>IF(AC439=0,0,(SUMIF(Resource_Planning!$P$49:$P$356,$P644,Resource_Planning!AC$49:AC$356))/AC439-1)</f>
        <v>0</v>
      </c>
      <c r="AD644" s="172">
        <f>IF(AD439=0,0,(SUMIF(Resource_Planning!$P$49:$P$356,$P644,Resource_Planning!AD$49:AD$356))/AD439-1)</f>
        <v>0</v>
      </c>
      <c r="AE644" s="172">
        <f>IF(AE439=0,0,(SUMIF(Resource_Planning!$P$49:$P$356,$P644,Resource_Planning!AE$49:AE$356))/AE439-1)</f>
        <v>0</v>
      </c>
      <c r="AF644" s="172">
        <f>IF(AF439=0,0,(SUMIF(Resource_Planning!$P$49:$P$356,$P644,Resource_Planning!AF$49:AF$356))/AF439-1)</f>
        <v>0</v>
      </c>
      <c r="AG644" s="172">
        <f>IF(AG439=0,0,(SUMIF(Resource_Planning!$P$49:$P$356,$P644,Resource_Planning!AG$49:AG$356))/AG439-1)</f>
        <v>0</v>
      </c>
      <c r="AH644" s="172">
        <f>IF(AH439=0,0,(SUMIF(Resource_Planning!$P$49:$P$356,$P644,Resource_Planning!AH$49:AH$356))/AH439-1)</f>
        <v>0</v>
      </c>
      <c r="AI644" s="172">
        <f>IF(AI439=0,0,(SUMIF(Resource_Planning!$P$49:$P$356,$P644,Resource_Planning!AI$49:AI$356))/AI439-1)</f>
        <v>0</v>
      </c>
      <c r="AJ644" s="172">
        <f>IF(AJ439=0,0,(SUMIF(Resource_Planning!$P$49:$P$356,$P644,Resource_Planning!AJ$49:AJ$356))/AJ439-1)</f>
        <v>0</v>
      </c>
      <c r="AK644" s="172">
        <f>IF(AK439=0,0,(SUMIF(Resource_Planning!$P$49:$P$356,$P644,Resource_Planning!AK$49:AK$356))/AK439-1)</f>
        <v>0</v>
      </c>
      <c r="AL644" s="172">
        <f>IF(AL439=0,0,(SUMIF(Resource_Planning!$P$49:$P$356,$P644,Resource_Planning!AL$49:AL$356))/AL439-1)</f>
        <v>0</v>
      </c>
      <c r="AM644" s="172">
        <f>IF(AM439=0,0,(SUMIF(Resource_Planning!$P$49:$P$356,$P644,Resource_Planning!AM$49:AM$356))/AM439-1)</f>
        <v>0</v>
      </c>
      <c r="AN644" s="172">
        <f>IF(AN439=0,0,(SUMIF(Resource_Planning!$P$49:$P$356,$P644,Resource_Planning!AN$49:AN$356))/AN439-1)</f>
        <v>0</v>
      </c>
      <c r="AO644" s="172">
        <f>IF(AO439=0,0,(SUMIF(Resource_Planning!$P$49:$P$356,$P644,Resource_Planning!AO$49:AO$356))/AO439-1)</f>
        <v>0</v>
      </c>
      <c r="AP644" s="172">
        <f>IF(AP439=0,0,(SUMIF(Resource_Planning!$P$49:$P$356,$P644,Resource_Planning!AP$49:AP$356))/AP439-1)</f>
        <v>0</v>
      </c>
      <c r="AQ644" s="172">
        <f>IF(AQ439=0,0,(SUMIF(Resource_Planning!$P$49:$P$356,$P644,Resource_Planning!AQ$49:AQ$356))/AQ439-1)</f>
        <v>0</v>
      </c>
      <c r="AR644" s="172">
        <f>IF(AR439=0,0,(SUMIF(Resource_Planning!$P$49:$P$356,$P644,Resource_Planning!AR$49:AR$356))/AR439-1)</f>
        <v>0</v>
      </c>
      <c r="AS644" s="172">
        <f>IF(AS439=0,0,(SUMIF(Resource_Planning!$P$49:$P$356,$P644,Resource_Planning!AS$49:AS$356))/AS439-1)</f>
        <v>0</v>
      </c>
      <c r="AT644" s="172">
        <f>IF(AT439=0,0,(SUMIF(Resource_Planning!$P$49:$P$356,$P644,Resource_Planning!AT$49:AT$356))/AT439-1)</f>
        <v>0</v>
      </c>
      <c r="AU644" s="172">
        <f>IF(AU439=0,0,(SUMIF(Resource_Planning!$P$49:$P$356,$P644,Resource_Planning!AU$49:AU$356))/AU439-1)</f>
        <v>0</v>
      </c>
      <c r="AV644" s="172">
        <f>IF(AV439=0,0,(SUMIF(Resource_Planning!$P$49:$P$356,$P644,Resource_Planning!AV$49:AV$356))/AV439-1)</f>
        <v>0</v>
      </c>
      <c r="AW644" s="172">
        <f>IF(AW439=0,0,(SUMIF(Resource_Planning!$P$49:$P$356,$P644,Resource_Planning!AW$49:AW$356))/AW439-1)</f>
        <v>0</v>
      </c>
      <c r="AX644" s="172">
        <f>IF(AX439=0,0,(SUMIF(Resource_Planning!$P$49:$P$356,$P644,Resource_Planning!AX$49:AX$356))/AX439-1)</f>
        <v>0</v>
      </c>
      <c r="AY644" s="172">
        <f>IF(AY439=0,0,(SUMIF(Resource_Planning!$P$49:$P$356,$P644,Resource_Planning!AY$49:AY$356))/AY439-1)</f>
        <v>0</v>
      </c>
      <c r="AZ644" s="172">
        <f>IF(AZ439=0,0,(SUMIF(Resource_Planning!$P$49:$P$356,$P644,Resource_Planning!AZ$49:AZ$356))/AZ439-1)</f>
        <v>0</v>
      </c>
      <c r="BA644" s="172">
        <f>IF(BA439=0,0,(SUMIF(Resource_Planning!$P$49:$P$356,$P644,Resource_Planning!BA$49:BA$356))/BA439-1)</f>
        <v>0</v>
      </c>
      <c r="BB644" s="172">
        <f>IF(BB439=0,0,(SUMIF(Resource_Planning!$P$49:$P$356,$P644,Resource_Planning!BB$49:BB$356))/BB439-1)</f>
        <v>0</v>
      </c>
    </row>
    <row r="645" s="179" customFormat="1" hidden="1" outlineLevel="1">
      <c r="E645" s="37"/>
      <c r="K645" s="37"/>
      <c r="L645" s="37"/>
      <c r="M645" s="37"/>
      <c r="N645" s="37"/>
      <c r="P645" s="183">
        <f t="shared" si="108"/>
        <v>0</v>
      </c>
      <c r="Q645" s="37"/>
      <c r="R645" s="184"/>
      <c r="S645" s="172">
        <f>IF(S440=0,0,(SUMIF(Resource_Planning!$P$49:$P$356,$P645,Resource_Planning!S$49:S$356))/S440-1)</f>
        <v>0</v>
      </c>
      <c r="T645" s="172">
        <f>IF(T440=0,0,(SUMIF(Resource_Planning!$P$49:$P$356,$P645,Resource_Planning!T$49:T$356))/T440-1)</f>
        <v>0</v>
      </c>
      <c r="U645" s="172">
        <f>IF(U440=0,0,(SUMIF(Resource_Planning!$P$49:$P$356,$P645,Resource_Planning!U$49:U$356))/U440-1)</f>
        <v>0</v>
      </c>
      <c r="V645" s="172">
        <f>IF(V440=0,0,(SUMIF(Resource_Planning!$P$49:$P$356,$P645,Resource_Planning!V$49:V$356))/V440-1)</f>
        <v>0</v>
      </c>
      <c r="W645" s="172">
        <f>IF(W440=0,0,(SUMIF(Resource_Planning!$P$49:$P$356,$P645,Resource_Planning!W$49:W$356))/W440-1)</f>
        <v>0</v>
      </c>
      <c r="X645" s="172">
        <f>IF(X440=0,0,(SUMIF(Resource_Planning!$P$49:$P$356,$P645,Resource_Planning!X$49:X$356))/X440-1)</f>
        <v>0</v>
      </c>
      <c r="Y645" s="172">
        <f>IF(Y440=0,0,(SUMIF(Resource_Planning!$P$49:$P$356,$P645,Resource_Planning!Y$49:Y$356))/Y440-1)</f>
        <v>0</v>
      </c>
      <c r="Z645" s="172">
        <f>IF(Z440=0,0,(SUMIF(Resource_Planning!$P$49:$P$356,$P645,Resource_Planning!Z$49:Z$356))/Z440-1)</f>
        <v>0</v>
      </c>
      <c r="AA645" s="172">
        <f>IF(AA440=0,0,(SUMIF(Resource_Planning!$P$49:$P$356,$P645,Resource_Planning!AA$49:AA$356))/AA440-1)</f>
        <v>0</v>
      </c>
      <c r="AB645" s="172">
        <f>IF(AB440=0,0,(SUMIF(Resource_Planning!$P$49:$P$356,$P645,Resource_Planning!AB$49:AB$356))/AB440-1)</f>
        <v>0</v>
      </c>
      <c r="AC645" s="172">
        <f>IF(AC440=0,0,(SUMIF(Resource_Planning!$P$49:$P$356,$P645,Resource_Planning!AC$49:AC$356))/AC440-1)</f>
        <v>0</v>
      </c>
      <c r="AD645" s="172">
        <f>IF(AD440=0,0,(SUMIF(Resource_Planning!$P$49:$P$356,$P645,Resource_Planning!AD$49:AD$356))/AD440-1)</f>
        <v>0</v>
      </c>
      <c r="AE645" s="172">
        <f>IF(AE440=0,0,(SUMIF(Resource_Planning!$P$49:$P$356,$P645,Resource_Planning!AE$49:AE$356))/AE440-1)</f>
        <v>0</v>
      </c>
      <c r="AF645" s="172">
        <f>IF(AF440=0,0,(SUMIF(Resource_Planning!$P$49:$P$356,$P645,Resource_Planning!AF$49:AF$356))/AF440-1)</f>
        <v>0</v>
      </c>
      <c r="AG645" s="172">
        <f>IF(AG440=0,0,(SUMIF(Resource_Planning!$P$49:$P$356,$P645,Resource_Planning!AG$49:AG$356))/AG440-1)</f>
        <v>0</v>
      </c>
      <c r="AH645" s="172">
        <f>IF(AH440=0,0,(SUMIF(Resource_Planning!$P$49:$P$356,$P645,Resource_Planning!AH$49:AH$356))/AH440-1)</f>
        <v>0</v>
      </c>
      <c r="AI645" s="172">
        <f>IF(AI440=0,0,(SUMIF(Resource_Planning!$P$49:$P$356,$P645,Resource_Planning!AI$49:AI$356))/AI440-1)</f>
        <v>0</v>
      </c>
      <c r="AJ645" s="172">
        <f>IF(AJ440=0,0,(SUMIF(Resource_Planning!$P$49:$P$356,$P645,Resource_Planning!AJ$49:AJ$356))/AJ440-1)</f>
        <v>0</v>
      </c>
      <c r="AK645" s="172">
        <f>IF(AK440=0,0,(SUMIF(Resource_Planning!$P$49:$P$356,$P645,Resource_Planning!AK$49:AK$356))/AK440-1)</f>
        <v>0</v>
      </c>
      <c r="AL645" s="172">
        <f>IF(AL440=0,0,(SUMIF(Resource_Planning!$P$49:$P$356,$P645,Resource_Planning!AL$49:AL$356))/AL440-1)</f>
        <v>0</v>
      </c>
      <c r="AM645" s="172">
        <f>IF(AM440=0,0,(SUMIF(Resource_Planning!$P$49:$P$356,$P645,Resource_Planning!AM$49:AM$356))/AM440-1)</f>
        <v>0</v>
      </c>
      <c r="AN645" s="172">
        <f>IF(AN440=0,0,(SUMIF(Resource_Planning!$P$49:$P$356,$P645,Resource_Planning!AN$49:AN$356))/AN440-1)</f>
        <v>0</v>
      </c>
      <c r="AO645" s="172">
        <f>IF(AO440=0,0,(SUMIF(Resource_Planning!$P$49:$P$356,$P645,Resource_Planning!AO$49:AO$356))/AO440-1)</f>
        <v>0</v>
      </c>
      <c r="AP645" s="172">
        <f>IF(AP440=0,0,(SUMIF(Resource_Planning!$P$49:$P$356,$P645,Resource_Planning!AP$49:AP$356))/AP440-1)</f>
        <v>0</v>
      </c>
      <c r="AQ645" s="172">
        <f>IF(AQ440=0,0,(SUMIF(Resource_Planning!$P$49:$P$356,$P645,Resource_Planning!AQ$49:AQ$356))/AQ440-1)</f>
        <v>0</v>
      </c>
      <c r="AR645" s="172">
        <f>IF(AR440=0,0,(SUMIF(Resource_Planning!$P$49:$P$356,$P645,Resource_Planning!AR$49:AR$356))/AR440-1)</f>
        <v>0</v>
      </c>
      <c r="AS645" s="172">
        <f>IF(AS440=0,0,(SUMIF(Resource_Planning!$P$49:$P$356,$P645,Resource_Planning!AS$49:AS$356))/AS440-1)</f>
        <v>0</v>
      </c>
      <c r="AT645" s="172">
        <f>IF(AT440=0,0,(SUMIF(Resource_Planning!$P$49:$P$356,$P645,Resource_Planning!AT$49:AT$356))/AT440-1)</f>
        <v>0</v>
      </c>
      <c r="AU645" s="172">
        <f>IF(AU440=0,0,(SUMIF(Resource_Planning!$P$49:$P$356,$P645,Resource_Planning!AU$49:AU$356))/AU440-1)</f>
        <v>0</v>
      </c>
      <c r="AV645" s="172">
        <f>IF(AV440=0,0,(SUMIF(Resource_Planning!$P$49:$P$356,$P645,Resource_Planning!AV$49:AV$356))/AV440-1)</f>
        <v>0</v>
      </c>
      <c r="AW645" s="172">
        <f>IF(AW440=0,0,(SUMIF(Resource_Planning!$P$49:$P$356,$P645,Resource_Planning!AW$49:AW$356))/AW440-1)</f>
        <v>0</v>
      </c>
      <c r="AX645" s="172">
        <f>IF(AX440=0,0,(SUMIF(Resource_Planning!$P$49:$P$356,$P645,Resource_Planning!AX$49:AX$356))/AX440-1)</f>
        <v>0</v>
      </c>
      <c r="AY645" s="172">
        <f>IF(AY440=0,0,(SUMIF(Resource_Planning!$P$49:$P$356,$P645,Resource_Planning!AY$49:AY$356))/AY440-1)</f>
        <v>0</v>
      </c>
      <c r="AZ645" s="172">
        <f>IF(AZ440=0,0,(SUMIF(Resource_Planning!$P$49:$P$356,$P645,Resource_Planning!AZ$49:AZ$356))/AZ440-1)</f>
        <v>0</v>
      </c>
      <c r="BA645" s="172">
        <f>IF(BA440=0,0,(SUMIF(Resource_Planning!$P$49:$P$356,$P645,Resource_Planning!BA$49:BA$356))/BA440-1)</f>
        <v>0</v>
      </c>
      <c r="BB645" s="172">
        <f>IF(BB440=0,0,(SUMIF(Resource_Planning!$P$49:$P$356,$P645,Resource_Planning!BB$49:BB$356))/BB440-1)</f>
        <v>0</v>
      </c>
    </row>
    <row r="646" s="179" customFormat="1" hidden="1" outlineLevel="1">
      <c r="E646" s="37"/>
      <c r="K646" s="37"/>
      <c r="L646" s="37"/>
      <c r="M646" s="37"/>
      <c r="N646" s="37"/>
      <c r="P646" s="183">
        <f t="shared" si="108"/>
        <v>0</v>
      </c>
      <c r="Q646" s="37"/>
      <c r="R646" s="184"/>
      <c r="S646" s="172">
        <f>IF(S441=0,0,(SUMIF(Resource_Planning!$P$49:$P$356,$P646,Resource_Planning!S$49:S$356))/S441-1)</f>
        <v>0</v>
      </c>
      <c r="T646" s="172">
        <f>IF(T441=0,0,(SUMIF(Resource_Planning!$P$49:$P$356,$P646,Resource_Planning!T$49:T$356))/T441-1)</f>
        <v>0</v>
      </c>
      <c r="U646" s="172">
        <f>IF(U441=0,0,(SUMIF(Resource_Planning!$P$49:$P$356,$P646,Resource_Planning!U$49:U$356))/U441-1)</f>
        <v>0</v>
      </c>
      <c r="V646" s="172">
        <f>IF(V441=0,0,(SUMIF(Resource_Planning!$P$49:$P$356,$P646,Resource_Planning!V$49:V$356))/V441-1)</f>
        <v>0</v>
      </c>
      <c r="W646" s="172">
        <f>IF(W441=0,0,(SUMIF(Resource_Planning!$P$49:$P$356,$P646,Resource_Planning!W$49:W$356))/W441-1)</f>
        <v>0</v>
      </c>
      <c r="X646" s="172">
        <f>IF(X441=0,0,(SUMIF(Resource_Planning!$P$49:$P$356,$P646,Resource_Planning!X$49:X$356))/X441-1)</f>
        <v>0</v>
      </c>
      <c r="Y646" s="172">
        <f>IF(Y441=0,0,(SUMIF(Resource_Planning!$P$49:$P$356,$P646,Resource_Planning!Y$49:Y$356))/Y441-1)</f>
        <v>0</v>
      </c>
      <c r="Z646" s="172">
        <f>IF(Z441=0,0,(SUMIF(Resource_Planning!$P$49:$P$356,$P646,Resource_Planning!Z$49:Z$356))/Z441-1)</f>
        <v>0</v>
      </c>
      <c r="AA646" s="172">
        <f>IF(AA441=0,0,(SUMIF(Resource_Planning!$P$49:$P$356,$P646,Resource_Planning!AA$49:AA$356))/AA441-1)</f>
        <v>0</v>
      </c>
      <c r="AB646" s="172">
        <f>IF(AB441=0,0,(SUMIF(Resource_Planning!$P$49:$P$356,$P646,Resource_Planning!AB$49:AB$356))/AB441-1)</f>
        <v>0</v>
      </c>
      <c r="AC646" s="172">
        <f>IF(AC441=0,0,(SUMIF(Resource_Planning!$P$49:$P$356,$P646,Resource_Planning!AC$49:AC$356))/AC441-1)</f>
        <v>0</v>
      </c>
      <c r="AD646" s="172">
        <f>IF(AD441=0,0,(SUMIF(Resource_Planning!$P$49:$P$356,$P646,Resource_Planning!AD$49:AD$356))/AD441-1)</f>
        <v>0</v>
      </c>
      <c r="AE646" s="172">
        <f>IF(AE441=0,0,(SUMIF(Resource_Planning!$P$49:$P$356,$P646,Resource_Planning!AE$49:AE$356))/AE441-1)</f>
        <v>0</v>
      </c>
      <c r="AF646" s="172">
        <f>IF(AF441=0,0,(SUMIF(Resource_Planning!$P$49:$P$356,$P646,Resource_Planning!AF$49:AF$356))/AF441-1)</f>
        <v>0</v>
      </c>
      <c r="AG646" s="172">
        <f>IF(AG441=0,0,(SUMIF(Resource_Planning!$P$49:$P$356,$P646,Resource_Planning!AG$49:AG$356))/AG441-1)</f>
        <v>0</v>
      </c>
      <c r="AH646" s="172">
        <f>IF(AH441=0,0,(SUMIF(Resource_Planning!$P$49:$P$356,$P646,Resource_Planning!AH$49:AH$356))/AH441-1)</f>
        <v>0</v>
      </c>
      <c r="AI646" s="172">
        <f>IF(AI441=0,0,(SUMIF(Resource_Planning!$P$49:$P$356,$P646,Resource_Planning!AI$49:AI$356))/AI441-1)</f>
        <v>0</v>
      </c>
      <c r="AJ646" s="172">
        <f>IF(AJ441=0,0,(SUMIF(Resource_Planning!$P$49:$P$356,$P646,Resource_Planning!AJ$49:AJ$356))/AJ441-1)</f>
        <v>0</v>
      </c>
      <c r="AK646" s="172">
        <f>IF(AK441=0,0,(SUMIF(Resource_Planning!$P$49:$P$356,$P646,Resource_Planning!AK$49:AK$356))/AK441-1)</f>
        <v>0</v>
      </c>
      <c r="AL646" s="172">
        <f>IF(AL441=0,0,(SUMIF(Resource_Planning!$P$49:$P$356,$P646,Resource_Planning!AL$49:AL$356))/AL441-1)</f>
        <v>0</v>
      </c>
      <c r="AM646" s="172">
        <f>IF(AM441=0,0,(SUMIF(Resource_Planning!$P$49:$P$356,$P646,Resource_Planning!AM$49:AM$356))/AM441-1)</f>
        <v>0</v>
      </c>
      <c r="AN646" s="172">
        <f>IF(AN441=0,0,(SUMIF(Resource_Planning!$P$49:$P$356,$P646,Resource_Planning!AN$49:AN$356))/AN441-1)</f>
        <v>0</v>
      </c>
      <c r="AO646" s="172">
        <f>IF(AO441=0,0,(SUMIF(Resource_Planning!$P$49:$P$356,$P646,Resource_Planning!AO$49:AO$356))/AO441-1)</f>
        <v>0</v>
      </c>
      <c r="AP646" s="172">
        <f>IF(AP441=0,0,(SUMIF(Resource_Planning!$P$49:$P$356,$P646,Resource_Planning!AP$49:AP$356))/AP441-1)</f>
        <v>0</v>
      </c>
      <c r="AQ646" s="172">
        <f>IF(AQ441=0,0,(SUMIF(Resource_Planning!$P$49:$P$356,$P646,Resource_Planning!AQ$49:AQ$356))/AQ441-1)</f>
        <v>0</v>
      </c>
      <c r="AR646" s="172">
        <f>IF(AR441=0,0,(SUMIF(Resource_Planning!$P$49:$P$356,$P646,Resource_Planning!AR$49:AR$356))/AR441-1)</f>
        <v>0</v>
      </c>
      <c r="AS646" s="172">
        <f>IF(AS441=0,0,(SUMIF(Resource_Planning!$P$49:$P$356,$P646,Resource_Planning!AS$49:AS$356))/AS441-1)</f>
        <v>0</v>
      </c>
      <c r="AT646" s="172">
        <f>IF(AT441=0,0,(SUMIF(Resource_Planning!$P$49:$P$356,$P646,Resource_Planning!AT$49:AT$356))/AT441-1)</f>
        <v>0</v>
      </c>
      <c r="AU646" s="172">
        <f>IF(AU441=0,0,(SUMIF(Resource_Planning!$P$49:$P$356,$P646,Resource_Planning!AU$49:AU$356))/AU441-1)</f>
        <v>0</v>
      </c>
      <c r="AV646" s="172">
        <f>IF(AV441=0,0,(SUMIF(Resource_Planning!$P$49:$P$356,$P646,Resource_Planning!AV$49:AV$356))/AV441-1)</f>
        <v>0</v>
      </c>
      <c r="AW646" s="172">
        <f>IF(AW441=0,0,(SUMIF(Resource_Planning!$P$49:$P$356,$P646,Resource_Planning!AW$49:AW$356))/AW441-1)</f>
        <v>0</v>
      </c>
      <c r="AX646" s="172">
        <f>IF(AX441=0,0,(SUMIF(Resource_Planning!$P$49:$P$356,$P646,Resource_Planning!AX$49:AX$356))/AX441-1)</f>
        <v>0</v>
      </c>
      <c r="AY646" s="172">
        <f>IF(AY441=0,0,(SUMIF(Resource_Planning!$P$49:$P$356,$P646,Resource_Planning!AY$49:AY$356))/AY441-1)</f>
        <v>0</v>
      </c>
      <c r="AZ646" s="172">
        <f>IF(AZ441=0,0,(SUMIF(Resource_Planning!$P$49:$P$356,$P646,Resource_Planning!AZ$49:AZ$356))/AZ441-1)</f>
        <v>0</v>
      </c>
      <c r="BA646" s="172">
        <f>IF(BA441=0,0,(SUMIF(Resource_Planning!$P$49:$P$356,$P646,Resource_Planning!BA$49:BA$356))/BA441-1)</f>
        <v>0</v>
      </c>
      <c r="BB646" s="172">
        <f>IF(BB441=0,0,(SUMIF(Resource_Planning!$P$49:$P$356,$P646,Resource_Planning!BB$49:BB$356))/BB441-1)</f>
        <v>0</v>
      </c>
    </row>
    <row r="647" s="179" customFormat="1" hidden="1" outlineLevel="1">
      <c r="E647" s="37"/>
      <c r="K647" s="37"/>
      <c r="L647" s="37"/>
      <c r="M647" s="37"/>
      <c r="N647" s="37"/>
      <c r="P647" s="183">
        <f t="shared" si="108"/>
        <v>0</v>
      </c>
      <c r="Q647" s="37"/>
      <c r="R647" s="184"/>
      <c r="S647" s="172">
        <f>IF(S442=0,0,(SUMIF(Resource_Planning!$P$49:$P$356,$P647,Resource_Planning!S$49:S$356))/S442-1)</f>
        <v>0</v>
      </c>
      <c r="T647" s="172">
        <f>IF(T442=0,0,(SUMIF(Resource_Planning!$P$49:$P$356,$P647,Resource_Planning!T$49:T$356))/T442-1)</f>
        <v>0</v>
      </c>
      <c r="U647" s="172">
        <f>IF(U442=0,0,(SUMIF(Resource_Planning!$P$49:$P$356,$P647,Resource_Planning!U$49:U$356))/U442-1)</f>
        <v>0</v>
      </c>
      <c r="V647" s="172">
        <f>IF(V442=0,0,(SUMIF(Resource_Planning!$P$49:$P$356,$P647,Resource_Planning!V$49:V$356))/V442-1)</f>
        <v>0</v>
      </c>
      <c r="W647" s="172">
        <f>IF(W442=0,0,(SUMIF(Resource_Planning!$P$49:$P$356,$P647,Resource_Planning!W$49:W$356))/W442-1)</f>
        <v>0</v>
      </c>
      <c r="X647" s="172">
        <f>IF(X442=0,0,(SUMIF(Resource_Planning!$P$49:$P$356,$P647,Resource_Planning!X$49:X$356))/X442-1)</f>
        <v>0</v>
      </c>
      <c r="Y647" s="172">
        <f>IF(Y442=0,0,(SUMIF(Resource_Planning!$P$49:$P$356,$P647,Resource_Planning!Y$49:Y$356))/Y442-1)</f>
        <v>0</v>
      </c>
      <c r="Z647" s="172">
        <f>IF(Z442=0,0,(SUMIF(Resource_Planning!$P$49:$P$356,$P647,Resource_Planning!Z$49:Z$356))/Z442-1)</f>
        <v>0</v>
      </c>
      <c r="AA647" s="172">
        <f>IF(AA442=0,0,(SUMIF(Resource_Planning!$P$49:$P$356,$P647,Resource_Planning!AA$49:AA$356))/AA442-1)</f>
        <v>0</v>
      </c>
      <c r="AB647" s="172">
        <f>IF(AB442=0,0,(SUMIF(Resource_Planning!$P$49:$P$356,$P647,Resource_Planning!AB$49:AB$356))/AB442-1)</f>
        <v>0</v>
      </c>
      <c r="AC647" s="172">
        <f>IF(AC442=0,0,(SUMIF(Resource_Planning!$P$49:$P$356,$P647,Resource_Planning!AC$49:AC$356))/AC442-1)</f>
        <v>0</v>
      </c>
      <c r="AD647" s="172">
        <f>IF(AD442=0,0,(SUMIF(Resource_Planning!$P$49:$P$356,$P647,Resource_Planning!AD$49:AD$356))/AD442-1)</f>
        <v>0</v>
      </c>
      <c r="AE647" s="172">
        <f>IF(AE442=0,0,(SUMIF(Resource_Planning!$P$49:$P$356,$P647,Resource_Planning!AE$49:AE$356))/AE442-1)</f>
        <v>0</v>
      </c>
      <c r="AF647" s="172">
        <f>IF(AF442=0,0,(SUMIF(Resource_Planning!$P$49:$P$356,$P647,Resource_Planning!AF$49:AF$356))/AF442-1)</f>
        <v>0</v>
      </c>
      <c r="AG647" s="172">
        <f>IF(AG442=0,0,(SUMIF(Resource_Planning!$P$49:$P$356,$P647,Resource_Planning!AG$49:AG$356))/AG442-1)</f>
        <v>0</v>
      </c>
      <c r="AH647" s="172">
        <f>IF(AH442=0,0,(SUMIF(Resource_Planning!$P$49:$P$356,$P647,Resource_Planning!AH$49:AH$356))/AH442-1)</f>
        <v>0</v>
      </c>
      <c r="AI647" s="172">
        <f>IF(AI442=0,0,(SUMIF(Resource_Planning!$P$49:$P$356,$P647,Resource_Planning!AI$49:AI$356))/AI442-1)</f>
        <v>0</v>
      </c>
      <c r="AJ647" s="172">
        <f>IF(AJ442=0,0,(SUMIF(Resource_Planning!$P$49:$P$356,$P647,Resource_Planning!AJ$49:AJ$356))/AJ442-1)</f>
        <v>0</v>
      </c>
      <c r="AK647" s="172">
        <f>IF(AK442=0,0,(SUMIF(Resource_Planning!$P$49:$P$356,$P647,Resource_Planning!AK$49:AK$356))/AK442-1)</f>
        <v>0</v>
      </c>
      <c r="AL647" s="172">
        <f>IF(AL442=0,0,(SUMIF(Resource_Planning!$P$49:$P$356,$P647,Resource_Planning!AL$49:AL$356))/AL442-1)</f>
        <v>0</v>
      </c>
      <c r="AM647" s="172">
        <f>IF(AM442=0,0,(SUMIF(Resource_Planning!$P$49:$P$356,$P647,Resource_Planning!AM$49:AM$356))/AM442-1)</f>
        <v>0</v>
      </c>
      <c r="AN647" s="172">
        <f>IF(AN442=0,0,(SUMIF(Resource_Planning!$P$49:$P$356,$P647,Resource_Planning!AN$49:AN$356))/AN442-1)</f>
        <v>0</v>
      </c>
      <c r="AO647" s="172">
        <f>IF(AO442=0,0,(SUMIF(Resource_Planning!$P$49:$P$356,$P647,Resource_Planning!AO$49:AO$356))/AO442-1)</f>
        <v>0</v>
      </c>
      <c r="AP647" s="172">
        <f>IF(AP442=0,0,(SUMIF(Resource_Planning!$P$49:$P$356,$P647,Resource_Planning!AP$49:AP$356))/AP442-1)</f>
        <v>0</v>
      </c>
      <c r="AQ647" s="172">
        <f>IF(AQ442=0,0,(SUMIF(Resource_Planning!$P$49:$P$356,$P647,Resource_Planning!AQ$49:AQ$356))/AQ442-1)</f>
        <v>0</v>
      </c>
      <c r="AR647" s="172">
        <f>IF(AR442=0,0,(SUMIF(Resource_Planning!$P$49:$P$356,$P647,Resource_Planning!AR$49:AR$356))/AR442-1)</f>
        <v>0</v>
      </c>
      <c r="AS647" s="172">
        <f>IF(AS442=0,0,(SUMIF(Resource_Planning!$P$49:$P$356,$P647,Resource_Planning!AS$49:AS$356))/AS442-1)</f>
        <v>0</v>
      </c>
      <c r="AT647" s="172">
        <f>IF(AT442=0,0,(SUMIF(Resource_Planning!$P$49:$P$356,$P647,Resource_Planning!AT$49:AT$356))/AT442-1)</f>
        <v>0</v>
      </c>
      <c r="AU647" s="172">
        <f>IF(AU442=0,0,(SUMIF(Resource_Planning!$P$49:$P$356,$P647,Resource_Planning!AU$49:AU$356))/AU442-1)</f>
        <v>0</v>
      </c>
      <c r="AV647" s="172">
        <f>IF(AV442=0,0,(SUMIF(Resource_Planning!$P$49:$P$356,$P647,Resource_Planning!AV$49:AV$356))/AV442-1)</f>
        <v>0</v>
      </c>
      <c r="AW647" s="172">
        <f>IF(AW442=0,0,(SUMIF(Resource_Planning!$P$49:$P$356,$P647,Resource_Planning!AW$49:AW$356))/AW442-1)</f>
        <v>0</v>
      </c>
      <c r="AX647" s="172">
        <f>IF(AX442=0,0,(SUMIF(Resource_Planning!$P$49:$P$356,$P647,Resource_Planning!AX$49:AX$356))/AX442-1)</f>
        <v>0</v>
      </c>
      <c r="AY647" s="172">
        <f>IF(AY442=0,0,(SUMIF(Resource_Planning!$P$49:$P$356,$P647,Resource_Planning!AY$49:AY$356))/AY442-1)</f>
        <v>0</v>
      </c>
      <c r="AZ647" s="172">
        <f>IF(AZ442=0,0,(SUMIF(Resource_Planning!$P$49:$P$356,$P647,Resource_Planning!AZ$49:AZ$356))/AZ442-1)</f>
        <v>0</v>
      </c>
      <c r="BA647" s="172">
        <f>IF(BA442=0,0,(SUMIF(Resource_Planning!$P$49:$P$356,$P647,Resource_Planning!BA$49:BA$356))/BA442-1)</f>
        <v>0</v>
      </c>
      <c r="BB647" s="172">
        <f>IF(BB442=0,0,(SUMIF(Resource_Planning!$P$49:$P$356,$P647,Resource_Planning!BB$49:BB$356))/BB442-1)</f>
        <v>0</v>
      </c>
    </row>
    <row r="648" s="179" customFormat="1" hidden="1" outlineLevel="1">
      <c r="E648" s="37"/>
      <c r="K648" s="37"/>
      <c r="L648" s="37"/>
      <c r="M648" s="37"/>
      <c r="N648" s="37"/>
      <c r="P648" s="183">
        <f t="shared" si="108"/>
        <v>0</v>
      </c>
      <c r="Q648" s="37"/>
      <c r="R648" s="184"/>
      <c r="S648" s="172">
        <f>IF(S443=0,0,(SUMIF(Resource_Planning!$P$49:$P$356,$P648,Resource_Planning!S$49:S$356))/S443-1)</f>
        <v>0</v>
      </c>
      <c r="T648" s="172">
        <f>IF(T443=0,0,(SUMIF(Resource_Planning!$P$49:$P$356,$P648,Resource_Planning!T$49:T$356))/T443-1)</f>
        <v>0</v>
      </c>
      <c r="U648" s="172">
        <f>IF(U443=0,0,(SUMIF(Resource_Planning!$P$49:$P$356,$P648,Resource_Planning!U$49:U$356))/U443-1)</f>
        <v>0</v>
      </c>
      <c r="V648" s="172">
        <f>IF(V443=0,0,(SUMIF(Resource_Planning!$P$49:$P$356,$P648,Resource_Planning!V$49:V$356))/V443-1)</f>
        <v>0</v>
      </c>
      <c r="W648" s="172">
        <f>IF(W443=0,0,(SUMIF(Resource_Planning!$P$49:$P$356,$P648,Resource_Planning!W$49:W$356))/W443-1)</f>
        <v>0</v>
      </c>
      <c r="X648" s="172">
        <f>IF(X443=0,0,(SUMIF(Resource_Planning!$P$49:$P$356,$P648,Resource_Planning!X$49:X$356))/X443-1)</f>
        <v>0</v>
      </c>
      <c r="Y648" s="172">
        <f>IF(Y443=0,0,(SUMIF(Resource_Planning!$P$49:$P$356,$P648,Resource_Planning!Y$49:Y$356))/Y443-1)</f>
        <v>0</v>
      </c>
      <c r="Z648" s="172">
        <f>IF(Z443=0,0,(SUMIF(Resource_Planning!$P$49:$P$356,$P648,Resource_Planning!Z$49:Z$356))/Z443-1)</f>
        <v>0</v>
      </c>
      <c r="AA648" s="172">
        <f>IF(AA443=0,0,(SUMIF(Resource_Planning!$P$49:$P$356,$P648,Resource_Planning!AA$49:AA$356))/AA443-1)</f>
        <v>0</v>
      </c>
      <c r="AB648" s="172">
        <f>IF(AB443=0,0,(SUMIF(Resource_Planning!$P$49:$P$356,$P648,Resource_Planning!AB$49:AB$356))/AB443-1)</f>
        <v>0</v>
      </c>
      <c r="AC648" s="172">
        <f>IF(AC443=0,0,(SUMIF(Resource_Planning!$P$49:$P$356,$P648,Resource_Planning!AC$49:AC$356))/AC443-1)</f>
        <v>0</v>
      </c>
      <c r="AD648" s="172">
        <f>IF(AD443=0,0,(SUMIF(Resource_Planning!$P$49:$P$356,$P648,Resource_Planning!AD$49:AD$356))/AD443-1)</f>
        <v>0</v>
      </c>
      <c r="AE648" s="172">
        <f>IF(AE443=0,0,(SUMIF(Resource_Planning!$P$49:$P$356,$P648,Resource_Planning!AE$49:AE$356))/AE443-1)</f>
        <v>0</v>
      </c>
      <c r="AF648" s="172">
        <f>IF(AF443=0,0,(SUMIF(Resource_Planning!$P$49:$P$356,$P648,Resource_Planning!AF$49:AF$356))/AF443-1)</f>
        <v>0</v>
      </c>
      <c r="AG648" s="172">
        <f>IF(AG443=0,0,(SUMIF(Resource_Planning!$P$49:$P$356,$P648,Resource_Planning!AG$49:AG$356))/AG443-1)</f>
        <v>0</v>
      </c>
      <c r="AH648" s="172">
        <f>IF(AH443=0,0,(SUMIF(Resource_Planning!$P$49:$P$356,$P648,Resource_Planning!AH$49:AH$356))/AH443-1)</f>
        <v>0</v>
      </c>
      <c r="AI648" s="172">
        <f>IF(AI443=0,0,(SUMIF(Resource_Planning!$P$49:$P$356,$P648,Resource_Planning!AI$49:AI$356))/AI443-1)</f>
        <v>0</v>
      </c>
      <c r="AJ648" s="172">
        <f>IF(AJ443=0,0,(SUMIF(Resource_Planning!$P$49:$P$356,$P648,Resource_Planning!AJ$49:AJ$356))/AJ443-1)</f>
        <v>0</v>
      </c>
      <c r="AK648" s="172">
        <f>IF(AK443=0,0,(SUMIF(Resource_Planning!$P$49:$P$356,$P648,Resource_Planning!AK$49:AK$356))/AK443-1)</f>
        <v>0</v>
      </c>
      <c r="AL648" s="172">
        <f>IF(AL443=0,0,(SUMIF(Resource_Planning!$P$49:$P$356,$P648,Resource_Planning!AL$49:AL$356))/AL443-1)</f>
        <v>0</v>
      </c>
      <c r="AM648" s="172">
        <f>IF(AM443=0,0,(SUMIF(Resource_Planning!$P$49:$P$356,$P648,Resource_Planning!AM$49:AM$356))/AM443-1)</f>
        <v>0</v>
      </c>
      <c r="AN648" s="172">
        <f>IF(AN443=0,0,(SUMIF(Resource_Planning!$P$49:$P$356,$P648,Resource_Planning!AN$49:AN$356))/AN443-1)</f>
        <v>0</v>
      </c>
      <c r="AO648" s="172">
        <f>IF(AO443=0,0,(SUMIF(Resource_Planning!$P$49:$P$356,$P648,Resource_Planning!AO$49:AO$356))/AO443-1)</f>
        <v>0</v>
      </c>
      <c r="AP648" s="172">
        <f>IF(AP443=0,0,(SUMIF(Resource_Planning!$P$49:$P$356,$P648,Resource_Planning!AP$49:AP$356))/AP443-1)</f>
        <v>0</v>
      </c>
      <c r="AQ648" s="172">
        <f>IF(AQ443=0,0,(SUMIF(Resource_Planning!$P$49:$P$356,$P648,Resource_Planning!AQ$49:AQ$356))/AQ443-1)</f>
        <v>0</v>
      </c>
      <c r="AR648" s="172">
        <f>IF(AR443=0,0,(SUMIF(Resource_Planning!$P$49:$P$356,$P648,Resource_Planning!AR$49:AR$356))/AR443-1)</f>
        <v>0</v>
      </c>
      <c r="AS648" s="172">
        <f>IF(AS443=0,0,(SUMIF(Resource_Planning!$P$49:$P$356,$P648,Resource_Planning!AS$49:AS$356))/AS443-1)</f>
        <v>0</v>
      </c>
      <c r="AT648" s="172">
        <f>IF(AT443=0,0,(SUMIF(Resource_Planning!$P$49:$P$356,$P648,Resource_Planning!AT$49:AT$356))/AT443-1)</f>
        <v>0</v>
      </c>
      <c r="AU648" s="172">
        <f>IF(AU443=0,0,(SUMIF(Resource_Planning!$P$49:$P$356,$P648,Resource_Planning!AU$49:AU$356))/AU443-1)</f>
        <v>0</v>
      </c>
      <c r="AV648" s="172">
        <f>IF(AV443=0,0,(SUMIF(Resource_Planning!$P$49:$P$356,$P648,Resource_Planning!AV$49:AV$356))/AV443-1)</f>
        <v>0</v>
      </c>
      <c r="AW648" s="172">
        <f>IF(AW443=0,0,(SUMIF(Resource_Planning!$P$49:$P$356,$P648,Resource_Planning!AW$49:AW$356))/AW443-1)</f>
        <v>0</v>
      </c>
      <c r="AX648" s="172">
        <f>IF(AX443=0,0,(SUMIF(Resource_Planning!$P$49:$P$356,$P648,Resource_Planning!AX$49:AX$356))/AX443-1)</f>
        <v>0</v>
      </c>
      <c r="AY648" s="172">
        <f>IF(AY443=0,0,(SUMIF(Resource_Planning!$P$49:$P$356,$P648,Resource_Planning!AY$49:AY$356))/AY443-1)</f>
        <v>0</v>
      </c>
      <c r="AZ648" s="172">
        <f>IF(AZ443=0,0,(SUMIF(Resource_Planning!$P$49:$P$356,$P648,Resource_Planning!AZ$49:AZ$356))/AZ443-1)</f>
        <v>0</v>
      </c>
      <c r="BA648" s="172">
        <f>IF(BA443=0,0,(SUMIF(Resource_Planning!$P$49:$P$356,$P648,Resource_Planning!BA$49:BA$356))/BA443-1)</f>
        <v>0</v>
      </c>
      <c r="BB648" s="172">
        <f>IF(BB443=0,0,(SUMIF(Resource_Planning!$P$49:$P$356,$P648,Resource_Planning!BB$49:BB$356))/BB443-1)</f>
        <v>0</v>
      </c>
    </row>
    <row r="649" s="179" customFormat="1" hidden="1" outlineLevel="1">
      <c r="E649" s="37"/>
      <c r="K649" s="37"/>
      <c r="L649" s="37"/>
      <c r="M649" s="37"/>
      <c r="N649" s="37"/>
      <c r="P649" s="183">
        <f t="shared" si="108"/>
        <v>0</v>
      </c>
      <c r="Q649" s="37"/>
      <c r="R649" s="184"/>
      <c r="S649" s="172">
        <f>IF(S444=0,0,(SUMIF(Resource_Planning!$P$49:$P$356,$P649,Resource_Planning!S$49:S$356))/S444-1)</f>
        <v>0</v>
      </c>
      <c r="T649" s="172">
        <f>IF(T444=0,0,(SUMIF(Resource_Planning!$P$49:$P$356,$P649,Resource_Planning!T$49:T$356))/T444-1)</f>
        <v>0</v>
      </c>
      <c r="U649" s="172">
        <f>IF(U444=0,0,(SUMIF(Resource_Planning!$P$49:$P$356,$P649,Resource_Planning!U$49:U$356))/U444-1)</f>
        <v>0</v>
      </c>
      <c r="V649" s="172">
        <f>IF(V444=0,0,(SUMIF(Resource_Planning!$P$49:$P$356,$P649,Resource_Planning!V$49:V$356))/V444-1)</f>
        <v>0</v>
      </c>
      <c r="W649" s="172">
        <f>IF(W444=0,0,(SUMIF(Resource_Planning!$P$49:$P$356,$P649,Resource_Planning!W$49:W$356))/W444-1)</f>
        <v>0</v>
      </c>
      <c r="X649" s="172">
        <f>IF(X444=0,0,(SUMIF(Resource_Planning!$P$49:$P$356,$P649,Resource_Planning!X$49:X$356))/X444-1)</f>
        <v>0</v>
      </c>
      <c r="Y649" s="172">
        <f>IF(Y444=0,0,(SUMIF(Resource_Planning!$P$49:$P$356,$P649,Resource_Planning!Y$49:Y$356))/Y444-1)</f>
        <v>0</v>
      </c>
      <c r="Z649" s="172">
        <f>IF(Z444=0,0,(SUMIF(Resource_Planning!$P$49:$P$356,$P649,Resource_Planning!Z$49:Z$356))/Z444-1)</f>
        <v>0</v>
      </c>
      <c r="AA649" s="172">
        <f>IF(AA444=0,0,(SUMIF(Resource_Planning!$P$49:$P$356,$P649,Resource_Planning!AA$49:AA$356))/AA444-1)</f>
        <v>0</v>
      </c>
      <c r="AB649" s="172">
        <f>IF(AB444=0,0,(SUMIF(Resource_Planning!$P$49:$P$356,$P649,Resource_Planning!AB$49:AB$356))/AB444-1)</f>
        <v>0</v>
      </c>
      <c r="AC649" s="172">
        <f>IF(AC444=0,0,(SUMIF(Resource_Planning!$P$49:$P$356,$P649,Resource_Planning!AC$49:AC$356))/AC444-1)</f>
        <v>0</v>
      </c>
      <c r="AD649" s="172">
        <f>IF(AD444=0,0,(SUMIF(Resource_Planning!$P$49:$P$356,$P649,Resource_Planning!AD$49:AD$356))/AD444-1)</f>
        <v>0</v>
      </c>
      <c r="AE649" s="172">
        <f>IF(AE444=0,0,(SUMIF(Resource_Planning!$P$49:$P$356,$P649,Resource_Planning!AE$49:AE$356))/AE444-1)</f>
        <v>0</v>
      </c>
      <c r="AF649" s="172">
        <f>IF(AF444=0,0,(SUMIF(Resource_Planning!$P$49:$P$356,$P649,Resource_Planning!AF$49:AF$356))/AF444-1)</f>
        <v>0</v>
      </c>
      <c r="AG649" s="172">
        <f>IF(AG444=0,0,(SUMIF(Resource_Planning!$P$49:$P$356,$P649,Resource_Planning!AG$49:AG$356))/AG444-1)</f>
        <v>0</v>
      </c>
      <c r="AH649" s="172">
        <f>IF(AH444=0,0,(SUMIF(Resource_Planning!$P$49:$P$356,$P649,Resource_Planning!AH$49:AH$356))/AH444-1)</f>
        <v>0</v>
      </c>
      <c r="AI649" s="172">
        <f>IF(AI444=0,0,(SUMIF(Resource_Planning!$P$49:$P$356,$P649,Resource_Planning!AI$49:AI$356))/AI444-1)</f>
        <v>0</v>
      </c>
      <c r="AJ649" s="172">
        <f>IF(AJ444=0,0,(SUMIF(Resource_Planning!$P$49:$P$356,$P649,Resource_Planning!AJ$49:AJ$356))/AJ444-1)</f>
        <v>0</v>
      </c>
      <c r="AK649" s="172">
        <f>IF(AK444=0,0,(SUMIF(Resource_Planning!$P$49:$P$356,$P649,Resource_Planning!AK$49:AK$356))/AK444-1)</f>
        <v>0</v>
      </c>
      <c r="AL649" s="172">
        <f>IF(AL444=0,0,(SUMIF(Resource_Planning!$P$49:$P$356,$P649,Resource_Planning!AL$49:AL$356))/AL444-1)</f>
        <v>0</v>
      </c>
      <c r="AM649" s="172">
        <f>IF(AM444=0,0,(SUMIF(Resource_Planning!$P$49:$P$356,$P649,Resource_Planning!AM$49:AM$356))/AM444-1)</f>
        <v>0</v>
      </c>
      <c r="AN649" s="172">
        <f>IF(AN444=0,0,(SUMIF(Resource_Planning!$P$49:$P$356,$P649,Resource_Planning!AN$49:AN$356))/AN444-1)</f>
        <v>0</v>
      </c>
      <c r="AO649" s="172">
        <f>IF(AO444=0,0,(SUMIF(Resource_Planning!$P$49:$P$356,$P649,Resource_Planning!AO$49:AO$356))/AO444-1)</f>
        <v>0</v>
      </c>
      <c r="AP649" s="172">
        <f>IF(AP444=0,0,(SUMIF(Resource_Planning!$P$49:$P$356,$P649,Resource_Planning!AP$49:AP$356))/AP444-1)</f>
        <v>0</v>
      </c>
      <c r="AQ649" s="172">
        <f>IF(AQ444=0,0,(SUMIF(Resource_Planning!$P$49:$P$356,$P649,Resource_Planning!AQ$49:AQ$356))/AQ444-1)</f>
        <v>0</v>
      </c>
      <c r="AR649" s="172">
        <f>IF(AR444=0,0,(SUMIF(Resource_Planning!$P$49:$P$356,$P649,Resource_Planning!AR$49:AR$356))/AR444-1)</f>
        <v>0</v>
      </c>
      <c r="AS649" s="172">
        <f>IF(AS444=0,0,(SUMIF(Resource_Planning!$P$49:$P$356,$P649,Resource_Planning!AS$49:AS$356))/AS444-1)</f>
        <v>0</v>
      </c>
      <c r="AT649" s="172">
        <f>IF(AT444=0,0,(SUMIF(Resource_Planning!$P$49:$P$356,$P649,Resource_Planning!AT$49:AT$356))/AT444-1)</f>
        <v>0</v>
      </c>
      <c r="AU649" s="172">
        <f>IF(AU444=0,0,(SUMIF(Resource_Planning!$P$49:$P$356,$P649,Resource_Planning!AU$49:AU$356))/AU444-1)</f>
        <v>0</v>
      </c>
      <c r="AV649" s="172">
        <f>IF(AV444=0,0,(SUMIF(Resource_Planning!$P$49:$P$356,$P649,Resource_Planning!AV$49:AV$356))/AV444-1)</f>
        <v>0</v>
      </c>
      <c r="AW649" s="172">
        <f>IF(AW444=0,0,(SUMIF(Resource_Planning!$P$49:$P$356,$P649,Resource_Planning!AW$49:AW$356))/AW444-1)</f>
        <v>0</v>
      </c>
      <c r="AX649" s="172">
        <f>IF(AX444=0,0,(SUMIF(Resource_Planning!$P$49:$P$356,$P649,Resource_Planning!AX$49:AX$356))/AX444-1)</f>
        <v>0</v>
      </c>
      <c r="AY649" s="172">
        <f>IF(AY444=0,0,(SUMIF(Resource_Planning!$P$49:$P$356,$P649,Resource_Planning!AY$49:AY$356))/AY444-1)</f>
        <v>0</v>
      </c>
      <c r="AZ649" s="172">
        <f>IF(AZ444=0,0,(SUMIF(Resource_Planning!$P$49:$P$356,$P649,Resource_Planning!AZ$49:AZ$356))/AZ444-1)</f>
        <v>0</v>
      </c>
      <c r="BA649" s="172">
        <f>IF(BA444=0,0,(SUMIF(Resource_Planning!$P$49:$P$356,$P649,Resource_Planning!BA$49:BA$356))/BA444-1)</f>
        <v>0</v>
      </c>
      <c r="BB649" s="172">
        <f>IF(BB444=0,0,(SUMIF(Resource_Planning!$P$49:$P$356,$P649,Resource_Planning!BB$49:BB$356))/BB444-1)</f>
        <v>0</v>
      </c>
    </row>
    <row r="650" s="179" customFormat="1" hidden="1" outlineLevel="1">
      <c r="E650" s="37"/>
      <c r="K650" s="37"/>
      <c r="L650" s="37"/>
      <c r="M650" s="37"/>
      <c r="N650" s="37"/>
      <c r="P650" s="183">
        <f t="shared" si="108"/>
        <v>0</v>
      </c>
      <c r="Q650" s="37"/>
      <c r="R650" s="184"/>
      <c r="S650" s="172">
        <f>IF(S445=0,0,(SUMIF(Resource_Planning!$P$49:$P$356,$P650,Resource_Planning!S$49:S$356))/S445-1)</f>
        <v>0</v>
      </c>
      <c r="T650" s="172">
        <f>IF(T445=0,0,(SUMIF(Resource_Planning!$P$49:$P$356,$P650,Resource_Planning!T$49:T$356))/T445-1)</f>
        <v>0</v>
      </c>
      <c r="U650" s="172">
        <f>IF(U445=0,0,(SUMIF(Resource_Planning!$P$49:$P$356,$P650,Resource_Planning!U$49:U$356))/U445-1)</f>
        <v>0</v>
      </c>
      <c r="V650" s="172">
        <f>IF(V445=0,0,(SUMIF(Resource_Planning!$P$49:$P$356,$P650,Resource_Planning!V$49:V$356))/V445-1)</f>
        <v>0</v>
      </c>
      <c r="W650" s="172">
        <f>IF(W445=0,0,(SUMIF(Resource_Planning!$P$49:$P$356,$P650,Resource_Planning!W$49:W$356))/W445-1)</f>
        <v>0</v>
      </c>
      <c r="X650" s="172">
        <f>IF(X445=0,0,(SUMIF(Resource_Planning!$P$49:$P$356,$P650,Resource_Planning!X$49:X$356))/X445-1)</f>
        <v>0</v>
      </c>
      <c r="Y650" s="172">
        <f>IF(Y445=0,0,(SUMIF(Resource_Planning!$P$49:$P$356,$P650,Resource_Planning!Y$49:Y$356))/Y445-1)</f>
        <v>0</v>
      </c>
      <c r="Z650" s="172">
        <f>IF(Z445=0,0,(SUMIF(Resource_Planning!$P$49:$P$356,$P650,Resource_Planning!Z$49:Z$356))/Z445-1)</f>
        <v>0</v>
      </c>
      <c r="AA650" s="172">
        <f>IF(AA445=0,0,(SUMIF(Resource_Planning!$P$49:$P$356,$P650,Resource_Planning!AA$49:AA$356))/AA445-1)</f>
        <v>0</v>
      </c>
      <c r="AB650" s="172">
        <f>IF(AB445=0,0,(SUMIF(Resource_Planning!$P$49:$P$356,$P650,Resource_Planning!AB$49:AB$356))/AB445-1)</f>
        <v>0</v>
      </c>
      <c r="AC650" s="172">
        <f>IF(AC445=0,0,(SUMIF(Resource_Planning!$P$49:$P$356,$P650,Resource_Planning!AC$49:AC$356))/AC445-1)</f>
        <v>0</v>
      </c>
      <c r="AD650" s="172">
        <f>IF(AD445=0,0,(SUMIF(Resource_Planning!$P$49:$P$356,$P650,Resource_Planning!AD$49:AD$356))/AD445-1)</f>
        <v>0</v>
      </c>
      <c r="AE650" s="172">
        <f>IF(AE445=0,0,(SUMIF(Resource_Planning!$P$49:$P$356,$P650,Resource_Planning!AE$49:AE$356))/AE445-1)</f>
        <v>0</v>
      </c>
      <c r="AF650" s="172">
        <f>IF(AF445=0,0,(SUMIF(Resource_Planning!$P$49:$P$356,$P650,Resource_Planning!AF$49:AF$356))/AF445-1)</f>
        <v>0</v>
      </c>
      <c r="AG650" s="172">
        <f>IF(AG445=0,0,(SUMIF(Resource_Planning!$P$49:$P$356,$P650,Resource_Planning!AG$49:AG$356))/AG445-1)</f>
        <v>0</v>
      </c>
      <c r="AH650" s="172">
        <f>IF(AH445=0,0,(SUMIF(Resource_Planning!$P$49:$P$356,$P650,Resource_Planning!AH$49:AH$356))/AH445-1)</f>
        <v>0</v>
      </c>
      <c r="AI650" s="172">
        <f>IF(AI445=0,0,(SUMIF(Resource_Planning!$P$49:$P$356,$P650,Resource_Planning!AI$49:AI$356))/AI445-1)</f>
        <v>0</v>
      </c>
      <c r="AJ650" s="172">
        <f>IF(AJ445=0,0,(SUMIF(Resource_Planning!$P$49:$P$356,$P650,Resource_Planning!AJ$49:AJ$356))/AJ445-1)</f>
        <v>0</v>
      </c>
      <c r="AK650" s="172">
        <f>IF(AK445=0,0,(SUMIF(Resource_Planning!$P$49:$P$356,$P650,Resource_Planning!AK$49:AK$356))/AK445-1)</f>
        <v>0</v>
      </c>
      <c r="AL650" s="172">
        <f>IF(AL445=0,0,(SUMIF(Resource_Planning!$P$49:$P$356,$P650,Resource_Planning!AL$49:AL$356))/AL445-1)</f>
        <v>0</v>
      </c>
      <c r="AM650" s="172">
        <f>IF(AM445=0,0,(SUMIF(Resource_Planning!$P$49:$P$356,$P650,Resource_Planning!AM$49:AM$356))/AM445-1)</f>
        <v>0</v>
      </c>
      <c r="AN650" s="172">
        <f>IF(AN445=0,0,(SUMIF(Resource_Planning!$P$49:$P$356,$P650,Resource_Planning!AN$49:AN$356))/AN445-1)</f>
        <v>0</v>
      </c>
      <c r="AO650" s="172">
        <f>IF(AO445=0,0,(SUMIF(Resource_Planning!$P$49:$P$356,$P650,Resource_Planning!AO$49:AO$356))/AO445-1)</f>
        <v>0</v>
      </c>
      <c r="AP650" s="172">
        <f>IF(AP445=0,0,(SUMIF(Resource_Planning!$P$49:$P$356,$P650,Resource_Planning!AP$49:AP$356))/AP445-1)</f>
        <v>0</v>
      </c>
      <c r="AQ650" s="172">
        <f>IF(AQ445=0,0,(SUMIF(Resource_Planning!$P$49:$P$356,$P650,Resource_Planning!AQ$49:AQ$356))/AQ445-1)</f>
        <v>0</v>
      </c>
      <c r="AR650" s="172">
        <f>IF(AR445=0,0,(SUMIF(Resource_Planning!$P$49:$P$356,$P650,Resource_Planning!AR$49:AR$356))/AR445-1)</f>
        <v>0</v>
      </c>
      <c r="AS650" s="172">
        <f>IF(AS445=0,0,(SUMIF(Resource_Planning!$P$49:$P$356,$P650,Resource_Planning!AS$49:AS$356))/AS445-1)</f>
        <v>0</v>
      </c>
      <c r="AT650" s="172">
        <f>IF(AT445=0,0,(SUMIF(Resource_Planning!$P$49:$P$356,$P650,Resource_Planning!AT$49:AT$356))/AT445-1)</f>
        <v>0</v>
      </c>
      <c r="AU650" s="172">
        <f>IF(AU445=0,0,(SUMIF(Resource_Planning!$P$49:$P$356,$P650,Resource_Planning!AU$49:AU$356))/AU445-1)</f>
        <v>0</v>
      </c>
      <c r="AV650" s="172">
        <f>IF(AV445=0,0,(SUMIF(Resource_Planning!$P$49:$P$356,$P650,Resource_Planning!AV$49:AV$356))/AV445-1)</f>
        <v>0</v>
      </c>
      <c r="AW650" s="172">
        <f>IF(AW445=0,0,(SUMIF(Resource_Planning!$P$49:$P$356,$P650,Resource_Planning!AW$49:AW$356))/AW445-1)</f>
        <v>0</v>
      </c>
      <c r="AX650" s="172">
        <f>IF(AX445=0,0,(SUMIF(Resource_Planning!$P$49:$P$356,$P650,Resource_Planning!AX$49:AX$356))/AX445-1)</f>
        <v>0</v>
      </c>
      <c r="AY650" s="172">
        <f>IF(AY445=0,0,(SUMIF(Resource_Planning!$P$49:$P$356,$P650,Resource_Planning!AY$49:AY$356))/AY445-1)</f>
        <v>0</v>
      </c>
      <c r="AZ650" s="172">
        <f>IF(AZ445=0,0,(SUMIF(Resource_Planning!$P$49:$P$356,$P650,Resource_Planning!AZ$49:AZ$356))/AZ445-1)</f>
        <v>0</v>
      </c>
      <c r="BA650" s="172">
        <f>IF(BA445=0,0,(SUMIF(Resource_Planning!$P$49:$P$356,$P650,Resource_Planning!BA$49:BA$356))/BA445-1)</f>
        <v>0</v>
      </c>
      <c r="BB650" s="172">
        <f>IF(BB445=0,0,(SUMIF(Resource_Planning!$P$49:$P$356,$P650,Resource_Planning!BB$49:BB$356))/BB445-1)</f>
        <v>0</v>
      </c>
    </row>
    <row r="651" s="179" customFormat="1" hidden="1" outlineLevel="1">
      <c r="E651" s="37"/>
      <c r="K651" s="37"/>
      <c r="L651" s="37"/>
      <c r="M651" s="37"/>
      <c r="N651" s="37"/>
      <c r="P651" s="183">
        <f t="shared" si="108"/>
        <v>0</v>
      </c>
      <c r="Q651" s="37"/>
      <c r="R651" s="184"/>
      <c r="S651" s="172">
        <f>IF(S446=0,0,(SUMIF(Resource_Planning!$P$49:$P$356,$P651,Resource_Planning!S$49:S$356))/S446-1)</f>
        <v>0</v>
      </c>
      <c r="T651" s="172">
        <f>IF(T446=0,0,(SUMIF(Resource_Planning!$P$49:$P$356,$P651,Resource_Planning!T$49:T$356))/T446-1)</f>
        <v>0</v>
      </c>
      <c r="U651" s="172">
        <f>IF(U446=0,0,(SUMIF(Resource_Planning!$P$49:$P$356,$P651,Resource_Planning!U$49:U$356))/U446-1)</f>
        <v>0</v>
      </c>
      <c r="V651" s="172">
        <f>IF(V446=0,0,(SUMIF(Resource_Planning!$P$49:$P$356,$P651,Resource_Planning!V$49:V$356))/V446-1)</f>
        <v>0</v>
      </c>
      <c r="W651" s="172">
        <f>IF(W446=0,0,(SUMIF(Resource_Planning!$P$49:$P$356,$P651,Resource_Planning!W$49:W$356))/W446-1)</f>
        <v>0</v>
      </c>
      <c r="X651" s="172">
        <f>IF(X446=0,0,(SUMIF(Resource_Planning!$P$49:$P$356,$P651,Resource_Planning!X$49:X$356))/X446-1)</f>
        <v>0</v>
      </c>
      <c r="Y651" s="172">
        <f>IF(Y446=0,0,(SUMIF(Resource_Planning!$P$49:$P$356,$P651,Resource_Planning!Y$49:Y$356))/Y446-1)</f>
        <v>0</v>
      </c>
      <c r="Z651" s="172">
        <f>IF(Z446=0,0,(SUMIF(Resource_Planning!$P$49:$P$356,$P651,Resource_Planning!Z$49:Z$356))/Z446-1)</f>
        <v>0</v>
      </c>
      <c r="AA651" s="172">
        <f>IF(AA446=0,0,(SUMIF(Resource_Planning!$P$49:$P$356,$P651,Resource_Planning!AA$49:AA$356))/AA446-1)</f>
        <v>0</v>
      </c>
      <c r="AB651" s="172">
        <f>IF(AB446=0,0,(SUMIF(Resource_Planning!$P$49:$P$356,$P651,Resource_Planning!AB$49:AB$356))/AB446-1)</f>
        <v>0</v>
      </c>
      <c r="AC651" s="172">
        <f>IF(AC446=0,0,(SUMIF(Resource_Planning!$P$49:$P$356,$P651,Resource_Planning!AC$49:AC$356))/AC446-1)</f>
        <v>0</v>
      </c>
      <c r="AD651" s="172">
        <f>IF(AD446=0,0,(SUMIF(Resource_Planning!$P$49:$P$356,$P651,Resource_Planning!AD$49:AD$356))/AD446-1)</f>
        <v>0</v>
      </c>
      <c r="AE651" s="172">
        <f>IF(AE446=0,0,(SUMIF(Resource_Planning!$P$49:$P$356,$P651,Resource_Planning!AE$49:AE$356))/AE446-1)</f>
        <v>0</v>
      </c>
      <c r="AF651" s="172">
        <f>IF(AF446=0,0,(SUMIF(Resource_Planning!$P$49:$P$356,$P651,Resource_Planning!AF$49:AF$356))/AF446-1)</f>
        <v>0</v>
      </c>
      <c r="AG651" s="172">
        <f>IF(AG446=0,0,(SUMIF(Resource_Planning!$P$49:$P$356,$P651,Resource_Planning!AG$49:AG$356))/AG446-1)</f>
        <v>0</v>
      </c>
      <c r="AH651" s="172">
        <f>IF(AH446=0,0,(SUMIF(Resource_Planning!$P$49:$P$356,$P651,Resource_Planning!AH$49:AH$356))/AH446-1)</f>
        <v>0</v>
      </c>
      <c r="AI651" s="172">
        <f>IF(AI446=0,0,(SUMIF(Resource_Planning!$P$49:$P$356,$P651,Resource_Planning!AI$49:AI$356))/AI446-1)</f>
        <v>0</v>
      </c>
      <c r="AJ651" s="172">
        <f>IF(AJ446=0,0,(SUMIF(Resource_Planning!$P$49:$P$356,$P651,Resource_Planning!AJ$49:AJ$356))/AJ446-1)</f>
        <v>0</v>
      </c>
      <c r="AK651" s="172">
        <f>IF(AK446=0,0,(SUMIF(Resource_Planning!$P$49:$P$356,$P651,Resource_Planning!AK$49:AK$356))/AK446-1)</f>
        <v>0</v>
      </c>
      <c r="AL651" s="172">
        <f>IF(AL446=0,0,(SUMIF(Resource_Planning!$P$49:$P$356,$P651,Resource_Planning!AL$49:AL$356))/AL446-1)</f>
        <v>0</v>
      </c>
      <c r="AM651" s="172">
        <f>IF(AM446=0,0,(SUMIF(Resource_Planning!$P$49:$P$356,$P651,Resource_Planning!AM$49:AM$356))/AM446-1)</f>
        <v>0</v>
      </c>
      <c r="AN651" s="172">
        <f>IF(AN446=0,0,(SUMIF(Resource_Planning!$P$49:$P$356,$P651,Resource_Planning!AN$49:AN$356))/AN446-1)</f>
        <v>0</v>
      </c>
      <c r="AO651" s="172">
        <f>IF(AO446=0,0,(SUMIF(Resource_Planning!$P$49:$P$356,$P651,Resource_Planning!AO$49:AO$356))/AO446-1)</f>
        <v>0</v>
      </c>
      <c r="AP651" s="172">
        <f>IF(AP446=0,0,(SUMIF(Resource_Planning!$P$49:$P$356,$P651,Resource_Planning!AP$49:AP$356))/AP446-1)</f>
        <v>0</v>
      </c>
      <c r="AQ651" s="172">
        <f>IF(AQ446=0,0,(SUMIF(Resource_Planning!$P$49:$P$356,$P651,Resource_Planning!AQ$49:AQ$356))/AQ446-1)</f>
        <v>0</v>
      </c>
      <c r="AR651" s="172">
        <f>IF(AR446=0,0,(SUMIF(Resource_Planning!$P$49:$P$356,$P651,Resource_Planning!AR$49:AR$356))/AR446-1)</f>
        <v>0</v>
      </c>
      <c r="AS651" s="172">
        <f>IF(AS446=0,0,(SUMIF(Resource_Planning!$P$49:$P$356,$P651,Resource_Planning!AS$49:AS$356))/AS446-1)</f>
        <v>0</v>
      </c>
      <c r="AT651" s="172">
        <f>IF(AT446=0,0,(SUMIF(Resource_Planning!$P$49:$P$356,$P651,Resource_Planning!AT$49:AT$356))/AT446-1)</f>
        <v>0</v>
      </c>
      <c r="AU651" s="172">
        <f>IF(AU446=0,0,(SUMIF(Resource_Planning!$P$49:$P$356,$P651,Resource_Planning!AU$49:AU$356))/AU446-1)</f>
        <v>0</v>
      </c>
      <c r="AV651" s="172">
        <f>IF(AV446=0,0,(SUMIF(Resource_Planning!$P$49:$P$356,$P651,Resource_Planning!AV$49:AV$356))/AV446-1)</f>
        <v>0</v>
      </c>
      <c r="AW651" s="172">
        <f>IF(AW446=0,0,(SUMIF(Resource_Planning!$P$49:$P$356,$P651,Resource_Planning!AW$49:AW$356))/AW446-1)</f>
        <v>0</v>
      </c>
      <c r="AX651" s="172">
        <f>IF(AX446=0,0,(SUMIF(Resource_Planning!$P$49:$P$356,$P651,Resource_Planning!AX$49:AX$356))/AX446-1)</f>
        <v>0</v>
      </c>
      <c r="AY651" s="172">
        <f>IF(AY446=0,0,(SUMIF(Resource_Planning!$P$49:$P$356,$P651,Resource_Planning!AY$49:AY$356))/AY446-1)</f>
        <v>0</v>
      </c>
      <c r="AZ651" s="172">
        <f>IF(AZ446=0,0,(SUMIF(Resource_Planning!$P$49:$P$356,$P651,Resource_Planning!AZ$49:AZ$356))/AZ446-1)</f>
        <v>0</v>
      </c>
      <c r="BA651" s="172">
        <f>IF(BA446=0,0,(SUMIF(Resource_Planning!$P$49:$P$356,$P651,Resource_Planning!BA$49:BA$356))/BA446-1)</f>
        <v>0</v>
      </c>
      <c r="BB651" s="172">
        <f>IF(BB446=0,0,(SUMIF(Resource_Planning!$P$49:$P$356,$P651,Resource_Planning!BB$49:BB$356))/BB446-1)</f>
        <v>0</v>
      </c>
    </row>
    <row r="652" s="179" customFormat="1" hidden="1" outlineLevel="1">
      <c r="E652" s="37"/>
      <c r="K652" s="37"/>
      <c r="L652" s="37"/>
      <c r="M652" s="37"/>
      <c r="N652" s="37"/>
      <c r="P652" s="183">
        <f t="shared" si="108"/>
        <v>0</v>
      </c>
      <c r="Q652" s="37"/>
      <c r="R652" s="184"/>
      <c r="S652" s="172">
        <f>IF(S447=0,0,(SUMIF(Resource_Planning!$P$49:$P$356,$P652,Resource_Planning!S$49:S$356))/S447-1)</f>
        <v>0</v>
      </c>
      <c r="T652" s="172">
        <f>IF(T447=0,0,(SUMIF(Resource_Planning!$P$49:$P$356,$P652,Resource_Planning!T$49:T$356))/T447-1)</f>
        <v>0</v>
      </c>
      <c r="U652" s="172">
        <f>IF(U447=0,0,(SUMIF(Resource_Planning!$P$49:$P$356,$P652,Resource_Planning!U$49:U$356))/U447-1)</f>
        <v>0</v>
      </c>
      <c r="V652" s="172">
        <f>IF(V447=0,0,(SUMIF(Resource_Planning!$P$49:$P$356,$P652,Resource_Planning!V$49:V$356))/V447-1)</f>
        <v>0</v>
      </c>
      <c r="W652" s="172">
        <f>IF(W447=0,0,(SUMIF(Resource_Planning!$P$49:$P$356,$P652,Resource_Planning!W$49:W$356))/W447-1)</f>
        <v>0</v>
      </c>
      <c r="X652" s="172">
        <f>IF(X447=0,0,(SUMIF(Resource_Planning!$P$49:$P$356,$P652,Resource_Planning!X$49:X$356))/X447-1)</f>
        <v>0</v>
      </c>
      <c r="Y652" s="172">
        <f>IF(Y447=0,0,(SUMIF(Resource_Planning!$P$49:$P$356,$P652,Resource_Planning!Y$49:Y$356))/Y447-1)</f>
        <v>0</v>
      </c>
      <c r="Z652" s="172">
        <f>IF(Z447=0,0,(SUMIF(Resource_Planning!$P$49:$P$356,$P652,Resource_Planning!Z$49:Z$356))/Z447-1)</f>
        <v>0</v>
      </c>
      <c r="AA652" s="172">
        <f>IF(AA447=0,0,(SUMIF(Resource_Planning!$P$49:$P$356,$P652,Resource_Planning!AA$49:AA$356))/AA447-1)</f>
        <v>0</v>
      </c>
      <c r="AB652" s="172">
        <f>IF(AB447=0,0,(SUMIF(Resource_Planning!$P$49:$P$356,$P652,Resource_Planning!AB$49:AB$356))/AB447-1)</f>
        <v>0</v>
      </c>
      <c r="AC652" s="172">
        <f>IF(AC447=0,0,(SUMIF(Resource_Planning!$P$49:$P$356,$P652,Resource_Planning!AC$49:AC$356))/AC447-1)</f>
        <v>0</v>
      </c>
      <c r="AD652" s="172">
        <f>IF(AD447=0,0,(SUMIF(Resource_Planning!$P$49:$P$356,$P652,Resource_Planning!AD$49:AD$356))/AD447-1)</f>
        <v>0</v>
      </c>
      <c r="AE652" s="172">
        <f>IF(AE447=0,0,(SUMIF(Resource_Planning!$P$49:$P$356,$P652,Resource_Planning!AE$49:AE$356))/AE447-1)</f>
        <v>0</v>
      </c>
      <c r="AF652" s="172">
        <f>IF(AF447=0,0,(SUMIF(Resource_Planning!$P$49:$P$356,$P652,Resource_Planning!AF$49:AF$356))/AF447-1)</f>
        <v>0</v>
      </c>
      <c r="AG652" s="172">
        <f>IF(AG447=0,0,(SUMIF(Resource_Planning!$P$49:$P$356,$P652,Resource_Planning!AG$49:AG$356))/AG447-1)</f>
        <v>0</v>
      </c>
      <c r="AH652" s="172">
        <f>IF(AH447=0,0,(SUMIF(Resource_Planning!$P$49:$P$356,$P652,Resource_Planning!AH$49:AH$356))/AH447-1)</f>
        <v>0</v>
      </c>
      <c r="AI652" s="172">
        <f>IF(AI447=0,0,(SUMIF(Resource_Planning!$P$49:$P$356,$P652,Resource_Planning!AI$49:AI$356))/AI447-1)</f>
        <v>0</v>
      </c>
      <c r="AJ652" s="172">
        <f>IF(AJ447=0,0,(SUMIF(Resource_Planning!$P$49:$P$356,$P652,Resource_Planning!AJ$49:AJ$356))/AJ447-1)</f>
        <v>0</v>
      </c>
      <c r="AK652" s="172">
        <f>IF(AK447=0,0,(SUMIF(Resource_Planning!$P$49:$P$356,$P652,Resource_Planning!AK$49:AK$356))/AK447-1)</f>
        <v>0</v>
      </c>
      <c r="AL652" s="172">
        <f>IF(AL447=0,0,(SUMIF(Resource_Planning!$P$49:$P$356,$P652,Resource_Planning!AL$49:AL$356))/AL447-1)</f>
        <v>0</v>
      </c>
      <c r="AM652" s="172">
        <f>IF(AM447=0,0,(SUMIF(Resource_Planning!$P$49:$P$356,$P652,Resource_Planning!AM$49:AM$356))/AM447-1)</f>
        <v>0</v>
      </c>
      <c r="AN652" s="172">
        <f>IF(AN447=0,0,(SUMIF(Resource_Planning!$P$49:$P$356,$P652,Resource_Planning!AN$49:AN$356))/AN447-1)</f>
        <v>0</v>
      </c>
      <c r="AO652" s="172">
        <f>IF(AO447=0,0,(SUMIF(Resource_Planning!$P$49:$P$356,$P652,Resource_Planning!AO$49:AO$356))/AO447-1)</f>
        <v>0</v>
      </c>
      <c r="AP652" s="172">
        <f>IF(AP447=0,0,(SUMIF(Resource_Planning!$P$49:$P$356,$P652,Resource_Planning!AP$49:AP$356))/AP447-1)</f>
        <v>0</v>
      </c>
      <c r="AQ652" s="172">
        <f>IF(AQ447=0,0,(SUMIF(Resource_Planning!$P$49:$P$356,$P652,Resource_Planning!AQ$49:AQ$356))/AQ447-1)</f>
        <v>0</v>
      </c>
      <c r="AR652" s="172">
        <f>IF(AR447=0,0,(SUMIF(Resource_Planning!$P$49:$P$356,$P652,Resource_Planning!AR$49:AR$356))/AR447-1)</f>
        <v>0</v>
      </c>
      <c r="AS652" s="172">
        <f>IF(AS447=0,0,(SUMIF(Resource_Planning!$P$49:$P$356,$P652,Resource_Planning!AS$49:AS$356))/AS447-1)</f>
        <v>0</v>
      </c>
      <c r="AT652" s="172">
        <f>IF(AT447=0,0,(SUMIF(Resource_Planning!$P$49:$P$356,$P652,Resource_Planning!AT$49:AT$356))/AT447-1)</f>
        <v>0</v>
      </c>
      <c r="AU652" s="172">
        <f>IF(AU447=0,0,(SUMIF(Resource_Planning!$P$49:$P$356,$P652,Resource_Planning!AU$49:AU$356))/AU447-1)</f>
        <v>0</v>
      </c>
      <c r="AV652" s="172">
        <f>IF(AV447=0,0,(SUMIF(Resource_Planning!$P$49:$P$356,$P652,Resource_Planning!AV$49:AV$356))/AV447-1)</f>
        <v>0</v>
      </c>
      <c r="AW652" s="172">
        <f>IF(AW447=0,0,(SUMIF(Resource_Planning!$P$49:$P$356,$P652,Resource_Planning!AW$49:AW$356))/AW447-1)</f>
        <v>0</v>
      </c>
      <c r="AX652" s="172">
        <f>IF(AX447=0,0,(SUMIF(Resource_Planning!$P$49:$P$356,$P652,Resource_Planning!AX$49:AX$356))/AX447-1)</f>
        <v>0</v>
      </c>
      <c r="AY652" s="172">
        <f>IF(AY447=0,0,(SUMIF(Resource_Planning!$P$49:$P$356,$P652,Resource_Planning!AY$49:AY$356))/AY447-1)</f>
        <v>0</v>
      </c>
      <c r="AZ652" s="172">
        <f>IF(AZ447=0,0,(SUMIF(Resource_Planning!$P$49:$P$356,$P652,Resource_Planning!AZ$49:AZ$356))/AZ447-1)</f>
        <v>0</v>
      </c>
      <c r="BA652" s="172">
        <f>IF(BA447=0,0,(SUMIF(Resource_Planning!$P$49:$P$356,$P652,Resource_Planning!BA$49:BA$356))/BA447-1)</f>
        <v>0</v>
      </c>
      <c r="BB652" s="172">
        <f>IF(BB447=0,0,(SUMIF(Resource_Planning!$P$49:$P$356,$P652,Resource_Planning!BB$49:BB$356))/BB447-1)</f>
        <v>0</v>
      </c>
    </row>
    <row r="653" s="179" customFormat="1" hidden="1" outlineLevel="1">
      <c r="E653" s="37"/>
      <c r="K653" s="37"/>
      <c r="L653" s="37"/>
      <c r="M653" s="37"/>
      <c r="N653" s="37"/>
      <c r="P653" s="183">
        <f t="shared" si="108"/>
        <v>0</v>
      </c>
      <c r="Q653" s="37"/>
      <c r="R653" s="184"/>
      <c r="S653" s="172">
        <f>IF(S448=0,0,(SUMIF(Resource_Planning!$P$49:$P$356,$P653,Resource_Planning!S$49:S$356))/S448-1)</f>
        <v>0</v>
      </c>
      <c r="T653" s="172">
        <f>IF(T448=0,0,(SUMIF(Resource_Planning!$P$49:$P$356,$P653,Resource_Planning!T$49:T$356))/T448-1)</f>
        <v>0</v>
      </c>
      <c r="U653" s="172">
        <f>IF(U448=0,0,(SUMIF(Resource_Planning!$P$49:$P$356,$P653,Resource_Planning!U$49:U$356))/U448-1)</f>
        <v>0</v>
      </c>
      <c r="V653" s="172">
        <f>IF(V448=0,0,(SUMIF(Resource_Planning!$P$49:$P$356,$P653,Resource_Planning!V$49:V$356))/V448-1)</f>
        <v>0</v>
      </c>
      <c r="W653" s="172">
        <f>IF(W448=0,0,(SUMIF(Resource_Planning!$P$49:$P$356,$P653,Resource_Planning!W$49:W$356))/W448-1)</f>
        <v>0</v>
      </c>
      <c r="X653" s="172">
        <f>IF(X448=0,0,(SUMIF(Resource_Planning!$P$49:$P$356,$P653,Resource_Planning!X$49:X$356))/X448-1)</f>
        <v>0</v>
      </c>
      <c r="Y653" s="172">
        <f>IF(Y448=0,0,(SUMIF(Resource_Planning!$P$49:$P$356,$P653,Resource_Planning!Y$49:Y$356))/Y448-1)</f>
        <v>0</v>
      </c>
      <c r="Z653" s="172">
        <f>IF(Z448=0,0,(SUMIF(Resource_Planning!$P$49:$P$356,$P653,Resource_Planning!Z$49:Z$356))/Z448-1)</f>
        <v>0</v>
      </c>
      <c r="AA653" s="172">
        <f>IF(AA448=0,0,(SUMIF(Resource_Planning!$P$49:$P$356,$P653,Resource_Planning!AA$49:AA$356))/AA448-1)</f>
        <v>0</v>
      </c>
      <c r="AB653" s="172">
        <f>IF(AB448=0,0,(SUMIF(Resource_Planning!$P$49:$P$356,$P653,Resource_Planning!AB$49:AB$356))/AB448-1)</f>
        <v>0</v>
      </c>
      <c r="AC653" s="172">
        <f>IF(AC448=0,0,(SUMIF(Resource_Planning!$P$49:$P$356,$P653,Resource_Planning!AC$49:AC$356))/AC448-1)</f>
        <v>0</v>
      </c>
      <c r="AD653" s="172">
        <f>IF(AD448=0,0,(SUMIF(Resource_Planning!$P$49:$P$356,$P653,Resource_Planning!AD$49:AD$356))/AD448-1)</f>
        <v>0</v>
      </c>
      <c r="AE653" s="172">
        <f>IF(AE448=0,0,(SUMIF(Resource_Planning!$P$49:$P$356,$P653,Resource_Planning!AE$49:AE$356))/AE448-1)</f>
        <v>0</v>
      </c>
      <c r="AF653" s="172">
        <f>IF(AF448=0,0,(SUMIF(Resource_Planning!$P$49:$P$356,$P653,Resource_Planning!AF$49:AF$356))/AF448-1)</f>
        <v>0</v>
      </c>
      <c r="AG653" s="172">
        <f>IF(AG448=0,0,(SUMIF(Resource_Planning!$P$49:$P$356,$P653,Resource_Planning!AG$49:AG$356))/AG448-1)</f>
        <v>0</v>
      </c>
      <c r="AH653" s="172">
        <f>IF(AH448=0,0,(SUMIF(Resource_Planning!$P$49:$P$356,$P653,Resource_Planning!AH$49:AH$356))/AH448-1)</f>
        <v>0</v>
      </c>
      <c r="AI653" s="172">
        <f>IF(AI448=0,0,(SUMIF(Resource_Planning!$P$49:$P$356,$P653,Resource_Planning!AI$49:AI$356))/AI448-1)</f>
        <v>0</v>
      </c>
      <c r="AJ653" s="172">
        <f>IF(AJ448=0,0,(SUMIF(Resource_Planning!$P$49:$P$356,$P653,Resource_Planning!AJ$49:AJ$356))/AJ448-1)</f>
        <v>0</v>
      </c>
      <c r="AK653" s="172">
        <f>IF(AK448=0,0,(SUMIF(Resource_Planning!$P$49:$P$356,$P653,Resource_Planning!AK$49:AK$356))/AK448-1)</f>
        <v>0</v>
      </c>
      <c r="AL653" s="172">
        <f>IF(AL448=0,0,(SUMIF(Resource_Planning!$P$49:$P$356,$P653,Resource_Planning!AL$49:AL$356))/AL448-1)</f>
        <v>0</v>
      </c>
      <c r="AM653" s="172">
        <f>IF(AM448=0,0,(SUMIF(Resource_Planning!$P$49:$P$356,$P653,Resource_Planning!AM$49:AM$356))/AM448-1)</f>
        <v>0</v>
      </c>
      <c r="AN653" s="172">
        <f>IF(AN448=0,0,(SUMIF(Resource_Planning!$P$49:$P$356,$P653,Resource_Planning!AN$49:AN$356))/AN448-1)</f>
        <v>0</v>
      </c>
      <c r="AO653" s="172">
        <f>IF(AO448=0,0,(SUMIF(Resource_Planning!$P$49:$P$356,$P653,Resource_Planning!AO$49:AO$356))/AO448-1)</f>
        <v>0</v>
      </c>
      <c r="AP653" s="172">
        <f>IF(AP448=0,0,(SUMIF(Resource_Planning!$P$49:$P$356,$P653,Resource_Planning!AP$49:AP$356))/AP448-1)</f>
        <v>0</v>
      </c>
      <c r="AQ653" s="172">
        <f>IF(AQ448=0,0,(SUMIF(Resource_Planning!$P$49:$P$356,$P653,Resource_Planning!AQ$49:AQ$356))/AQ448-1)</f>
        <v>0</v>
      </c>
      <c r="AR653" s="172">
        <f>IF(AR448=0,0,(SUMIF(Resource_Planning!$P$49:$P$356,$P653,Resource_Planning!AR$49:AR$356))/AR448-1)</f>
        <v>0</v>
      </c>
      <c r="AS653" s="172">
        <f>IF(AS448=0,0,(SUMIF(Resource_Planning!$P$49:$P$356,$P653,Resource_Planning!AS$49:AS$356))/AS448-1)</f>
        <v>0</v>
      </c>
      <c r="AT653" s="172">
        <f>IF(AT448=0,0,(SUMIF(Resource_Planning!$P$49:$P$356,$P653,Resource_Planning!AT$49:AT$356))/AT448-1)</f>
        <v>0</v>
      </c>
      <c r="AU653" s="172">
        <f>IF(AU448=0,0,(SUMIF(Resource_Planning!$P$49:$P$356,$P653,Resource_Planning!AU$49:AU$356))/AU448-1)</f>
        <v>0</v>
      </c>
      <c r="AV653" s="172">
        <f>IF(AV448=0,0,(SUMIF(Resource_Planning!$P$49:$P$356,$P653,Resource_Planning!AV$49:AV$356))/AV448-1)</f>
        <v>0</v>
      </c>
      <c r="AW653" s="172">
        <f>IF(AW448=0,0,(SUMIF(Resource_Planning!$P$49:$P$356,$P653,Resource_Planning!AW$49:AW$356))/AW448-1)</f>
        <v>0</v>
      </c>
      <c r="AX653" s="172">
        <f>IF(AX448=0,0,(SUMIF(Resource_Planning!$P$49:$P$356,$P653,Resource_Planning!AX$49:AX$356))/AX448-1)</f>
        <v>0</v>
      </c>
      <c r="AY653" s="172">
        <f>IF(AY448=0,0,(SUMIF(Resource_Planning!$P$49:$P$356,$P653,Resource_Planning!AY$49:AY$356))/AY448-1)</f>
        <v>0</v>
      </c>
      <c r="AZ653" s="172">
        <f>IF(AZ448=0,0,(SUMIF(Resource_Planning!$P$49:$P$356,$P653,Resource_Planning!AZ$49:AZ$356))/AZ448-1)</f>
        <v>0</v>
      </c>
      <c r="BA653" s="172">
        <f>IF(BA448=0,0,(SUMIF(Resource_Planning!$P$49:$P$356,$P653,Resource_Planning!BA$49:BA$356))/BA448-1)</f>
        <v>0</v>
      </c>
      <c r="BB653" s="172">
        <f>IF(BB448=0,0,(SUMIF(Resource_Planning!$P$49:$P$356,$P653,Resource_Planning!BB$49:BB$356))/BB448-1)</f>
        <v>0</v>
      </c>
    </row>
    <row r="654" s="179" customFormat="1" hidden="1" outlineLevel="1">
      <c r="E654" s="37"/>
      <c r="K654" s="37"/>
      <c r="L654" s="37"/>
      <c r="M654" s="37"/>
      <c r="N654" s="37"/>
      <c r="P654" s="183">
        <f t="shared" si="108"/>
        <v>0</v>
      </c>
      <c r="Q654" s="37"/>
      <c r="R654" s="184"/>
      <c r="S654" s="172">
        <f>IF(S449=0,0,(SUMIF(Resource_Planning!$P$49:$P$356,$P654,Resource_Planning!S$49:S$356))/S449-1)</f>
        <v>0</v>
      </c>
      <c r="T654" s="172">
        <f>IF(T449=0,0,(SUMIF(Resource_Planning!$P$49:$P$356,$P654,Resource_Planning!T$49:T$356))/T449-1)</f>
        <v>0</v>
      </c>
      <c r="U654" s="172">
        <f>IF(U449=0,0,(SUMIF(Resource_Planning!$P$49:$P$356,$P654,Resource_Planning!U$49:U$356))/U449-1)</f>
        <v>0</v>
      </c>
      <c r="V654" s="172">
        <f>IF(V449=0,0,(SUMIF(Resource_Planning!$P$49:$P$356,$P654,Resource_Planning!V$49:V$356))/V449-1)</f>
        <v>0</v>
      </c>
      <c r="W654" s="172">
        <f>IF(W449=0,0,(SUMIF(Resource_Planning!$P$49:$P$356,$P654,Resource_Planning!W$49:W$356))/W449-1)</f>
        <v>0</v>
      </c>
      <c r="X654" s="172">
        <f>IF(X449=0,0,(SUMIF(Resource_Planning!$P$49:$P$356,$P654,Resource_Planning!X$49:X$356))/X449-1)</f>
        <v>0</v>
      </c>
      <c r="Y654" s="172">
        <f>IF(Y449=0,0,(SUMIF(Resource_Planning!$P$49:$P$356,$P654,Resource_Planning!Y$49:Y$356))/Y449-1)</f>
        <v>0</v>
      </c>
      <c r="Z654" s="172">
        <f>IF(Z449=0,0,(SUMIF(Resource_Planning!$P$49:$P$356,$P654,Resource_Planning!Z$49:Z$356))/Z449-1)</f>
        <v>0</v>
      </c>
      <c r="AA654" s="172">
        <f>IF(AA449=0,0,(SUMIF(Resource_Planning!$P$49:$P$356,$P654,Resource_Planning!AA$49:AA$356))/AA449-1)</f>
        <v>0</v>
      </c>
      <c r="AB654" s="172">
        <f>IF(AB449=0,0,(SUMIF(Resource_Planning!$P$49:$P$356,$P654,Resource_Planning!AB$49:AB$356))/AB449-1)</f>
        <v>0</v>
      </c>
      <c r="AC654" s="172">
        <f>IF(AC449=0,0,(SUMIF(Resource_Planning!$P$49:$P$356,$P654,Resource_Planning!AC$49:AC$356))/AC449-1)</f>
        <v>0</v>
      </c>
      <c r="AD654" s="172">
        <f>IF(AD449=0,0,(SUMIF(Resource_Planning!$P$49:$P$356,$P654,Resource_Planning!AD$49:AD$356))/AD449-1)</f>
        <v>0</v>
      </c>
      <c r="AE654" s="172">
        <f>IF(AE449=0,0,(SUMIF(Resource_Planning!$P$49:$P$356,$P654,Resource_Planning!AE$49:AE$356))/AE449-1)</f>
        <v>0</v>
      </c>
      <c r="AF654" s="172">
        <f>IF(AF449=0,0,(SUMIF(Resource_Planning!$P$49:$P$356,$P654,Resource_Planning!AF$49:AF$356))/AF449-1)</f>
        <v>0</v>
      </c>
      <c r="AG654" s="172">
        <f>IF(AG449=0,0,(SUMIF(Resource_Planning!$P$49:$P$356,$P654,Resource_Planning!AG$49:AG$356))/AG449-1)</f>
        <v>0</v>
      </c>
      <c r="AH654" s="172">
        <f>IF(AH449=0,0,(SUMIF(Resource_Planning!$P$49:$P$356,$P654,Resource_Planning!AH$49:AH$356))/AH449-1)</f>
        <v>0</v>
      </c>
      <c r="AI654" s="172">
        <f>IF(AI449=0,0,(SUMIF(Resource_Planning!$P$49:$P$356,$P654,Resource_Planning!AI$49:AI$356))/AI449-1)</f>
        <v>0</v>
      </c>
      <c r="AJ654" s="172">
        <f>IF(AJ449=0,0,(SUMIF(Resource_Planning!$P$49:$P$356,$P654,Resource_Planning!AJ$49:AJ$356))/AJ449-1)</f>
        <v>0</v>
      </c>
      <c r="AK654" s="172">
        <f>IF(AK449=0,0,(SUMIF(Resource_Planning!$P$49:$P$356,$P654,Resource_Planning!AK$49:AK$356))/AK449-1)</f>
        <v>0</v>
      </c>
      <c r="AL654" s="172">
        <f>IF(AL449=0,0,(SUMIF(Resource_Planning!$P$49:$P$356,$P654,Resource_Planning!AL$49:AL$356))/AL449-1)</f>
        <v>0</v>
      </c>
      <c r="AM654" s="172">
        <f>IF(AM449=0,0,(SUMIF(Resource_Planning!$P$49:$P$356,$P654,Resource_Planning!AM$49:AM$356))/AM449-1)</f>
        <v>0</v>
      </c>
      <c r="AN654" s="172">
        <f>IF(AN449=0,0,(SUMIF(Resource_Planning!$P$49:$P$356,$P654,Resource_Planning!AN$49:AN$356))/AN449-1)</f>
        <v>0</v>
      </c>
      <c r="AO654" s="172">
        <f>IF(AO449=0,0,(SUMIF(Resource_Planning!$P$49:$P$356,$P654,Resource_Planning!AO$49:AO$356))/AO449-1)</f>
        <v>0</v>
      </c>
      <c r="AP654" s="172">
        <f>IF(AP449=0,0,(SUMIF(Resource_Planning!$P$49:$P$356,$P654,Resource_Planning!AP$49:AP$356))/AP449-1)</f>
        <v>0</v>
      </c>
      <c r="AQ654" s="172">
        <f>IF(AQ449=0,0,(SUMIF(Resource_Planning!$P$49:$P$356,$P654,Resource_Planning!AQ$49:AQ$356))/AQ449-1)</f>
        <v>0</v>
      </c>
      <c r="AR654" s="172">
        <f>IF(AR449=0,0,(SUMIF(Resource_Planning!$P$49:$P$356,$P654,Resource_Planning!AR$49:AR$356))/AR449-1)</f>
        <v>0</v>
      </c>
      <c r="AS654" s="172">
        <f>IF(AS449=0,0,(SUMIF(Resource_Planning!$P$49:$P$356,$P654,Resource_Planning!AS$49:AS$356))/AS449-1)</f>
        <v>0</v>
      </c>
      <c r="AT654" s="172">
        <f>IF(AT449=0,0,(SUMIF(Resource_Planning!$P$49:$P$356,$P654,Resource_Planning!AT$49:AT$356))/AT449-1)</f>
        <v>0</v>
      </c>
      <c r="AU654" s="172">
        <f>IF(AU449=0,0,(SUMIF(Resource_Planning!$P$49:$P$356,$P654,Resource_Planning!AU$49:AU$356))/AU449-1)</f>
        <v>0</v>
      </c>
      <c r="AV654" s="172">
        <f>IF(AV449=0,0,(SUMIF(Resource_Planning!$P$49:$P$356,$P654,Resource_Planning!AV$49:AV$356))/AV449-1)</f>
        <v>0</v>
      </c>
      <c r="AW654" s="172">
        <f>IF(AW449=0,0,(SUMIF(Resource_Planning!$P$49:$P$356,$P654,Resource_Planning!AW$49:AW$356))/AW449-1)</f>
        <v>0</v>
      </c>
      <c r="AX654" s="172">
        <f>IF(AX449=0,0,(SUMIF(Resource_Planning!$P$49:$P$356,$P654,Resource_Planning!AX$49:AX$356))/AX449-1)</f>
        <v>0</v>
      </c>
      <c r="AY654" s="172">
        <f>IF(AY449=0,0,(SUMIF(Resource_Planning!$P$49:$P$356,$P654,Resource_Planning!AY$49:AY$356))/AY449-1)</f>
        <v>0</v>
      </c>
      <c r="AZ654" s="172">
        <f>IF(AZ449=0,0,(SUMIF(Resource_Planning!$P$49:$P$356,$P654,Resource_Planning!AZ$49:AZ$356))/AZ449-1)</f>
        <v>0</v>
      </c>
      <c r="BA654" s="172">
        <f>IF(BA449=0,0,(SUMIF(Resource_Planning!$P$49:$P$356,$P654,Resource_Planning!BA$49:BA$356))/BA449-1)</f>
        <v>0</v>
      </c>
      <c r="BB654" s="172">
        <f>IF(BB449=0,0,(SUMIF(Resource_Planning!$P$49:$P$356,$P654,Resource_Planning!BB$49:BB$356))/BB449-1)</f>
        <v>0</v>
      </c>
    </row>
    <row r="655" s="179" customFormat="1" hidden="1" outlineLevel="1">
      <c r="E655" s="37"/>
      <c r="K655" s="37"/>
      <c r="L655" s="37"/>
      <c r="M655" s="37"/>
      <c r="N655" s="37"/>
      <c r="P655" s="183">
        <f t="shared" si="108"/>
        <v>0</v>
      </c>
      <c r="Q655" s="37"/>
      <c r="R655" s="184"/>
      <c r="S655" s="172">
        <f>IF(S450=0,0,(SUMIF(Resource_Planning!$P$49:$P$356,$P655,Resource_Planning!S$49:S$356))/S450-1)</f>
        <v>0</v>
      </c>
      <c r="T655" s="172">
        <f>IF(T450=0,0,(SUMIF(Resource_Planning!$P$49:$P$356,$P655,Resource_Planning!T$49:T$356))/T450-1)</f>
        <v>0</v>
      </c>
      <c r="U655" s="172">
        <f>IF(U450=0,0,(SUMIF(Resource_Planning!$P$49:$P$356,$P655,Resource_Planning!U$49:U$356))/U450-1)</f>
        <v>0</v>
      </c>
      <c r="V655" s="172">
        <f>IF(V450=0,0,(SUMIF(Resource_Planning!$P$49:$P$356,$P655,Resource_Planning!V$49:V$356))/V450-1)</f>
        <v>0</v>
      </c>
      <c r="W655" s="172">
        <f>IF(W450=0,0,(SUMIF(Resource_Planning!$P$49:$P$356,$P655,Resource_Planning!W$49:W$356))/W450-1)</f>
        <v>0</v>
      </c>
      <c r="X655" s="172">
        <f>IF(X450=0,0,(SUMIF(Resource_Planning!$P$49:$P$356,$P655,Resource_Planning!X$49:X$356))/X450-1)</f>
        <v>0</v>
      </c>
      <c r="Y655" s="172">
        <f>IF(Y450=0,0,(SUMIF(Resource_Planning!$P$49:$P$356,$P655,Resource_Planning!Y$49:Y$356))/Y450-1)</f>
        <v>0</v>
      </c>
      <c r="Z655" s="172">
        <f>IF(Z450=0,0,(SUMIF(Resource_Planning!$P$49:$P$356,$P655,Resource_Planning!Z$49:Z$356))/Z450-1)</f>
        <v>0</v>
      </c>
      <c r="AA655" s="172">
        <f>IF(AA450=0,0,(SUMIF(Resource_Planning!$P$49:$P$356,$P655,Resource_Planning!AA$49:AA$356))/AA450-1)</f>
        <v>0</v>
      </c>
      <c r="AB655" s="172">
        <f>IF(AB450=0,0,(SUMIF(Resource_Planning!$P$49:$P$356,$P655,Resource_Planning!AB$49:AB$356))/AB450-1)</f>
        <v>0</v>
      </c>
      <c r="AC655" s="172">
        <f>IF(AC450=0,0,(SUMIF(Resource_Planning!$P$49:$P$356,$P655,Resource_Planning!AC$49:AC$356))/AC450-1)</f>
        <v>0</v>
      </c>
      <c r="AD655" s="172">
        <f>IF(AD450=0,0,(SUMIF(Resource_Planning!$P$49:$P$356,$P655,Resource_Planning!AD$49:AD$356))/AD450-1)</f>
        <v>0</v>
      </c>
      <c r="AE655" s="172">
        <f>IF(AE450=0,0,(SUMIF(Resource_Planning!$P$49:$P$356,$P655,Resource_Planning!AE$49:AE$356))/AE450-1)</f>
        <v>0</v>
      </c>
      <c r="AF655" s="172">
        <f>IF(AF450=0,0,(SUMIF(Resource_Planning!$P$49:$P$356,$P655,Resource_Planning!AF$49:AF$356))/AF450-1)</f>
        <v>0</v>
      </c>
      <c r="AG655" s="172">
        <f>IF(AG450=0,0,(SUMIF(Resource_Planning!$P$49:$P$356,$P655,Resource_Planning!AG$49:AG$356))/AG450-1)</f>
        <v>0</v>
      </c>
      <c r="AH655" s="172">
        <f>IF(AH450=0,0,(SUMIF(Resource_Planning!$P$49:$P$356,$P655,Resource_Planning!AH$49:AH$356))/AH450-1)</f>
        <v>0</v>
      </c>
      <c r="AI655" s="172">
        <f>IF(AI450=0,0,(SUMIF(Resource_Planning!$P$49:$P$356,$P655,Resource_Planning!AI$49:AI$356))/AI450-1)</f>
        <v>0</v>
      </c>
      <c r="AJ655" s="172">
        <f>IF(AJ450=0,0,(SUMIF(Resource_Planning!$P$49:$P$356,$P655,Resource_Planning!AJ$49:AJ$356))/AJ450-1)</f>
        <v>0</v>
      </c>
      <c r="AK655" s="172">
        <f>IF(AK450=0,0,(SUMIF(Resource_Planning!$P$49:$P$356,$P655,Resource_Planning!AK$49:AK$356))/AK450-1)</f>
        <v>0</v>
      </c>
      <c r="AL655" s="172">
        <f>IF(AL450=0,0,(SUMIF(Resource_Planning!$P$49:$P$356,$P655,Resource_Planning!AL$49:AL$356))/AL450-1)</f>
        <v>0</v>
      </c>
      <c r="AM655" s="172">
        <f>IF(AM450=0,0,(SUMIF(Resource_Planning!$P$49:$P$356,$P655,Resource_Planning!AM$49:AM$356))/AM450-1)</f>
        <v>0</v>
      </c>
      <c r="AN655" s="172">
        <f>IF(AN450=0,0,(SUMIF(Resource_Planning!$P$49:$P$356,$P655,Resource_Planning!AN$49:AN$356))/AN450-1)</f>
        <v>0</v>
      </c>
      <c r="AO655" s="172">
        <f>IF(AO450=0,0,(SUMIF(Resource_Planning!$P$49:$P$356,$P655,Resource_Planning!AO$49:AO$356))/AO450-1)</f>
        <v>0</v>
      </c>
      <c r="AP655" s="172">
        <f>IF(AP450=0,0,(SUMIF(Resource_Planning!$P$49:$P$356,$P655,Resource_Planning!AP$49:AP$356))/AP450-1)</f>
        <v>0</v>
      </c>
      <c r="AQ655" s="172">
        <f>IF(AQ450=0,0,(SUMIF(Resource_Planning!$P$49:$P$356,$P655,Resource_Planning!AQ$49:AQ$356))/AQ450-1)</f>
        <v>0</v>
      </c>
      <c r="AR655" s="172">
        <f>IF(AR450=0,0,(SUMIF(Resource_Planning!$P$49:$P$356,$P655,Resource_Planning!AR$49:AR$356))/AR450-1)</f>
        <v>0</v>
      </c>
      <c r="AS655" s="172">
        <f>IF(AS450=0,0,(SUMIF(Resource_Planning!$P$49:$P$356,$P655,Resource_Planning!AS$49:AS$356))/AS450-1)</f>
        <v>0</v>
      </c>
      <c r="AT655" s="172">
        <f>IF(AT450=0,0,(SUMIF(Resource_Planning!$P$49:$P$356,$P655,Resource_Planning!AT$49:AT$356))/AT450-1)</f>
        <v>0</v>
      </c>
      <c r="AU655" s="172">
        <f>IF(AU450=0,0,(SUMIF(Resource_Planning!$P$49:$P$356,$P655,Resource_Planning!AU$49:AU$356))/AU450-1)</f>
        <v>0</v>
      </c>
      <c r="AV655" s="172">
        <f>IF(AV450=0,0,(SUMIF(Resource_Planning!$P$49:$P$356,$P655,Resource_Planning!AV$49:AV$356))/AV450-1)</f>
        <v>0</v>
      </c>
      <c r="AW655" s="172">
        <f>IF(AW450=0,0,(SUMIF(Resource_Planning!$P$49:$P$356,$P655,Resource_Planning!AW$49:AW$356))/AW450-1)</f>
        <v>0</v>
      </c>
      <c r="AX655" s="172">
        <f>IF(AX450=0,0,(SUMIF(Resource_Planning!$P$49:$P$356,$P655,Resource_Planning!AX$49:AX$356))/AX450-1)</f>
        <v>0</v>
      </c>
      <c r="AY655" s="172">
        <f>IF(AY450=0,0,(SUMIF(Resource_Planning!$P$49:$P$356,$P655,Resource_Planning!AY$49:AY$356))/AY450-1)</f>
        <v>0</v>
      </c>
      <c r="AZ655" s="172">
        <f>IF(AZ450=0,0,(SUMIF(Resource_Planning!$P$49:$P$356,$P655,Resource_Planning!AZ$49:AZ$356))/AZ450-1)</f>
        <v>0</v>
      </c>
      <c r="BA655" s="172">
        <f>IF(BA450=0,0,(SUMIF(Resource_Planning!$P$49:$P$356,$P655,Resource_Planning!BA$49:BA$356))/BA450-1)</f>
        <v>0</v>
      </c>
      <c r="BB655" s="172">
        <f>IF(BB450=0,0,(SUMIF(Resource_Planning!$P$49:$P$356,$P655,Resource_Planning!BB$49:BB$356))/BB450-1)</f>
        <v>0</v>
      </c>
    </row>
    <row r="656" s="179" customFormat="1" hidden="1" outlineLevel="1">
      <c r="E656" s="37"/>
      <c r="K656" s="37"/>
      <c r="L656" s="37"/>
      <c r="M656" s="37"/>
      <c r="N656" s="37"/>
      <c r="P656" s="183">
        <f t="shared" si="108"/>
        <v>0</v>
      </c>
      <c r="Q656" s="37"/>
      <c r="R656" s="184"/>
      <c r="S656" s="172">
        <f>IF(S451=0,0,(SUMIF(Resource_Planning!$P$49:$P$356,$P656,Resource_Planning!S$49:S$356))/S451-1)</f>
        <v>0</v>
      </c>
      <c r="T656" s="172">
        <f>IF(T451=0,0,(SUMIF(Resource_Planning!$P$49:$P$356,$P656,Resource_Planning!T$49:T$356))/T451-1)</f>
        <v>0</v>
      </c>
      <c r="U656" s="172">
        <f>IF(U451=0,0,(SUMIF(Resource_Planning!$P$49:$P$356,$P656,Resource_Planning!U$49:U$356))/U451-1)</f>
        <v>0</v>
      </c>
      <c r="V656" s="172">
        <f>IF(V451=0,0,(SUMIF(Resource_Planning!$P$49:$P$356,$P656,Resource_Planning!V$49:V$356))/V451-1)</f>
        <v>0</v>
      </c>
      <c r="W656" s="172">
        <f>IF(W451=0,0,(SUMIF(Resource_Planning!$P$49:$P$356,$P656,Resource_Planning!W$49:W$356))/W451-1)</f>
        <v>0</v>
      </c>
      <c r="X656" s="172">
        <f>IF(X451=0,0,(SUMIF(Resource_Planning!$P$49:$P$356,$P656,Resource_Planning!X$49:X$356))/X451-1)</f>
        <v>0</v>
      </c>
      <c r="Y656" s="172">
        <f>IF(Y451=0,0,(SUMIF(Resource_Planning!$P$49:$P$356,$P656,Resource_Planning!Y$49:Y$356))/Y451-1)</f>
        <v>0</v>
      </c>
      <c r="Z656" s="172">
        <f>IF(Z451=0,0,(SUMIF(Resource_Planning!$P$49:$P$356,$P656,Resource_Planning!Z$49:Z$356))/Z451-1)</f>
        <v>0</v>
      </c>
      <c r="AA656" s="172">
        <f>IF(AA451=0,0,(SUMIF(Resource_Planning!$P$49:$P$356,$P656,Resource_Planning!AA$49:AA$356))/AA451-1)</f>
        <v>0</v>
      </c>
      <c r="AB656" s="172">
        <f>IF(AB451=0,0,(SUMIF(Resource_Planning!$P$49:$P$356,$P656,Resource_Planning!AB$49:AB$356))/AB451-1)</f>
        <v>0</v>
      </c>
      <c r="AC656" s="172">
        <f>IF(AC451=0,0,(SUMIF(Resource_Planning!$P$49:$P$356,$P656,Resource_Planning!AC$49:AC$356))/AC451-1)</f>
        <v>0</v>
      </c>
      <c r="AD656" s="172">
        <f>IF(AD451=0,0,(SUMIF(Resource_Planning!$P$49:$P$356,$P656,Resource_Planning!AD$49:AD$356))/AD451-1)</f>
        <v>0</v>
      </c>
      <c r="AE656" s="172">
        <f>IF(AE451=0,0,(SUMIF(Resource_Planning!$P$49:$P$356,$P656,Resource_Planning!AE$49:AE$356))/AE451-1)</f>
        <v>0</v>
      </c>
      <c r="AF656" s="172">
        <f>IF(AF451=0,0,(SUMIF(Resource_Planning!$P$49:$P$356,$P656,Resource_Planning!AF$49:AF$356))/AF451-1)</f>
        <v>0</v>
      </c>
      <c r="AG656" s="172">
        <f>IF(AG451=0,0,(SUMIF(Resource_Planning!$P$49:$P$356,$P656,Resource_Planning!AG$49:AG$356))/AG451-1)</f>
        <v>0</v>
      </c>
      <c r="AH656" s="172">
        <f>IF(AH451=0,0,(SUMIF(Resource_Planning!$P$49:$P$356,$P656,Resource_Planning!AH$49:AH$356))/AH451-1)</f>
        <v>0</v>
      </c>
      <c r="AI656" s="172">
        <f>IF(AI451=0,0,(SUMIF(Resource_Planning!$P$49:$P$356,$P656,Resource_Planning!AI$49:AI$356))/AI451-1)</f>
        <v>0</v>
      </c>
      <c r="AJ656" s="172">
        <f>IF(AJ451=0,0,(SUMIF(Resource_Planning!$P$49:$P$356,$P656,Resource_Planning!AJ$49:AJ$356))/AJ451-1)</f>
        <v>0</v>
      </c>
      <c r="AK656" s="172">
        <f>IF(AK451=0,0,(SUMIF(Resource_Planning!$P$49:$P$356,$P656,Resource_Planning!AK$49:AK$356))/AK451-1)</f>
        <v>0</v>
      </c>
      <c r="AL656" s="172">
        <f>IF(AL451=0,0,(SUMIF(Resource_Planning!$P$49:$P$356,$P656,Resource_Planning!AL$49:AL$356))/AL451-1)</f>
        <v>0</v>
      </c>
      <c r="AM656" s="172">
        <f>IF(AM451=0,0,(SUMIF(Resource_Planning!$P$49:$P$356,$P656,Resource_Planning!AM$49:AM$356))/AM451-1)</f>
        <v>0</v>
      </c>
      <c r="AN656" s="172">
        <f>IF(AN451=0,0,(SUMIF(Resource_Planning!$P$49:$P$356,$P656,Resource_Planning!AN$49:AN$356))/AN451-1)</f>
        <v>0</v>
      </c>
      <c r="AO656" s="172">
        <f>IF(AO451=0,0,(SUMIF(Resource_Planning!$P$49:$P$356,$P656,Resource_Planning!AO$49:AO$356))/AO451-1)</f>
        <v>0</v>
      </c>
      <c r="AP656" s="172">
        <f>IF(AP451=0,0,(SUMIF(Resource_Planning!$P$49:$P$356,$P656,Resource_Planning!AP$49:AP$356))/AP451-1)</f>
        <v>0</v>
      </c>
      <c r="AQ656" s="172">
        <f>IF(AQ451=0,0,(SUMIF(Resource_Planning!$P$49:$P$356,$P656,Resource_Planning!AQ$49:AQ$356))/AQ451-1)</f>
        <v>0</v>
      </c>
      <c r="AR656" s="172">
        <f>IF(AR451=0,0,(SUMIF(Resource_Planning!$P$49:$P$356,$P656,Resource_Planning!AR$49:AR$356))/AR451-1)</f>
        <v>0</v>
      </c>
      <c r="AS656" s="172">
        <f>IF(AS451=0,0,(SUMIF(Resource_Planning!$P$49:$P$356,$P656,Resource_Planning!AS$49:AS$356))/AS451-1)</f>
        <v>0</v>
      </c>
      <c r="AT656" s="172">
        <f>IF(AT451=0,0,(SUMIF(Resource_Planning!$P$49:$P$356,$P656,Resource_Planning!AT$49:AT$356))/AT451-1)</f>
        <v>0</v>
      </c>
      <c r="AU656" s="172">
        <f>IF(AU451=0,0,(SUMIF(Resource_Planning!$P$49:$P$356,$P656,Resource_Planning!AU$49:AU$356))/AU451-1)</f>
        <v>0</v>
      </c>
      <c r="AV656" s="172">
        <f>IF(AV451=0,0,(SUMIF(Resource_Planning!$P$49:$P$356,$P656,Resource_Planning!AV$49:AV$356))/AV451-1)</f>
        <v>0</v>
      </c>
      <c r="AW656" s="172">
        <f>IF(AW451=0,0,(SUMIF(Resource_Planning!$P$49:$P$356,$P656,Resource_Planning!AW$49:AW$356))/AW451-1)</f>
        <v>0</v>
      </c>
      <c r="AX656" s="172">
        <f>IF(AX451=0,0,(SUMIF(Resource_Planning!$P$49:$P$356,$P656,Resource_Planning!AX$49:AX$356))/AX451-1)</f>
        <v>0</v>
      </c>
      <c r="AY656" s="172">
        <f>IF(AY451=0,0,(SUMIF(Resource_Planning!$P$49:$P$356,$P656,Resource_Planning!AY$49:AY$356))/AY451-1)</f>
        <v>0</v>
      </c>
      <c r="AZ656" s="172">
        <f>IF(AZ451=0,0,(SUMIF(Resource_Planning!$P$49:$P$356,$P656,Resource_Planning!AZ$49:AZ$356))/AZ451-1)</f>
        <v>0</v>
      </c>
      <c r="BA656" s="172">
        <f>IF(BA451=0,0,(SUMIF(Resource_Planning!$P$49:$P$356,$P656,Resource_Planning!BA$49:BA$356))/BA451-1)</f>
        <v>0</v>
      </c>
      <c r="BB656" s="172">
        <f>IF(BB451=0,0,(SUMIF(Resource_Planning!$P$49:$P$356,$P656,Resource_Planning!BB$49:BB$356))/BB451-1)</f>
        <v>0</v>
      </c>
    </row>
    <row r="657" s="179" customFormat="1" hidden="1" outlineLevel="1">
      <c r="E657" s="37"/>
      <c r="K657" s="37"/>
      <c r="L657" s="37"/>
      <c r="M657" s="37"/>
      <c r="N657" s="37"/>
      <c r="P657" s="183">
        <f t="shared" si="108"/>
        <v>0</v>
      </c>
      <c r="Q657" s="37"/>
      <c r="R657" s="184"/>
      <c r="S657" s="172">
        <f>IF(S452=0,0,(SUMIF(Resource_Planning!$P$49:$P$356,$P657,Resource_Planning!S$49:S$356))/S452-1)</f>
        <v>0</v>
      </c>
      <c r="T657" s="172">
        <f>IF(T452=0,0,(SUMIF(Resource_Planning!$P$49:$P$356,$P657,Resource_Planning!T$49:T$356))/T452-1)</f>
        <v>0</v>
      </c>
      <c r="U657" s="172">
        <f>IF(U452=0,0,(SUMIF(Resource_Planning!$P$49:$P$356,$P657,Resource_Planning!U$49:U$356))/U452-1)</f>
        <v>0</v>
      </c>
      <c r="V657" s="172">
        <f>IF(V452=0,0,(SUMIF(Resource_Planning!$P$49:$P$356,$P657,Resource_Planning!V$49:V$356))/V452-1)</f>
        <v>0</v>
      </c>
      <c r="W657" s="172">
        <f>IF(W452=0,0,(SUMIF(Resource_Planning!$P$49:$P$356,$P657,Resource_Planning!W$49:W$356))/W452-1)</f>
        <v>0</v>
      </c>
      <c r="X657" s="172">
        <f>IF(X452=0,0,(SUMIF(Resource_Planning!$P$49:$P$356,$P657,Resource_Planning!X$49:X$356))/X452-1)</f>
        <v>0</v>
      </c>
      <c r="Y657" s="172">
        <f>IF(Y452=0,0,(SUMIF(Resource_Planning!$P$49:$P$356,$P657,Resource_Planning!Y$49:Y$356))/Y452-1)</f>
        <v>0</v>
      </c>
      <c r="Z657" s="172">
        <f>IF(Z452=0,0,(SUMIF(Resource_Planning!$P$49:$P$356,$P657,Resource_Planning!Z$49:Z$356))/Z452-1)</f>
        <v>0</v>
      </c>
      <c r="AA657" s="172">
        <f>IF(AA452=0,0,(SUMIF(Resource_Planning!$P$49:$P$356,$P657,Resource_Planning!AA$49:AA$356))/AA452-1)</f>
        <v>0</v>
      </c>
      <c r="AB657" s="172">
        <f>IF(AB452=0,0,(SUMIF(Resource_Planning!$P$49:$P$356,$P657,Resource_Planning!AB$49:AB$356))/AB452-1)</f>
        <v>0</v>
      </c>
      <c r="AC657" s="172">
        <f>IF(AC452=0,0,(SUMIF(Resource_Planning!$P$49:$P$356,$P657,Resource_Planning!AC$49:AC$356))/AC452-1)</f>
        <v>0</v>
      </c>
      <c r="AD657" s="172">
        <f>IF(AD452=0,0,(SUMIF(Resource_Planning!$P$49:$P$356,$P657,Resource_Planning!AD$49:AD$356))/AD452-1)</f>
        <v>0</v>
      </c>
      <c r="AE657" s="172">
        <f>IF(AE452=0,0,(SUMIF(Resource_Planning!$P$49:$P$356,$P657,Resource_Planning!AE$49:AE$356))/AE452-1)</f>
        <v>0</v>
      </c>
      <c r="AF657" s="172">
        <f>IF(AF452=0,0,(SUMIF(Resource_Planning!$P$49:$P$356,$P657,Resource_Planning!AF$49:AF$356))/AF452-1)</f>
        <v>0</v>
      </c>
      <c r="AG657" s="172">
        <f>IF(AG452=0,0,(SUMIF(Resource_Planning!$P$49:$P$356,$P657,Resource_Planning!AG$49:AG$356))/AG452-1)</f>
        <v>0</v>
      </c>
      <c r="AH657" s="172">
        <f>IF(AH452=0,0,(SUMIF(Resource_Planning!$P$49:$P$356,$P657,Resource_Planning!AH$49:AH$356))/AH452-1)</f>
        <v>0</v>
      </c>
      <c r="AI657" s="172">
        <f>IF(AI452=0,0,(SUMIF(Resource_Planning!$P$49:$P$356,$P657,Resource_Planning!AI$49:AI$356))/AI452-1)</f>
        <v>0</v>
      </c>
      <c r="AJ657" s="172">
        <f>IF(AJ452=0,0,(SUMIF(Resource_Planning!$P$49:$P$356,$P657,Resource_Planning!AJ$49:AJ$356))/AJ452-1)</f>
        <v>0</v>
      </c>
      <c r="AK657" s="172">
        <f>IF(AK452=0,0,(SUMIF(Resource_Planning!$P$49:$P$356,$P657,Resource_Planning!AK$49:AK$356))/AK452-1)</f>
        <v>0</v>
      </c>
      <c r="AL657" s="172">
        <f>IF(AL452=0,0,(SUMIF(Resource_Planning!$P$49:$P$356,$P657,Resource_Planning!AL$49:AL$356))/AL452-1)</f>
        <v>0</v>
      </c>
      <c r="AM657" s="172">
        <f>IF(AM452=0,0,(SUMIF(Resource_Planning!$P$49:$P$356,$P657,Resource_Planning!AM$49:AM$356))/AM452-1)</f>
        <v>0</v>
      </c>
      <c r="AN657" s="172">
        <f>IF(AN452=0,0,(SUMIF(Resource_Planning!$P$49:$P$356,$P657,Resource_Planning!AN$49:AN$356))/AN452-1)</f>
        <v>0</v>
      </c>
      <c r="AO657" s="172">
        <f>IF(AO452=0,0,(SUMIF(Resource_Planning!$P$49:$P$356,$P657,Resource_Planning!AO$49:AO$356))/AO452-1)</f>
        <v>0</v>
      </c>
      <c r="AP657" s="172">
        <f>IF(AP452=0,0,(SUMIF(Resource_Planning!$P$49:$P$356,$P657,Resource_Planning!AP$49:AP$356))/AP452-1)</f>
        <v>0</v>
      </c>
      <c r="AQ657" s="172">
        <f>IF(AQ452=0,0,(SUMIF(Resource_Planning!$P$49:$P$356,$P657,Resource_Planning!AQ$49:AQ$356))/AQ452-1)</f>
        <v>0</v>
      </c>
      <c r="AR657" s="172">
        <f>IF(AR452=0,0,(SUMIF(Resource_Planning!$P$49:$P$356,$P657,Resource_Planning!AR$49:AR$356))/AR452-1)</f>
        <v>0</v>
      </c>
      <c r="AS657" s="172">
        <f>IF(AS452=0,0,(SUMIF(Resource_Planning!$P$49:$P$356,$P657,Resource_Planning!AS$49:AS$356))/AS452-1)</f>
        <v>0</v>
      </c>
      <c r="AT657" s="172">
        <f>IF(AT452=0,0,(SUMIF(Resource_Planning!$P$49:$P$356,$P657,Resource_Planning!AT$49:AT$356))/AT452-1)</f>
        <v>0</v>
      </c>
      <c r="AU657" s="172">
        <f>IF(AU452=0,0,(SUMIF(Resource_Planning!$P$49:$P$356,$P657,Resource_Planning!AU$49:AU$356))/AU452-1)</f>
        <v>0</v>
      </c>
      <c r="AV657" s="172">
        <f>IF(AV452=0,0,(SUMIF(Resource_Planning!$P$49:$P$356,$P657,Resource_Planning!AV$49:AV$356))/AV452-1)</f>
        <v>0</v>
      </c>
      <c r="AW657" s="172">
        <f>IF(AW452=0,0,(SUMIF(Resource_Planning!$P$49:$P$356,$P657,Resource_Planning!AW$49:AW$356))/AW452-1)</f>
        <v>0</v>
      </c>
      <c r="AX657" s="172">
        <f>IF(AX452=0,0,(SUMIF(Resource_Planning!$P$49:$P$356,$P657,Resource_Planning!AX$49:AX$356))/AX452-1)</f>
        <v>0</v>
      </c>
      <c r="AY657" s="172">
        <f>IF(AY452=0,0,(SUMIF(Resource_Planning!$P$49:$P$356,$P657,Resource_Planning!AY$49:AY$356))/AY452-1)</f>
        <v>0</v>
      </c>
      <c r="AZ657" s="172">
        <f>IF(AZ452=0,0,(SUMIF(Resource_Planning!$P$49:$P$356,$P657,Resource_Planning!AZ$49:AZ$356))/AZ452-1)</f>
        <v>0</v>
      </c>
      <c r="BA657" s="172">
        <f>IF(BA452=0,0,(SUMIF(Resource_Planning!$P$49:$P$356,$P657,Resource_Planning!BA$49:BA$356))/BA452-1)</f>
        <v>0</v>
      </c>
      <c r="BB657" s="172">
        <f>IF(BB452=0,0,(SUMIF(Resource_Planning!$P$49:$P$356,$P657,Resource_Planning!BB$49:BB$356))/BB452-1)</f>
        <v>0</v>
      </c>
    </row>
    <row r="658" s="179" customFormat="1" hidden="1" outlineLevel="1">
      <c r="E658" s="37"/>
      <c r="K658" s="37"/>
      <c r="L658" s="37"/>
      <c r="M658" s="37"/>
      <c r="N658" s="37"/>
      <c r="P658" s="183">
        <f t="shared" si="108"/>
        <v>0</v>
      </c>
      <c r="Q658" s="37"/>
      <c r="R658" s="184"/>
      <c r="S658" s="172">
        <f>IF(S453=0,0,(SUMIF(Resource_Planning!$P$49:$P$356,$P658,Resource_Planning!S$49:S$356))/S453-1)</f>
        <v>0</v>
      </c>
      <c r="T658" s="172">
        <f>IF(T453=0,0,(SUMIF(Resource_Planning!$P$49:$P$356,$P658,Resource_Planning!T$49:T$356))/T453-1)</f>
        <v>0</v>
      </c>
      <c r="U658" s="172">
        <f>IF(U453=0,0,(SUMIF(Resource_Planning!$P$49:$P$356,$P658,Resource_Planning!U$49:U$356))/U453-1)</f>
        <v>0</v>
      </c>
      <c r="V658" s="172">
        <f>IF(V453=0,0,(SUMIF(Resource_Planning!$P$49:$P$356,$P658,Resource_Planning!V$49:V$356))/V453-1)</f>
        <v>0</v>
      </c>
      <c r="W658" s="172">
        <f>IF(W453=0,0,(SUMIF(Resource_Planning!$P$49:$P$356,$P658,Resource_Planning!W$49:W$356))/W453-1)</f>
        <v>0</v>
      </c>
      <c r="X658" s="172">
        <f>IF(X453=0,0,(SUMIF(Resource_Planning!$P$49:$P$356,$P658,Resource_Planning!X$49:X$356))/X453-1)</f>
        <v>0</v>
      </c>
      <c r="Y658" s="172">
        <f>IF(Y453=0,0,(SUMIF(Resource_Planning!$P$49:$P$356,$P658,Resource_Planning!Y$49:Y$356))/Y453-1)</f>
        <v>0</v>
      </c>
      <c r="Z658" s="172">
        <f>IF(Z453=0,0,(SUMIF(Resource_Planning!$P$49:$P$356,$P658,Resource_Planning!Z$49:Z$356))/Z453-1)</f>
        <v>0</v>
      </c>
      <c r="AA658" s="172">
        <f>IF(AA453=0,0,(SUMIF(Resource_Planning!$P$49:$P$356,$P658,Resource_Planning!AA$49:AA$356))/AA453-1)</f>
        <v>0</v>
      </c>
      <c r="AB658" s="172">
        <f>IF(AB453=0,0,(SUMIF(Resource_Planning!$P$49:$P$356,$P658,Resource_Planning!AB$49:AB$356))/AB453-1)</f>
        <v>0</v>
      </c>
      <c r="AC658" s="172">
        <f>IF(AC453=0,0,(SUMIF(Resource_Planning!$P$49:$P$356,$P658,Resource_Planning!AC$49:AC$356))/AC453-1)</f>
        <v>0</v>
      </c>
      <c r="AD658" s="172">
        <f>IF(AD453=0,0,(SUMIF(Resource_Planning!$P$49:$P$356,$P658,Resource_Planning!AD$49:AD$356))/AD453-1)</f>
        <v>0</v>
      </c>
      <c r="AE658" s="172">
        <f>IF(AE453=0,0,(SUMIF(Resource_Planning!$P$49:$P$356,$P658,Resource_Planning!AE$49:AE$356))/AE453-1)</f>
        <v>0</v>
      </c>
      <c r="AF658" s="172">
        <f>IF(AF453=0,0,(SUMIF(Resource_Planning!$P$49:$P$356,$P658,Resource_Planning!AF$49:AF$356))/AF453-1)</f>
        <v>0</v>
      </c>
      <c r="AG658" s="172">
        <f>IF(AG453=0,0,(SUMIF(Resource_Planning!$P$49:$P$356,$P658,Resource_Planning!AG$49:AG$356))/AG453-1)</f>
        <v>0</v>
      </c>
      <c r="AH658" s="172">
        <f>IF(AH453=0,0,(SUMIF(Resource_Planning!$P$49:$P$356,$P658,Resource_Planning!AH$49:AH$356))/AH453-1)</f>
        <v>0</v>
      </c>
      <c r="AI658" s="172">
        <f>IF(AI453=0,0,(SUMIF(Resource_Planning!$P$49:$P$356,$P658,Resource_Planning!AI$49:AI$356))/AI453-1)</f>
        <v>0</v>
      </c>
      <c r="AJ658" s="172">
        <f>IF(AJ453=0,0,(SUMIF(Resource_Planning!$P$49:$P$356,$P658,Resource_Planning!AJ$49:AJ$356))/AJ453-1)</f>
        <v>0</v>
      </c>
      <c r="AK658" s="172">
        <f>IF(AK453=0,0,(SUMIF(Resource_Planning!$P$49:$P$356,$P658,Resource_Planning!AK$49:AK$356))/AK453-1)</f>
        <v>0</v>
      </c>
      <c r="AL658" s="172">
        <f>IF(AL453=0,0,(SUMIF(Resource_Planning!$P$49:$P$356,$P658,Resource_Planning!AL$49:AL$356))/AL453-1)</f>
        <v>0</v>
      </c>
      <c r="AM658" s="172">
        <f>IF(AM453=0,0,(SUMIF(Resource_Planning!$P$49:$P$356,$P658,Resource_Planning!AM$49:AM$356))/AM453-1)</f>
        <v>0</v>
      </c>
      <c r="AN658" s="172">
        <f>IF(AN453=0,0,(SUMIF(Resource_Planning!$P$49:$P$356,$P658,Resource_Planning!AN$49:AN$356))/AN453-1)</f>
        <v>0</v>
      </c>
      <c r="AO658" s="172">
        <f>IF(AO453=0,0,(SUMIF(Resource_Planning!$P$49:$P$356,$P658,Resource_Planning!AO$49:AO$356))/AO453-1)</f>
        <v>0</v>
      </c>
      <c r="AP658" s="172">
        <f>IF(AP453=0,0,(SUMIF(Resource_Planning!$P$49:$P$356,$P658,Resource_Planning!AP$49:AP$356))/AP453-1)</f>
        <v>0</v>
      </c>
      <c r="AQ658" s="172">
        <f>IF(AQ453=0,0,(SUMIF(Resource_Planning!$P$49:$P$356,$P658,Resource_Planning!AQ$49:AQ$356))/AQ453-1)</f>
        <v>0</v>
      </c>
      <c r="AR658" s="172">
        <f>IF(AR453=0,0,(SUMIF(Resource_Planning!$P$49:$P$356,$P658,Resource_Planning!AR$49:AR$356))/AR453-1)</f>
        <v>0</v>
      </c>
      <c r="AS658" s="172">
        <f>IF(AS453=0,0,(SUMIF(Resource_Planning!$P$49:$P$356,$P658,Resource_Planning!AS$49:AS$356))/AS453-1)</f>
        <v>0</v>
      </c>
      <c r="AT658" s="172">
        <f>IF(AT453=0,0,(SUMIF(Resource_Planning!$P$49:$P$356,$P658,Resource_Planning!AT$49:AT$356))/AT453-1)</f>
        <v>0</v>
      </c>
      <c r="AU658" s="172">
        <f>IF(AU453=0,0,(SUMIF(Resource_Planning!$P$49:$P$356,$P658,Resource_Planning!AU$49:AU$356))/AU453-1)</f>
        <v>0</v>
      </c>
      <c r="AV658" s="172">
        <f>IF(AV453=0,0,(SUMIF(Resource_Planning!$P$49:$P$356,$P658,Resource_Planning!AV$49:AV$356))/AV453-1)</f>
        <v>0</v>
      </c>
      <c r="AW658" s="172">
        <f>IF(AW453=0,0,(SUMIF(Resource_Planning!$P$49:$P$356,$P658,Resource_Planning!AW$49:AW$356))/AW453-1)</f>
        <v>0</v>
      </c>
      <c r="AX658" s="172">
        <f>IF(AX453=0,0,(SUMIF(Resource_Planning!$P$49:$P$356,$P658,Resource_Planning!AX$49:AX$356))/AX453-1)</f>
        <v>0</v>
      </c>
      <c r="AY658" s="172">
        <f>IF(AY453=0,0,(SUMIF(Resource_Planning!$P$49:$P$356,$P658,Resource_Planning!AY$49:AY$356))/AY453-1)</f>
        <v>0</v>
      </c>
      <c r="AZ658" s="172">
        <f>IF(AZ453=0,0,(SUMIF(Resource_Planning!$P$49:$P$356,$P658,Resource_Planning!AZ$49:AZ$356))/AZ453-1)</f>
        <v>0</v>
      </c>
      <c r="BA658" s="172">
        <f>IF(BA453=0,0,(SUMIF(Resource_Planning!$P$49:$P$356,$P658,Resource_Planning!BA$49:BA$356))/BA453-1)</f>
        <v>0</v>
      </c>
      <c r="BB658" s="172">
        <f>IF(BB453=0,0,(SUMIF(Resource_Planning!$P$49:$P$356,$P658,Resource_Planning!BB$49:BB$356))/BB453-1)</f>
        <v>0</v>
      </c>
    </row>
    <row r="659" s="179" customFormat="1" hidden="1" outlineLevel="1">
      <c r="E659" s="37"/>
      <c r="K659" s="37"/>
      <c r="L659" s="37"/>
      <c r="M659" s="37"/>
      <c r="N659" s="37"/>
      <c r="P659" s="183">
        <f t="shared" si="108"/>
        <v>0</v>
      </c>
      <c r="Q659" s="37"/>
      <c r="R659" s="184"/>
      <c r="S659" s="172">
        <f>IF(S454=0,0,(SUMIF(Resource_Planning!$P$49:$P$356,$P659,Resource_Planning!S$49:S$356))/S454-1)</f>
        <v>0</v>
      </c>
      <c r="T659" s="172">
        <f>IF(T454=0,0,(SUMIF(Resource_Planning!$P$49:$P$356,$P659,Resource_Planning!T$49:T$356))/T454-1)</f>
        <v>0</v>
      </c>
      <c r="U659" s="172">
        <f>IF(U454=0,0,(SUMIF(Resource_Planning!$P$49:$P$356,$P659,Resource_Planning!U$49:U$356))/U454-1)</f>
        <v>0</v>
      </c>
      <c r="V659" s="172">
        <f>IF(V454=0,0,(SUMIF(Resource_Planning!$P$49:$P$356,$P659,Resource_Planning!V$49:V$356))/V454-1)</f>
        <v>0</v>
      </c>
      <c r="W659" s="172">
        <f>IF(W454=0,0,(SUMIF(Resource_Planning!$P$49:$P$356,$P659,Resource_Planning!W$49:W$356))/W454-1)</f>
        <v>0</v>
      </c>
      <c r="X659" s="172">
        <f>IF(X454=0,0,(SUMIF(Resource_Planning!$P$49:$P$356,$P659,Resource_Planning!X$49:X$356))/X454-1)</f>
        <v>0</v>
      </c>
      <c r="Y659" s="172">
        <f>IF(Y454=0,0,(SUMIF(Resource_Planning!$P$49:$P$356,$P659,Resource_Planning!Y$49:Y$356))/Y454-1)</f>
        <v>0</v>
      </c>
      <c r="Z659" s="172">
        <f>IF(Z454=0,0,(SUMIF(Resource_Planning!$P$49:$P$356,$P659,Resource_Planning!Z$49:Z$356))/Z454-1)</f>
        <v>0</v>
      </c>
      <c r="AA659" s="172">
        <f>IF(AA454=0,0,(SUMIF(Resource_Planning!$P$49:$P$356,$P659,Resource_Planning!AA$49:AA$356))/AA454-1)</f>
        <v>0</v>
      </c>
      <c r="AB659" s="172">
        <f>IF(AB454=0,0,(SUMIF(Resource_Planning!$P$49:$P$356,$P659,Resource_Planning!AB$49:AB$356))/AB454-1)</f>
        <v>0</v>
      </c>
      <c r="AC659" s="172">
        <f>IF(AC454=0,0,(SUMIF(Resource_Planning!$P$49:$P$356,$P659,Resource_Planning!AC$49:AC$356))/AC454-1)</f>
        <v>0</v>
      </c>
      <c r="AD659" s="172">
        <f>IF(AD454=0,0,(SUMIF(Resource_Planning!$P$49:$P$356,$P659,Resource_Planning!AD$49:AD$356))/AD454-1)</f>
        <v>0</v>
      </c>
      <c r="AE659" s="172">
        <f>IF(AE454=0,0,(SUMIF(Resource_Planning!$P$49:$P$356,$P659,Resource_Planning!AE$49:AE$356))/AE454-1)</f>
        <v>0</v>
      </c>
      <c r="AF659" s="172">
        <f>IF(AF454=0,0,(SUMIF(Resource_Planning!$P$49:$P$356,$P659,Resource_Planning!AF$49:AF$356))/AF454-1)</f>
        <v>0</v>
      </c>
      <c r="AG659" s="172">
        <f>IF(AG454=0,0,(SUMIF(Resource_Planning!$P$49:$P$356,$P659,Resource_Planning!AG$49:AG$356))/AG454-1)</f>
        <v>0</v>
      </c>
      <c r="AH659" s="172">
        <f>IF(AH454=0,0,(SUMIF(Resource_Planning!$P$49:$P$356,$P659,Resource_Planning!AH$49:AH$356))/AH454-1)</f>
        <v>0</v>
      </c>
      <c r="AI659" s="172">
        <f>IF(AI454=0,0,(SUMIF(Resource_Planning!$P$49:$P$356,$P659,Resource_Planning!AI$49:AI$356))/AI454-1)</f>
        <v>0</v>
      </c>
      <c r="AJ659" s="172">
        <f>IF(AJ454=0,0,(SUMIF(Resource_Planning!$P$49:$P$356,$P659,Resource_Planning!AJ$49:AJ$356))/AJ454-1)</f>
        <v>0</v>
      </c>
      <c r="AK659" s="172">
        <f>IF(AK454=0,0,(SUMIF(Resource_Planning!$P$49:$P$356,$P659,Resource_Planning!AK$49:AK$356))/AK454-1)</f>
        <v>0</v>
      </c>
      <c r="AL659" s="172">
        <f>IF(AL454=0,0,(SUMIF(Resource_Planning!$P$49:$P$356,$P659,Resource_Planning!AL$49:AL$356))/AL454-1)</f>
        <v>0</v>
      </c>
      <c r="AM659" s="172">
        <f>IF(AM454=0,0,(SUMIF(Resource_Planning!$P$49:$P$356,$P659,Resource_Planning!AM$49:AM$356))/AM454-1)</f>
        <v>0</v>
      </c>
      <c r="AN659" s="172">
        <f>IF(AN454=0,0,(SUMIF(Resource_Planning!$P$49:$P$356,$P659,Resource_Planning!AN$49:AN$356))/AN454-1)</f>
        <v>0</v>
      </c>
      <c r="AO659" s="172">
        <f>IF(AO454=0,0,(SUMIF(Resource_Planning!$P$49:$P$356,$P659,Resource_Planning!AO$49:AO$356))/AO454-1)</f>
        <v>0</v>
      </c>
      <c r="AP659" s="172">
        <f>IF(AP454=0,0,(SUMIF(Resource_Planning!$P$49:$P$356,$P659,Resource_Planning!AP$49:AP$356))/AP454-1)</f>
        <v>0</v>
      </c>
      <c r="AQ659" s="172">
        <f>IF(AQ454=0,0,(SUMIF(Resource_Planning!$P$49:$P$356,$P659,Resource_Planning!AQ$49:AQ$356))/AQ454-1)</f>
        <v>0</v>
      </c>
      <c r="AR659" s="172">
        <f>IF(AR454=0,0,(SUMIF(Resource_Planning!$P$49:$P$356,$P659,Resource_Planning!AR$49:AR$356))/AR454-1)</f>
        <v>0</v>
      </c>
      <c r="AS659" s="172">
        <f>IF(AS454=0,0,(SUMIF(Resource_Planning!$P$49:$P$356,$P659,Resource_Planning!AS$49:AS$356))/AS454-1)</f>
        <v>0</v>
      </c>
      <c r="AT659" s="172">
        <f>IF(AT454=0,0,(SUMIF(Resource_Planning!$P$49:$P$356,$P659,Resource_Planning!AT$49:AT$356))/AT454-1)</f>
        <v>0</v>
      </c>
      <c r="AU659" s="172">
        <f>IF(AU454=0,0,(SUMIF(Resource_Planning!$P$49:$P$356,$P659,Resource_Planning!AU$49:AU$356))/AU454-1)</f>
        <v>0</v>
      </c>
      <c r="AV659" s="172">
        <f>IF(AV454=0,0,(SUMIF(Resource_Planning!$P$49:$P$356,$P659,Resource_Planning!AV$49:AV$356))/AV454-1)</f>
        <v>0</v>
      </c>
      <c r="AW659" s="172">
        <f>IF(AW454=0,0,(SUMIF(Resource_Planning!$P$49:$P$356,$P659,Resource_Planning!AW$49:AW$356))/AW454-1)</f>
        <v>0</v>
      </c>
      <c r="AX659" s="172">
        <f>IF(AX454=0,0,(SUMIF(Resource_Planning!$P$49:$P$356,$P659,Resource_Planning!AX$49:AX$356))/AX454-1)</f>
        <v>0</v>
      </c>
      <c r="AY659" s="172">
        <f>IF(AY454=0,0,(SUMIF(Resource_Planning!$P$49:$P$356,$P659,Resource_Planning!AY$49:AY$356))/AY454-1)</f>
        <v>0</v>
      </c>
      <c r="AZ659" s="172">
        <f>IF(AZ454=0,0,(SUMIF(Resource_Planning!$P$49:$P$356,$P659,Resource_Planning!AZ$49:AZ$356))/AZ454-1)</f>
        <v>0</v>
      </c>
      <c r="BA659" s="172">
        <f>IF(BA454=0,0,(SUMIF(Resource_Planning!$P$49:$P$356,$P659,Resource_Planning!BA$49:BA$356))/BA454-1)</f>
        <v>0</v>
      </c>
      <c r="BB659" s="172">
        <f>IF(BB454=0,0,(SUMIF(Resource_Planning!$P$49:$P$356,$P659,Resource_Planning!BB$49:BB$356))/BB454-1)</f>
        <v>0</v>
      </c>
    </row>
    <row r="660" s="179" customFormat="1" hidden="1" outlineLevel="1">
      <c r="E660" s="37"/>
      <c r="K660" s="37"/>
      <c r="L660" s="37"/>
      <c r="M660" s="37"/>
      <c r="N660" s="37"/>
      <c r="P660" s="183">
        <f t="shared" ref="P660:P695" si="109">P318</f>
        <v>0</v>
      </c>
      <c r="Q660" s="37"/>
      <c r="R660" s="184"/>
      <c r="S660" s="172">
        <f>IF(S455=0,0,(SUMIF(Resource_Planning!$P$49:$P$356,$P660,Resource_Planning!S$49:S$356))/S455-1)</f>
        <v>0</v>
      </c>
      <c r="T660" s="172">
        <f>IF(T455=0,0,(SUMIF(Resource_Planning!$P$49:$P$356,$P660,Resource_Planning!T$49:T$356))/T455-1)</f>
        <v>0</v>
      </c>
      <c r="U660" s="172">
        <f>IF(U455=0,0,(SUMIF(Resource_Planning!$P$49:$P$356,$P660,Resource_Planning!U$49:U$356))/U455-1)</f>
        <v>0</v>
      </c>
      <c r="V660" s="172">
        <f>IF(V455=0,0,(SUMIF(Resource_Planning!$P$49:$P$356,$P660,Resource_Planning!V$49:V$356))/V455-1)</f>
        <v>0</v>
      </c>
      <c r="W660" s="172">
        <f>IF(W455=0,0,(SUMIF(Resource_Planning!$P$49:$P$356,$P660,Resource_Planning!W$49:W$356))/W455-1)</f>
        <v>0</v>
      </c>
      <c r="X660" s="172">
        <f>IF(X455=0,0,(SUMIF(Resource_Planning!$P$49:$P$356,$P660,Resource_Planning!X$49:X$356))/X455-1)</f>
        <v>0</v>
      </c>
      <c r="Y660" s="172">
        <f>IF(Y455=0,0,(SUMIF(Resource_Planning!$P$49:$P$356,$P660,Resource_Planning!Y$49:Y$356))/Y455-1)</f>
        <v>0</v>
      </c>
      <c r="Z660" s="172">
        <f>IF(Z455=0,0,(SUMIF(Resource_Planning!$P$49:$P$356,$P660,Resource_Planning!Z$49:Z$356))/Z455-1)</f>
        <v>0</v>
      </c>
      <c r="AA660" s="172">
        <f>IF(AA455=0,0,(SUMIF(Resource_Planning!$P$49:$P$356,$P660,Resource_Planning!AA$49:AA$356))/AA455-1)</f>
        <v>0</v>
      </c>
      <c r="AB660" s="172">
        <f>IF(AB455=0,0,(SUMIF(Resource_Planning!$P$49:$P$356,$P660,Resource_Planning!AB$49:AB$356))/AB455-1)</f>
        <v>0</v>
      </c>
      <c r="AC660" s="172">
        <f>IF(AC455=0,0,(SUMIF(Resource_Planning!$P$49:$P$356,$P660,Resource_Planning!AC$49:AC$356))/AC455-1)</f>
        <v>0</v>
      </c>
      <c r="AD660" s="172">
        <f>IF(AD455=0,0,(SUMIF(Resource_Planning!$P$49:$P$356,$P660,Resource_Planning!AD$49:AD$356))/AD455-1)</f>
        <v>0</v>
      </c>
      <c r="AE660" s="172">
        <f>IF(AE455=0,0,(SUMIF(Resource_Planning!$P$49:$P$356,$P660,Resource_Planning!AE$49:AE$356))/AE455-1)</f>
        <v>0</v>
      </c>
      <c r="AF660" s="172">
        <f>IF(AF455=0,0,(SUMIF(Resource_Planning!$P$49:$P$356,$P660,Resource_Planning!AF$49:AF$356))/AF455-1)</f>
        <v>0</v>
      </c>
      <c r="AG660" s="172">
        <f>IF(AG455=0,0,(SUMIF(Resource_Planning!$P$49:$P$356,$P660,Resource_Planning!AG$49:AG$356))/AG455-1)</f>
        <v>0</v>
      </c>
      <c r="AH660" s="172">
        <f>IF(AH455=0,0,(SUMIF(Resource_Planning!$P$49:$P$356,$P660,Resource_Planning!AH$49:AH$356))/AH455-1)</f>
        <v>0</v>
      </c>
      <c r="AI660" s="172">
        <f>IF(AI455=0,0,(SUMIF(Resource_Planning!$P$49:$P$356,$P660,Resource_Planning!AI$49:AI$356))/AI455-1)</f>
        <v>0</v>
      </c>
      <c r="AJ660" s="172">
        <f>IF(AJ455=0,0,(SUMIF(Resource_Planning!$P$49:$P$356,$P660,Resource_Planning!AJ$49:AJ$356))/AJ455-1)</f>
        <v>0</v>
      </c>
      <c r="AK660" s="172">
        <f>IF(AK455=0,0,(SUMIF(Resource_Planning!$P$49:$P$356,$P660,Resource_Planning!AK$49:AK$356))/AK455-1)</f>
        <v>0</v>
      </c>
      <c r="AL660" s="172">
        <f>IF(AL455=0,0,(SUMIF(Resource_Planning!$P$49:$P$356,$P660,Resource_Planning!AL$49:AL$356))/AL455-1)</f>
        <v>0</v>
      </c>
      <c r="AM660" s="172">
        <f>IF(AM455=0,0,(SUMIF(Resource_Planning!$P$49:$P$356,$P660,Resource_Planning!AM$49:AM$356))/AM455-1)</f>
        <v>0</v>
      </c>
      <c r="AN660" s="172">
        <f>IF(AN455=0,0,(SUMIF(Resource_Planning!$P$49:$P$356,$P660,Resource_Planning!AN$49:AN$356))/AN455-1)</f>
        <v>0</v>
      </c>
      <c r="AO660" s="172">
        <f>IF(AO455=0,0,(SUMIF(Resource_Planning!$P$49:$P$356,$P660,Resource_Planning!AO$49:AO$356))/AO455-1)</f>
        <v>0</v>
      </c>
      <c r="AP660" s="172">
        <f>IF(AP455=0,0,(SUMIF(Resource_Planning!$P$49:$P$356,$P660,Resource_Planning!AP$49:AP$356))/AP455-1)</f>
        <v>0</v>
      </c>
      <c r="AQ660" s="172">
        <f>IF(AQ455=0,0,(SUMIF(Resource_Planning!$P$49:$P$356,$P660,Resource_Planning!AQ$49:AQ$356))/AQ455-1)</f>
        <v>0</v>
      </c>
      <c r="AR660" s="172">
        <f>IF(AR455=0,0,(SUMIF(Resource_Planning!$P$49:$P$356,$P660,Resource_Planning!AR$49:AR$356))/AR455-1)</f>
        <v>0</v>
      </c>
      <c r="AS660" s="172">
        <f>IF(AS455=0,0,(SUMIF(Resource_Planning!$P$49:$P$356,$P660,Resource_Planning!AS$49:AS$356))/AS455-1)</f>
        <v>0</v>
      </c>
      <c r="AT660" s="172">
        <f>IF(AT455=0,0,(SUMIF(Resource_Planning!$P$49:$P$356,$P660,Resource_Planning!AT$49:AT$356))/AT455-1)</f>
        <v>0</v>
      </c>
      <c r="AU660" s="172">
        <f>IF(AU455=0,0,(SUMIF(Resource_Planning!$P$49:$P$356,$P660,Resource_Planning!AU$49:AU$356))/AU455-1)</f>
        <v>0</v>
      </c>
      <c r="AV660" s="172">
        <f>IF(AV455=0,0,(SUMIF(Resource_Planning!$P$49:$P$356,$P660,Resource_Planning!AV$49:AV$356))/AV455-1)</f>
        <v>0</v>
      </c>
      <c r="AW660" s="172">
        <f>IF(AW455=0,0,(SUMIF(Resource_Planning!$P$49:$P$356,$P660,Resource_Planning!AW$49:AW$356))/AW455-1)</f>
        <v>0</v>
      </c>
      <c r="AX660" s="172">
        <f>IF(AX455=0,0,(SUMIF(Resource_Planning!$P$49:$P$356,$P660,Resource_Planning!AX$49:AX$356))/AX455-1)</f>
        <v>0</v>
      </c>
      <c r="AY660" s="172">
        <f>IF(AY455=0,0,(SUMIF(Resource_Planning!$P$49:$P$356,$P660,Resource_Planning!AY$49:AY$356))/AY455-1)</f>
        <v>0</v>
      </c>
      <c r="AZ660" s="172">
        <f>IF(AZ455=0,0,(SUMIF(Resource_Planning!$P$49:$P$356,$P660,Resource_Planning!AZ$49:AZ$356))/AZ455-1)</f>
        <v>0</v>
      </c>
      <c r="BA660" s="172">
        <f>IF(BA455=0,0,(SUMIF(Resource_Planning!$P$49:$P$356,$P660,Resource_Planning!BA$49:BA$356))/BA455-1)</f>
        <v>0</v>
      </c>
      <c r="BB660" s="172">
        <f>IF(BB455=0,0,(SUMIF(Resource_Planning!$P$49:$P$356,$P660,Resource_Planning!BB$49:BB$356))/BB455-1)</f>
        <v>0</v>
      </c>
    </row>
    <row r="661" s="179" customFormat="1" hidden="1" outlineLevel="1">
      <c r="E661" s="37"/>
      <c r="K661" s="37"/>
      <c r="L661" s="37"/>
      <c r="M661" s="37"/>
      <c r="N661" s="37"/>
      <c r="P661" s="183">
        <f t="shared" si="109"/>
        <v>0</v>
      </c>
      <c r="Q661" s="37"/>
      <c r="R661" s="184"/>
      <c r="S661" s="172">
        <f>IF(S456=0,0,(SUMIF(Resource_Planning!$P$49:$P$356,$P661,Resource_Planning!S$49:S$356))/S456-1)</f>
        <v>0</v>
      </c>
      <c r="T661" s="172">
        <f>IF(T456=0,0,(SUMIF(Resource_Planning!$P$49:$P$356,$P661,Resource_Planning!T$49:T$356))/T456-1)</f>
        <v>0</v>
      </c>
      <c r="U661" s="172">
        <f>IF(U456=0,0,(SUMIF(Resource_Planning!$P$49:$P$356,$P661,Resource_Planning!U$49:U$356))/U456-1)</f>
        <v>0</v>
      </c>
      <c r="V661" s="172">
        <f>IF(V456=0,0,(SUMIF(Resource_Planning!$P$49:$P$356,$P661,Resource_Planning!V$49:V$356))/V456-1)</f>
        <v>0</v>
      </c>
      <c r="W661" s="172">
        <f>IF(W456=0,0,(SUMIF(Resource_Planning!$P$49:$P$356,$P661,Resource_Planning!W$49:W$356))/W456-1)</f>
        <v>0</v>
      </c>
      <c r="X661" s="172">
        <f>IF(X456=0,0,(SUMIF(Resource_Planning!$P$49:$P$356,$P661,Resource_Planning!X$49:X$356))/X456-1)</f>
        <v>0</v>
      </c>
      <c r="Y661" s="172">
        <f>IF(Y456=0,0,(SUMIF(Resource_Planning!$P$49:$P$356,$P661,Resource_Planning!Y$49:Y$356))/Y456-1)</f>
        <v>0</v>
      </c>
      <c r="Z661" s="172">
        <f>IF(Z456=0,0,(SUMIF(Resource_Planning!$P$49:$P$356,$P661,Resource_Planning!Z$49:Z$356))/Z456-1)</f>
        <v>0</v>
      </c>
      <c r="AA661" s="172">
        <f>IF(AA456=0,0,(SUMIF(Resource_Planning!$P$49:$P$356,$P661,Resource_Planning!AA$49:AA$356))/AA456-1)</f>
        <v>0</v>
      </c>
      <c r="AB661" s="172">
        <f>IF(AB456=0,0,(SUMIF(Resource_Planning!$P$49:$P$356,$P661,Resource_Planning!AB$49:AB$356))/AB456-1)</f>
        <v>0</v>
      </c>
      <c r="AC661" s="172">
        <f>IF(AC456=0,0,(SUMIF(Resource_Planning!$P$49:$P$356,$P661,Resource_Planning!AC$49:AC$356))/AC456-1)</f>
        <v>0</v>
      </c>
      <c r="AD661" s="172">
        <f>IF(AD456=0,0,(SUMIF(Resource_Planning!$P$49:$P$356,$P661,Resource_Planning!AD$49:AD$356))/AD456-1)</f>
        <v>0</v>
      </c>
      <c r="AE661" s="172">
        <f>IF(AE456=0,0,(SUMIF(Resource_Planning!$P$49:$P$356,$P661,Resource_Planning!AE$49:AE$356))/AE456-1)</f>
        <v>0</v>
      </c>
      <c r="AF661" s="172">
        <f>IF(AF456=0,0,(SUMIF(Resource_Planning!$P$49:$P$356,$P661,Resource_Planning!AF$49:AF$356))/AF456-1)</f>
        <v>0</v>
      </c>
      <c r="AG661" s="172">
        <f>IF(AG456=0,0,(SUMIF(Resource_Planning!$P$49:$P$356,$P661,Resource_Planning!AG$49:AG$356))/AG456-1)</f>
        <v>0</v>
      </c>
      <c r="AH661" s="172">
        <f>IF(AH456=0,0,(SUMIF(Resource_Planning!$P$49:$P$356,$P661,Resource_Planning!AH$49:AH$356))/AH456-1)</f>
        <v>0</v>
      </c>
      <c r="AI661" s="172">
        <f>IF(AI456=0,0,(SUMIF(Resource_Planning!$P$49:$P$356,$P661,Resource_Planning!AI$49:AI$356))/AI456-1)</f>
        <v>0</v>
      </c>
      <c r="AJ661" s="172">
        <f>IF(AJ456=0,0,(SUMIF(Resource_Planning!$P$49:$P$356,$P661,Resource_Planning!AJ$49:AJ$356))/AJ456-1)</f>
        <v>0</v>
      </c>
      <c r="AK661" s="172">
        <f>IF(AK456=0,0,(SUMIF(Resource_Planning!$P$49:$P$356,$P661,Resource_Planning!AK$49:AK$356))/AK456-1)</f>
        <v>0</v>
      </c>
      <c r="AL661" s="172">
        <f>IF(AL456=0,0,(SUMIF(Resource_Planning!$P$49:$P$356,$P661,Resource_Planning!AL$49:AL$356))/AL456-1)</f>
        <v>0</v>
      </c>
      <c r="AM661" s="172">
        <f>IF(AM456=0,0,(SUMIF(Resource_Planning!$P$49:$P$356,$P661,Resource_Planning!AM$49:AM$356))/AM456-1)</f>
        <v>0</v>
      </c>
      <c r="AN661" s="172">
        <f>IF(AN456=0,0,(SUMIF(Resource_Planning!$P$49:$P$356,$P661,Resource_Planning!AN$49:AN$356))/AN456-1)</f>
        <v>0</v>
      </c>
      <c r="AO661" s="172">
        <f>IF(AO456=0,0,(SUMIF(Resource_Planning!$P$49:$P$356,$P661,Resource_Planning!AO$49:AO$356))/AO456-1)</f>
        <v>0</v>
      </c>
      <c r="AP661" s="172">
        <f>IF(AP456=0,0,(SUMIF(Resource_Planning!$P$49:$P$356,$P661,Resource_Planning!AP$49:AP$356))/AP456-1)</f>
        <v>0</v>
      </c>
      <c r="AQ661" s="172">
        <f>IF(AQ456=0,0,(SUMIF(Resource_Planning!$P$49:$P$356,$P661,Resource_Planning!AQ$49:AQ$356))/AQ456-1)</f>
        <v>0</v>
      </c>
      <c r="AR661" s="172">
        <f>IF(AR456=0,0,(SUMIF(Resource_Planning!$P$49:$P$356,$P661,Resource_Planning!AR$49:AR$356))/AR456-1)</f>
        <v>0</v>
      </c>
      <c r="AS661" s="172">
        <f>IF(AS456=0,0,(SUMIF(Resource_Planning!$P$49:$P$356,$P661,Resource_Planning!AS$49:AS$356))/AS456-1)</f>
        <v>0</v>
      </c>
      <c r="AT661" s="172">
        <f>IF(AT456=0,0,(SUMIF(Resource_Planning!$P$49:$P$356,$P661,Resource_Planning!AT$49:AT$356))/AT456-1)</f>
        <v>0</v>
      </c>
      <c r="AU661" s="172">
        <f>IF(AU456=0,0,(SUMIF(Resource_Planning!$P$49:$P$356,$P661,Resource_Planning!AU$49:AU$356))/AU456-1)</f>
        <v>0</v>
      </c>
      <c r="AV661" s="172">
        <f>IF(AV456=0,0,(SUMIF(Resource_Planning!$P$49:$P$356,$P661,Resource_Planning!AV$49:AV$356))/AV456-1)</f>
        <v>0</v>
      </c>
      <c r="AW661" s="172">
        <f>IF(AW456=0,0,(SUMIF(Resource_Planning!$P$49:$P$356,$P661,Resource_Planning!AW$49:AW$356))/AW456-1)</f>
        <v>0</v>
      </c>
      <c r="AX661" s="172">
        <f>IF(AX456=0,0,(SUMIF(Resource_Planning!$P$49:$P$356,$P661,Resource_Planning!AX$49:AX$356))/AX456-1)</f>
        <v>0</v>
      </c>
      <c r="AY661" s="172">
        <f>IF(AY456=0,0,(SUMIF(Resource_Planning!$P$49:$P$356,$P661,Resource_Planning!AY$49:AY$356))/AY456-1)</f>
        <v>0</v>
      </c>
      <c r="AZ661" s="172">
        <f>IF(AZ456=0,0,(SUMIF(Resource_Planning!$P$49:$P$356,$P661,Resource_Planning!AZ$49:AZ$356))/AZ456-1)</f>
        <v>0</v>
      </c>
      <c r="BA661" s="172">
        <f>IF(BA456=0,0,(SUMIF(Resource_Planning!$P$49:$P$356,$P661,Resource_Planning!BA$49:BA$356))/BA456-1)</f>
        <v>0</v>
      </c>
      <c r="BB661" s="172">
        <f>IF(BB456=0,0,(SUMIF(Resource_Planning!$P$49:$P$356,$P661,Resource_Planning!BB$49:BB$356))/BB456-1)</f>
        <v>0</v>
      </c>
    </row>
    <row r="662" s="179" customFormat="1" hidden="1" outlineLevel="1">
      <c r="E662" s="37"/>
      <c r="K662" s="37"/>
      <c r="L662" s="37"/>
      <c r="M662" s="37"/>
      <c r="N662" s="37"/>
      <c r="P662" s="183">
        <f t="shared" si="109"/>
        <v>0</v>
      </c>
      <c r="Q662" s="37"/>
      <c r="R662" s="184"/>
      <c r="S662" s="172">
        <f>IF(S457=0,0,(SUMIF(Resource_Planning!$P$49:$P$356,$P662,Resource_Planning!S$49:S$356))/S457-1)</f>
        <v>0</v>
      </c>
      <c r="T662" s="172">
        <f>IF(T457=0,0,(SUMIF(Resource_Planning!$P$49:$P$356,$P662,Resource_Planning!T$49:T$356))/T457-1)</f>
        <v>0</v>
      </c>
      <c r="U662" s="172">
        <f>IF(U457=0,0,(SUMIF(Resource_Planning!$P$49:$P$356,$P662,Resource_Planning!U$49:U$356))/U457-1)</f>
        <v>0</v>
      </c>
      <c r="V662" s="172">
        <f>IF(V457=0,0,(SUMIF(Resource_Planning!$P$49:$P$356,$P662,Resource_Planning!V$49:V$356))/V457-1)</f>
        <v>0</v>
      </c>
      <c r="W662" s="172">
        <f>IF(W457=0,0,(SUMIF(Resource_Planning!$P$49:$P$356,$P662,Resource_Planning!W$49:W$356))/W457-1)</f>
        <v>0</v>
      </c>
      <c r="X662" s="172">
        <f>IF(X457=0,0,(SUMIF(Resource_Planning!$P$49:$P$356,$P662,Resource_Planning!X$49:X$356))/X457-1)</f>
        <v>0</v>
      </c>
      <c r="Y662" s="172">
        <f>IF(Y457=0,0,(SUMIF(Resource_Planning!$P$49:$P$356,$P662,Resource_Planning!Y$49:Y$356))/Y457-1)</f>
        <v>0</v>
      </c>
      <c r="Z662" s="172">
        <f>IF(Z457=0,0,(SUMIF(Resource_Planning!$P$49:$P$356,$P662,Resource_Planning!Z$49:Z$356))/Z457-1)</f>
        <v>0</v>
      </c>
      <c r="AA662" s="172">
        <f>IF(AA457=0,0,(SUMIF(Resource_Planning!$P$49:$P$356,$P662,Resource_Planning!AA$49:AA$356))/AA457-1)</f>
        <v>0</v>
      </c>
      <c r="AB662" s="172">
        <f>IF(AB457=0,0,(SUMIF(Resource_Planning!$P$49:$P$356,$P662,Resource_Planning!AB$49:AB$356))/AB457-1)</f>
        <v>0</v>
      </c>
      <c r="AC662" s="172">
        <f>IF(AC457=0,0,(SUMIF(Resource_Planning!$P$49:$P$356,$P662,Resource_Planning!AC$49:AC$356))/AC457-1)</f>
        <v>0</v>
      </c>
      <c r="AD662" s="172">
        <f>IF(AD457=0,0,(SUMIF(Resource_Planning!$P$49:$P$356,$P662,Resource_Planning!AD$49:AD$356))/AD457-1)</f>
        <v>0</v>
      </c>
      <c r="AE662" s="172">
        <f>IF(AE457=0,0,(SUMIF(Resource_Planning!$P$49:$P$356,$P662,Resource_Planning!AE$49:AE$356))/AE457-1)</f>
        <v>0</v>
      </c>
      <c r="AF662" s="172">
        <f>IF(AF457=0,0,(SUMIF(Resource_Planning!$P$49:$P$356,$P662,Resource_Planning!AF$49:AF$356))/AF457-1)</f>
        <v>0</v>
      </c>
      <c r="AG662" s="172">
        <f>IF(AG457=0,0,(SUMIF(Resource_Planning!$P$49:$P$356,$P662,Resource_Planning!AG$49:AG$356))/AG457-1)</f>
        <v>0</v>
      </c>
      <c r="AH662" s="172">
        <f>IF(AH457=0,0,(SUMIF(Resource_Planning!$P$49:$P$356,$P662,Resource_Planning!AH$49:AH$356))/AH457-1)</f>
        <v>0</v>
      </c>
      <c r="AI662" s="172">
        <f>IF(AI457=0,0,(SUMIF(Resource_Planning!$P$49:$P$356,$P662,Resource_Planning!AI$49:AI$356))/AI457-1)</f>
        <v>0</v>
      </c>
      <c r="AJ662" s="172">
        <f>IF(AJ457=0,0,(SUMIF(Resource_Planning!$P$49:$P$356,$P662,Resource_Planning!AJ$49:AJ$356))/AJ457-1)</f>
        <v>0</v>
      </c>
      <c r="AK662" s="172">
        <f>IF(AK457=0,0,(SUMIF(Resource_Planning!$P$49:$P$356,$P662,Resource_Planning!AK$49:AK$356))/AK457-1)</f>
        <v>0</v>
      </c>
      <c r="AL662" s="172">
        <f>IF(AL457=0,0,(SUMIF(Resource_Planning!$P$49:$P$356,$P662,Resource_Planning!AL$49:AL$356))/AL457-1)</f>
        <v>0</v>
      </c>
      <c r="AM662" s="172">
        <f>IF(AM457=0,0,(SUMIF(Resource_Planning!$P$49:$P$356,$P662,Resource_Planning!AM$49:AM$356))/AM457-1)</f>
        <v>0</v>
      </c>
      <c r="AN662" s="172">
        <f>IF(AN457=0,0,(SUMIF(Resource_Planning!$P$49:$P$356,$P662,Resource_Planning!AN$49:AN$356))/AN457-1)</f>
        <v>0</v>
      </c>
      <c r="AO662" s="172">
        <f>IF(AO457=0,0,(SUMIF(Resource_Planning!$P$49:$P$356,$P662,Resource_Planning!AO$49:AO$356))/AO457-1)</f>
        <v>0</v>
      </c>
      <c r="AP662" s="172">
        <f>IF(AP457=0,0,(SUMIF(Resource_Planning!$P$49:$P$356,$P662,Resource_Planning!AP$49:AP$356))/AP457-1)</f>
        <v>0</v>
      </c>
      <c r="AQ662" s="172">
        <f>IF(AQ457=0,0,(SUMIF(Resource_Planning!$P$49:$P$356,$P662,Resource_Planning!AQ$49:AQ$356))/AQ457-1)</f>
        <v>0</v>
      </c>
      <c r="AR662" s="172">
        <f>IF(AR457=0,0,(SUMIF(Resource_Planning!$P$49:$P$356,$P662,Resource_Planning!AR$49:AR$356))/AR457-1)</f>
        <v>0</v>
      </c>
      <c r="AS662" s="172">
        <f>IF(AS457=0,0,(SUMIF(Resource_Planning!$P$49:$P$356,$P662,Resource_Planning!AS$49:AS$356))/AS457-1)</f>
        <v>0</v>
      </c>
      <c r="AT662" s="172">
        <f>IF(AT457=0,0,(SUMIF(Resource_Planning!$P$49:$P$356,$P662,Resource_Planning!AT$49:AT$356))/AT457-1)</f>
        <v>0</v>
      </c>
      <c r="AU662" s="172">
        <f>IF(AU457=0,0,(SUMIF(Resource_Planning!$P$49:$P$356,$P662,Resource_Planning!AU$49:AU$356))/AU457-1)</f>
        <v>0</v>
      </c>
      <c r="AV662" s="172">
        <f>IF(AV457=0,0,(SUMIF(Resource_Planning!$P$49:$P$356,$P662,Resource_Planning!AV$49:AV$356))/AV457-1)</f>
        <v>0</v>
      </c>
      <c r="AW662" s="172">
        <f>IF(AW457=0,0,(SUMIF(Resource_Planning!$P$49:$P$356,$P662,Resource_Planning!AW$49:AW$356))/AW457-1)</f>
        <v>0</v>
      </c>
      <c r="AX662" s="172">
        <f>IF(AX457=0,0,(SUMIF(Resource_Planning!$P$49:$P$356,$P662,Resource_Planning!AX$49:AX$356))/AX457-1)</f>
        <v>0</v>
      </c>
      <c r="AY662" s="172">
        <f>IF(AY457=0,0,(SUMIF(Resource_Planning!$P$49:$P$356,$P662,Resource_Planning!AY$49:AY$356))/AY457-1)</f>
        <v>0</v>
      </c>
      <c r="AZ662" s="172">
        <f>IF(AZ457=0,0,(SUMIF(Resource_Planning!$P$49:$P$356,$P662,Resource_Planning!AZ$49:AZ$356))/AZ457-1)</f>
        <v>0</v>
      </c>
      <c r="BA662" s="172">
        <f>IF(BA457=0,0,(SUMIF(Resource_Planning!$P$49:$P$356,$P662,Resource_Planning!BA$49:BA$356))/BA457-1)</f>
        <v>0</v>
      </c>
      <c r="BB662" s="172">
        <f>IF(BB457=0,0,(SUMIF(Resource_Planning!$P$49:$P$356,$P662,Resource_Planning!BB$49:BB$356))/BB457-1)</f>
        <v>0</v>
      </c>
    </row>
    <row r="663" s="179" customFormat="1" hidden="1" outlineLevel="1">
      <c r="E663" s="37"/>
      <c r="K663" s="37"/>
      <c r="L663" s="37"/>
      <c r="M663" s="37"/>
      <c r="N663" s="37"/>
      <c r="P663" s="183">
        <f t="shared" si="109"/>
        <v>0</v>
      </c>
      <c r="Q663" s="37"/>
      <c r="R663" s="184"/>
      <c r="S663" s="172">
        <f>IF(S458=0,0,(SUMIF(Resource_Planning!$P$49:$P$356,$P663,Resource_Planning!S$49:S$356))/S458-1)</f>
        <v>0</v>
      </c>
      <c r="T663" s="172">
        <f>IF(T458=0,0,(SUMIF(Resource_Planning!$P$49:$P$356,$P663,Resource_Planning!T$49:T$356))/T458-1)</f>
        <v>0</v>
      </c>
      <c r="U663" s="172">
        <f>IF(U458=0,0,(SUMIF(Resource_Planning!$P$49:$P$356,$P663,Resource_Planning!U$49:U$356))/U458-1)</f>
        <v>0</v>
      </c>
      <c r="V663" s="172">
        <f>IF(V458=0,0,(SUMIF(Resource_Planning!$P$49:$P$356,$P663,Resource_Planning!V$49:V$356))/V458-1)</f>
        <v>0</v>
      </c>
      <c r="W663" s="172">
        <f>IF(W458=0,0,(SUMIF(Resource_Planning!$P$49:$P$356,$P663,Resource_Planning!W$49:W$356))/W458-1)</f>
        <v>0</v>
      </c>
      <c r="X663" s="172">
        <f>IF(X458=0,0,(SUMIF(Resource_Planning!$P$49:$P$356,$P663,Resource_Planning!X$49:X$356))/X458-1)</f>
        <v>0</v>
      </c>
      <c r="Y663" s="172">
        <f>IF(Y458=0,0,(SUMIF(Resource_Planning!$P$49:$P$356,$P663,Resource_Planning!Y$49:Y$356))/Y458-1)</f>
        <v>0</v>
      </c>
      <c r="Z663" s="172">
        <f>IF(Z458=0,0,(SUMIF(Resource_Planning!$P$49:$P$356,$P663,Resource_Planning!Z$49:Z$356))/Z458-1)</f>
        <v>0</v>
      </c>
      <c r="AA663" s="172">
        <f>IF(AA458=0,0,(SUMIF(Resource_Planning!$P$49:$P$356,$P663,Resource_Planning!AA$49:AA$356))/AA458-1)</f>
        <v>0</v>
      </c>
      <c r="AB663" s="172">
        <f>IF(AB458=0,0,(SUMIF(Resource_Planning!$P$49:$P$356,$P663,Resource_Planning!AB$49:AB$356))/AB458-1)</f>
        <v>0</v>
      </c>
      <c r="AC663" s="172">
        <f>IF(AC458=0,0,(SUMIF(Resource_Planning!$P$49:$P$356,$P663,Resource_Planning!AC$49:AC$356))/AC458-1)</f>
        <v>0</v>
      </c>
      <c r="AD663" s="172">
        <f>IF(AD458=0,0,(SUMIF(Resource_Planning!$P$49:$P$356,$P663,Resource_Planning!AD$49:AD$356))/AD458-1)</f>
        <v>0</v>
      </c>
      <c r="AE663" s="172">
        <f>IF(AE458=0,0,(SUMIF(Resource_Planning!$P$49:$P$356,$P663,Resource_Planning!AE$49:AE$356))/AE458-1)</f>
        <v>0</v>
      </c>
      <c r="AF663" s="172">
        <f>IF(AF458=0,0,(SUMIF(Resource_Planning!$P$49:$P$356,$P663,Resource_Planning!AF$49:AF$356))/AF458-1)</f>
        <v>0</v>
      </c>
      <c r="AG663" s="172">
        <f>IF(AG458=0,0,(SUMIF(Resource_Planning!$P$49:$P$356,$P663,Resource_Planning!AG$49:AG$356))/AG458-1)</f>
        <v>0</v>
      </c>
      <c r="AH663" s="172">
        <f>IF(AH458=0,0,(SUMIF(Resource_Planning!$P$49:$P$356,$P663,Resource_Planning!AH$49:AH$356))/AH458-1)</f>
        <v>0</v>
      </c>
      <c r="AI663" s="172">
        <f>IF(AI458=0,0,(SUMIF(Resource_Planning!$P$49:$P$356,$P663,Resource_Planning!AI$49:AI$356))/AI458-1)</f>
        <v>0</v>
      </c>
      <c r="AJ663" s="172">
        <f>IF(AJ458=0,0,(SUMIF(Resource_Planning!$P$49:$P$356,$P663,Resource_Planning!AJ$49:AJ$356))/AJ458-1)</f>
        <v>0</v>
      </c>
      <c r="AK663" s="172">
        <f>IF(AK458=0,0,(SUMIF(Resource_Planning!$P$49:$P$356,$P663,Resource_Planning!AK$49:AK$356))/AK458-1)</f>
        <v>0</v>
      </c>
      <c r="AL663" s="172">
        <f>IF(AL458=0,0,(SUMIF(Resource_Planning!$P$49:$P$356,$P663,Resource_Planning!AL$49:AL$356))/AL458-1)</f>
        <v>0</v>
      </c>
      <c r="AM663" s="172">
        <f>IF(AM458=0,0,(SUMIF(Resource_Planning!$P$49:$P$356,$P663,Resource_Planning!AM$49:AM$356))/AM458-1)</f>
        <v>0</v>
      </c>
      <c r="AN663" s="172">
        <f>IF(AN458=0,0,(SUMIF(Resource_Planning!$P$49:$P$356,$P663,Resource_Planning!AN$49:AN$356))/AN458-1)</f>
        <v>0</v>
      </c>
      <c r="AO663" s="172">
        <f>IF(AO458=0,0,(SUMIF(Resource_Planning!$P$49:$P$356,$P663,Resource_Planning!AO$49:AO$356))/AO458-1)</f>
        <v>0</v>
      </c>
      <c r="AP663" s="172">
        <f>IF(AP458=0,0,(SUMIF(Resource_Planning!$P$49:$P$356,$P663,Resource_Planning!AP$49:AP$356))/AP458-1)</f>
        <v>0</v>
      </c>
      <c r="AQ663" s="172">
        <f>IF(AQ458=0,0,(SUMIF(Resource_Planning!$P$49:$P$356,$P663,Resource_Planning!AQ$49:AQ$356))/AQ458-1)</f>
        <v>0</v>
      </c>
      <c r="AR663" s="172">
        <f>IF(AR458=0,0,(SUMIF(Resource_Planning!$P$49:$P$356,$P663,Resource_Planning!AR$49:AR$356))/AR458-1)</f>
        <v>0</v>
      </c>
      <c r="AS663" s="172">
        <f>IF(AS458=0,0,(SUMIF(Resource_Planning!$P$49:$P$356,$P663,Resource_Planning!AS$49:AS$356))/AS458-1)</f>
        <v>0</v>
      </c>
      <c r="AT663" s="172">
        <f>IF(AT458=0,0,(SUMIF(Resource_Planning!$P$49:$P$356,$P663,Resource_Planning!AT$49:AT$356))/AT458-1)</f>
        <v>0</v>
      </c>
      <c r="AU663" s="172">
        <f>IF(AU458=0,0,(SUMIF(Resource_Planning!$P$49:$P$356,$P663,Resource_Planning!AU$49:AU$356))/AU458-1)</f>
        <v>0</v>
      </c>
      <c r="AV663" s="172">
        <f>IF(AV458=0,0,(SUMIF(Resource_Planning!$P$49:$P$356,$P663,Resource_Planning!AV$49:AV$356))/AV458-1)</f>
        <v>0</v>
      </c>
      <c r="AW663" s="172">
        <f>IF(AW458=0,0,(SUMIF(Resource_Planning!$P$49:$P$356,$P663,Resource_Planning!AW$49:AW$356))/AW458-1)</f>
        <v>0</v>
      </c>
      <c r="AX663" s="172">
        <f>IF(AX458=0,0,(SUMIF(Resource_Planning!$P$49:$P$356,$P663,Resource_Planning!AX$49:AX$356))/AX458-1)</f>
        <v>0</v>
      </c>
      <c r="AY663" s="172">
        <f>IF(AY458=0,0,(SUMIF(Resource_Planning!$P$49:$P$356,$P663,Resource_Planning!AY$49:AY$356))/AY458-1)</f>
        <v>0</v>
      </c>
      <c r="AZ663" s="172">
        <f>IF(AZ458=0,0,(SUMIF(Resource_Planning!$P$49:$P$356,$P663,Resource_Planning!AZ$49:AZ$356))/AZ458-1)</f>
        <v>0</v>
      </c>
      <c r="BA663" s="172">
        <f>IF(BA458=0,0,(SUMIF(Resource_Planning!$P$49:$P$356,$P663,Resource_Planning!BA$49:BA$356))/BA458-1)</f>
        <v>0</v>
      </c>
      <c r="BB663" s="172">
        <f>IF(BB458=0,0,(SUMIF(Resource_Planning!$P$49:$P$356,$P663,Resource_Planning!BB$49:BB$356))/BB458-1)</f>
        <v>0</v>
      </c>
    </row>
    <row r="664" s="179" customFormat="1" hidden="1" outlineLevel="1">
      <c r="E664" s="37"/>
      <c r="K664" s="37"/>
      <c r="L664" s="37"/>
      <c r="M664" s="37"/>
      <c r="N664" s="37"/>
      <c r="P664" s="183">
        <f t="shared" si="109"/>
        <v>0</v>
      </c>
      <c r="Q664" s="37"/>
      <c r="R664" s="184"/>
      <c r="S664" s="172">
        <f>IF(S459=0,0,(SUMIF(Resource_Planning!$P$49:$P$356,$P664,Resource_Planning!S$49:S$356))/S459-1)</f>
        <v>0</v>
      </c>
      <c r="T664" s="172">
        <f>IF(T459=0,0,(SUMIF(Resource_Planning!$P$49:$P$356,$P664,Resource_Planning!T$49:T$356))/T459-1)</f>
        <v>0</v>
      </c>
      <c r="U664" s="172">
        <f>IF(U459=0,0,(SUMIF(Resource_Planning!$P$49:$P$356,$P664,Resource_Planning!U$49:U$356))/U459-1)</f>
        <v>0</v>
      </c>
      <c r="V664" s="172">
        <f>IF(V459=0,0,(SUMIF(Resource_Planning!$P$49:$P$356,$P664,Resource_Planning!V$49:V$356))/V459-1)</f>
        <v>0</v>
      </c>
      <c r="W664" s="172">
        <f>IF(W459=0,0,(SUMIF(Resource_Planning!$P$49:$P$356,$P664,Resource_Planning!W$49:W$356))/W459-1)</f>
        <v>0</v>
      </c>
      <c r="X664" s="172">
        <f>IF(X459=0,0,(SUMIF(Resource_Planning!$P$49:$P$356,$P664,Resource_Planning!X$49:X$356))/X459-1)</f>
        <v>0</v>
      </c>
      <c r="Y664" s="172">
        <f>IF(Y459=0,0,(SUMIF(Resource_Planning!$P$49:$P$356,$P664,Resource_Planning!Y$49:Y$356))/Y459-1)</f>
        <v>0</v>
      </c>
      <c r="Z664" s="172">
        <f>IF(Z459=0,0,(SUMIF(Resource_Planning!$P$49:$P$356,$P664,Resource_Planning!Z$49:Z$356))/Z459-1)</f>
        <v>0</v>
      </c>
      <c r="AA664" s="172">
        <f>IF(AA459=0,0,(SUMIF(Resource_Planning!$P$49:$P$356,$P664,Resource_Planning!AA$49:AA$356))/AA459-1)</f>
        <v>0</v>
      </c>
      <c r="AB664" s="172">
        <f>IF(AB459=0,0,(SUMIF(Resource_Planning!$P$49:$P$356,$P664,Resource_Planning!AB$49:AB$356))/AB459-1)</f>
        <v>0</v>
      </c>
      <c r="AC664" s="172">
        <f>IF(AC459=0,0,(SUMIF(Resource_Planning!$P$49:$P$356,$P664,Resource_Planning!AC$49:AC$356))/AC459-1)</f>
        <v>0</v>
      </c>
      <c r="AD664" s="172">
        <f>IF(AD459=0,0,(SUMIF(Resource_Planning!$P$49:$P$356,$P664,Resource_Planning!AD$49:AD$356))/AD459-1)</f>
        <v>0</v>
      </c>
      <c r="AE664" s="172">
        <f>IF(AE459=0,0,(SUMIF(Resource_Planning!$P$49:$P$356,$P664,Resource_Planning!AE$49:AE$356))/AE459-1)</f>
        <v>0</v>
      </c>
      <c r="AF664" s="172">
        <f>IF(AF459=0,0,(SUMIF(Resource_Planning!$P$49:$P$356,$P664,Resource_Planning!AF$49:AF$356))/AF459-1)</f>
        <v>0</v>
      </c>
      <c r="AG664" s="172">
        <f>IF(AG459=0,0,(SUMIF(Resource_Planning!$P$49:$P$356,$P664,Resource_Planning!AG$49:AG$356))/AG459-1)</f>
        <v>0</v>
      </c>
      <c r="AH664" s="172">
        <f>IF(AH459=0,0,(SUMIF(Resource_Planning!$P$49:$P$356,$P664,Resource_Planning!AH$49:AH$356))/AH459-1)</f>
        <v>0</v>
      </c>
      <c r="AI664" s="172">
        <f>IF(AI459=0,0,(SUMIF(Resource_Planning!$P$49:$P$356,$P664,Resource_Planning!AI$49:AI$356))/AI459-1)</f>
        <v>0</v>
      </c>
      <c r="AJ664" s="172">
        <f>IF(AJ459=0,0,(SUMIF(Resource_Planning!$P$49:$P$356,$P664,Resource_Planning!AJ$49:AJ$356))/AJ459-1)</f>
        <v>0</v>
      </c>
      <c r="AK664" s="172">
        <f>IF(AK459=0,0,(SUMIF(Resource_Planning!$P$49:$P$356,$P664,Resource_Planning!AK$49:AK$356))/AK459-1)</f>
        <v>0</v>
      </c>
      <c r="AL664" s="172">
        <f>IF(AL459=0,0,(SUMIF(Resource_Planning!$P$49:$P$356,$P664,Resource_Planning!AL$49:AL$356))/AL459-1)</f>
        <v>0</v>
      </c>
      <c r="AM664" s="172">
        <f>IF(AM459=0,0,(SUMIF(Resource_Planning!$P$49:$P$356,$P664,Resource_Planning!AM$49:AM$356))/AM459-1)</f>
        <v>0</v>
      </c>
      <c r="AN664" s="172">
        <f>IF(AN459=0,0,(SUMIF(Resource_Planning!$P$49:$P$356,$P664,Resource_Planning!AN$49:AN$356))/AN459-1)</f>
        <v>0</v>
      </c>
      <c r="AO664" s="172">
        <f>IF(AO459=0,0,(SUMIF(Resource_Planning!$P$49:$P$356,$P664,Resource_Planning!AO$49:AO$356))/AO459-1)</f>
        <v>0</v>
      </c>
      <c r="AP664" s="172">
        <f>IF(AP459=0,0,(SUMIF(Resource_Planning!$P$49:$P$356,$P664,Resource_Planning!AP$49:AP$356))/AP459-1)</f>
        <v>0</v>
      </c>
      <c r="AQ664" s="172">
        <f>IF(AQ459=0,0,(SUMIF(Resource_Planning!$P$49:$P$356,$P664,Resource_Planning!AQ$49:AQ$356))/AQ459-1)</f>
        <v>0</v>
      </c>
      <c r="AR664" s="172">
        <f>IF(AR459=0,0,(SUMIF(Resource_Planning!$P$49:$P$356,$P664,Resource_Planning!AR$49:AR$356))/AR459-1)</f>
        <v>0</v>
      </c>
      <c r="AS664" s="172">
        <f>IF(AS459=0,0,(SUMIF(Resource_Planning!$P$49:$P$356,$P664,Resource_Planning!AS$49:AS$356))/AS459-1)</f>
        <v>0</v>
      </c>
      <c r="AT664" s="172">
        <f>IF(AT459=0,0,(SUMIF(Resource_Planning!$P$49:$P$356,$P664,Resource_Planning!AT$49:AT$356))/AT459-1)</f>
        <v>0</v>
      </c>
      <c r="AU664" s="172">
        <f>IF(AU459=0,0,(SUMIF(Resource_Planning!$P$49:$P$356,$P664,Resource_Planning!AU$49:AU$356))/AU459-1)</f>
        <v>0</v>
      </c>
      <c r="AV664" s="172">
        <f>IF(AV459=0,0,(SUMIF(Resource_Planning!$P$49:$P$356,$P664,Resource_Planning!AV$49:AV$356))/AV459-1)</f>
        <v>0</v>
      </c>
      <c r="AW664" s="172">
        <f>IF(AW459=0,0,(SUMIF(Resource_Planning!$P$49:$P$356,$P664,Resource_Planning!AW$49:AW$356))/AW459-1)</f>
        <v>0</v>
      </c>
      <c r="AX664" s="172">
        <f>IF(AX459=0,0,(SUMIF(Resource_Planning!$P$49:$P$356,$P664,Resource_Planning!AX$49:AX$356))/AX459-1)</f>
        <v>0</v>
      </c>
      <c r="AY664" s="172">
        <f>IF(AY459=0,0,(SUMIF(Resource_Planning!$P$49:$P$356,$P664,Resource_Planning!AY$49:AY$356))/AY459-1)</f>
        <v>0</v>
      </c>
      <c r="AZ664" s="172">
        <f>IF(AZ459=0,0,(SUMIF(Resource_Planning!$P$49:$P$356,$P664,Resource_Planning!AZ$49:AZ$356))/AZ459-1)</f>
        <v>0</v>
      </c>
      <c r="BA664" s="172">
        <f>IF(BA459=0,0,(SUMIF(Resource_Planning!$P$49:$P$356,$P664,Resource_Planning!BA$49:BA$356))/BA459-1)</f>
        <v>0</v>
      </c>
      <c r="BB664" s="172">
        <f>IF(BB459=0,0,(SUMIF(Resource_Planning!$P$49:$P$356,$P664,Resource_Planning!BB$49:BB$356))/BB459-1)</f>
        <v>0</v>
      </c>
    </row>
    <row r="665" s="179" customFormat="1" hidden="1" outlineLevel="1">
      <c r="E665" s="37"/>
      <c r="K665" s="37"/>
      <c r="L665" s="37"/>
      <c r="M665" s="37"/>
      <c r="N665" s="37"/>
      <c r="P665" s="183">
        <f t="shared" si="109"/>
        <v>0</v>
      </c>
      <c r="Q665" s="37"/>
      <c r="R665" s="184"/>
      <c r="S665" s="172">
        <f>IF(S460=0,0,(SUMIF(Resource_Planning!$P$49:$P$356,$P665,Resource_Planning!S$49:S$356))/S460-1)</f>
        <v>0</v>
      </c>
      <c r="T665" s="172">
        <f>IF(T460=0,0,(SUMIF(Resource_Planning!$P$49:$P$356,$P665,Resource_Planning!T$49:T$356))/T460-1)</f>
        <v>0</v>
      </c>
      <c r="U665" s="172">
        <f>IF(U460=0,0,(SUMIF(Resource_Planning!$P$49:$P$356,$P665,Resource_Planning!U$49:U$356))/U460-1)</f>
        <v>0</v>
      </c>
      <c r="V665" s="172">
        <f>IF(V460=0,0,(SUMIF(Resource_Planning!$P$49:$P$356,$P665,Resource_Planning!V$49:V$356))/V460-1)</f>
        <v>0</v>
      </c>
      <c r="W665" s="172">
        <f>IF(W460=0,0,(SUMIF(Resource_Planning!$P$49:$P$356,$P665,Resource_Planning!W$49:W$356))/W460-1)</f>
        <v>0</v>
      </c>
      <c r="X665" s="172">
        <f>IF(X460=0,0,(SUMIF(Resource_Planning!$P$49:$P$356,$P665,Resource_Planning!X$49:X$356))/X460-1)</f>
        <v>0</v>
      </c>
      <c r="Y665" s="172">
        <f>IF(Y460=0,0,(SUMIF(Resource_Planning!$P$49:$P$356,$P665,Resource_Planning!Y$49:Y$356))/Y460-1)</f>
        <v>0</v>
      </c>
      <c r="Z665" s="172">
        <f>IF(Z460=0,0,(SUMIF(Resource_Planning!$P$49:$P$356,$P665,Resource_Planning!Z$49:Z$356))/Z460-1)</f>
        <v>0</v>
      </c>
      <c r="AA665" s="172">
        <f>IF(AA460=0,0,(SUMIF(Resource_Planning!$P$49:$P$356,$P665,Resource_Planning!AA$49:AA$356))/AA460-1)</f>
        <v>0</v>
      </c>
      <c r="AB665" s="172">
        <f>IF(AB460=0,0,(SUMIF(Resource_Planning!$P$49:$P$356,$P665,Resource_Planning!AB$49:AB$356))/AB460-1)</f>
        <v>0</v>
      </c>
      <c r="AC665" s="172">
        <f>IF(AC460=0,0,(SUMIF(Resource_Planning!$P$49:$P$356,$P665,Resource_Planning!AC$49:AC$356))/AC460-1)</f>
        <v>0</v>
      </c>
      <c r="AD665" s="172">
        <f>IF(AD460=0,0,(SUMIF(Resource_Planning!$P$49:$P$356,$P665,Resource_Planning!AD$49:AD$356))/AD460-1)</f>
        <v>0</v>
      </c>
      <c r="AE665" s="172">
        <f>IF(AE460=0,0,(SUMIF(Resource_Planning!$P$49:$P$356,$P665,Resource_Planning!AE$49:AE$356))/AE460-1)</f>
        <v>0</v>
      </c>
      <c r="AF665" s="172">
        <f>IF(AF460=0,0,(SUMIF(Resource_Planning!$P$49:$P$356,$P665,Resource_Planning!AF$49:AF$356))/AF460-1)</f>
        <v>0</v>
      </c>
      <c r="AG665" s="172">
        <f>IF(AG460=0,0,(SUMIF(Resource_Planning!$P$49:$P$356,$P665,Resource_Planning!AG$49:AG$356))/AG460-1)</f>
        <v>0</v>
      </c>
      <c r="AH665" s="172">
        <f>IF(AH460=0,0,(SUMIF(Resource_Planning!$P$49:$P$356,$P665,Resource_Planning!AH$49:AH$356))/AH460-1)</f>
        <v>0</v>
      </c>
      <c r="AI665" s="172">
        <f>IF(AI460=0,0,(SUMIF(Resource_Planning!$P$49:$P$356,$P665,Resource_Planning!AI$49:AI$356))/AI460-1)</f>
        <v>0</v>
      </c>
      <c r="AJ665" s="172">
        <f>IF(AJ460=0,0,(SUMIF(Resource_Planning!$P$49:$P$356,$P665,Resource_Planning!AJ$49:AJ$356))/AJ460-1)</f>
        <v>0</v>
      </c>
      <c r="AK665" s="172">
        <f>IF(AK460=0,0,(SUMIF(Resource_Planning!$P$49:$P$356,$P665,Resource_Planning!AK$49:AK$356))/AK460-1)</f>
        <v>0</v>
      </c>
      <c r="AL665" s="172">
        <f>IF(AL460=0,0,(SUMIF(Resource_Planning!$P$49:$P$356,$P665,Resource_Planning!AL$49:AL$356))/AL460-1)</f>
        <v>0</v>
      </c>
      <c r="AM665" s="172">
        <f>IF(AM460=0,0,(SUMIF(Resource_Planning!$P$49:$P$356,$P665,Resource_Planning!AM$49:AM$356))/AM460-1)</f>
        <v>0</v>
      </c>
      <c r="AN665" s="172">
        <f>IF(AN460=0,0,(SUMIF(Resource_Planning!$P$49:$P$356,$P665,Resource_Planning!AN$49:AN$356))/AN460-1)</f>
        <v>0</v>
      </c>
      <c r="AO665" s="172">
        <f>IF(AO460=0,0,(SUMIF(Resource_Planning!$P$49:$P$356,$P665,Resource_Planning!AO$49:AO$356))/AO460-1)</f>
        <v>0</v>
      </c>
      <c r="AP665" s="172">
        <f>IF(AP460=0,0,(SUMIF(Resource_Planning!$P$49:$P$356,$P665,Resource_Planning!AP$49:AP$356))/AP460-1)</f>
        <v>0</v>
      </c>
      <c r="AQ665" s="172">
        <f>IF(AQ460=0,0,(SUMIF(Resource_Planning!$P$49:$P$356,$P665,Resource_Planning!AQ$49:AQ$356))/AQ460-1)</f>
        <v>0</v>
      </c>
      <c r="AR665" s="172">
        <f>IF(AR460=0,0,(SUMIF(Resource_Planning!$P$49:$P$356,$P665,Resource_Planning!AR$49:AR$356))/AR460-1)</f>
        <v>0</v>
      </c>
      <c r="AS665" s="172">
        <f>IF(AS460=0,0,(SUMIF(Resource_Planning!$P$49:$P$356,$P665,Resource_Planning!AS$49:AS$356))/AS460-1)</f>
        <v>0</v>
      </c>
      <c r="AT665" s="172">
        <f>IF(AT460=0,0,(SUMIF(Resource_Planning!$P$49:$P$356,$P665,Resource_Planning!AT$49:AT$356))/AT460-1)</f>
        <v>0</v>
      </c>
      <c r="AU665" s="172">
        <f>IF(AU460=0,0,(SUMIF(Resource_Planning!$P$49:$P$356,$P665,Resource_Planning!AU$49:AU$356))/AU460-1)</f>
        <v>0</v>
      </c>
      <c r="AV665" s="172">
        <f>IF(AV460=0,0,(SUMIF(Resource_Planning!$P$49:$P$356,$P665,Resource_Planning!AV$49:AV$356))/AV460-1)</f>
        <v>0</v>
      </c>
      <c r="AW665" s="172">
        <f>IF(AW460=0,0,(SUMIF(Resource_Planning!$P$49:$P$356,$P665,Resource_Planning!AW$49:AW$356))/AW460-1)</f>
        <v>0</v>
      </c>
      <c r="AX665" s="172">
        <f>IF(AX460=0,0,(SUMIF(Resource_Planning!$P$49:$P$356,$P665,Resource_Planning!AX$49:AX$356))/AX460-1)</f>
        <v>0</v>
      </c>
      <c r="AY665" s="172">
        <f>IF(AY460=0,0,(SUMIF(Resource_Planning!$P$49:$P$356,$P665,Resource_Planning!AY$49:AY$356))/AY460-1)</f>
        <v>0</v>
      </c>
      <c r="AZ665" s="172">
        <f>IF(AZ460=0,0,(SUMIF(Resource_Planning!$P$49:$P$356,$P665,Resource_Planning!AZ$49:AZ$356))/AZ460-1)</f>
        <v>0</v>
      </c>
      <c r="BA665" s="172">
        <f>IF(BA460=0,0,(SUMIF(Resource_Planning!$P$49:$P$356,$P665,Resource_Planning!BA$49:BA$356))/BA460-1)</f>
        <v>0</v>
      </c>
      <c r="BB665" s="172">
        <f>IF(BB460=0,0,(SUMIF(Resource_Planning!$P$49:$P$356,$P665,Resource_Planning!BB$49:BB$356))/BB460-1)</f>
        <v>0</v>
      </c>
    </row>
    <row r="666" s="179" customFormat="1" hidden="1" outlineLevel="1">
      <c r="E666" s="37"/>
      <c r="K666" s="37"/>
      <c r="L666" s="37"/>
      <c r="M666" s="37"/>
      <c r="N666" s="37"/>
      <c r="P666" s="183">
        <f t="shared" si="109"/>
        <v>0</v>
      </c>
      <c r="Q666" s="37"/>
      <c r="R666" s="184"/>
      <c r="S666" s="172">
        <f>IF(S461=0,0,(SUMIF(Resource_Planning!$P$49:$P$356,$P666,Resource_Planning!S$49:S$356))/S461-1)</f>
        <v>0</v>
      </c>
      <c r="T666" s="172">
        <f>IF(T461=0,0,(SUMIF(Resource_Planning!$P$49:$P$356,$P666,Resource_Planning!T$49:T$356))/T461-1)</f>
        <v>0</v>
      </c>
      <c r="U666" s="172">
        <f>IF(U461=0,0,(SUMIF(Resource_Planning!$P$49:$P$356,$P666,Resource_Planning!U$49:U$356))/U461-1)</f>
        <v>0</v>
      </c>
      <c r="V666" s="172">
        <f>IF(V461=0,0,(SUMIF(Resource_Planning!$P$49:$P$356,$P666,Resource_Planning!V$49:V$356))/V461-1)</f>
        <v>0</v>
      </c>
      <c r="W666" s="172">
        <f>IF(W461=0,0,(SUMIF(Resource_Planning!$P$49:$P$356,$P666,Resource_Planning!W$49:W$356))/W461-1)</f>
        <v>0</v>
      </c>
      <c r="X666" s="172">
        <f>IF(X461=0,0,(SUMIF(Resource_Planning!$P$49:$P$356,$P666,Resource_Planning!X$49:X$356))/X461-1)</f>
        <v>0</v>
      </c>
      <c r="Y666" s="172">
        <f>IF(Y461=0,0,(SUMIF(Resource_Planning!$P$49:$P$356,$P666,Resource_Planning!Y$49:Y$356))/Y461-1)</f>
        <v>0</v>
      </c>
      <c r="Z666" s="172">
        <f>IF(Z461=0,0,(SUMIF(Resource_Planning!$P$49:$P$356,$P666,Resource_Planning!Z$49:Z$356))/Z461-1)</f>
        <v>0</v>
      </c>
      <c r="AA666" s="172">
        <f>IF(AA461=0,0,(SUMIF(Resource_Planning!$P$49:$P$356,$P666,Resource_Planning!AA$49:AA$356))/AA461-1)</f>
        <v>0</v>
      </c>
      <c r="AB666" s="172">
        <f>IF(AB461=0,0,(SUMIF(Resource_Planning!$P$49:$P$356,$P666,Resource_Planning!AB$49:AB$356))/AB461-1)</f>
        <v>0</v>
      </c>
      <c r="AC666" s="172">
        <f>IF(AC461=0,0,(SUMIF(Resource_Planning!$P$49:$P$356,$P666,Resource_Planning!AC$49:AC$356))/AC461-1)</f>
        <v>0</v>
      </c>
      <c r="AD666" s="172">
        <f>IF(AD461=0,0,(SUMIF(Resource_Planning!$P$49:$P$356,$P666,Resource_Planning!AD$49:AD$356))/AD461-1)</f>
        <v>0</v>
      </c>
      <c r="AE666" s="172">
        <f>IF(AE461=0,0,(SUMIF(Resource_Planning!$P$49:$P$356,$P666,Resource_Planning!AE$49:AE$356))/AE461-1)</f>
        <v>0</v>
      </c>
      <c r="AF666" s="172">
        <f>IF(AF461=0,0,(SUMIF(Resource_Planning!$P$49:$P$356,$P666,Resource_Planning!AF$49:AF$356))/AF461-1)</f>
        <v>0</v>
      </c>
      <c r="AG666" s="172">
        <f>IF(AG461=0,0,(SUMIF(Resource_Planning!$P$49:$P$356,$P666,Resource_Planning!AG$49:AG$356))/AG461-1)</f>
        <v>0</v>
      </c>
      <c r="AH666" s="172">
        <f>IF(AH461=0,0,(SUMIF(Resource_Planning!$P$49:$P$356,$P666,Resource_Planning!AH$49:AH$356))/AH461-1)</f>
        <v>0</v>
      </c>
      <c r="AI666" s="172">
        <f>IF(AI461=0,0,(SUMIF(Resource_Planning!$P$49:$P$356,$P666,Resource_Planning!AI$49:AI$356))/AI461-1)</f>
        <v>0</v>
      </c>
      <c r="AJ666" s="172">
        <f>IF(AJ461=0,0,(SUMIF(Resource_Planning!$P$49:$P$356,$P666,Resource_Planning!AJ$49:AJ$356))/AJ461-1)</f>
        <v>0</v>
      </c>
      <c r="AK666" s="172">
        <f>IF(AK461=0,0,(SUMIF(Resource_Planning!$P$49:$P$356,$P666,Resource_Planning!AK$49:AK$356))/AK461-1)</f>
        <v>0</v>
      </c>
      <c r="AL666" s="172">
        <f>IF(AL461=0,0,(SUMIF(Resource_Planning!$P$49:$P$356,$P666,Resource_Planning!AL$49:AL$356))/AL461-1)</f>
        <v>0</v>
      </c>
      <c r="AM666" s="172">
        <f>IF(AM461=0,0,(SUMIF(Resource_Planning!$P$49:$P$356,$P666,Resource_Planning!AM$49:AM$356))/AM461-1)</f>
        <v>0</v>
      </c>
      <c r="AN666" s="172">
        <f>IF(AN461=0,0,(SUMIF(Resource_Planning!$P$49:$P$356,$P666,Resource_Planning!AN$49:AN$356))/AN461-1)</f>
        <v>0</v>
      </c>
      <c r="AO666" s="172">
        <f>IF(AO461=0,0,(SUMIF(Resource_Planning!$P$49:$P$356,$P666,Resource_Planning!AO$49:AO$356))/AO461-1)</f>
        <v>0</v>
      </c>
      <c r="AP666" s="172">
        <f>IF(AP461=0,0,(SUMIF(Resource_Planning!$P$49:$P$356,$P666,Resource_Planning!AP$49:AP$356))/AP461-1)</f>
        <v>0</v>
      </c>
      <c r="AQ666" s="172">
        <f>IF(AQ461=0,0,(SUMIF(Resource_Planning!$P$49:$P$356,$P666,Resource_Planning!AQ$49:AQ$356))/AQ461-1)</f>
        <v>0</v>
      </c>
      <c r="AR666" s="172">
        <f>IF(AR461=0,0,(SUMIF(Resource_Planning!$P$49:$P$356,$P666,Resource_Planning!AR$49:AR$356))/AR461-1)</f>
        <v>0</v>
      </c>
      <c r="AS666" s="172">
        <f>IF(AS461=0,0,(SUMIF(Resource_Planning!$P$49:$P$356,$P666,Resource_Planning!AS$49:AS$356))/AS461-1)</f>
        <v>0</v>
      </c>
      <c r="AT666" s="172">
        <f>IF(AT461=0,0,(SUMIF(Resource_Planning!$P$49:$P$356,$P666,Resource_Planning!AT$49:AT$356))/AT461-1)</f>
        <v>0</v>
      </c>
      <c r="AU666" s="172">
        <f>IF(AU461=0,0,(SUMIF(Resource_Planning!$P$49:$P$356,$P666,Resource_Planning!AU$49:AU$356))/AU461-1)</f>
        <v>0</v>
      </c>
      <c r="AV666" s="172">
        <f>IF(AV461=0,0,(SUMIF(Resource_Planning!$P$49:$P$356,$P666,Resource_Planning!AV$49:AV$356))/AV461-1)</f>
        <v>0</v>
      </c>
      <c r="AW666" s="172">
        <f>IF(AW461=0,0,(SUMIF(Resource_Planning!$P$49:$P$356,$P666,Resource_Planning!AW$49:AW$356))/AW461-1)</f>
        <v>0</v>
      </c>
      <c r="AX666" s="172">
        <f>IF(AX461=0,0,(SUMIF(Resource_Planning!$P$49:$P$356,$P666,Resource_Planning!AX$49:AX$356))/AX461-1)</f>
        <v>0</v>
      </c>
      <c r="AY666" s="172">
        <f>IF(AY461=0,0,(SUMIF(Resource_Planning!$P$49:$P$356,$P666,Resource_Planning!AY$49:AY$356))/AY461-1)</f>
        <v>0</v>
      </c>
      <c r="AZ666" s="172">
        <f>IF(AZ461=0,0,(SUMIF(Resource_Planning!$P$49:$P$356,$P666,Resource_Planning!AZ$49:AZ$356))/AZ461-1)</f>
        <v>0</v>
      </c>
      <c r="BA666" s="172">
        <f>IF(BA461=0,0,(SUMIF(Resource_Planning!$P$49:$P$356,$P666,Resource_Planning!BA$49:BA$356))/BA461-1)</f>
        <v>0</v>
      </c>
      <c r="BB666" s="172">
        <f>IF(BB461=0,0,(SUMIF(Resource_Planning!$P$49:$P$356,$P666,Resource_Planning!BB$49:BB$356))/BB461-1)</f>
        <v>0</v>
      </c>
    </row>
    <row r="667" s="179" customFormat="1" hidden="1" outlineLevel="1">
      <c r="E667" s="37"/>
      <c r="K667" s="37"/>
      <c r="L667" s="37"/>
      <c r="M667" s="37"/>
      <c r="N667" s="37"/>
      <c r="P667" s="183">
        <f t="shared" si="109"/>
        <v>0</v>
      </c>
      <c r="Q667" s="37"/>
      <c r="R667" s="184"/>
      <c r="S667" s="172">
        <f>IF(S462=0,0,(SUMIF(Resource_Planning!$P$49:$P$356,$P667,Resource_Planning!S$49:S$356))/S462-1)</f>
        <v>0</v>
      </c>
      <c r="T667" s="172">
        <f>IF(T462=0,0,(SUMIF(Resource_Planning!$P$49:$P$356,$P667,Resource_Planning!T$49:T$356))/T462-1)</f>
        <v>0</v>
      </c>
      <c r="U667" s="172">
        <f>IF(U462=0,0,(SUMIF(Resource_Planning!$P$49:$P$356,$P667,Resource_Planning!U$49:U$356))/U462-1)</f>
        <v>0</v>
      </c>
      <c r="V667" s="172">
        <f>IF(V462=0,0,(SUMIF(Resource_Planning!$P$49:$P$356,$P667,Resource_Planning!V$49:V$356))/V462-1)</f>
        <v>0</v>
      </c>
      <c r="W667" s="172">
        <f>IF(W462=0,0,(SUMIF(Resource_Planning!$P$49:$P$356,$P667,Resource_Planning!W$49:W$356))/W462-1)</f>
        <v>0</v>
      </c>
      <c r="X667" s="172">
        <f>IF(X462=0,0,(SUMIF(Resource_Planning!$P$49:$P$356,$P667,Resource_Planning!X$49:X$356))/X462-1)</f>
        <v>0</v>
      </c>
      <c r="Y667" s="172">
        <f>IF(Y462=0,0,(SUMIF(Resource_Planning!$P$49:$P$356,$P667,Resource_Planning!Y$49:Y$356))/Y462-1)</f>
        <v>0</v>
      </c>
      <c r="Z667" s="172">
        <f>IF(Z462=0,0,(SUMIF(Resource_Planning!$P$49:$P$356,$P667,Resource_Planning!Z$49:Z$356))/Z462-1)</f>
        <v>0</v>
      </c>
      <c r="AA667" s="172">
        <f>IF(AA462=0,0,(SUMIF(Resource_Planning!$P$49:$P$356,$P667,Resource_Planning!AA$49:AA$356))/AA462-1)</f>
        <v>0</v>
      </c>
      <c r="AB667" s="172">
        <f>IF(AB462=0,0,(SUMIF(Resource_Planning!$P$49:$P$356,$P667,Resource_Planning!AB$49:AB$356))/AB462-1)</f>
        <v>0</v>
      </c>
      <c r="AC667" s="172">
        <f>IF(AC462=0,0,(SUMIF(Resource_Planning!$P$49:$P$356,$P667,Resource_Planning!AC$49:AC$356))/AC462-1)</f>
        <v>0</v>
      </c>
      <c r="AD667" s="172">
        <f>IF(AD462=0,0,(SUMIF(Resource_Planning!$P$49:$P$356,$P667,Resource_Planning!AD$49:AD$356))/AD462-1)</f>
        <v>0</v>
      </c>
      <c r="AE667" s="172">
        <f>IF(AE462=0,0,(SUMIF(Resource_Planning!$P$49:$P$356,$P667,Resource_Planning!AE$49:AE$356))/AE462-1)</f>
        <v>0</v>
      </c>
      <c r="AF667" s="172">
        <f>IF(AF462=0,0,(SUMIF(Resource_Planning!$P$49:$P$356,$P667,Resource_Planning!AF$49:AF$356))/AF462-1)</f>
        <v>0</v>
      </c>
      <c r="AG667" s="172">
        <f>IF(AG462=0,0,(SUMIF(Resource_Planning!$P$49:$P$356,$P667,Resource_Planning!AG$49:AG$356))/AG462-1)</f>
        <v>0</v>
      </c>
      <c r="AH667" s="172">
        <f>IF(AH462=0,0,(SUMIF(Resource_Planning!$P$49:$P$356,$P667,Resource_Planning!AH$49:AH$356))/AH462-1)</f>
        <v>0</v>
      </c>
      <c r="AI667" s="172">
        <f>IF(AI462=0,0,(SUMIF(Resource_Planning!$P$49:$P$356,$P667,Resource_Planning!AI$49:AI$356))/AI462-1)</f>
        <v>0</v>
      </c>
      <c r="AJ667" s="172">
        <f>IF(AJ462=0,0,(SUMIF(Resource_Planning!$P$49:$P$356,$P667,Resource_Planning!AJ$49:AJ$356))/AJ462-1)</f>
        <v>0</v>
      </c>
      <c r="AK667" s="172">
        <f>IF(AK462=0,0,(SUMIF(Resource_Planning!$P$49:$P$356,$P667,Resource_Planning!AK$49:AK$356))/AK462-1)</f>
        <v>0</v>
      </c>
      <c r="AL667" s="172">
        <f>IF(AL462=0,0,(SUMIF(Resource_Planning!$P$49:$P$356,$P667,Resource_Planning!AL$49:AL$356))/AL462-1)</f>
        <v>0</v>
      </c>
      <c r="AM667" s="172">
        <f>IF(AM462=0,0,(SUMIF(Resource_Planning!$P$49:$P$356,$P667,Resource_Planning!AM$49:AM$356))/AM462-1)</f>
        <v>0</v>
      </c>
      <c r="AN667" s="172">
        <f>IF(AN462=0,0,(SUMIF(Resource_Planning!$P$49:$P$356,$P667,Resource_Planning!AN$49:AN$356))/AN462-1)</f>
        <v>0</v>
      </c>
      <c r="AO667" s="172">
        <f>IF(AO462=0,0,(SUMIF(Resource_Planning!$P$49:$P$356,$P667,Resource_Planning!AO$49:AO$356))/AO462-1)</f>
        <v>0</v>
      </c>
      <c r="AP667" s="172">
        <f>IF(AP462=0,0,(SUMIF(Resource_Planning!$P$49:$P$356,$P667,Resource_Planning!AP$49:AP$356))/AP462-1)</f>
        <v>0</v>
      </c>
      <c r="AQ667" s="172">
        <f>IF(AQ462=0,0,(SUMIF(Resource_Planning!$P$49:$P$356,$P667,Resource_Planning!AQ$49:AQ$356))/AQ462-1)</f>
        <v>0</v>
      </c>
      <c r="AR667" s="172">
        <f>IF(AR462=0,0,(SUMIF(Resource_Planning!$P$49:$P$356,$P667,Resource_Planning!AR$49:AR$356))/AR462-1)</f>
        <v>0</v>
      </c>
      <c r="AS667" s="172">
        <f>IF(AS462=0,0,(SUMIF(Resource_Planning!$P$49:$P$356,$P667,Resource_Planning!AS$49:AS$356))/AS462-1)</f>
        <v>0</v>
      </c>
      <c r="AT667" s="172">
        <f>IF(AT462=0,0,(SUMIF(Resource_Planning!$P$49:$P$356,$P667,Resource_Planning!AT$49:AT$356))/AT462-1)</f>
        <v>0</v>
      </c>
      <c r="AU667" s="172">
        <f>IF(AU462=0,0,(SUMIF(Resource_Planning!$P$49:$P$356,$P667,Resource_Planning!AU$49:AU$356))/AU462-1)</f>
        <v>0</v>
      </c>
      <c r="AV667" s="172">
        <f>IF(AV462=0,0,(SUMIF(Resource_Planning!$P$49:$P$356,$P667,Resource_Planning!AV$49:AV$356))/AV462-1)</f>
        <v>0</v>
      </c>
      <c r="AW667" s="172">
        <f>IF(AW462=0,0,(SUMIF(Resource_Planning!$P$49:$P$356,$P667,Resource_Planning!AW$49:AW$356))/AW462-1)</f>
        <v>0</v>
      </c>
      <c r="AX667" s="172">
        <f>IF(AX462=0,0,(SUMIF(Resource_Planning!$P$49:$P$356,$P667,Resource_Planning!AX$49:AX$356))/AX462-1)</f>
        <v>0</v>
      </c>
      <c r="AY667" s="172">
        <f>IF(AY462=0,0,(SUMIF(Resource_Planning!$P$49:$P$356,$P667,Resource_Planning!AY$49:AY$356))/AY462-1)</f>
        <v>0</v>
      </c>
      <c r="AZ667" s="172">
        <f>IF(AZ462=0,0,(SUMIF(Resource_Planning!$P$49:$P$356,$P667,Resource_Planning!AZ$49:AZ$356))/AZ462-1)</f>
        <v>0</v>
      </c>
      <c r="BA667" s="172">
        <f>IF(BA462=0,0,(SUMIF(Resource_Planning!$P$49:$P$356,$P667,Resource_Planning!BA$49:BA$356))/BA462-1)</f>
        <v>0</v>
      </c>
      <c r="BB667" s="172">
        <f>IF(BB462=0,0,(SUMIF(Resource_Planning!$P$49:$P$356,$P667,Resource_Planning!BB$49:BB$356))/BB462-1)</f>
        <v>0</v>
      </c>
    </row>
    <row r="668" s="179" customFormat="1" hidden="1" outlineLevel="1">
      <c r="E668" s="37"/>
      <c r="K668" s="37"/>
      <c r="L668" s="37"/>
      <c r="M668" s="37"/>
      <c r="N668" s="37"/>
      <c r="P668" s="183">
        <f t="shared" si="109"/>
        <v>0</v>
      </c>
      <c r="Q668" s="37"/>
      <c r="R668" s="184"/>
      <c r="S668" s="172">
        <f>IF(S463=0,0,(SUMIF(Resource_Planning!$P$49:$P$356,$P668,Resource_Planning!S$49:S$356))/S463-1)</f>
        <v>0</v>
      </c>
      <c r="T668" s="172">
        <f>IF(T463=0,0,(SUMIF(Resource_Planning!$P$49:$P$356,$P668,Resource_Planning!T$49:T$356))/T463-1)</f>
        <v>0</v>
      </c>
      <c r="U668" s="172">
        <f>IF(U463=0,0,(SUMIF(Resource_Planning!$P$49:$P$356,$P668,Resource_Planning!U$49:U$356))/U463-1)</f>
        <v>0</v>
      </c>
      <c r="V668" s="172">
        <f>IF(V463=0,0,(SUMIF(Resource_Planning!$P$49:$P$356,$P668,Resource_Planning!V$49:V$356))/V463-1)</f>
        <v>0</v>
      </c>
      <c r="W668" s="172">
        <f>IF(W463=0,0,(SUMIF(Resource_Planning!$P$49:$P$356,$P668,Resource_Planning!W$49:W$356))/W463-1)</f>
        <v>0</v>
      </c>
      <c r="X668" s="172">
        <f>IF(X463=0,0,(SUMIF(Resource_Planning!$P$49:$P$356,$P668,Resource_Planning!X$49:X$356))/X463-1)</f>
        <v>0</v>
      </c>
      <c r="Y668" s="172">
        <f>IF(Y463=0,0,(SUMIF(Resource_Planning!$P$49:$P$356,$P668,Resource_Planning!Y$49:Y$356))/Y463-1)</f>
        <v>0</v>
      </c>
      <c r="Z668" s="172">
        <f>IF(Z463=0,0,(SUMIF(Resource_Planning!$P$49:$P$356,$P668,Resource_Planning!Z$49:Z$356))/Z463-1)</f>
        <v>0</v>
      </c>
      <c r="AA668" s="172">
        <f>IF(AA463=0,0,(SUMIF(Resource_Planning!$P$49:$P$356,$P668,Resource_Planning!AA$49:AA$356))/AA463-1)</f>
        <v>0</v>
      </c>
      <c r="AB668" s="172">
        <f>IF(AB463=0,0,(SUMIF(Resource_Planning!$P$49:$P$356,$P668,Resource_Planning!AB$49:AB$356))/AB463-1)</f>
        <v>0</v>
      </c>
      <c r="AC668" s="172">
        <f>IF(AC463=0,0,(SUMIF(Resource_Planning!$P$49:$P$356,$P668,Resource_Planning!AC$49:AC$356))/AC463-1)</f>
        <v>0</v>
      </c>
      <c r="AD668" s="172">
        <f>IF(AD463=0,0,(SUMIF(Resource_Planning!$P$49:$P$356,$P668,Resource_Planning!AD$49:AD$356))/AD463-1)</f>
        <v>0</v>
      </c>
      <c r="AE668" s="172">
        <f>IF(AE463=0,0,(SUMIF(Resource_Planning!$P$49:$P$356,$P668,Resource_Planning!AE$49:AE$356))/AE463-1)</f>
        <v>0</v>
      </c>
      <c r="AF668" s="172">
        <f>IF(AF463=0,0,(SUMIF(Resource_Planning!$P$49:$P$356,$P668,Resource_Planning!AF$49:AF$356))/AF463-1)</f>
        <v>0</v>
      </c>
      <c r="AG668" s="172">
        <f>IF(AG463=0,0,(SUMIF(Resource_Planning!$P$49:$P$356,$P668,Resource_Planning!AG$49:AG$356))/AG463-1)</f>
        <v>0</v>
      </c>
      <c r="AH668" s="172">
        <f>IF(AH463=0,0,(SUMIF(Resource_Planning!$P$49:$P$356,$P668,Resource_Planning!AH$49:AH$356))/AH463-1)</f>
        <v>0</v>
      </c>
      <c r="AI668" s="172">
        <f>IF(AI463=0,0,(SUMIF(Resource_Planning!$P$49:$P$356,$P668,Resource_Planning!AI$49:AI$356))/AI463-1)</f>
        <v>0</v>
      </c>
      <c r="AJ668" s="172">
        <f>IF(AJ463=0,0,(SUMIF(Resource_Planning!$P$49:$P$356,$P668,Resource_Planning!AJ$49:AJ$356))/AJ463-1)</f>
        <v>0</v>
      </c>
      <c r="AK668" s="172">
        <f>IF(AK463=0,0,(SUMIF(Resource_Planning!$P$49:$P$356,$P668,Resource_Planning!AK$49:AK$356))/AK463-1)</f>
        <v>0</v>
      </c>
      <c r="AL668" s="172">
        <f>IF(AL463=0,0,(SUMIF(Resource_Planning!$P$49:$P$356,$P668,Resource_Planning!AL$49:AL$356))/AL463-1)</f>
        <v>0</v>
      </c>
      <c r="AM668" s="172">
        <f>IF(AM463=0,0,(SUMIF(Resource_Planning!$P$49:$P$356,$P668,Resource_Planning!AM$49:AM$356))/AM463-1)</f>
        <v>0</v>
      </c>
      <c r="AN668" s="172">
        <f>IF(AN463=0,0,(SUMIF(Resource_Planning!$P$49:$P$356,$P668,Resource_Planning!AN$49:AN$356))/AN463-1)</f>
        <v>0</v>
      </c>
      <c r="AO668" s="172">
        <f>IF(AO463=0,0,(SUMIF(Resource_Planning!$P$49:$P$356,$P668,Resource_Planning!AO$49:AO$356))/AO463-1)</f>
        <v>0</v>
      </c>
      <c r="AP668" s="172">
        <f>IF(AP463=0,0,(SUMIF(Resource_Planning!$P$49:$P$356,$P668,Resource_Planning!AP$49:AP$356))/AP463-1)</f>
        <v>0</v>
      </c>
      <c r="AQ668" s="172">
        <f>IF(AQ463=0,0,(SUMIF(Resource_Planning!$P$49:$P$356,$P668,Resource_Planning!AQ$49:AQ$356))/AQ463-1)</f>
        <v>0</v>
      </c>
      <c r="AR668" s="172">
        <f>IF(AR463=0,0,(SUMIF(Resource_Planning!$P$49:$P$356,$P668,Resource_Planning!AR$49:AR$356))/AR463-1)</f>
        <v>0</v>
      </c>
      <c r="AS668" s="172">
        <f>IF(AS463=0,0,(SUMIF(Resource_Planning!$P$49:$P$356,$P668,Resource_Planning!AS$49:AS$356))/AS463-1)</f>
        <v>0</v>
      </c>
      <c r="AT668" s="172">
        <f>IF(AT463=0,0,(SUMIF(Resource_Planning!$P$49:$P$356,$P668,Resource_Planning!AT$49:AT$356))/AT463-1)</f>
        <v>0</v>
      </c>
      <c r="AU668" s="172">
        <f>IF(AU463=0,0,(SUMIF(Resource_Planning!$P$49:$P$356,$P668,Resource_Planning!AU$49:AU$356))/AU463-1)</f>
        <v>0</v>
      </c>
      <c r="AV668" s="172">
        <f>IF(AV463=0,0,(SUMIF(Resource_Planning!$P$49:$P$356,$P668,Resource_Planning!AV$49:AV$356))/AV463-1)</f>
        <v>0</v>
      </c>
      <c r="AW668" s="172">
        <f>IF(AW463=0,0,(SUMIF(Resource_Planning!$P$49:$P$356,$P668,Resource_Planning!AW$49:AW$356))/AW463-1)</f>
        <v>0</v>
      </c>
      <c r="AX668" s="172">
        <f>IF(AX463=0,0,(SUMIF(Resource_Planning!$P$49:$P$356,$P668,Resource_Planning!AX$49:AX$356))/AX463-1)</f>
        <v>0</v>
      </c>
      <c r="AY668" s="172">
        <f>IF(AY463=0,0,(SUMIF(Resource_Planning!$P$49:$P$356,$P668,Resource_Planning!AY$49:AY$356))/AY463-1)</f>
        <v>0</v>
      </c>
      <c r="AZ668" s="172">
        <f>IF(AZ463=0,0,(SUMIF(Resource_Planning!$P$49:$P$356,$P668,Resource_Planning!AZ$49:AZ$356))/AZ463-1)</f>
        <v>0</v>
      </c>
      <c r="BA668" s="172">
        <f>IF(BA463=0,0,(SUMIF(Resource_Planning!$P$49:$P$356,$P668,Resource_Planning!BA$49:BA$356))/BA463-1)</f>
        <v>0</v>
      </c>
      <c r="BB668" s="172">
        <f>IF(BB463=0,0,(SUMIF(Resource_Planning!$P$49:$P$356,$P668,Resource_Planning!BB$49:BB$356))/BB463-1)</f>
        <v>0</v>
      </c>
    </row>
    <row r="669" s="179" customFormat="1" hidden="1" outlineLevel="1">
      <c r="E669" s="37"/>
      <c r="K669" s="37"/>
      <c r="L669" s="37"/>
      <c r="M669" s="37"/>
      <c r="N669" s="37"/>
      <c r="P669" s="183">
        <f t="shared" si="109"/>
        <v>0</v>
      </c>
      <c r="Q669" s="37"/>
      <c r="R669" s="184"/>
      <c r="S669" s="172">
        <f>IF(S464=0,0,(SUMIF(Resource_Planning!$P$49:$P$356,$P669,Resource_Planning!S$49:S$356))/S464-1)</f>
        <v>0</v>
      </c>
      <c r="T669" s="172">
        <f>IF(T464=0,0,(SUMIF(Resource_Planning!$P$49:$P$356,$P669,Resource_Planning!T$49:T$356))/T464-1)</f>
        <v>0</v>
      </c>
      <c r="U669" s="172">
        <f>IF(U464=0,0,(SUMIF(Resource_Planning!$P$49:$P$356,$P669,Resource_Planning!U$49:U$356))/U464-1)</f>
        <v>0</v>
      </c>
      <c r="V669" s="172">
        <f>IF(V464=0,0,(SUMIF(Resource_Planning!$P$49:$P$356,$P669,Resource_Planning!V$49:V$356))/V464-1)</f>
        <v>0</v>
      </c>
      <c r="W669" s="172">
        <f>IF(W464=0,0,(SUMIF(Resource_Planning!$P$49:$P$356,$P669,Resource_Planning!W$49:W$356))/W464-1)</f>
        <v>0</v>
      </c>
      <c r="X669" s="172">
        <f>IF(X464=0,0,(SUMIF(Resource_Planning!$P$49:$P$356,$P669,Resource_Planning!X$49:X$356))/X464-1)</f>
        <v>0</v>
      </c>
      <c r="Y669" s="172">
        <f>IF(Y464=0,0,(SUMIF(Resource_Planning!$P$49:$P$356,$P669,Resource_Planning!Y$49:Y$356))/Y464-1)</f>
        <v>0</v>
      </c>
      <c r="Z669" s="172">
        <f>IF(Z464=0,0,(SUMIF(Resource_Planning!$P$49:$P$356,$P669,Resource_Planning!Z$49:Z$356))/Z464-1)</f>
        <v>0</v>
      </c>
      <c r="AA669" s="172">
        <f>IF(AA464=0,0,(SUMIF(Resource_Planning!$P$49:$P$356,$P669,Resource_Planning!AA$49:AA$356))/AA464-1)</f>
        <v>0</v>
      </c>
      <c r="AB669" s="172">
        <f>IF(AB464=0,0,(SUMIF(Resource_Planning!$P$49:$P$356,$P669,Resource_Planning!AB$49:AB$356))/AB464-1)</f>
        <v>0</v>
      </c>
      <c r="AC669" s="172">
        <f>IF(AC464=0,0,(SUMIF(Resource_Planning!$P$49:$P$356,$P669,Resource_Planning!AC$49:AC$356))/AC464-1)</f>
        <v>0</v>
      </c>
      <c r="AD669" s="172">
        <f>IF(AD464=0,0,(SUMIF(Resource_Planning!$P$49:$P$356,$P669,Resource_Planning!AD$49:AD$356))/AD464-1)</f>
        <v>0</v>
      </c>
      <c r="AE669" s="172">
        <f>IF(AE464=0,0,(SUMIF(Resource_Planning!$P$49:$P$356,$P669,Resource_Planning!AE$49:AE$356))/AE464-1)</f>
        <v>0</v>
      </c>
      <c r="AF669" s="172">
        <f>IF(AF464=0,0,(SUMIF(Resource_Planning!$P$49:$P$356,$P669,Resource_Planning!AF$49:AF$356))/AF464-1)</f>
        <v>0</v>
      </c>
      <c r="AG669" s="172">
        <f>IF(AG464=0,0,(SUMIF(Resource_Planning!$P$49:$P$356,$P669,Resource_Planning!AG$49:AG$356))/AG464-1)</f>
        <v>0</v>
      </c>
      <c r="AH669" s="172">
        <f>IF(AH464=0,0,(SUMIF(Resource_Planning!$P$49:$P$356,$P669,Resource_Planning!AH$49:AH$356))/AH464-1)</f>
        <v>0</v>
      </c>
      <c r="AI669" s="172">
        <f>IF(AI464=0,0,(SUMIF(Resource_Planning!$P$49:$P$356,$P669,Resource_Planning!AI$49:AI$356))/AI464-1)</f>
        <v>0</v>
      </c>
      <c r="AJ669" s="172">
        <f>IF(AJ464=0,0,(SUMIF(Resource_Planning!$P$49:$P$356,$P669,Resource_Planning!AJ$49:AJ$356))/AJ464-1)</f>
        <v>0</v>
      </c>
      <c r="AK669" s="172">
        <f>IF(AK464=0,0,(SUMIF(Resource_Planning!$P$49:$P$356,$P669,Resource_Planning!AK$49:AK$356))/AK464-1)</f>
        <v>0</v>
      </c>
      <c r="AL669" s="172">
        <f>IF(AL464=0,0,(SUMIF(Resource_Planning!$P$49:$P$356,$P669,Resource_Planning!AL$49:AL$356))/AL464-1)</f>
        <v>0</v>
      </c>
      <c r="AM669" s="172">
        <f>IF(AM464=0,0,(SUMIF(Resource_Planning!$P$49:$P$356,$P669,Resource_Planning!AM$49:AM$356))/AM464-1)</f>
        <v>0</v>
      </c>
      <c r="AN669" s="172">
        <f>IF(AN464=0,0,(SUMIF(Resource_Planning!$P$49:$P$356,$P669,Resource_Planning!AN$49:AN$356))/AN464-1)</f>
        <v>0</v>
      </c>
      <c r="AO669" s="172">
        <f>IF(AO464=0,0,(SUMIF(Resource_Planning!$P$49:$P$356,$P669,Resource_Planning!AO$49:AO$356))/AO464-1)</f>
        <v>0</v>
      </c>
      <c r="AP669" s="172">
        <f>IF(AP464=0,0,(SUMIF(Resource_Planning!$P$49:$P$356,$P669,Resource_Planning!AP$49:AP$356))/AP464-1)</f>
        <v>0</v>
      </c>
      <c r="AQ669" s="172">
        <f>IF(AQ464=0,0,(SUMIF(Resource_Planning!$P$49:$P$356,$P669,Resource_Planning!AQ$49:AQ$356))/AQ464-1)</f>
        <v>0</v>
      </c>
      <c r="AR669" s="172">
        <f>IF(AR464=0,0,(SUMIF(Resource_Planning!$P$49:$P$356,$P669,Resource_Planning!AR$49:AR$356))/AR464-1)</f>
        <v>0</v>
      </c>
      <c r="AS669" s="172">
        <f>IF(AS464=0,0,(SUMIF(Resource_Planning!$P$49:$P$356,$P669,Resource_Planning!AS$49:AS$356))/AS464-1)</f>
        <v>0</v>
      </c>
      <c r="AT669" s="172">
        <f>IF(AT464=0,0,(SUMIF(Resource_Planning!$P$49:$P$356,$P669,Resource_Planning!AT$49:AT$356))/AT464-1)</f>
        <v>0</v>
      </c>
      <c r="AU669" s="172">
        <f>IF(AU464=0,0,(SUMIF(Resource_Planning!$P$49:$P$356,$P669,Resource_Planning!AU$49:AU$356))/AU464-1)</f>
        <v>0</v>
      </c>
      <c r="AV669" s="172">
        <f>IF(AV464=0,0,(SUMIF(Resource_Planning!$P$49:$P$356,$P669,Resource_Planning!AV$49:AV$356))/AV464-1)</f>
        <v>0</v>
      </c>
      <c r="AW669" s="172">
        <f>IF(AW464=0,0,(SUMIF(Resource_Planning!$P$49:$P$356,$P669,Resource_Planning!AW$49:AW$356))/AW464-1)</f>
        <v>0</v>
      </c>
      <c r="AX669" s="172">
        <f>IF(AX464=0,0,(SUMIF(Resource_Planning!$P$49:$P$356,$P669,Resource_Planning!AX$49:AX$356))/AX464-1)</f>
        <v>0</v>
      </c>
      <c r="AY669" s="172">
        <f>IF(AY464=0,0,(SUMIF(Resource_Planning!$P$49:$P$356,$P669,Resource_Planning!AY$49:AY$356))/AY464-1)</f>
        <v>0</v>
      </c>
      <c r="AZ669" s="172">
        <f>IF(AZ464=0,0,(SUMIF(Resource_Planning!$P$49:$P$356,$P669,Resource_Planning!AZ$49:AZ$356))/AZ464-1)</f>
        <v>0</v>
      </c>
      <c r="BA669" s="172">
        <f>IF(BA464=0,0,(SUMIF(Resource_Planning!$P$49:$P$356,$P669,Resource_Planning!BA$49:BA$356))/BA464-1)</f>
        <v>0</v>
      </c>
      <c r="BB669" s="172">
        <f>IF(BB464=0,0,(SUMIF(Resource_Planning!$P$49:$P$356,$P669,Resource_Planning!BB$49:BB$356))/BB464-1)</f>
        <v>0</v>
      </c>
    </row>
    <row r="670" s="179" customFormat="1" hidden="1" outlineLevel="1">
      <c r="E670" s="37"/>
      <c r="K670" s="37"/>
      <c r="L670" s="37"/>
      <c r="M670" s="37"/>
      <c r="N670" s="37"/>
      <c r="P670" s="183">
        <f t="shared" si="109"/>
        <v>0</v>
      </c>
      <c r="Q670" s="37"/>
      <c r="R670" s="184"/>
      <c r="S670" s="172">
        <f>IF(S465=0,0,(SUMIF(Resource_Planning!$P$49:$P$356,$P670,Resource_Planning!S$49:S$356))/S465-1)</f>
        <v>0</v>
      </c>
      <c r="T670" s="172">
        <f>IF(T465=0,0,(SUMIF(Resource_Planning!$P$49:$P$356,$P670,Resource_Planning!T$49:T$356))/T465-1)</f>
        <v>0</v>
      </c>
      <c r="U670" s="172">
        <f>IF(U465=0,0,(SUMIF(Resource_Planning!$P$49:$P$356,$P670,Resource_Planning!U$49:U$356))/U465-1)</f>
        <v>0</v>
      </c>
      <c r="V670" s="172">
        <f>IF(V465=0,0,(SUMIF(Resource_Planning!$P$49:$P$356,$P670,Resource_Planning!V$49:V$356))/V465-1)</f>
        <v>0</v>
      </c>
      <c r="W670" s="172">
        <f>IF(W465=0,0,(SUMIF(Resource_Planning!$P$49:$P$356,$P670,Resource_Planning!W$49:W$356))/W465-1)</f>
        <v>0</v>
      </c>
      <c r="X670" s="172">
        <f>IF(X465=0,0,(SUMIF(Resource_Planning!$P$49:$P$356,$P670,Resource_Planning!X$49:X$356))/X465-1)</f>
        <v>0</v>
      </c>
      <c r="Y670" s="172">
        <f>IF(Y465=0,0,(SUMIF(Resource_Planning!$P$49:$P$356,$P670,Resource_Planning!Y$49:Y$356))/Y465-1)</f>
        <v>0</v>
      </c>
      <c r="Z670" s="172">
        <f>IF(Z465=0,0,(SUMIF(Resource_Planning!$P$49:$P$356,$P670,Resource_Planning!Z$49:Z$356))/Z465-1)</f>
        <v>0</v>
      </c>
      <c r="AA670" s="172">
        <f>IF(AA465=0,0,(SUMIF(Resource_Planning!$P$49:$P$356,$P670,Resource_Planning!AA$49:AA$356))/AA465-1)</f>
        <v>0</v>
      </c>
      <c r="AB670" s="172">
        <f>IF(AB465=0,0,(SUMIF(Resource_Planning!$P$49:$P$356,$P670,Resource_Planning!AB$49:AB$356))/AB465-1)</f>
        <v>0</v>
      </c>
      <c r="AC670" s="172">
        <f>IF(AC465=0,0,(SUMIF(Resource_Planning!$P$49:$P$356,$P670,Resource_Planning!AC$49:AC$356))/AC465-1)</f>
        <v>0</v>
      </c>
      <c r="AD670" s="172">
        <f>IF(AD465=0,0,(SUMIF(Resource_Planning!$P$49:$P$356,$P670,Resource_Planning!AD$49:AD$356))/AD465-1)</f>
        <v>0</v>
      </c>
      <c r="AE670" s="172">
        <f>IF(AE465=0,0,(SUMIF(Resource_Planning!$P$49:$P$356,$P670,Resource_Planning!AE$49:AE$356))/AE465-1)</f>
        <v>0</v>
      </c>
      <c r="AF670" s="172">
        <f>IF(AF465=0,0,(SUMIF(Resource_Planning!$P$49:$P$356,$P670,Resource_Planning!AF$49:AF$356))/AF465-1)</f>
        <v>0</v>
      </c>
      <c r="AG670" s="172">
        <f>IF(AG465=0,0,(SUMIF(Resource_Planning!$P$49:$P$356,$P670,Resource_Planning!AG$49:AG$356))/AG465-1)</f>
        <v>0</v>
      </c>
      <c r="AH670" s="172">
        <f>IF(AH465=0,0,(SUMIF(Resource_Planning!$P$49:$P$356,$P670,Resource_Planning!AH$49:AH$356))/AH465-1)</f>
        <v>0</v>
      </c>
      <c r="AI670" s="172">
        <f>IF(AI465=0,0,(SUMIF(Resource_Planning!$P$49:$P$356,$P670,Resource_Planning!AI$49:AI$356))/AI465-1)</f>
        <v>0</v>
      </c>
      <c r="AJ670" s="172">
        <f>IF(AJ465=0,0,(SUMIF(Resource_Planning!$P$49:$P$356,$P670,Resource_Planning!AJ$49:AJ$356))/AJ465-1)</f>
        <v>0</v>
      </c>
      <c r="AK670" s="172">
        <f>IF(AK465=0,0,(SUMIF(Resource_Planning!$P$49:$P$356,$P670,Resource_Planning!AK$49:AK$356))/AK465-1)</f>
        <v>0</v>
      </c>
      <c r="AL670" s="172">
        <f>IF(AL465=0,0,(SUMIF(Resource_Planning!$P$49:$P$356,$P670,Resource_Planning!AL$49:AL$356))/AL465-1)</f>
        <v>0</v>
      </c>
      <c r="AM670" s="172">
        <f>IF(AM465=0,0,(SUMIF(Resource_Planning!$P$49:$P$356,$P670,Resource_Planning!AM$49:AM$356))/AM465-1)</f>
        <v>0</v>
      </c>
      <c r="AN670" s="172">
        <f>IF(AN465=0,0,(SUMIF(Resource_Planning!$P$49:$P$356,$P670,Resource_Planning!AN$49:AN$356))/AN465-1)</f>
        <v>0</v>
      </c>
      <c r="AO670" s="172">
        <f>IF(AO465=0,0,(SUMIF(Resource_Planning!$P$49:$P$356,$P670,Resource_Planning!AO$49:AO$356))/AO465-1)</f>
        <v>0</v>
      </c>
      <c r="AP670" s="172">
        <f>IF(AP465=0,0,(SUMIF(Resource_Planning!$P$49:$P$356,$P670,Resource_Planning!AP$49:AP$356))/AP465-1)</f>
        <v>0</v>
      </c>
      <c r="AQ670" s="172">
        <f>IF(AQ465=0,0,(SUMIF(Resource_Planning!$P$49:$P$356,$P670,Resource_Planning!AQ$49:AQ$356))/AQ465-1)</f>
        <v>0</v>
      </c>
      <c r="AR670" s="172">
        <f>IF(AR465=0,0,(SUMIF(Resource_Planning!$P$49:$P$356,$P670,Resource_Planning!AR$49:AR$356))/AR465-1)</f>
        <v>0</v>
      </c>
      <c r="AS670" s="172">
        <f>IF(AS465=0,0,(SUMIF(Resource_Planning!$P$49:$P$356,$P670,Resource_Planning!AS$49:AS$356))/AS465-1)</f>
        <v>0</v>
      </c>
      <c r="AT670" s="172">
        <f>IF(AT465=0,0,(SUMIF(Resource_Planning!$P$49:$P$356,$P670,Resource_Planning!AT$49:AT$356))/AT465-1)</f>
        <v>0</v>
      </c>
      <c r="AU670" s="172">
        <f>IF(AU465=0,0,(SUMIF(Resource_Planning!$P$49:$P$356,$P670,Resource_Planning!AU$49:AU$356))/AU465-1)</f>
        <v>0</v>
      </c>
      <c r="AV670" s="172">
        <f>IF(AV465=0,0,(SUMIF(Resource_Planning!$P$49:$P$356,$P670,Resource_Planning!AV$49:AV$356))/AV465-1)</f>
        <v>0</v>
      </c>
      <c r="AW670" s="172">
        <f>IF(AW465=0,0,(SUMIF(Resource_Planning!$P$49:$P$356,$P670,Resource_Planning!AW$49:AW$356))/AW465-1)</f>
        <v>0</v>
      </c>
      <c r="AX670" s="172">
        <f>IF(AX465=0,0,(SUMIF(Resource_Planning!$P$49:$P$356,$P670,Resource_Planning!AX$49:AX$356))/AX465-1)</f>
        <v>0</v>
      </c>
      <c r="AY670" s="172">
        <f>IF(AY465=0,0,(SUMIF(Resource_Planning!$P$49:$P$356,$P670,Resource_Planning!AY$49:AY$356))/AY465-1)</f>
        <v>0</v>
      </c>
      <c r="AZ670" s="172">
        <f>IF(AZ465=0,0,(SUMIF(Resource_Planning!$P$49:$P$356,$P670,Resource_Planning!AZ$49:AZ$356))/AZ465-1)</f>
        <v>0</v>
      </c>
      <c r="BA670" s="172">
        <f>IF(BA465=0,0,(SUMIF(Resource_Planning!$P$49:$P$356,$P670,Resource_Planning!BA$49:BA$356))/BA465-1)</f>
        <v>0</v>
      </c>
      <c r="BB670" s="172">
        <f>IF(BB465=0,0,(SUMIF(Resource_Planning!$P$49:$P$356,$P670,Resource_Planning!BB$49:BB$356))/BB465-1)</f>
        <v>0</v>
      </c>
    </row>
    <row r="671" s="179" customFormat="1" hidden="1" outlineLevel="1">
      <c r="E671" s="37"/>
      <c r="K671" s="37"/>
      <c r="L671" s="37"/>
      <c r="M671" s="37"/>
      <c r="N671" s="37"/>
      <c r="P671" s="183">
        <f t="shared" si="109"/>
        <v>0</v>
      </c>
      <c r="Q671" s="37"/>
      <c r="R671" s="184"/>
      <c r="S671" s="172">
        <f>IF(S466=0,0,(SUMIF(Resource_Planning!$P$49:$P$356,$P671,Resource_Planning!S$49:S$356))/S466-1)</f>
        <v>0</v>
      </c>
      <c r="T671" s="172">
        <f>IF(T466=0,0,(SUMIF(Resource_Planning!$P$49:$P$356,$P671,Resource_Planning!T$49:T$356))/T466-1)</f>
        <v>0</v>
      </c>
      <c r="U671" s="172">
        <f>IF(U466=0,0,(SUMIF(Resource_Planning!$P$49:$P$356,$P671,Resource_Planning!U$49:U$356))/U466-1)</f>
        <v>0</v>
      </c>
      <c r="V671" s="172">
        <f>IF(V466=0,0,(SUMIF(Resource_Planning!$P$49:$P$356,$P671,Resource_Planning!V$49:V$356))/V466-1)</f>
        <v>0</v>
      </c>
      <c r="W671" s="172">
        <f>IF(W466=0,0,(SUMIF(Resource_Planning!$P$49:$P$356,$P671,Resource_Planning!W$49:W$356))/W466-1)</f>
        <v>0</v>
      </c>
      <c r="X671" s="172">
        <f>IF(X466=0,0,(SUMIF(Resource_Planning!$P$49:$P$356,$P671,Resource_Planning!X$49:X$356))/X466-1)</f>
        <v>0</v>
      </c>
      <c r="Y671" s="172">
        <f>IF(Y466=0,0,(SUMIF(Resource_Planning!$P$49:$P$356,$P671,Resource_Planning!Y$49:Y$356))/Y466-1)</f>
        <v>0</v>
      </c>
      <c r="Z671" s="172">
        <f>IF(Z466=0,0,(SUMIF(Resource_Planning!$P$49:$P$356,$P671,Resource_Planning!Z$49:Z$356))/Z466-1)</f>
        <v>0</v>
      </c>
      <c r="AA671" s="172">
        <f>IF(AA466=0,0,(SUMIF(Resource_Planning!$P$49:$P$356,$P671,Resource_Planning!AA$49:AA$356))/AA466-1)</f>
        <v>0</v>
      </c>
      <c r="AB671" s="172">
        <f>IF(AB466=0,0,(SUMIF(Resource_Planning!$P$49:$P$356,$P671,Resource_Planning!AB$49:AB$356))/AB466-1)</f>
        <v>0</v>
      </c>
      <c r="AC671" s="172">
        <f>IF(AC466=0,0,(SUMIF(Resource_Planning!$P$49:$P$356,$P671,Resource_Planning!AC$49:AC$356))/AC466-1)</f>
        <v>0</v>
      </c>
      <c r="AD671" s="172">
        <f>IF(AD466=0,0,(SUMIF(Resource_Planning!$P$49:$P$356,$P671,Resource_Planning!AD$49:AD$356))/AD466-1)</f>
        <v>0</v>
      </c>
      <c r="AE671" s="172">
        <f>IF(AE466=0,0,(SUMIF(Resource_Planning!$P$49:$P$356,$P671,Resource_Planning!AE$49:AE$356))/AE466-1)</f>
        <v>0</v>
      </c>
      <c r="AF671" s="172">
        <f>IF(AF466=0,0,(SUMIF(Resource_Planning!$P$49:$P$356,$P671,Resource_Planning!AF$49:AF$356))/AF466-1)</f>
        <v>0</v>
      </c>
      <c r="AG671" s="172">
        <f>IF(AG466=0,0,(SUMIF(Resource_Planning!$P$49:$P$356,$P671,Resource_Planning!AG$49:AG$356))/AG466-1)</f>
        <v>0</v>
      </c>
      <c r="AH671" s="172">
        <f>IF(AH466=0,0,(SUMIF(Resource_Planning!$P$49:$P$356,$P671,Resource_Planning!AH$49:AH$356))/AH466-1)</f>
        <v>0</v>
      </c>
      <c r="AI671" s="172">
        <f>IF(AI466=0,0,(SUMIF(Resource_Planning!$P$49:$P$356,$P671,Resource_Planning!AI$49:AI$356))/AI466-1)</f>
        <v>0</v>
      </c>
      <c r="AJ671" s="172">
        <f>IF(AJ466=0,0,(SUMIF(Resource_Planning!$P$49:$P$356,$P671,Resource_Planning!AJ$49:AJ$356))/AJ466-1)</f>
        <v>0</v>
      </c>
      <c r="AK671" s="172">
        <f>IF(AK466=0,0,(SUMIF(Resource_Planning!$P$49:$P$356,$P671,Resource_Planning!AK$49:AK$356))/AK466-1)</f>
        <v>0</v>
      </c>
      <c r="AL671" s="172">
        <f>IF(AL466=0,0,(SUMIF(Resource_Planning!$P$49:$P$356,$P671,Resource_Planning!AL$49:AL$356))/AL466-1)</f>
        <v>0</v>
      </c>
      <c r="AM671" s="172">
        <f>IF(AM466=0,0,(SUMIF(Resource_Planning!$P$49:$P$356,$P671,Resource_Planning!AM$49:AM$356))/AM466-1)</f>
        <v>0</v>
      </c>
      <c r="AN671" s="172">
        <f>IF(AN466=0,0,(SUMIF(Resource_Planning!$P$49:$P$356,$P671,Resource_Planning!AN$49:AN$356))/AN466-1)</f>
        <v>0</v>
      </c>
      <c r="AO671" s="172">
        <f>IF(AO466=0,0,(SUMIF(Resource_Planning!$P$49:$P$356,$P671,Resource_Planning!AO$49:AO$356))/AO466-1)</f>
        <v>0</v>
      </c>
      <c r="AP671" s="172">
        <f>IF(AP466=0,0,(SUMIF(Resource_Planning!$P$49:$P$356,$P671,Resource_Planning!AP$49:AP$356))/AP466-1)</f>
        <v>0</v>
      </c>
      <c r="AQ671" s="172">
        <f>IF(AQ466=0,0,(SUMIF(Resource_Planning!$P$49:$P$356,$P671,Resource_Planning!AQ$49:AQ$356))/AQ466-1)</f>
        <v>0</v>
      </c>
      <c r="AR671" s="172">
        <f>IF(AR466=0,0,(SUMIF(Resource_Planning!$P$49:$P$356,$P671,Resource_Planning!AR$49:AR$356))/AR466-1)</f>
        <v>0</v>
      </c>
      <c r="AS671" s="172">
        <f>IF(AS466=0,0,(SUMIF(Resource_Planning!$P$49:$P$356,$P671,Resource_Planning!AS$49:AS$356))/AS466-1)</f>
        <v>0</v>
      </c>
      <c r="AT671" s="172">
        <f>IF(AT466=0,0,(SUMIF(Resource_Planning!$P$49:$P$356,$P671,Resource_Planning!AT$49:AT$356))/AT466-1)</f>
        <v>0</v>
      </c>
      <c r="AU671" s="172">
        <f>IF(AU466=0,0,(SUMIF(Resource_Planning!$P$49:$P$356,$P671,Resource_Planning!AU$49:AU$356))/AU466-1)</f>
        <v>0</v>
      </c>
      <c r="AV671" s="172">
        <f>IF(AV466=0,0,(SUMIF(Resource_Planning!$P$49:$P$356,$P671,Resource_Planning!AV$49:AV$356))/AV466-1)</f>
        <v>0</v>
      </c>
      <c r="AW671" s="172">
        <f>IF(AW466=0,0,(SUMIF(Resource_Planning!$P$49:$P$356,$P671,Resource_Planning!AW$49:AW$356))/AW466-1)</f>
        <v>0</v>
      </c>
      <c r="AX671" s="172">
        <f>IF(AX466=0,0,(SUMIF(Resource_Planning!$P$49:$P$356,$P671,Resource_Planning!AX$49:AX$356))/AX466-1)</f>
        <v>0</v>
      </c>
      <c r="AY671" s="172">
        <f>IF(AY466=0,0,(SUMIF(Resource_Planning!$P$49:$P$356,$P671,Resource_Planning!AY$49:AY$356))/AY466-1)</f>
        <v>0</v>
      </c>
      <c r="AZ671" s="172">
        <f>IF(AZ466=0,0,(SUMIF(Resource_Planning!$P$49:$P$356,$P671,Resource_Planning!AZ$49:AZ$356))/AZ466-1)</f>
        <v>0</v>
      </c>
      <c r="BA671" s="172">
        <f>IF(BA466=0,0,(SUMIF(Resource_Planning!$P$49:$P$356,$P671,Resource_Planning!BA$49:BA$356))/BA466-1)</f>
        <v>0</v>
      </c>
      <c r="BB671" s="172">
        <f>IF(BB466=0,0,(SUMIF(Resource_Planning!$P$49:$P$356,$P671,Resource_Planning!BB$49:BB$356))/BB466-1)</f>
        <v>0</v>
      </c>
    </row>
    <row r="672" s="179" customFormat="1" hidden="1" outlineLevel="1">
      <c r="E672" s="37"/>
      <c r="K672" s="37"/>
      <c r="L672" s="37"/>
      <c r="M672" s="37"/>
      <c r="N672" s="37"/>
      <c r="P672" s="183">
        <f t="shared" si="109"/>
        <v>0</v>
      </c>
      <c r="Q672" s="37"/>
      <c r="R672" s="184"/>
      <c r="S672" s="172">
        <f>IF(S467=0,0,(SUMIF(Resource_Planning!$P$49:$P$356,$P672,Resource_Planning!S$49:S$356))/S467-1)</f>
        <v>0</v>
      </c>
      <c r="T672" s="172">
        <f>IF(T467=0,0,(SUMIF(Resource_Planning!$P$49:$P$356,$P672,Resource_Planning!T$49:T$356))/T467-1)</f>
        <v>0</v>
      </c>
      <c r="U672" s="172">
        <f>IF(U467=0,0,(SUMIF(Resource_Planning!$P$49:$P$356,$P672,Resource_Planning!U$49:U$356))/U467-1)</f>
        <v>0</v>
      </c>
      <c r="V672" s="172">
        <f>IF(V467=0,0,(SUMIF(Resource_Planning!$P$49:$P$356,$P672,Resource_Planning!V$49:V$356))/V467-1)</f>
        <v>0</v>
      </c>
      <c r="W672" s="172">
        <f>IF(W467=0,0,(SUMIF(Resource_Planning!$P$49:$P$356,$P672,Resource_Planning!W$49:W$356))/W467-1)</f>
        <v>0</v>
      </c>
      <c r="X672" s="172">
        <f>IF(X467=0,0,(SUMIF(Resource_Planning!$P$49:$P$356,$P672,Resource_Planning!X$49:X$356))/X467-1)</f>
        <v>0</v>
      </c>
      <c r="Y672" s="172">
        <f>IF(Y467=0,0,(SUMIF(Resource_Planning!$P$49:$P$356,$P672,Resource_Planning!Y$49:Y$356))/Y467-1)</f>
        <v>0</v>
      </c>
      <c r="Z672" s="172">
        <f>IF(Z467=0,0,(SUMIF(Resource_Planning!$P$49:$P$356,$P672,Resource_Planning!Z$49:Z$356))/Z467-1)</f>
        <v>0</v>
      </c>
      <c r="AA672" s="172">
        <f>IF(AA467=0,0,(SUMIF(Resource_Planning!$P$49:$P$356,$P672,Resource_Planning!AA$49:AA$356))/AA467-1)</f>
        <v>0</v>
      </c>
      <c r="AB672" s="172">
        <f>IF(AB467=0,0,(SUMIF(Resource_Planning!$P$49:$P$356,$P672,Resource_Planning!AB$49:AB$356))/AB467-1)</f>
        <v>0</v>
      </c>
      <c r="AC672" s="172">
        <f>IF(AC467=0,0,(SUMIF(Resource_Planning!$P$49:$P$356,$P672,Resource_Planning!AC$49:AC$356))/AC467-1)</f>
        <v>0</v>
      </c>
      <c r="AD672" s="172">
        <f>IF(AD467=0,0,(SUMIF(Resource_Planning!$P$49:$P$356,$P672,Resource_Planning!AD$49:AD$356))/AD467-1)</f>
        <v>0</v>
      </c>
      <c r="AE672" s="172">
        <f>IF(AE467=0,0,(SUMIF(Resource_Planning!$P$49:$P$356,$P672,Resource_Planning!AE$49:AE$356))/AE467-1)</f>
        <v>0</v>
      </c>
      <c r="AF672" s="172">
        <f>IF(AF467=0,0,(SUMIF(Resource_Planning!$P$49:$P$356,$P672,Resource_Planning!AF$49:AF$356))/AF467-1)</f>
        <v>0</v>
      </c>
      <c r="AG672" s="172">
        <f>IF(AG467=0,0,(SUMIF(Resource_Planning!$P$49:$P$356,$P672,Resource_Planning!AG$49:AG$356))/AG467-1)</f>
        <v>0</v>
      </c>
      <c r="AH672" s="172">
        <f>IF(AH467=0,0,(SUMIF(Resource_Planning!$P$49:$P$356,$P672,Resource_Planning!AH$49:AH$356))/AH467-1)</f>
        <v>0</v>
      </c>
      <c r="AI672" s="172">
        <f>IF(AI467=0,0,(SUMIF(Resource_Planning!$P$49:$P$356,$P672,Resource_Planning!AI$49:AI$356))/AI467-1)</f>
        <v>0</v>
      </c>
      <c r="AJ672" s="172">
        <f>IF(AJ467=0,0,(SUMIF(Resource_Planning!$P$49:$P$356,$P672,Resource_Planning!AJ$49:AJ$356))/AJ467-1)</f>
        <v>0</v>
      </c>
      <c r="AK672" s="172">
        <f>IF(AK467=0,0,(SUMIF(Resource_Planning!$P$49:$P$356,$P672,Resource_Planning!AK$49:AK$356))/AK467-1)</f>
        <v>0</v>
      </c>
      <c r="AL672" s="172">
        <f>IF(AL467=0,0,(SUMIF(Resource_Planning!$P$49:$P$356,$P672,Resource_Planning!AL$49:AL$356))/AL467-1)</f>
        <v>0</v>
      </c>
      <c r="AM672" s="172">
        <f>IF(AM467=0,0,(SUMIF(Resource_Planning!$P$49:$P$356,$P672,Resource_Planning!AM$49:AM$356))/AM467-1)</f>
        <v>0</v>
      </c>
      <c r="AN672" s="172">
        <f>IF(AN467=0,0,(SUMIF(Resource_Planning!$P$49:$P$356,$P672,Resource_Planning!AN$49:AN$356))/AN467-1)</f>
        <v>0</v>
      </c>
      <c r="AO672" s="172">
        <f>IF(AO467=0,0,(SUMIF(Resource_Planning!$P$49:$P$356,$P672,Resource_Planning!AO$49:AO$356))/AO467-1)</f>
        <v>0</v>
      </c>
      <c r="AP672" s="172">
        <f>IF(AP467=0,0,(SUMIF(Resource_Planning!$P$49:$P$356,$P672,Resource_Planning!AP$49:AP$356))/AP467-1)</f>
        <v>0</v>
      </c>
      <c r="AQ672" s="172">
        <f>IF(AQ467=0,0,(SUMIF(Resource_Planning!$P$49:$P$356,$P672,Resource_Planning!AQ$49:AQ$356))/AQ467-1)</f>
        <v>0</v>
      </c>
      <c r="AR672" s="172">
        <f>IF(AR467=0,0,(SUMIF(Resource_Planning!$P$49:$P$356,$P672,Resource_Planning!AR$49:AR$356))/AR467-1)</f>
        <v>0</v>
      </c>
      <c r="AS672" s="172">
        <f>IF(AS467=0,0,(SUMIF(Resource_Planning!$P$49:$P$356,$P672,Resource_Planning!AS$49:AS$356))/AS467-1)</f>
        <v>0</v>
      </c>
      <c r="AT672" s="172">
        <f>IF(AT467=0,0,(SUMIF(Resource_Planning!$P$49:$P$356,$P672,Resource_Planning!AT$49:AT$356))/AT467-1)</f>
        <v>0</v>
      </c>
      <c r="AU672" s="172">
        <f>IF(AU467=0,0,(SUMIF(Resource_Planning!$P$49:$P$356,$P672,Resource_Planning!AU$49:AU$356))/AU467-1)</f>
        <v>0</v>
      </c>
      <c r="AV672" s="172">
        <f>IF(AV467=0,0,(SUMIF(Resource_Planning!$P$49:$P$356,$P672,Resource_Planning!AV$49:AV$356))/AV467-1)</f>
        <v>0</v>
      </c>
      <c r="AW672" s="172">
        <f>IF(AW467=0,0,(SUMIF(Resource_Planning!$P$49:$P$356,$P672,Resource_Planning!AW$49:AW$356))/AW467-1)</f>
        <v>0</v>
      </c>
      <c r="AX672" s="172">
        <f>IF(AX467=0,0,(SUMIF(Resource_Planning!$P$49:$P$356,$P672,Resource_Planning!AX$49:AX$356))/AX467-1)</f>
        <v>0</v>
      </c>
      <c r="AY672" s="172">
        <f>IF(AY467=0,0,(SUMIF(Resource_Planning!$P$49:$P$356,$P672,Resource_Planning!AY$49:AY$356))/AY467-1)</f>
        <v>0</v>
      </c>
      <c r="AZ672" s="172">
        <f>IF(AZ467=0,0,(SUMIF(Resource_Planning!$P$49:$P$356,$P672,Resource_Planning!AZ$49:AZ$356))/AZ467-1)</f>
        <v>0</v>
      </c>
      <c r="BA672" s="172">
        <f>IF(BA467=0,0,(SUMIF(Resource_Planning!$P$49:$P$356,$P672,Resource_Planning!BA$49:BA$356))/BA467-1)</f>
        <v>0</v>
      </c>
      <c r="BB672" s="172">
        <f>IF(BB467=0,0,(SUMIF(Resource_Planning!$P$49:$P$356,$P672,Resource_Planning!BB$49:BB$356))/BB467-1)</f>
        <v>0</v>
      </c>
    </row>
    <row r="673" s="179" customFormat="1" hidden="1" outlineLevel="1">
      <c r="E673" s="37"/>
      <c r="K673" s="37"/>
      <c r="L673" s="37"/>
      <c r="M673" s="37"/>
      <c r="N673" s="37"/>
      <c r="P673" s="183">
        <f t="shared" si="109"/>
        <v>0</v>
      </c>
      <c r="Q673" s="37"/>
      <c r="R673" s="184"/>
      <c r="S673" s="172">
        <f>IF(S468=0,0,(SUMIF(Resource_Planning!$P$49:$P$356,$P673,Resource_Planning!S$49:S$356))/S468-1)</f>
        <v>0</v>
      </c>
      <c r="T673" s="172">
        <f>IF(T468=0,0,(SUMIF(Resource_Planning!$P$49:$P$356,$P673,Resource_Planning!T$49:T$356))/T468-1)</f>
        <v>0</v>
      </c>
      <c r="U673" s="172">
        <f>IF(U468=0,0,(SUMIF(Resource_Planning!$P$49:$P$356,$P673,Resource_Planning!U$49:U$356))/U468-1)</f>
        <v>0</v>
      </c>
      <c r="V673" s="172">
        <f>IF(V468=0,0,(SUMIF(Resource_Planning!$P$49:$P$356,$P673,Resource_Planning!V$49:V$356))/V468-1)</f>
        <v>0</v>
      </c>
      <c r="W673" s="172">
        <f>IF(W468=0,0,(SUMIF(Resource_Planning!$P$49:$P$356,$P673,Resource_Planning!W$49:W$356))/W468-1)</f>
        <v>0</v>
      </c>
      <c r="X673" s="172">
        <f>IF(X468=0,0,(SUMIF(Resource_Planning!$P$49:$P$356,$P673,Resource_Planning!X$49:X$356))/X468-1)</f>
        <v>0</v>
      </c>
      <c r="Y673" s="172">
        <f>IF(Y468=0,0,(SUMIF(Resource_Planning!$P$49:$P$356,$P673,Resource_Planning!Y$49:Y$356))/Y468-1)</f>
        <v>0</v>
      </c>
      <c r="Z673" s="172">
        <f>IF(Z468=0,0,(SUMIF(Resource_Planning!$P$49:$P$356,$P673,Resource_Planning!Z$49:Z$356))/Z468-1)</f>
        <v>0</v>
      </c>
      <c r="AA673" s="172">
        <f>IF(AA468=0,0,(SUMIF(Resource_Planning!$P$49:$P$356,$P673,Resource_Planning!AA$49:AA$356))/AA468-1)</f>
        <v>0</v>
      </c>
      <c r="AB673" s="172">
        <f>IF(AB468=0,0,(SUMIF(Resource_Planning!$P$49:$P$356,$P673,Resource_Planning!AB$49:AB$356))/AB468-1)</f>
        <v>0</v>
      </c>
      <c r="AC673" s="172">
        <f>IF(AC468=0,0,(SUMIF(Resource_Planning!$P$49:$P$356,$P673,Resource_Planning!AC$49:AC$356))/AC468-1)</f>
        <v>0</v>
      </c>
      <c r="AD673" s="172">
        <f>IF(AD468=0,0,(SUMIF(Resource_Planning!$P$49:$P$356,$P673,Resource_Planning!AD$49:AD$356))/AD468-1)</f>
        <v>0</v>
      </c>
      <c r="AE673" s="172">
        <f>IF(AE468=0,0,(SUMIF(Resource_Planning!$P$49:$P$356,$P673,Resource_Planning!AE$49:AE$356))/AE468-1)</f>
        <v>0</v>
      </c>
      <c r="AF673" s="172">
        <f>IF(AF468=0,0,(SUMIF(Resource_Planning!$P$49:$P$356,$P673,Resource_Planning!AF$49:AF$356))/AF468-1)</f>
        <v>0</v>
      </c>
      <c r="AG673" s="172">
        <f>IF(AG468=0,0,(SUMIF(Resource_Planning!$P$49:$P$356,$P673,Resource_Planning!AG$49:AG$356))/AG468-1)</f>
        <v>0</v>
      </c>
      <c r="AH673" s="172">
        <f>IF(AH468=0,0,(SUMIF(Resource_Planning!$P$49:$P$356,$P673,Resource_Planning!AH$49:AH$356))/AH468-1)</f>
        <v>0</v>
      </c>
      <c r="AI673" s="172">
        <f>IF(AI468=0,0,(SUMIF(Resource_Planning!$P$49:$P$356,$P673,Resource_Planning!AI$49:AI$356))/AI468-1)</f>
        <v>0</v>
      </c>
      <c r="AJ673" s="172">
        <f>IF(AJ468=0,0,(SUMIF(Resource_Planning!$P$49:$P$356,$P673,Resource_Planning!AJ$49:AJ$356))/AJ468-1)</f>
        <v>0</v>
      </c>
      <c r="AK673" s="172">
        <f>IF(AK468=0,0,(SUMIF(Resource_Planning!$P$49:$P$356,$P673,Resource_Planning!AK$49:AK$356))/AK468-1)</f>
        <v>0</v>
      </c>
      <c r="AL673" s="172">
        <f>IF(AL468=0,0,(SUMIF(Resource_Planning!$P$49:$P$356,$P673,Resource_Planning!AL$49:AL$356))/AL468-1)</f>
        <v>0</v>
      </c>
      <c r="AM673" s="172">
        <f>IF(AM468=0,0,(SUMIF(Resource_Planning!$P$49:$P$356,$P673,Resource_Planning!AM$49:AM$356))/AM468-1)</f>
        <v>0</v>
      </c>
      <c r="AN673" s="172">
        <f>IF(AN468=0,0,(SUMIF(Resource_Planning!$P$49:$P$356,$P673,Resource_Planning!AN$49:AN$356))/AN468-1)</f>
        <v>0</v>
      </c>
      <c r="AO673" s="172">
        <f>IF(AO468=0,0,(SUMIF(Resource_Planning!$P$49:$P$356,$P673,Resource_Planning!AO$49:AO$356))/AO468-1)</f>
        <v>0</v>
      </c>
      <c r="AP673" s="172">
        <f>IF(AP468=0,0,(SUMIF(Resource_Planning!$P$49:$P$356,$P673,Resource_Planning!AP$49:AP$356))/AP468-1)</f>
        <v>0</v>
      </c>
      <c r="AQ673" s="172">
        <f>IF(AQ468=0,0,(SUMIF(Resource_Planning!$P$49:$P$356,$P673,Resource_Planning!AQ$49:AQ$356))/AQ468-1)</f>
        <v>0</v>
      </c>
      <c r="AR673" s="172">
        <f>IF(AR468=0,0,(SUMIF(Resource_Planning!$P$49:$P$356,$P673,Resource_Planning!AR$49:AR$356))/AR468-1)</f>
        <v>0</v>
      </c>
      <c r="AS673" s="172">
        <f>IF(AS468=0,0,(SUMIF(Resource_Planning!$P$49:$P$356,$P673,Resource_Planning!AS$49:AS$356))/AS468-1)</f>
        <v>0</v>
      </c>
      <c r="AT673" s="172">
        <f>IF(AT468=0,0,(SUMIF(Resource_Planning!$P$49:$P$356,$P673,Resource_Planning!AT$49:AT$356))/AT468-1)</f>
        <v>0</v>
      </c>
      <c r="AU673" s="172">
        <f>IF(AU468=0,0,(SUMIF(Resource_Planning!$P$49:$P$356,$P673,Resource_Planning!AU$49:AU$356))/AU468-1)</f>
        <v>0</v>
      </c>
      <c r="AV673" s="172">
        <f>IF(AV468=0,0,(SUMIF(Resource_Planning!$P$49:$P$356,$P673,Resource_Planning!AV$49:AV$356))/AV468-1)</f>
        <v>0</v>
      </c>
      <c r="AW673" s="172">
        <f>IF(AW468=0,0,(SUMIF(Resource_Planning!$P$49:$P$356,$P673,Resource_Planning!AW$49:AW$356))/AW468-1)</f>
        <v>0</v>
      </c>
      <c r="AX673" s="172">
        <f>IF(AX468=0,0,(SUMIF(Resource_Planning!$P$49:$P$356,$P673,Resource_Planning!AX$49:AX$356))/AX468-1)</f>
        <v>0</v>
      </c>
      <c r="AY673" s="172">
        <f>IF(AY468=0,0,(SUMIF(Resource_Planning!$P$49:$P$356,$P673,Resource_Planning!AY$49:AY$356))/AY468-1)</f>
        <v>0</v>
      </c>
      <c r="AZ673" s="172">
        <f>IF(AZ468=0,0,(SUMIF(Resource_Planning!$P$49:$P$356,$P673,Resource_Planning!AZ$49:AZ$356))/AZ468-1)</f>
        <v>0</v>
      </c>
      <c r="BA673" s="172">
        <f>IF(BA468=0,0,(SUMIF(Resource_Planning!$P$49:$P$356,$P673,Resource_Planning!BA$49:BA$356))/BA468-1)</f>
        <v>0</v>
      </c>
      <c r="BB673" s="172">
        <f>IF(BB468=0,0,(SUMIF(Resource_Planning!$P$49:$P$356,$P673,Resource_Planning!BB$49:BB$356))/BB468-1)</f>
        <v>0</v>
      </c>
    </row>
    <row r="674" s="179" customFormat="1" hidden="1" outlineLevel="1">
      <c r="E674" s="37"/>
      <c r="K674" s="37"/>
      <c r="L674" s="37"/>
      <c r="M674" s="37"/>
      <c r="N674" s="37"/>
      <c r="P674" s="183">
        <f t="shared" si="109"/>
        <v>0</v>
      </c>
      <c r="Q674" s="37"/>
      <c r="R674" s="184"/>
      <c r="S674" s="172">
        <f>IF(S469=0,0,(SUMIF(Resource_Planning!$P$49:$P$356,$P674,Resource_Planning!S$49:S$356))/S469-1)</f>
        <v>0</v>
      </c>
      <c r="T674" s="172">
        <f>IF(T469=0,0,(SUMIF(Resource_Planning!$P$49:$P$356,$P674,Resource_Planning!T$49:T$356))/T469-1)</f>
        <v>0</v>
      </c>
      <c r="U674" s="172">
        <f>IF(U469=0,0,(SUMIF(Resource_Planning!$P$49:$P$356,$P674,Resource_Planning!U$49:U$356))/U469-1)</f>
        <v>0</v>
      </c>
      <c r="V674" s="172">
        <f>IF(V469=0,0,(SUMIF(Resource_Planning!$P$49:$P$356,$P674,Resource_Planning!V$49:V$356))/V469-1)</f>
        <v>0</v>
      </c>
      <c r="W674" s="172">
        <f>IF(W469=0,0,(SUMIF(Resource_Planning!$P$49:$P$356,$P674,Resource_Planning!W$49:W$356))/W469-1)</f>
        <v>0</v>
      </c>
      <c r="X674" s="172">
        <f>IF(X469=0,0,(SUMIF(Resource_Planning!$P$49:$P$356,$P674,Resource_Planning!X$49:X$356))/X469-1)</f>
        <v>0</v>
      </c>
      <c r="Y674" s="172">
        <f>IF(Y469=0,0,(SUMIF(Resource_Planning!$P$49:$P$356,$P674,Resource_Planning!Y$49:Y$356))/Y469-1)</f>
        <v>0</v>
      </c>
      <c r="Z674" s="172">
        <f>IF(Z469=0,0,(SUMIF(Resource_Planning!$P$49:$P$356,$P674,Resource_Planning!Z$49:Z$356))/Z469-1)</f>
        <v>0</v>
      </c>
      <c r="AA674" s="172">
        <f>IF(AA469=0,0,(SUMIF(Resource_Planning!$P$49:$P$356,$P674,Resource_Planning!AA$49:AA$356))/AA469-1)</f>
        <v>0</v>
      </c>
      <c r="AB674" s="172">
        <f>IF(AB469=0,0,(SUMIF(Resource_Planning!$P$49:$P$356,$P674,Resource_Planning!AB$49:AB$356))/AB469-1)</f>
        <v>0</v>
      </c>
      <c r="AC674" s="172">
        <f>IF(AC469=0,0,(SUMIF(Resource_Planning!$P$49:$P$356,$P674,Resource_Planning!AC$49:AC$356))/AC469-1)</f>
        <v>0</v>
      </c>
      <c r="AD674" s="172">
        <f>IF(AD469=0,0,(SUMIF(Resource_Planning!$P$49:$P$356,$P674,Resource_Planning!AD$49:AD$356))/AD469-1)</f>
        <v>0</v>
      </c>
      <c r="AE674" s="172">
        <f>IF(AE469=0,0,(SUMIF(Resource_Planning!$P$49:$P$356,$P674,Resource_Planning!AE$49:AE$356))/AE469-1)</f>
        <v>0</v>
      </c>
      <c r="AF674" s="172">
        <f>IF(AF469=0,0,(SUMIF(Resource_Planning!$P$49:$P$356,$P674,Resource_Planning!AF$49:AF$356))/AF469-1)</f>
        <v>0</v>
      </c>
      <c r="AG674" s="172">
        <f>IF(AG469=0,0,(SUMIF(Resource_Planning!$P$49:$P$356,$P674,Resource_Planning!AG$49:AG$356))/AG469-1)</f>
        <v>0</v>
      </c>
      <c r="AH674" s="172">
        <f>IF(AH469=0,0,(SUMIF(Resource_Planning!$P$49:$P$356,$P674,Resource_Planning!AH$49:AH$356))/AH469-1)</f>
        <v>0</v>
      </c>
      <c r="AI674" s="172">
        <f>IF(AI469=0,0,(SUMIF(Resource_Planning!$P$49:$P$356,$P674,Resource_Planning!AI$49:AI$356))/AI469-1)</f>
        <v>0</v>
      </c>
      <c r="AJ674" s="172">
        <f>IF(AJ469=0,0,(SUMIF(Resource_Planning!$P$49:$P$356,$P674,Resource_Planning!AJ$49:AJ$356))/AJ469-1)</f>
        <v>0</v>
      </c>
      <c r="AK674" s="172">
        <f>IF(AK469=0,0,(SUMIF(Resource_Planning!$P$49:$P$356,$P674,Resource_Planning!AK$49:AK$356))/AK469-1)</f>
        <v>0</v>
      </c>
      <c r="AL674" s="172">
        <f>IF(AL469=0,0,(SUMIF(Resource_Planning!$P$49:$P$356,$P674,Resource_Planning!AL$49:AL$356))/AL469-1)</f>
        <v>0</v>
      </c>
      <c r="AM674" s="172">
        <f>IF(AM469=0,0,(SUMIF(Resource_Planning!$P$49:$P$356,$P674,Resource_Planning!AM$49:AM$356))/AM469-1)</f>
        <v>0</v>
      </c>
      <c r="AN674" s="172">
        <f>IF(AN469=0,0,(SUMIF(Resource_Planning!$P$49:$P$356,$P674,Resource_Planning!AN$49:AN$356))/AN469-1)</f>
        <v>0</v>
      </c>
      <c r="AO674" s="172">
        <f>IF(AO469=0,0,(SUMIF(Resource_Planning!$P$49:$P$356,$P674,Resource_Planning!AO$49:AO$356))/AO469-1)</f>
        <v>0</v>
      </c>
      <c r="AP674" s="172">
        <f>IF(AP469=0,0,(SUMIF(Resource_Planning!$P$49:$P$356,$P674,Resource_Planning!AP$49:AP$356))/AP469-1)</f>
        <v>0</v>
      </c>
      <c r="AQ674" s="172">
        <f>IF(AQ469=0,0,(SUMIF(Resource_Planning!$P$49:$P$356,$P674,Resource_Planning!AQ$49:AQ$356))/AQ469-1)</f>
        <v>0</v>
      </c>
      <c r="AR674" s="172">
        <f>IF(AR469=0,0,(SUMIF(Resource_Planning!$P$49:$P$356,$P674,Resource_Planning!AR$49:AR$356))/AR469-1)</f>
        <v>0</v>
      </c>
      <c r="AS674" s="172">
        <f>IF(AS469=0,0,(SUMIF(Resource_Planning!$P$49:$P$356,$P674,Resource_Planning!AS$49:AS$356))/AS469-1)</f>
        <v>0</v>
      </c>
      <c r="AT674" s="172">
        <f>IF(AT469=0,0,(SUMIF(Resource_Planning!$P$49:$P$356,$P674,Resource_Planning!AT$49:AT$356))/AT469-1)</f>
        <v>0</v>
      </c>
      <c r="AU674" s="172">
        <f>IF(AU469=0,0,(SUMIF(Resource_Planning!$P$49:$P$356,$P674,Resource_Planning!AU$49:AU$356))/AU469-1)</f>
        <v>0</v>
      </c>
      <c r="AV674" s="172">
        <f>IF(AV469=0,0,(SUMIF(Resource_Planning!$P$49:$P$356,$P674,Resource_Planning!AV$49:AV$356))/AV469-1)</f>
        <v>0</v>
      </c>
      <c r="AW674" s="172">
        <f>IF(AW469=0,0,(SUMIF(Resource_Planning!$P$49:$P$356,$P674,Resource_Planning!AW$49:AW$356))/AW469-1)</f>
        <v>0</v>
      </c>
      <c r="AX674" s="172">
        <f>IF(AX469=0,0,(SUMIF(Resource_Planning!$P$49:$P$356,$P674,Resource_Planning!AX$49:AX$356))/AX469-1)</f>
        <v>0</v>
      </c>
      <c r="AY674" s="172">
        <f>IF(AY469=0,0,(SUMIF(Resource_Planning!$P$49:$P$356,$P674,Resource_Planning!AY$49:AY$356))/AY469-1)</f>
        <v>0</v>
      </c>
      <c r="AZ674" s="172">
        <f>IF(AZ469=0,0,(SUMIF(Resource_Planning!$P$49:$P$356,$P674,Resource_Planning!AZ$49:AZ$356))/AZ469-1)</f>
        <v>0</v>
      </c>
      <c r="BA674" s="172">
        <f>IF(BA469=0,0,(SUMIF(Resource_Planning!$P$49:$P$356,$P674,Resource_Planning!BA$49:BA$356))/BA469-1)</f>
        <v>0</v>
      </c>
      <c r="BB674" s="172">
        <f>IF(BB469=0,0,(SUMIF(Resource_Planning!$P$49:$P$356,$P674,Resource_Planning!BB$49:BB$356))/BB469-1)</f>
        <v>0</v>
      </c>
    </row>
    <row r="675" s="179" customFormat="1" hidden="1" outlineLevel="1">
      <c r="E675" s="37"/>
      <c r="K675" s="37"/>
      <c r="L675" s="37"/>
      <c r="M675" s="37"/>
      <c r="N675" s="37"/>
      <c r="P675" s="183">
        <f t="shared" si="109"/>
        <v>0</v>
      </c>
      <c r="Q675" s="37"/>
      <c r="R675" s="184"/>
      <c r="S675" s="172">
        <f>IF(S470=0,0,(SUMIF(Resource_Planning!$P$49:$P$356,$P675,Resource_Planning!S$49:S$356))/S470-1)</f>
        <v>0</v>
      </c>
      <c r="T675" s="172">
        <f>IF(T470=0,0,(SUMIF(Resource_Planning!$P$49:$P$356,$P675,Resource_Planning!T$49:T$356))/T470-1)</f>
        <v>0</v>
      </c>
      <c r="U675" s="172">
        <f>IF(U470=0,0,(SUMIF(Resource_Planning!$P$49:$P$356,$P675,Resource_Planning!U$49:U$356))/U470-1)</f>
        <v>0</v>
      </c>
      <c r="V675" s="172">
        <f>IF(V470=0,0,(SUMIF(Resource_Planning!$P$49:$P$356,$P675,Resource_Planning!V$49:V$356))/V470-1)</f>
        <v>0</v>
      </c>
      <c r="W675" s="172">
        <f>IF(W470=0,0,(SUMIF(Resource_Planning!$P$49:$P$356,$P675,Resource_Planning!W$49:W$356))/W470-1)</f>
        <v>0</v>
      </c>
      <c r="X675" s="172">
        <f>IF(X470=0,0,(SUMIF(Resource_Planning!$P$49:$P$356,$P675,Resource_Planning!X$49:X$356))/X470-1)</f>
        <v>0</v>
      </c>
      <c r="Y675" s="172">
        <f>IF(Y470=0,0,(SUMIF(Resource_Planning!$P$49:$P$356,$P675,Resource_Planning!Y$49:Y$356))/Y470-1)</f>
        <v>0</v>
      </c>
      <c r="Z675" s="172">
        <f>IF(Z470=0,0,(SUMIF(Resource_Planning!$P$49:$P$356,$P675,Resource_Planning!Z$49:Z$356))/Z470-1)</f>
        <v>0</v>
      </c>
      <c r="AA675" s="172">
        <f>IF(AA470=0,0,(SUMIF(Resource_Planning!$P$49:$P$356,$P675,Resource_Planning!AA$49:AA$356))/AA470-1)</f>
        <v>0</v>
      </c>
      <c r="AB675" s="172">
        <f>IF(AB470=0,0,(SUMIF(Resource_Planning!$P$49:$P$356,$P675,Resource_Planning!AB$49:AB$356))/AB470-1)</f>
        <v>0</v>
      </c>
      <c r="AC675" s="172">
        <f>IF(AC470=0,0,(SUMIF(Resource_Planning!$P$49:$P$356,$P675,Resource_Planning!AC$49:AC$356))/AC470-1)</f>
        <v>0</v>
      </c>
      <c r="AD675" s="172">
        <f>IF(AD470=0,0,(SUMIF(Resource_Planning!$P$49:$P$356,$P675,Resource_Planning!AD$49:AD$356))/AD470-1)</f>
        <v>0</v>
      </c>
      <c r="AE675" s="172">
        <f>IF(AE470=0,0,(SUMIF(Resource_Planning!$P$49:$P$356,$P675,Resource_Planning!AE$49:AE$356))/AE470-1)</f>
        <v>0</v>
      </c>
      <c r="AF675" s="172">
        <f>IF(AF470=0,0,(SUMIF(Resource_Planning!$P$49:$P$356,$P675,Resource_Planning!AF$49:AF$356))/AF470-1)</f>
        <v>0</v>
      </c>
      <c r="AG675" s="172">
        <f>IF(AG470=0,0,(SUMIF(Resource_Planning!$P$49:$P$356,$P675,Resource_Planning!AG$49:AG$356))/AG470-1)</f>
        <v>0</v>
      </c>
      <c r="AH675" s="172">
        <f>IF(AH470=0,0,(SUMIF(Resource_Planning!$P$49:$P$356,$P675,Resource_Planning!AH$49:AH$356))/AH470-1)</f>
        <v>0</v>
      </c>
      <c r="AI675" s="172">
        <f>IF(AI470=0,0,(SUMIF(Resource_Planning!$P$49:$P$356,$P675,Resource_Planning!AI$49:AI$356))/AI470-1)</f>
        <v>0</v>
      </c>
      <c r="AJ675" s="172">
        <f>IF(AJ470=0,0,(SUMIF(Resource_Planning!$P$49:$P$356,$P675,Resource_Planning!AJ$49:AJ$356))/AJ470-1)</f>
        <v>0</v>
      </c>
      <c r="AK675" s="172">
        <f>IF(AK470=0,0,(SUMIF(Resource_Planning!$P$49:$P$356,$P675,Resource_Planning!AK$49:AK$356))/AK470-1)</f>
        <v>0</v>
      </c>
      <c r="AL675" s="172">
        <f>IF(AL470=0,0,(SUMIF(Resource_Planning!$P$49:$P$356,$P675,Resource_Planning!AL$49:AL$356))/AL470-1)</f>
        <v>0</v>
      </c>
      <c r="AM675" s="172">
        <f>IF(AM470=0,0,(SUMIF(Resource_Planning!$P$49:$P$356,$P675,Resource_Planning!AM$49:AM$356))/AM470-1)</f>
        <v>0</v>
      </c>
      <c r="AN675" s="172">
        <f>IF(AN470=0,0,(SUMIF(Resource_Planning!$P$49:$P$356,$P675,Resource_Planning!AN$49:AN$356))/AN470-1)</f>
        <v>0</v>
      </c>
      <c r="AO675" s="172">
        <f>IF(AO470=0,0,(SUMIF(Resource_Planning!$P$49:$P$356,$P675,Resource_Planning!AO$49:AO$356))/AO470-1)</f>
        <v>0</v>
      </c>
      <c r="AP675" s="172">
        <f>IF(AP470=0,0,(SUMIF(Resource_Planning!$P$49:$P$356,$P675,Resource_Planning!AP$49:AP$356))/AP470-1)</f>
        <v>0</v>
      </c>
      <c r="AQ675" s="172">
        <f>IF(AQ470=0,0,(SUMIF(Resource_Planning!$P$49:$P$356,$P675,Resource_Planning!AQ$49:AQ$356))/AQ470-1)</f>
        <v>0</v>
      </c>
      <c r="AR675" s="172">
        <f>IF(AR470=0,0,(SUMIF(Resource_Planning!$P$49:$P$356,$P675,Resource_Planning!AR$49:AR$356))/AR470-1)</f>
        <v>0</v>
      </c>
      <c r="AS675" s="172">
        <f>IF(AS470=0,0,(SUMIF(Resource_Planning!$P$49:$P$356,$P675,Resource_Planning!AS$49:AS$356))/AS470-1)</f>
        <v>0</v>
      </c>
      <c r="AT675" s="172">
        <f>IF(AT470=0,0,(SUMIF(Resource_Planning!$P$49:$P$356,$P675,Resource_Planning!AT$49:AT$356))/AT470-1)</f>
        <v>0</v>
      </c>
      <c r="AU675" s="172">
        <f>IF(AU470=0,0,(SUMIF(Resource_Planning!$P$49:$P$356,$P675,Resource_Planning!AU$49:AU$356))/AU470-1)</f>
        <v>0</v>
      </c>
      <c r="AV675" s="172">
        <f>IF(AV470=0,0,(SUMIF(Resource_Planning!$P$49:$P$356,$P675,Resource_Planning!AV$49:AV$356))/AV470-1)</f>
        <v>0</v>
      </c>
      <c r="AW675" s="172">
        <f>IF(AW470=0,0,(SUMIF(Resource_Planning!$P$49:$P$356,$P675,Resource_Planning!AW$49:AW$356))/AW470-1)</f>
        <v>0</v>
      </c>
      <c r="AX675" s="172">
        <f>IF(AX470=0,0,(SUMIF(Resource_Planning!$P$49:$P$356,$P675,Resource_Planning!AX$49:AX$356))/AX470-1)</f>
        <v>0</v>
      </c>
      <c r="AY675" s="172">
        <f>IF(AY470=0,0,(SUMIF(Resource_Planning!$P$49:$P$356,$P675,Resource_Planning!AY$49:AY$356))/AY470-1)</f>
        <v>0</v>
      </c>
      <c r="AZ675" s="172">
        <f>IF(AZ470=0,0,(SUMIF(Resource_Planning!$P$49:$P$356,$P675,Resource_Planning!AZ$49:AZ$356))/AZ470-1)</f>
        <v>0</v>
      </c>
      <c r="BA675" s="172">
        <f>IF(BA470=0,0,(SUMIF(Resource_Planning!$P$49:$P$356,$P675,Resource_Planning!BA$49:BA$356))/BA470-1)</f>
        <v>0</v>
      </c>
      <c r="BB675" s="172">
        <f>IF(BB470=0,0,(SUMIF(Resource_Planning!$P$49:$P$356,$P675,Resource_Planning!BB$49:BB$356))/BB470-1)</f>
        <v>0</v>
      </c>
    </row>
    <row r="676" s="179" customFormat="1" hidden="1" outlineLevel="1">
      <c r="E676" s="37"/>
      <c r="K676" s="37"/>
      <c r="L676" s="37"/>
      <c r="M676" s="37"/>
      <c r="N676" s="37"/>
      <c r="P676" s="183">
        <f t="shared" si="109"/>
        <v>0</v>
      </c>
      <c r="Q676" s="37"/>
      <c r="R676" s="184"/>
      <c r="S676" s="172">
        <f>IF(S471=0,0,(SUMIF(Resource_Planning!$P$49:$P$356,$P676,Resource_Planning!S$49:S$356))/S471-1)</f>
        <v>0</v>
      </c>
      <c r="T676" s="172">
        <f>IF(T471=0,0,(SUMIF(Resource_Planning!$P$49:$P$356,$P676,Resource_Planning!T$49:T$356))/T471-1)</f>
        <v>0</v>
      </c>
      <c r="U676" s="172">
        <f>IF(U471=0,0,(SUMIF(Resource_Planning!$P$49:$P$356,$P676,Resource_Planning!U$49:U$356))/U471-1)</f>
        <v>0</v>
      </c>
      <c r="V676" s="172">
        <f>IF(V471=0,0,(SUMIF(Resource_Planning!$P$49:$P$356,$P676,Resource_Planning!V$49:V$356))/V471-1)</f>
        <v>0</v>
      </c>
      <c r="W676" s="172">
        <f>IF(W471=0,0,(SUMIF(Resource_Planning!$P$49:$P$356,$P676,Resource_Planning!W$49:W$356))/W471-1)</f>
        <v>0</v>
      </c>
      <c r="X676" s="172">
        <f>IF(X471=0,0,(SUMIF(Resource_Planning!$P$49:$P$356,$P676,Resource_Planning!X$49:X$356))/X471-1)</f>
        <v>0</v>
      </c>
      <c r="Y676" s="172">
        <f>IF(Y471=0,0,(SUMIF(Resource_Planning!$P$49:$P$356,$P676,Resource_Planning!Y$49:Y$356))/Y471-1)</f>
        <v>0</v>
      </c>
      <c r="Z676" s="172">
        <f>IF(Z471=0,0,(SUMIF(Resource_Planning!$P$49:$P$356,$P676,Resource_Planning!Z$49:Z$356))/Z471-1)</f>
        <v>0</v>
      </c>
      <c r="AA676" s="172">
        <f>IF(AA471=0,0,(SUMIF(Resource_Planning!$P$49:$P$356,$P676,Resource_Planning!AA$49:AA$356))/AA471-1)</f>
        <v>0</v>
      </c>
      <c r="AB676" s="172">
        <f>IF(AB471=0,0,(SUMIF(Resource_Planning!$P$49:$P$356,$P676,Resource_Planning!AB$49:AB$356))/AB471-1)</f>
        <v>0</v>
      </c>
      <c r="AC676" s="172">
        <f>IF(AC471=0,0,(SUMIF(Resource_Planning!$P$49:$P$356,$P676,Resource_Planning!AC$49:AC$356))/AC471-1)</f>
        <v>0</v>
      </c>
      <c r="AD676" s="172">
        <f>IF(AD471=0,0,(SUMIF(Resource_Planning!$P$49:$P$356,$P676,Resource_Planning!AD$49:AD$356))/AD471-1)</f>
        <v>0</v>
      </c>
      <c r="AE676" s="172">
        <f>IF(AE471=0,0,(SUMIF(Resource_Planning!$P$49:$P$356,$P676,Resource_Planning!AE$49:AE$356))/AE471-1)</f>
        <v>0</v>
      </c>
      <c r="AF676" s="172">
        <f>IF(AF471=0,0,(SUMIF(Resource_Planning!$P$49:$P$356,$P676,Resource_Planning!AF$49:AF$356))/AF471-1)</f>
        <v>0</v>
      </c>
      <c r="AG676" s="172">
        <f>IF(AG471=0,0,(SUMIF(Resource_Planning!$P$49:$P$356,$P676,Resource_Planning!AG$49:AG$356))/AG471-1)</f>
        <v>0</v>
      </c>
      <c r="AH676" s="172">
        <f>IF(AH471=0,0,(SUMIF(Resource_Planning!$P$49:$P$356,$P676,Resource_Planning!AH$49:AH$356))/AH471-1)</f>
        <v>0</v>
      </c>
      <c r="AI676" s="172">
        <f>IF(AI471=0,0,(SUMIF(Resource_Planning!$P$49:$P$356,$P676,Resource_Planning!AI$49:AI$356))/AI471-1)</f>
        <v>0</v>
      </c>
      <c r="AJ676" s="172">
        <f>IF(AJ471=0,0,(SUMIF(Resource_Planning!$P$49:$P$356,$P676,Resource_Planning!AJ$49:AJ$356))/AJ471-1)</f>
        <v>0</v>
      </c>
      <c r="AK676" s="172">
        <f>IF(AK471=0,0,(SUMIF(Resource_Planning!$P$49:$P$356,$P676,Resource_Planning!AK$49:AK$356))/AK471-1)</f>
        <v>0</v>
      </c>
      <c r="AL676" s="172">
        <f>IF(AL471=0,0,(SUMIF(Resource_Planning!$P$49:$P$356,$P676,Resource_Planning!AL$49:AL$356))/AL471-1)</f>
        <v>0</v>
      </c>
      <c r="AM676" s="172">
        <f>IF(AM471=0,0,(SUMIF(Resource_Planning!$P$49:$P$356,$P676,Resource_Planning!AM$49:AM$356))/AM471-1)</f>
        <v>0</v>
      </c>
      <c r="AN676" s="172">
        <f>IF(AN471=0,0,(SUMIF(Resource_Planning!$P$49:$P$356,$P676,Resource_Planning!AN$49:AN$356))/AN471-1)</f>
        <v>0</v>
      </c>
      <c r="AO676" s="172">
        <f>IF(AO471=0,0,(SUMIF(Resource_Planning!$P$49:$P$356,$P676,Resource_Planning!AO$49:AO$356))/AO471-1)</f>
        <v>0</v>
      </c>
      <c r="AP676" s="172">
        <f>IF(AP471=0,0,(SUMIF(Resource_Planning!$P$49:$P$356,$P676,Resource_Planning!AP$49:AP$356))/AP471-1)</f>
        <v>0</v>
      </c>
      <c r="AQ676" s="172">
        <f>IF(AQ471=0,0,(SUMIF(Resource_Planning!$P$49:$P$356,$P676,Resource_Planning!AQ$49:AQ$356))/AQ471-1)</f>
        <v>0</v>
      </c>
      <c r="AR676" s="172">
        <f>IF(AR471=0,0,(SUMIF(Resource_Planning!$P$49:$P$356,$P676,Resource_Planning!AR$49:AR$356))/AR471-1)</f>
        <v>0</v>
      </c>
      <c r="AS676" s="172">
        <f>IF(AS471=0,0,(SUMIF(Resource_Planning!$P$49:$P$356,$P676,Resource_Planning!AS$49:AS$356))/AS471-1)</f>
        <v>0</v>
      </c>
      <c r="AT676" s="172">
        <f>IF(AT471=0,0,(SUMIF(Resource_Planning!$P$49:$P$356,$P676,Resource_Planning!AT$49:AT$356))/AT471-1)</f>
        <v>0</v>
      </c>
      <c r="AU676" s="172">
        <f>IF(AU471=0,0,(SUMIF(Resource_Planning!$P$49:$P$356,$P676,Resource_Planning!AU$49:AU$356))/AU471-1)</f>
        <v>0</v>
      </c>
      <c r="AV676" s="172">
        <f>IF(AV471=0,0,(SUMIF(Resource_Planning!$P$49:$P$356,$P676,Resource_Planning!AV$49:AV$356))/AV471-1)</f>
        <v>0</v>
      </c>
      <c r="AW676" s="172">
        <f>IF(AW471=0,0,(SUMIF(Resource_Planning!$P$49:$P$356,$P676,Resource_Planning!AW$49:AW$356))/AW471-1)</f>
        <v>0</v>
      </c>
      <c r="AX676" s="172">
        <f>IF(AX471=0,0,(SUMIF(Resource_Planning!$P$49:$P$356,$P676,Resource_Planning!AX$49:AX$356))/AX471-1)</f>
        <v>0</v>
      </c>
      <c r="AY676" s="172">
        <f>IF(AY471=0,0,(SUMIF(Resource_Planning!$P$49:$P$356,$P676,Resource_Planning!AY$49:AY$356))/AY471-1)</f>
        <v>0</v>
      </c>
      <c r="AZ676" s="172">
        <f>IF(AZ471=0,0,(SUMIF(Resource_Planning!$P$49:$P$356,$P676,Resource_Planning!AZ$49:AZ$356))/AZ471-1)</f>
        <v>0</v>
      </c>
      <c r="BA676" s="172">
        <f>IF(BA471=0,0,(SUMIF(Resource_Planning!$P$49:$P$356,$P676,Resource_Planning!BA$49:BA$356))/BA471-1)</f>
        <v>0</v>
      </c>
      <c r="BB676" s="172">
        <f>IF(BB471=0,0,(SUMIF(Resource_Planning!$P$49:$P$356,$P676,Resource_Planning!BB$49:BB$356))/BB471-1)</f>
        <v>0</v>
      </c>
    </row>
    <row r="677" s="179" customFormat="1" hidden="1" outlineLevel="1">
      <c r="E677" s="37"/>
      <c r="K677" s="37"/>
      <c r="L677" s="37"/>
      <c r="M677" s="37"/>
      <c r="N677" s="37"/>
      <c r="P677" s="183">
        <f t="shared" si="109"/>
        <v>0</v>
      </c>
      <c r="Q677" s="37"/>
      <c r="R677" s="184"/>
      <c r="S677" s="172">
        <f>IF(S472=0,0,(SUMIF(Resource_Planning!$P$49:$P$356,$P677,Resource_Planning!S$49:S$356))/S472-1)</f>
        <v>0</v>
      </c>
      <c r="T677" s="172">
        <f>IF(T472=0,0,(SUMIF(Resource_Planning!$P$49:$P$356,$P677,Resource_Planning!T$49:T$356))/T472-1)</f>
        <v>0</v>
      </c>
      <c r="U677" s="172">
        <f>IF(U472=0,0,(SUMIF(Resource_Planning!$P$49:$P$356,$P677,Resource_Planning!U$49:U$356))/U472-1)</f>
        <v>0</v>
      </c>
      <c r="V677" s="172">
        <f>IF(V472=0,0,(SUMIF(Resource_Planning!$P$49:$P$356,$P677,Resource_Planning!V$49:V$356))/V472-1)</f>
        <v>0</v>
      </c>
      <c r="W677" s="172">
        <f>IF(W472=0,0,(SUMIF(Resource_Planning!$P$49:$P$356,$P677,Resource_Planning!W$49:W$356))/W472-1)</f>
        <v>0</v>
      </c>
      <c r="X677" s="172">
        <f>IF(X472=0,0,(SUMIF(Resource_Planning!$P$49:$P$356,$P677,Resource_Planning!X$49:X$356))/X472-1)</f>
        <v>0</v>
      </c>
      <c r="Y677" s="172">
        <f>IF(Y472=0,0,(SUMIF(Resource_Planning!$P$49:$P$356,$P677,Resource_Planning!Y$49:Y$356))/Y472-1)</f>
        <v>0</v>
      </c>
      <c r="Z677" s="172">
        <f>IF(Z472=0,0,(SUMIF(Resource_Planning!$P$49:$P$356,$P677,Resource_Planning!Z$49:Z$356))/Z472-1)</f>
        <v>0</v>
      </c>
      <c r="AA677" s="172">
        <f>IF(AA472=0,0,(SUMIF(Resource_Planning!$P$49:$P$356,$P677,Resource_Planning!AA$49:AA$356))/AA472-1)</f>
        <v>0</v>
      </c>
      <c r="AB677" s="172">
        <f>IF(AB472=0,0,(SUMIF(Resource_Planning!$P$49:$P$356,$P677,Resource_Planning!AB$49:AB$356))/AB472-1)</f>
        <v>0</v>
      </c>
      <c r="AC677" s="172">
        <f>IF(AC472=0,0,(SUMIF(Resource_Planning!$P$49:$P$356,$P677,Resource_Planning!AC$49:AC$356))/AC472-1)</f>
        <v>0</v>
      </c>
      <c r="AD677" s="172">
        <f>IF(AD472=0,0,(SUMIF(Resource_Planning!$P$49:$P$356,$P677,Resource_Planning!AD$49:AD$356))/AD472-1)</f>
        <v>0</v>
      </c>
      <c r="AE677" s="172">
        <f>IF(AE472=0,0,(SUMIF(Resource_Planning!$P$49:$P$356,$P677,Resource_Planning!AE$49:AE$356))/AE472-1)</f>
        <v>0</v>
      </c>
      <c r="AF677" s="172">
        <f>IF(AF472=0,0,(SUMIF(Resource_Planning!$P$49:$P$356,$P677,Resource_Planning!AF$49:AF$356))/AF472-1)</f>
        <v>0</v>
      </c>
      <c r="AG677" s="172">
        <f>IF(AG472=0,0,(SUMIF(Resource_Planning!$P$49:$P$356,$P677,Resource_Planning!AG$49:AG$356))/AG472-1)</f>
        <v>0</v>
      </c>
      <c r="AH677" s="172">
        <f>IF(AH472=0,0,(SUMIF(Resource_Planning!$P$49:$P$356,$P677,Resource_Planning!AH$49:AH$356))/AH472-1)</f>
        <v>0</v>
      </c>
      <c r="AI677" s="172">
        <f>IF(AI472=0,0,(SUMIF(Resource_Planning!$P$49:$P$356,$P677,Resource_Planning!AI$49:AI$356))/AI472-1)</f>
        <v>0</v>
      </c>
      <c r="AJ677" s="172">
        <f>IF(AJ472=0,0,(SUMIF(Resource_Planning!$P$49:$P$356,$P677,Resource_Planning!AJ$49:AJ$356))/AJ472-1)</f>
        <v>0</v>
      </c>
      <c r="AK677" s="172">
        <f>IF(AK472=0,0,(SUMIF(Resource_Planning!$P$49:$P$356,$P677,Resource_Planning!AK$49:AK$356))/AK472-1)</f>
        <v>0</v>
      </c>
      <c r="AL677" s="172">
        <f>IF(AL472=0,0,(SUMIF(Resource_Planning!$P$49:$P$356,$P677,Resource_Planning!AL$49:AL$356))/AL472-1)</f>
        <v>0</v>
      </c>
      <c r="AM677" s="172">
        <f>IF(AM472=0,0,(SUMIF(Resource_Planning!$P$49:$P$356,$P677,Resource_Planning!AM$49:AM$356))/AM472-1)</f>
        <v>0</v>
      </c>
      <c r="AN677" s="172">
        <f>IF(AN472=0,0,(SUMIF(Resource_Planning!$P$49:$P$356,$P677,Resource_Planning!AN$49:AN$356))/AN472-1)</f>
        <v>0</v>
      </c>
      <c r="AO677" s="172">
        <f>IF(AO472=0,0,(SUMIF(Resource_Planning!$P$49:$P$356,$P677,Resource_Planning!AO$49:AO$356))/AO472-1)</f>
        <v>0</v>
      </c>
      <c r="AP677" s="172">
        <f>IF(AP472=0,0,(SUMIF(Resource_Planning!$P$49:$P$356,$P677,Resource_Planning!AP$49:AP$356))/AP472-1)</f>
        <v>0</v>
      </c>
      <c r="AQ677" s="172">
        <f>IF(AQ472=0,0,(SUMIF(Resource_Planning!$P$49:$P$356,$P677,Resource_Planning!AQ$49:AQ$356))/AQ472-1)</f>
        <v>0</v>
      </c>
      <c r="AR677" s="172">
        <f>IF(AR472=0,0,(SUMIF(Resource_Planning!$P$49:$P$356,$P677,Resource_Planning!AR$49:AR$356))/AR472-1)</f>
        <v>0</v>
      </c>
      <c r="AS677" s="172">
        <f>IF(AS472=0,0,(SUMIF(Resource_Planning!$P$49:$P$356,$P677,Resource_Planning!AS$49:AS$356))/AS472-1)</f>
        <v>0</v>
      </c>
      <c r="AT677" s="172">
        <f>IF(AT472=0,0,(SUMIF(Resource_Planning!$P$49:$P$356,$P677,Resource_Planning!AT$49:AT$356))/AT472-1)</f>
        <v>0</v>
      </c>
      <c r="AU677" s="172">
        <f>IF(AU472=0,0,(SUMIF(Resource_Planning!$P$49:$P$356,$P677,Resource_Planning!AU$49:AU$356))/AU472-1)</f>
        <v>0</v>
      </c>
      <c r="AV677" s="172">
        <f>IF(AV472=0,0,(SUMIF(Resource_Planning!$P$49:$P$356,$P677,Resource_Planning!AV$49:AV$356))/AV472-1)</f>
        <v>0</v>
      </c>
      <c r="AW677" s="172">
        <f>IF(AW472=0,0,(SUMIF(Resource_Planning!$P$49:$P$356,$P677,Resource_Planning!AW$49:AW$356))/AW472-1)</f>
        <v>0</v>
      </c>
      <c r="AX677" s="172">
        <f>IF(AX472=0,0,(SUMIF(Resource_Planning!$P$49:$P$356,$P677,Resource_Planning!AX$49:AX$356))/AX472-1)</f>
        <v>0</v>
      </c>
      <c r="AY677" s="172">
        <f>IF(AY472=0,0,(SUMIF(Resource_Planning!$P$49:$P$356,$P677,Resource_Planning!AY$49:AY$356))/AY472-1)</f>
        <v>0</v>
      </c>
      <c r="AZ677" s="172">
        <f>IF(AZ472=0,0,(SUMIF(Resource_Planning!$P$49:$P$356,$P677,Resource_Planning!AZ$49:AZ$356))/AZ472-1)</f>
        <v>0</v>
      </c>
      <c r="BA677" s="172">
        <f>IF(BA472=0,0,(SUMIF(Resource_Planning!$P$49:$P$356,$P677,Resource_Planning!BA$49:BA$356))/BA472-1)</f>
        <v>0</v>
      </c>
      <c r="BB677" s="172">
        <f>IF(BB472=0,0,(SUMIF(Resource_Planning!$P$49:$P$356,$P677,Resource_Planning!BB$49:BB$356))/BB472-1)</f>
        <v>0</v>
      </c>
    </row>
    <row r="678" s="179" customFormat="1" hidden="1" outlineLevel="1">
      <c r="E678" s="37"/>
      <c r="K678" s="37"/>
      <c r="L678" s="37"/>
      <c r="M678" s="37"/>
      <c r="N678" s="37"/>
      <c r="P678" s="183">
        <f t="shared" si="109"/>
        <v>0</v>
      </c>
      <c r="Q678" s="37"/>
      <c r="R678" s="184"/>
      <c r="S678" s="172">
        <f>IF(S473=0,0,(SUMIF(Resource_Planning!$P$49:$P$356,$P678,Resource_Planning!S$49:S$356))/S473-1)</f>
        <v>0</v>
      </c>
      <c r="T678" s="172">
        <f>IF(T473=0,0,(SUMIF(Resource_Planning!$P$49:$P$356,$P678,Resource_Planning!T$49:T$356))/T473-1)</f>
        <v>0</v>
      </c>
      <c r="U678" s="172">
        <f>IF(U473=0,0,(SUMIF(Resource_Planning!$P$49:$P$356,$P678,Resource_Planning!U$49:U$356))/U473-1)</f>
        <v>0</v>
      </c>
      <c r="V678" s="172">
        <f>IF(V473=0,0,(SUMIF(Resource_Planning!$P$49:$P$356,$P678,Resource_Planning!V$49:V$356))/V473-1)</f>
        <v>0</v>
      </c>
      <c r="W678" s="172">
        <f>IF(W473=0,0,(SUMIF(Resource_Planning!$P$49:$P$356,$P678,Resource_Planning!W$49:W$356))/W473-1)</f>
        <v>0</v>
      </c>
      <c r="X678" s="172">
        <f>IF(X473=0,0,(SUMIF(Resource_Planning!$P$49:$P$356,$P678,Resource_Planning!X$49:X$356))/X473-1)</f>
        <v>0</v>
      </c>
      <c r="Y678" s="172">
        <f>IF(Y473=0,0,(SUMIF(Resource_Planning!$P$49:$P$356,$P678,Resource_Planning!Y$49:Y$356))/Y473-1)</f>
        <v>0</v>
      </c>
      <c r="Z678" s="172">
        <f>IF(Z473=0,0,(SUMIF(Resource_Planning!$P$49:$P$356,$P678,Resource_Planning!Z$49:Z$356))/Z473-1)</f>
        <v>0</v>
      </c>
      <c r="AA678" s="172">
        <f>IF(AA473=0,0,(SUMIF(Resource_Planning!$P$49:$P$356,$P678,Resource_Planning!AA$49:AA$356))/AA473-1)</f>
        <v>0</v>
      </c>
      <c r="AB678" s="172">
        <f>IF(AB473=0,0,(SUMIF(Resource_Planning!$P$49:$P$356,$P678,Resource_Planning!AB$49:AB$356))/AB473-1)</f>
        <v>0</v>
      </c>
      <c r="AC678" s="172">
        <f>IF(AC473=0,0,(SUMIF(Resource_Planning!$P$49:$P$356,$P678,Resource_Planning!AC$49:AC$356))/AC473-1)</f>
        <v>0</v>
      </c>
      <c r="AD678" s="172">
        <f>IF(AD473=0,0,(SUMIF(Resource_Planning!$P$49:$P$356,$P678,Resource_Planning!AD$49:AD$356))/AD473-1)</f>
        <v>0</v>
      </c>
      <c r="AE678" s="172">
        <f>IF(AE473=0,0,(SUMIF(Resource_Planning!$P$49:$P$356,$P678,Resource_Planning!AE$49:AE$356))/AE473-1)</f>
        <v>0</v>
      </c>
      <c r="AF678" s="172">
        <f>IF(AF473=0,0,(SUMIF(Resource_Planning!$P$49:$P$356,$P678,Resource_Planning!AF$49:AF$356))/AF473-1)</f>
        <v>0</v>
      </c>
      <c r="AG678" s="172">
        <f>IF(AG473=0,0,(SUMIF(Resource_Planning!$P$49:$P$356,$P678,Resource_Planning!AG$49:AG$356))/AG473-1)</f>
        <v>0</v>
      </c>
      <c r="AH678" s="172">
        <f>IF(AH473=0,0,(SUMIF(Resource_Planning!$P$49:$P$356,$P678,Resource_Planning!AH$49:AH$356))/AH473-1)</f>
        <v>0</v>
      </c>
      <c r="AI678" s="172">
        <f>IF(AI473=0,0,(SUMIF(Resource_Planning!$P$49:$P$356,$P678,Resource_Planning!AI$49:AI$356))/AI473-1)</f>
        <v>0</v>
      </c>
      <c r="AJ678" s="172">
        <f>IF(AJ473=0,0,(SUMIF(Resource_Planning!$P$49:$P$356,$P678,Resource_Planning!AJ$49:AJ$356))/AJ473-1)</f>
        <v>0</v>
      </c>
      <c r="AK678" s="172">
        <f>IF(AK473=0,0,(SUMIF(Resource_Planning!$P$49:$P$356,$P678,Resource_Planning!AK$49:AK$356))/AK473-1)</f>
        <v>0</v>
      </c>
      <c r="AL678" s="172">
        <f>IF(AL473=0,0,(SUMIF(Resource_Planning!$P$49:$P$356,$P678,Resource_Planning!AL$49:AL$356))/AL473-1)</f>
        <v>0</v>
      </c>
      <c r="AM678" s="172">
        <f>IF(AM473=0,0,(SUMIF(Resource_Planning!$P$49:$P$356,$P678,Resource_Planning!AM$49:AM$356))/AM473-1)</f>
        <v>0</v>
      </c>
      <c r="AN678" s="172">
        <f>IF(AN473=0,0,(SUMIF(Resource_Planning!$P$49:$P$356,$P678,Resource_Planning!AN$49:AN$356))/AN473-1)</f>
        <v>0</v>
      </c>
      <c r="AO678" s="172">
        <f>IF(AO473=0,0,(SUMIF(Resource_Planning!$P$49:$P$356,$P678,Resource_Planning!AO$49:AO$356))/AO473-1)</f>
        <v>0</v>
      </c>
      <c r="AP678" s="172">
        <f>IF(AP473=0,0,(SUMIF(Resource_Planning!$P$49:$P$356,$P678,Resource_Planning!AP$49:AP$356))/AP473-1)</f>
        <v>0</v>
      </c>
      <c r="AQ678" s="172">
        <f>IF(AQ473=0,0,(SUMIF(Resource_Planning!$P$49:$P$356,$P678,Resource_Planning!AQ$49:AQ$356))/AQ473-1)</f>
        <v>0</v>
      </c>
      <c r="AR678" s="172">
        <f>IF(AR473=0,0,(SUMIF(Resource_Planning!$P$49:$P$356,$P678,Resource_Planning!AR$49:AR$356))/AR473-1)</f>
        <v>0</v>
      </c>
      <c r="AS678" s="172">
        <f>IF(AS473=0,0,(SUMIF(Resource_Planning!$P$49:$P$356,$P678,Resource_Planning!AS$49:AS$356))/AS473-1)</f>
        <v>0</v>
      </c>
      <c r="AT678" s="172">
        <f>IF(AT473=0,0,(SUMIF(Resource_Planning!$P$49:$P$356,$P678,Resource_Planning!AT$49:AT$356))/AT473-1)</f>
        <v>0</v>
      </c>
      <c r="AU678" s="172">
        <f>IF(AU473=0,0,(SUMIF(Resource_Planning!$P$49:$P$356,$P678,Resource_Planning!AU$49:AU$356))/AU473-1)</f>
        <v>0</v>
      </c>
      <c r="AV678" s="172">
        <f>IF(AV473=0,0,(SUMIF(Resource_Planning!$P$49:$P$356,$P678,Resource_Planning!AV$49:AV$356))/AV473-1)</f>
        <v>0</v>
      </c>
      <c r="AW678" s="172">
        <f>IF(AW473=0,0,(SUMIF(Resource_Planning!$P$49:$P$356,$P678,Resource_Planning!AW$49:AW$356))/AW473-1)</f>
        <v>0</v>
      </c>
      <c r="AX678" s="172">
        <f>IF(AX473=0,0,(SUMIF(Resource_Planning!$P$49:$P$356,$P678,Resource_Planning!AX$49:AX$356))/AX473-1)</f>
        <v>0</v>
      </c>
      <c r="AY678" s="172">
        <f>IF(AY473=0,0,(SUMIF(Resource_Planning!$P$49:$P$356,$P678,Resource_Planning!AY$49:AY$356))/AY473-1)</f>
        <v>0</v>
      </c>
      <c r="AZ678" s="172">
        <f>IF(AZ473=0,0,(SUMIF(Resource_Planning!$P$49:$P$356,$P678,Resource_Planning!AZ$49:AZ$356))/AZ473-1)</f>
        <v>0</v>
      </c>
      <c r="BA678" s="172">
        <f>IF(BA473=0,0,(SUMIF(Resource_Planning!$P$49:$P$356,$P678,Resource_Planning!BA$49:BA$356))/BA473-1)</f>
        <v>0</v>
      </c>
      <c r="BB678" s="172">
        <f>IF(BB473=0,0,(SUMIF(Resource_Planning!$P$49:$P$356,$P678,Resource_Planning!BB$49:BB$356))/BB473-1)</f>
        <v>0</v>
      </c>
    </row>
    <row r="679" s="179" customFormat="1" hidden="1" outlineLevel="1">
      <c r="E679" s="37"/>
      <c r="K679" s="37"/>
      <c r="L679" s="37"/>
      <c r="M679" s="37"/>
      <c r="N679" s="37"/>
      <c r="P679" s="183">
        <f t="shared" si="109"/>
        <v>0</v>
      </c>
      <c r="Q679" s="37"/>
      <c r="R679" s="184"/>
      <c r="S679" s="172">
        <f>IF(S474=0,0,(SUMIF(Resource_Planning!$P$49:$P$356,$P679,Resource_Planning!S$49:S$356))/S474-1)</f>
        <v>0</v>
      </c>
      <c r="T679" s="172">
        <f>IF(T474=0,0,(SUMIF(Resource_Planning!$P$49:$P$356,$P679,Resource_Planning!T$49:T$356))/T474-1)</f>
        <v>0</v>
      </c>
      <c r="U679" s="172">
        <f>IF(U474=0,0,(SUMIF(Resource_Planning!$P$49:$P$356,$P679,Resource_Planning!U$49:U$356))/U474-1)</f>
        <v>0</v>
      </c>
      <c r="V679" s="172">
        <f>IF(V474=0,0,(SUMIF(Resource_Planning!$P$49:$P$356,$P679,Resource_Planning!V$49:V$356))/V474-1)</f>
        <v>0</v>
      </c>
      <c r="W679" s="172">
        <f>IF(W474=0,0,(SUMIF(Resource_Planning!$P$49:$P$356,$P679,Resource_Planning!W$49:W$356))/W474-1)</f>
        <v>0</v>
      </c>
      <c r="X679" s="172">
        <f>IF(X474=0,0,(SUMIF(Resource_Planning!$P$49:$P$356,$P679,Resource_Planning!X$49:X$356))/X474-1)</f>
        <v>0</v>
      </c>
      <c r="Y679" s="172">
        <f>IF(Y474=0,0,(SUMIF(Resource_Planning!$P$49:$P$356,$P679,Resource_Planning!Y$49:Y$356))/Y474-1)</f>
        <v>0</v>
      </c>
      <c r="Z679" s="172">
        <f>IF(Z474=0,0,(SUMIF(Resource_Planning!$P$49:$P$356,$P679,Resource_Planning!Z$49:Z$356))/Z474-1)</f>
        <v>0</v>
      </c>
      <c r="AA679" s="172">
        <f>IF(AA474=0,0,(SUMIF(Resource_Planning!$P$49:$P$356,$P679,Resource_Planning!AA$49:AA$356))/AA474-1)</f>
        <v>0</v>
      </c>
      <c r="AB679" s="172">
        <f>IF(AB474=0,0,(SUMIF(Resource_Planning!$P$49:$P$356,$P679,Resource_Planning!AB$49:AB$356))/AB474-1)</f>
        <v>0</v>
      </c>
      <c r="AC679" s="172">
        <f>IF(AC474=0,0,(SUMIF(Resource_Planning!$P$49:$P$356,$P679,Resource_Planning!AC$49:AC$356))/AC474-1)</f>
        <v>0</v>
      </c>
      <c r="AD679" s="172">
        <f>IF(AD474=0,0,(SUMIF(Resource_Planning!$P$49:$P$356,$P679,Resource_Planning!AD$49:AD$356))/AD474-1)</f>
        <v>0</v>
      </c>
      <c r="AE679" s="172">
        <f>IF(AE474=0,0,(SUMIF(Resource_Planning!$P$49:$P$356,$P679,Resource_Planning!AE$49:AE$356))/AE474-1)</f>
        <v>0</v>
      </c>
      <c r="AF679" s="172">
        <f>IF(AF474=0,0,(SUMIF(Resource_Planning!$P$49:$P$356,$P679,Resource_Planning!AF$49:AF$356))/AF474-1)</f>
        <v>0</v>
      </c>
      <c r="AG679" s="172">
        <f>IF(AG474=0,0,(SUMIF(Resource_Planning!$P$49:$P$356,$P679,Resource_Planning!AG$49:AG$356))/AG474-1)</f>
        <v>0</v>
      </c>
      <c r="AH679" s="172">
        <f>IF(AH474=0,0,(SUMIF(Resource_Planning!$P$49:$P$356,$P679,Resource_Planning!AH$49:AH$356))/AH474-1)</f>
        <v>0</v>
      </c>
      <c r="AI679" s="172">
        <f>IF(AI474=0,0,(SUMIF(Resource_Planning!$P$49:$P$356,$P679,Resource_Planning!AI$49:AI$356))/AI474-1)</f>
        <v>0</v>
      </c>
      <c r="AJ679" s="172">
        <f>IF(AJ474=0,0,(SUMIF(Resource_Planning!$P$49:$P$356,$P679,Resource_Planning!AJ$49:AJ$356))/AJ474-1)</f>
        <v>0</v>
      </c>
      <c r="AK679" s="172">
        <f>IF(AK474=0,0,(SUMIF(Resource_Planning!$P$49:$P$356,$P679,Resource_Planning!AK$49:AK$356))/AK474-1)</f>
        <v>0</v>
      </c>
      <c r="AL679" s="172">
        <f>IF(AL474=0,0,(SUMIF(Resource_Planning!$P$49:$P$356,$P679,Resource_Planning!AL$49:AL$356))/AL474-1)</f>
        <v>0</v>
      </c>
      <c r="AM679" s="172">
        <f>IF(AM474=0,0,(SUMIF(Resource_Planning!$P$49:$P$356,$P679,Resource_Planning!AM$49:AM$356))/AM474-1)</f>
        <v>0</v>
      </c>
      <c r="AN679" s="172">
        <f>IF(AN474=0,0,(SUMIF(Resource_Planning!$P$49:$P$356,$P679,Resource_Planning!AN$49:AN$356))/AN474-1)</f>
        <v>0</v>
      </c>
      <c r="AO679" s="172">
        <f>IF(AO474=0,0,(SUMIF(Resource_Planning!$P$49:$P$356,$P679,Resource_Planning!AO$49:AO$356))/AO474-1)</f>
        <v>0</v>
      </c>
      <c r="AP679" s="172">
        <f>IF(AP474=0,0,(SUMIF(Resource_Planning!$P$49:$P$356,$P679,Resource_Planning!AP$49:AP$356))/AP474-1)</f>
        <v>0</v>
      </c>
      <c r="AQ679" s="172">
        <f>IF(AQ474=0,0,(SUMIF(Resource_Planning!$P$49:$P$356,$P679,Resource_Planning!AQ$49:AQ$356))/AQ474-1)</f>
        <v>0</v>
      </c>
      <c r="AR679" s="172">
        <f>IF(AR474=0,0,(SUMIF(Resource_Planning!$P$49:$P$356,$P679,Resource_Planning!AR$49:AR$356))/AR474-1)</f>
        <v>0</v>
      </c>
      <c r="AS679" s="172">
        <f>IF(AS474=0,0,(SUMIF(Resource_Planning!$P$49:$P$356,$P679,Resource_Planning!AS$49:AS$356))/AS474-1)</f>
        <v>0</v>
      </c>
      <c r="AT679" s="172">
        <f>IF(AT474=0,0,(SUMIF(Resource_Planning!$P$49:$P$356,$P679,Resource_Planning!AT$49:AT$356))/AT474-1)</f>
        <v>0</v>
      </c>
      <c r="AU679" s="172">
        <f>IF(AU474=0,0,(SUMIF(Resource_Planning!$P$49:$P$356,$P679,Resource_Planning!AU$49:AU$356))/AU474-1)</f>
        <v>0</v>
      </c>
      <c r="AV679" s="172">
        <f>IF(AV474=0,0,(SUMIF(Resource_Planning!$P$49:$P$356,$P679,Resource_Planning!AV$49:AV$356))/AV474-1)</f>
        <v>0</v>
      </c>
      <c r="AW679" s="172">
        <f>IF(AW474=0,0,(SUMIF(Resource_Planning!$P$49:$P$356,$P679,Resource_Planning!AW$49:AW$356))/AW474-1)</f>
        <v>0</v>
      </c>
      <c r="AX679" s="172">
        <f>IF(AX474=0,0,(SUMIF(Resource_Planning!$P$49:$P$356,$P679,Resource_Planning!AX$49:AX$356))/AX474-1)</f>
        <v>0</v>
      </c>
      <c r="AY679" s="172">
        <f>IF(AY474=0,0,(SUMIF(Resource_Planning!$P$49:$P$356,$P679,Resource_Planning!AY$49:AY$356))/AY474-1)</f>
        <v>0</v>
      </c>
      <c r="AZ679" s="172">
        <f>IF(AZ474=0,0,(SUMIF(Resource_Planning!$P$49:$P$356,$P679,Resource_Planning!AZ$49:AZ$356))/AZ474-1)</f>
        <v>0</v>
      </c>
      <c r="BA679" s="172">
        <f>IF(BA474=0,0,(SUMIF(Resource_Planning!$P$49:$P$356,$P679,Resource_Planning!BA$49:BA$356))/BA474-1)</f>
        <v>0</v>
      </c>
      <c r="BB679" s="172">
        <f>IF(BB474=0,0,(SUMIF(Resource_Planning!$P$49:$P$356,$P679,Resource_Planning!BB$49:BB$356))/BB474-1)</f>
        <v>0</v>
      </c>
    </row>
    <row r="680" s="179" customFormat="1" hidden="1" outlineLevel="1">
      <c r="E680" s="37"/>
      <c r="K680" s="37"/>
      <c r="L680" s="37"/>
      <c r="M680" s="37"/>
      <c r="N680" s="37"/>
      <c r="P680" s="183">
        <f t="shared" si="109"/>
        <v>0</v>
      </c>
      <c r="Q680" s="37"/>
      <c r="R680" s="184"/>
      <c r="S680" s="172">
        <f>IF(S475=0,0,(SUMIF(Resource_Planning!$P$49:$P$356,$P680,Resource_Planning!S$49:S$356))/S475-1)</f>
        <v>0</v>
      </c>
      <c r="T680" s="172">
        <f>IF(T475=0,0,(SUMIF(Resource_Planning!$P$49:$P$356,$P680,Resource_Planning!T$49:T$356))/T475-1)</f>
        <v>0</v>
      </c>
      <c r="U680" s="172">
        <f>IF(U475=0,0,(SUMIF(Resource_Planning!$P$49:$P$356,$P680,Resource_Planning!U$49:U$356))/U475-1)</f>
        <v>0</v>
      </c>
      <c r="V680" s="172">
        <f>IF(V475=0,0,(SUMIF(Resource_Planning!$P$49:$P$356,$P680,Resource_Planning!V$49:V$356))/V475-1)</f>
        <v>0</v>
      </c>
      <c r="W680" s="172">
        <f>IF(W475=0,0,(SUMIF(Resource_Planning!$P$49:$P$356,$P680,Resource_Planning!W$49:W$356))/W475-1)</f>
        <v>0</v>
      </c>
      <c r="X680" s="172">
        <f>IF(X475=0,0,(SUMIF(Resource_Planning!$P$49:$P$356,$P680,Resource_Planning!X$49:X$356))/X475-1)</f>
        <v>0</v>
      </c>
      <c r="Y680" s="172">
        <f>IF(Y475=0,0,(SUMIF(Resource_Planning!$P$49:$P$356,$P680,Resource_Planning!Y$49:Y$356))/Y475-1)</f>
        <v>0</v>
      </c>
      <c r="Z680" s="172">
        <f>IF(Z475=0,0,(SUMIF(Resource_Planning!$P$49:$P$356,$P680,Resource_Planning!Z$49:Z$356))/Z475-1)</f>
        <v>0</v>
      </c>
      <c r="AA680" s="172">
        <f>IF(AA475=0,0,(SUMIF(Resource_Planning!$P$49:$P$356,$P680,Resource_Planning!AA$49:AA$356))/AA475-1)</f>
        <v>0</v>
      </c>
      <c r="AB680" s="172">
        <f>IF(AB475=0,0,(SUMIF(Resource_Planning!$P$49:$P$356,$P680,Resource_Planning!AB$49:AB$356))/AB475-1)</f>
        <v>0</v>
      </c>
      <c r="AC680" s="172">
        <f>IF(AC475=0,0,(SUMIF(Resource_Planning!$P$49:$P$356,$P680,Resource_Planning!AC$49:AC$356))/AC475-1)</f>
        <v>0</v>
      </c>
      <c r="AD680" s="172">
        <f>IF(AD475=0,0,(SUMIF(Resource_Planning!$P$49:$P$356,$P680,Resource_Planning!AD$49:AD$356))/AD475-1)</f>
        <v>0</v>
      </c>
      <c r="AE680" s="172">
        <f>IF(AE475=0,0,(SUMIF(Resource_Planning!$P$49:$P$356,$P680,Resource_Planning!AE$49:AE$356))/AE475-1)</f>
        <v>0</v>
      </c>
      <c r="AF680" s="172">
        <f>IF(AF475=0,0,(SUMIF(Resource_Planning!$P$49:$P$356,$P680,Resource_Planning!AF$49:AF$356))/AF475-1)</f>
        <v>0</v>
      </c>
      <c r="AG680" s="172">
        <f>IF(AG475=0,0,(SUMIF(Resource_Planning!$P$49:$P$356,$P680,Resource_Planning!AG$49:AG$356))/AG475-1)</f>
        <v>0</v>
      </c>
      <c r="AH680" s="172">
        <f>IF(AH475=0,0,(SUMIF(Resource_Planning!$P$49:$P$356,$P680,Resource_Planning!AH$49:AH$356))/AH475-1)</f>
        <v>0</v>
      </c>
      <c r="AI680" s="172">
        <f>IF(AI475=0,0,(SUMIF(Resource_Planning!$P$49:$P$356,$P680,Resource_Planning!AI$49:AI$356))/AI475-1)</f>
        <v>0</v>
      </c>
      <c r="AJ680" s="172">
        <f>IF(AJ475=0,0,(SUMIF(Resource_Planning!$P$49:$P$356,$P680,Resource_Planning!AJ$49:AJ$356))/AJ475-1)</f>
        <v>0</v>
      </c>
      <c r="AK680" s="172">
        <f>IF(AK475=0,0,(SUMIF(Resource_Planning!$P$49:$P$356,$P680,Resource_Planning!AK$49:AK$356))/AK475-1)</f>
        <v>0</v>
      </c>
      <c r="AL680" s="172">
        <f>IF(AL475=0,0,(SUMIF(Resource_Planning!$P$49:$P$356,$P680,Resource_Planning!AL$49:AL$356))/AL475-1)</f>
        <v>0</v>
      </c>
      <c r="AM680" s="172">
        <f>IF(AM475=0,0,(SUMIF(Resource_Planning!$P$49:$P$356,$P680,Resource_Planning!AM$49:AM$356))/AM475-1)</f>
        <v>0</v>
      </c>
      <c r="AN680" s="172">
        <f>IF(AN475=0,0,(SUMIF(Resource_Planning!$P$49:$P$356,$P680,Resource_Planning!AN$49:AN$356))/AN475-1)</f>
        <v>0</v>
      </c>
      <c r="AO680" s="172">
        <f>IF(AO475=0,0,(SUMIF(Resource_Planning!$P$49:$P$356,$P680,Resource_Planning!AO$49:AO$356))/AO475-1)</f>
        <v>0</v>
      </c>
      <c r="AP680" s="172">
        <f>IF(AP475=0,0,(SUMIF(Resource_Planning!$P$49:$P$356,$P680,Resource_Planning!AP$49:AP$356))/AP475-1)</f>
        <v>0</v>
      </c>
      <c r="AQ680" s="172">
        <f>IF(AQ475=0,0,(SUMIF(Resource_Planning!$P$49:$P$356,$P680,Resource_Planning!AQ$49:AQ$356))/AQ475-1)</f>
        <v>0</v>
      </c>
      <c r="AR680" s="172">
        <f>IF(AR475=0,0,(SUMIF(Resource_Planning!$P$49:$P$356,$P680,Resource_Planning!AR$49:AR$356))/AR475-1)</f>
        <v>0</v>
      </c>
      <c r="AS680" s="172">
        <f>IF(AS475=0,0,(SUMIF(Resource_Planning!$P$49:$P$356,$P680,Resource_Planning!AS$49:AS$356))/AS475-1)</f>
        <v>0</v>
      </c>
      <c r="AT680" s="172">
        <f>IF(AT475=0,0,(SUMIF(Resource_Planning!$P$49:$P$356,$P680,Resource_Planning!AT$49:AT$356))/AT475-1)</f>
        <v>0</v>
      </c>
      <c r="AU680" s="172">
        <f>IF(AU475=0,0,(SUMIF(Resource_Planning!$P$49:$P$356,$P680,Resource_Planning!AU$49:AU$356))/AU475-1)</f>
        <v>0</v>
      </c>
      <c r="AV680" s="172">
        <f>IF(AV475=0,0,(SUMIF(Resource_Planning!$P$49:$P$356,$P680,Resource_Planning!AV$49:AV$356))/AV475-1)</f>
        <v>0</v>
      </c>
      <c r="AW680" s="172">
        <f>IF(AW475=0,0,(SUMIF(Resource_Planning!$P$49:$P$356,$P680,Resource_Planning!AW$49:AW$356))/AW475-1)</f>
        <v>0</v>
      </c>
      <c r="AX680" s="172">
        <f>IF(AX475=0,0,(SUMIF(Resource_Planning!$P$49:$P$356,$P680,Resource_Planning!AX$49:AX$356))/AX475-1)</f>
        <v>0</v>
      </c>
      <c r="AY680" s="172">
        <f>IF(AY475=0,0,(SUMIF(Resource_Planning!$P$49:$P$356,$P680,Resource_Planning!AY$49:AY$356))/AY475-1)</f>
        <v>0</v>
      </c>
      <c r="AZ680" s="172">
        <f>IF(AZ475=0,0,(SUMIF(Resource_Planning!$P$49:$P$356,$P680,Resource_Planning!AZ$49:AZ$356))/AZ475-1)</f>
        <v>0</v>
      </c>
      <c r="BA680" s="172">
        <f>IF(BA475=0,0,(SUMIF(Resource_Planning!$P$49:$P$356,$P680,Resource_Planning!BA$49:BA$356))/BA475-1)</f>
        <v>0</v>
      </c>
      <c r="BB680" s="172">
        <f>IF(BB475=0,0,(SUMIF(Resource_Planning!$P$49:$P$356,$P680,Resource_Planning!BB$49:BB$356))/BB475-1)</f>
        <v>0</v>
      </c>
    </row>
    <row r="681" s="179" customFormat="1" hidden="1" outlineLevel="1">
      <c r="E681" s="37"/>
      <c r="K681" s="37"/>
      <c r="L681" s="37"/>
      <c r="M681" s="37"/>
      <c r="N681" s="37"/>
      <c r="P681" s="183">
        <f t="shared" si="109"/>
        <v>0</v>
      </c>
      <c r="Q681" s="37"/>
      <c r="R681" s="184"/>
      <c r="S681" s="172">
        <f>IF(S476=0,0,(SUMIF(Resource_Planning!$P$49:$P$356,$P681,Resource_Planning!S$49:S$356))/S476-1)</f>
        <v>0</v>
      </c>
      <c r="T681" s="172">
        <f>IF(T476=0,0,(SUMIF(Resource_Planning!$P$49:$P$356,$P681,Resource_Planning!T$49:T$356))/T476-1)</f>
        <v>0</v>
      </c>
      <c r="U681" s="172">
        <f>IF(U476=0,0,(SUMIF(Resource_Planning!$P$49:$P$356,$P681,Resource_Planning!U$49:U$356))/U476-1)</f>
        <v>0</v>
      </c>
      <c r="V681" s="172">
        <f>IF(V476=0,0,(SUMIF(Resource_Planning!$P$49:$P$356,$P681,Resource_Planning!V$49:V$356))/V476-1)</f>
        <v>0</v>
      </c>
      <c r="W681" s="172">
        <f>IF(W476=0,0,(SUMIF(Resource_Planning!$P$49:$P$356,$P681,Resource_Planning!W$49:W$356))/W476-1)</f>
        <v>0</v>
      </c>
      <c r="X681" s="172">
        <f>IF(X476=0,0,(SUMIF(Resource_Planning!$P$49:$P$356,$P681,Resource_Planning!X$49:X$356))/X476-1)</f>
        <v>0</v>
      </c>
      <c r="Y681" s="172">
        <f>IF(Y476=0,0,(SUMIF(Resource_Planning!$P$49:$P$356,$P681,Resource_Planning!Y$49:Y$356))/Y476-1)</f>
        <v>0</v>
      </c>
      <c r="Z681" s="172">
        <f>IF(Z476=0,0,(SUMIF(Resource_Planning!$P$49:$P$356,$P681,Resource_Planning!Z$49:Z$356))/Z476-1)</f>
        <v>0</v>
      </c>
      <c r="AA681" s="172">
        <f>IF(AA476=0,0,(SUMIF(Resource_Planning!$P$49:$P$356,$P681,Resource_Planning!AA$49:AA$356))/AA476-1)</f>
        <v>0</v>
      </c>
      <c r="AB681" s="172">
        <f>IF(AB476=0,0,(SUMIF(Resource_Planning!$P$49:$P$356,$P681,Resource_Planning!AB$49:AB$356))/AB476-1)</f>
        <v>0</v>
      </c>
      <c r="AC681" s="172">
        <f>IF(AC476=0,0,(SUMIF(Resource_Planning!$P$49:$P$356,$P681,Resource_Planning!AC$49:AC$356))/AC476-1)</f>
        <v>0</v>
      </c>
      <c r="AD681" s="172">
        <f>IF(AD476=0,0,(SUMIF(Resource_Planning!$P$49:$P$356,$P681,Resource_Planning!AD$49:AD$356))/AD476-1)</f>
        <v>0</v>
      </c>
      <c r="AE681" s="172">
        <f>IF(AE476=0,0,(SUMIF(Resource_Planning!$P$49:$P$356,$P681,Resource_Planning!AE$49:AE$356))/AE476-1)</f>
        <v>0</v>
      </c>
      <c r="AF681" s="172">
        <f>IF(AF476=0,0,(SUMIF(Resource_Planning!$P$49:$P$356,$P681,Resource_Planning!AF$49:AF$356))/AF476-1)</f>
        <v>0</v>
      </c>
      <c r="AG681" s="172">
        <f>IF(AG476=0,0,(SUMIF(Resource_Planning!$P$49:$P$356,$P681,Resource_Planning!AG$49:AG$356))/AG476-1)</f>
        <v>0</v>
      </c>
      <c r="AH681" s="172">
        <f>IF(AH476=0,0,(SUMIF(Resource_Planning!$P$49:$P$356,$P681,Resource_Planning!AH$49:AH$356))/AH476-1)</f>
        <v>0</v>
      </c>
      <c r="AI681" s="172">
        <f>IF(AI476=0,0,(SUMIF(Resource_Planning!$P$49:$P$356,$P681,Resource_Planning!AI$49:AI$356))/AI476-1)</f>
        <v>0</v>
      </c>
      <c r="AJ681" s="172">
        <f>IF(AJ476=0,0,(SUMIF(Resource_Planning!$P$49:$P$356,$P681,Resource_Planning!AJ$49:AJ$356))/AJ476-1)</f>
        <v>0</v>
      </c>
      <c r="AK681" s="172">
        <f>IF(AK476=0,0,(SUMIF(Resource_Planning!$P$49:$P$356,$P681,Resource_Planning!AK$49:AK$356))/AK476-1)</f>
        <v>0</v>
      </c>
      <c r="AL681" s="172">
        <f>IF(AL476=0,0,(SUMIF(Resource_Planning!$P$49:$P$356,$P681,Resource_Planning!AL$49:AL$356))/AL476-1)</f>
        <v>0</v>
      </c>
      <c r="AM681" s="172">
        <f>IF(AM476=0,0,(SUMIF(Resource_Planning!$P$49:$P$356,$P681,Resource_Planning!AM$49:AM$356))/AM476-1)</f>
        <v>0</v>
      </c>
      <c r="AN681" s="172">
        <f>IF(AN476=0,0,(SUMIF(Resource_Planning!$P$49:$P$356,$P681,Resource_Planning!AN$49:AN$356))/AN476-1)</f>
        <v>0</v>
      </c>
      <c r="AO681" s="172">
        <f>IF(AO476=0,0,(SUMIF(Resource_Planning!$P$49:$P$356,$P681,Resource_Planning!AO$49:AO$356))/AO476-1)</f>
        <v>0</v>
      </c>
      <c r="AP681" s="172">
        <f>IF(AP476=0,0,(SUMIF(Resource_Planning!$P$49:$P$356,$P681,Resource_Planning!AP$49:AP$356))/AP476-1)</f>
        <v>0</v>
      </c>
      <c r="AQ681" s="172">
        <f>IF(AQ476=0,0,(SUMIF(Resource_Planning!$P$49:$P$356,$P681,Resource_Planning!AQ$49:AQ$356))/AQ476-1)</f>
        <v>0</v>
      </c>
      <c r="AR681" s="172">
        <f>IF(AR476=0,0,(SUMIF(Resource_Planning!$P$49:$P$356,$P681,Resource_Planning!AR$49:AR$356))/AR476-1)</f>
        <v>0</v>
      </c>
      <c r="AS681" s="172">
        <f>IF(AS476=0,0,(SUMIF(Resource_Planning!$P$49:$P$356,$P681,Resource_Planning!AS$49:AS$356))/AS476-1)</f>
        <v>0</v>
      </c>
      <c r="AT681" s="172">
        <f>IF(AT476=0,0,(SUMIF(Resource_Planning!$P$49:$P$356,$P681,Resource_Planning!AT$49:AT$356))/AT476-1)</f>
        <v>0</v>
      </c>
      <c r="AU681" s="172">
        <f>IF(AU476=0,0,(SUMIF(Resource_Planning!$P$49:$P$356,$P681,Resource_Planning!AU$49:AU$356))/AU476-1)</f>
        <v>0</v>
      </c>
      <c r="AV681" s="172">
        <f>IF(AV476=0,0,(SUMIF(Resource_Planning!$P$49:$P$356,$P681,Resource_Planning!AV$49:AV$356))/AV476-1)</f>
        <v>0</v>
      </c>
      <c r="AW681" s="172">
        <f>IF(AW476=0,0,(SUMIF(Resource_Planning!$P$49:$P$356,$P681,Resource_Planning!AW$49:AW$356))/AW476-1)</f>
        <v>0</v>
      </c>
      <c r="AX681" s="172">
        <f>IF(AX476=0,0,(SUMIF(Resource_Planning!$P$49:$P$356,$P681,Resource_Planning!AX$49:AX$356))/AX476-1)</f>
        <v>0</v>
      </c>
      <c r="AY681" s="172">
        <f>IF(AY476=0,0,(SUMIF(Resource_Planning!$P$49:$P$356,$P681,Resource_Planning!AY$49:AY$356))/AY476-1)</f>
        <v>0</v>
      </c>
      <c r="AZ681" s="172">
        <f>IF(AZ476=0,0,(SUMIF(Resource_Planning!$P$49:$P$356,$P681,Resource_Planning!AZ$49:AZ$356))/AZ476-1)</f>
        <v>0</v>
      </c>
      <c r="BA681" s="172">
        <f>IF(BA476=0,0,(SUMIF(Resource_Planning!$P$49:$P$356,$P681,Resource_Planning!BA$49:BA$356))/BA476-1)</f>
        <v>0</v>
      </c>
      <c r="BB681" s="172">
        <f>IF(BB476=0,0,(SUMIF(Resource_Planning!$P$49:$P$356,$P681,Resource_Planning!BB$49:BB$356))/BB476-1)</f>
        <v>0</v>
      </c>
    </row>
    <row r="682" s="179" customFormat="1" hidden="1" outlineLevel="1">
      <c r="E682" s="37"/>
      <c r="K682" s="37"/>
      <c r="L682" s="37"/>
      <c r="M682" s="37"/>
      <c r="N682" s="37"/>
      <c r="P682" s="183">
        <f t="shared" si="109"/>
        <v>0</v>
      </c>
      <c r="Q682" s="37"/>
      <c r="R682" s="184"/>
      <c r="S682" s="172">
        <f>IF(S477=0,0,(SUMIF(Resource_Planning!$P$49:$P$356,$P682,Resource_Planning!S$49:S$356))/S477-1)</f>
        <v>0</v>
      </c>
      <c r="T682" s="172">
        <f>IF(T477=0,0,(SUMIF(Resource_Planning!$P$49:$P$356,$P682,Resource_Planning!T$49:T$356))/T477-1)</f>
        <v>0</v>
      </c>
      <c r="U682" s="172">
        <f>IF(U477=0,0,(SUMIF(Resource_Planning!$P$49:$P$356,$P682,Resource_Planning!U$49:U$356))/U477-1)</f>
        <v>0</v>
      </c>
      <c r="V682" s="172">
        <f>IF(V477=0,0,(SUMIF(Resource_Planning!$P$49:$P$356,$P682,Resource_Planning!V$49:V$356))/V477-1)</f>
        <v>0</v>
      </c>
      <c r="W682" s="172">
        <f>IF(W477=0,0,(SUMIF(Resource_Planning!$P$49:$P$356,$P682,Resource_Planning!W$49:W$356))/W477-1)</f>
        <v>0</v>
      </c>
      <c r="X682" s="172">
        <f>IF(X477=0,0,(SUMIF(Resource_Planning!$P$49:$P$356,$P682,Resource_Planning!X$49:X$356))/X477-1)</f>
        <v>0</v>
      </c>
      <c r="Y682" s="172">
        <f>IF(Y477=0,0,(SUMIF(Resource_Planning!$P$49:$P$356,$P682,Resource_Planning!Y$49:Y$356))/Y477-1)</f>
        <v>0</v>
      </c>
      <c r="Z682" s="172">
        <f>IF(Z477=0,0,(SUMIF(Resource_Planning!$P$49:$P$356,$P682,Resource_Planning!Z$49:Z$356))/Z477-1)</f>
        <v>0</v>
      </c>
      <c r="AA682" s="172">
        <f>IF(AA477=0,0,(SUMIF(Resource_Planning!$P$49:$P$356,$P682,Resource_Planning!AA$49:AA$356))/AA477-1)</f>
        <v>0</v>
      </c>
      <c r="AB682" s="172">
        <f>IF(AB477=0,0,(SUMIF(Resource_Planning!$P$49:$P$356,$P682,Resource_Planning!AB$49:AB$356))/AB477-1)</f>
        <v>0</v>
      </c>
      <c r="AC682" s="172">
        <f>IF(AC477=0,0,(SUMIF(Resource_Planning!$P$49:$P$356,$P682,Resource_Planning!AC$49:AC$356))/AC477-1)</f>
        <v>0</v>
      </c>
      <c r="AD682" s="172">
        <f>IF(AD477=0,0,(SUMIF(Resource_Planning!$P$49:$P$356,$P682,Resource_Planning!AD$49:AD$356))/AD477-1)</f>
        <v>0</v>
      </c>
      <c r="AE682" s="172">
        <f>IF(AE477=0,0,(SUMIF(Resource_Planning!$P$49:$P$356,$P682,Resource_Planning!AE$49:AE$356))/AE477-1)</f>
        <v>0</v>
      </c>
      <c r="AF682" s="172">
        <f>IF(AF477=0,0,(SUMIF(Resource_Planning!$P$49:$P$356,$P682,Resource_Planning!AF$49:AF$356))/AF477-1)</f>
        <v>0</v>
      </c>
      <c r="AG682" s="172">
        <f>IF(AG477=0,0,(SUMIF(Resource_Planning!$P$49:$P$356,$P682,Resource_Planning!AG$49:AG$356))/AG477-1)</f>
        <v>0</v>
      </c>
      <c r="AH682" s="172">
        <f>IF(AH477=0,0,(SUMIF(Resource_Planning!$P$49:$P$356,$P682,Resource_Planning!AH$49:AH$356))/AH477-1)</f>
        <v>0</v>
      </c>
      <c r="AI682" s="172">
        <f>IF(AI477=0,0,(SUMIF(Resource_Planning!$P$49:$P$356,$P682,Resource_Planning!AI$49:AI$356))/AI477-1)</f>
        <v>0</v>
      </c>
      <c r="AJ682" s="172">
        <f>IF(AJ477=0,0,(SUMIF(Resource_Planning!$P$49:$P$356,$P682,Resource_Planning!AJ$49:AJ$356))/AJ477-1)</f>
        <v>0</v>
      </c>
      <c r="AK682" s="172">
        <f>IF(AK477=0,0,(SUMIF(Resource_Planning!$P$49:$P$356,$P682,Resource_Planning!AK$49:AK$356))/AK477-1)</f>
        <v>0</v>
      </c>
      <c r="AL682" s="172">
        <f>IF(AL477=0,0,(SUMIF(Resource_Planning!$P$49:$P$356,$P682,Resource_Planning!AL$49:AL$356))/AL477-1)</f>
        <v>0</v>
      </c>
      <c r="AM682" s="172">
        <f>IF(AM477=0,0,(SUMIF(Resource_Planning!$P$49:$P$356,$P682,Resource_Planning!AM$49:AM$356))/AM477-1)</f>
        <v>0</v>
      </c>
      <c r="AN682" s="172">
        <f>IF(AN477=0,0,(SUMIF(Resource_Planning!$P$49:$P$356,$P682,Resource_Planning!AN$49:AN$356))/AN477-1)</f>
        <v>0</v>
      </c>
      <c r="AO682" s="172">
        <f>IF(AO477=0,0,(SUMIF(Resource_Planning!$P$49:$P$356,$P682,Resource_Planning!AO$49:AO$356))/AO477-1)</f>
        <v>0</v>
      </c>
      <c r="AP682" s="172">
        <f>IF(AP477=0,0,(SUMIF(Resource_Planning!$P$49:$P$356,$P682,Resource_Planning!AP$49:AP$356))/AP477-1)</f>
        <v>0</v>
      </c>
      <c r="AQ682" s="172">
        <f>IF(AQ477=0,0,(SUMIF(Resource_Planning!$P$49:$P$356,$P682,Resource_Planning!AQ$49:AQ$356))/AQ477-1)</f>
        <v>0</v>
      </c>
      <c r="AR682" s="172">
        <f>IF(AR477=0,0,(SUMIF(Resource_Planning!$P$49:$P$356,$P682,Resource_Planning!AR$49:AR$356))/AR477-1)</f>
        <v>0</v>
      </c>
      <c r="AS682" s="172">
        <f>IF(AS477=0,0,(SUMIF(Resource_Planning!$P$49:$P$356,$P682,Resource_Planning!AS$49:AS$356))/AS477-1)</f>
        <v>0</v>
      </c>
      <c r="AT682" s="172">
        <f>IF(AT477=0,0,(SUMIF(Resource_Planning!$P$49:$P$356,$P682,Resource_Planning!AT$49:AT$356))/AT477-1)</f>
        <v>0</v>
      </c>
      <c r="AU682" s="172">
        <f>IF(AU477=0,0,(SUMIF(Resource_Planning!$P$49:$P$356,$P682,Resource_Planning!AU$49:AU$356))/AU477-1)</f>
        <v>0</v>
      </c>
      <c r="AV682" s="172">
        <f>IF(AV477=0,0,(SUMIF(Resource_Planning!$P$49:$P$356,$P682,Resource_Planning!AV$49:AV$356))/AV477-1)</f>
        <v>0</v>
      </c>
      <c r="AW682" s="172">
        <f>IF(AW477=0,0,(SUMIF(Resource_Planning!$P$49:$P$356,$P682,Resource_Planning!AW$49:AW$356))/AW477-1)</f>
        <v>0</v>
      </c>
      <c r="AX682" s="172">
        <f>IF(AX477=0,0,(SUMIF(Resource_Planning!$P$49:$P$356,$P682,Resource_Planning!AX$49:AX$356))/AX477-1)</f>
        <v>0</v>
      </c>
      <c r="AY682" s="172">
        <f>IF(AY477=0,0,(SUMIF(Resource_Planning!$P$49:$P$356,$P682,Resource_Planning!AY$49:AY$356))/AY477-1)</f>
        <v>0</v>
      </c>
      <c r="AZ682" s="172">
        <f>IF(AZ477=0,0,(SUMIF(Resource_Planning!$P$49:$P$356,$P682,Resource_Planning!AZ$49:AZ$356))/AZ477-1)</f>
        <v>0</v>
      </c>
      <c r="BA682" s="172">
        <f>IF(BA477=0,0,(SUMIF(Resource_Planning!$P$49:$P$356,$P682,Resource_Planning!BA$49:BA$356))/BA477-1)</f>
        <v>0</v>
      </c>
      <c r="BB682" s="172">
        <f>IF(BB477=0,0,(SUMIF(Resource_Planning!$P$49:$P$356,$P682,Resource_Planning!BB$49:BB$356))/BB477-1)</f>
        <v>0</v>
      </c>
    </row>
    <row r="683" s="179" customFormat="1" hidden="1" outlineLevel="1">
      <c r="E683" s="37"/>
      <c r="K683" s="37"/>
      <c r="L683" s="37"/>
      <c r="M683" s="37"/>
      <c r="N683" s="37"/>
      <c r="P683" s="183">
        <f t="shared" si="109"/>
        <v>0</v>
      </c>
      <c r="Q683" s="37"/>
      <c r="R683" s="184"/>
      <c r="S683" s="172">
        <f>IF(S478=0,0,(SUMIF(Resource_Planning!$P$49:$P$356,$P683,Resource_Planning!S$49:S$356))/S478-1)</f>
        <v>0</v>
      </c>
      <c r="T683" s="172">
        <f>IF(T478=0,0,(SUMIF(Resource_Planning!$P$49:$P$356,$P683,Resource_Planning!T$49:T$356))/T478-1)</f>
        <v>0</v>
      </c>
      <c r="U683" s="172">
        <f>IF(U478=0,0,(SUMIF(Resource_Planning!$P$49:$P$356,$P683,Resource_Planning!U$49:U$356))/U478-1)</f>
        <v>0</v>
      </c>
      <c r="V683" s="172">
        <f>IF(V478=0,0,(SUMIF(Resource_Planning!$P$49:$P$356,$P683,Resource_Planning!V$49:V$356))/V478-1)</f>
        <v>0</v>
      </c>
      <c r="W683" s="172">
        <f>IF(W478=0,0,(SUMIF(Resource_Planning!$P$49:$P$356,$P683,Resource_Planning!W$49:W$356))/W478-1)</f>
        <v>0</v>
      </c>
      <c r="X683" s="172">
        <f>IF(X478=0,0,(SUMIF(Resource_Planning!$P$49:$P$356,$P683,Resource_Planning!X$49:X$356))/X478-1)</f>
        <v>0</v>
      </c>
      <c r="Y683" s="172">
        <f>IF(Y478=0,0,(SUMIF(Resource_Planning!$P$49:$P$356,$P683,Resource_Planning!Y$49:Y$356))/Y478-1)</f>
        <v>0</v>
      </c>
      <c r="Z683" s="172">
        <f>IF(Z478=0,0,(SUMIF(Resource_Planning!$P$49:$P$356,$P683,Resource_Planning!Z$49:Z$356))/Z478-1)</f>
        <v>0</v>
      </c>
      <c r="AA683" s="172">
        <f>IF(AA478=0,0,(SUMIF(Resource_Planning!$P$49:$P$356,$P683,Resource_Planning!AA$49:AA$356))/AA478-1)</f>
        <v>0</v>
      </c>
      <c r="AB683" s="172">
        <f>IF(AB478=0,0,(SUMIF(Resource_Planning!$P$49:$P$356,$P683,Resource_Planning!AB$49:AB$356))/AB478-1)</f>
        <v>0</v>
      </c>
      <c r="AC683" s="172">
        <f>IF(AC478=0,0,(SUMIF(Resource_Planning!$P$49:$P$356,$P683,Resource_Planning!AC$49:AC$356))/AC478-1)</f>
        <v>0</v>
      </c>
      <c r="AD683" s="172">
        <f>IF(AD478=0,0,(SUMIF(Resource_Planning!$P$49:$P$356,$P683,Resource_Planning!AD$49:AD$356))/AD478-1)</f>
        <v>0</v>
      </c>
      <c r="AE683" s="172">
        <f>IF(AE478=0,0,(SUMIF(Resource_Planning!$P$49:$P$356,$P683,Resource_Planning!AE$49:AE$356))/AE478-1)</f>
        <v>0</v>
      </c>
      <c r="AF683" s="172">
        <f>IF(AF478=0,0,(SUMIF(Resource_Planning!$P$49:$P$356,$P683,Resource_Planning!AF$49:AF$356))/AF478-1)</f>
        <v>0</v>
      </c>
      <c r="AG683" s="172">
        <f>IF(AG478=0,0,(SUMIF(Resource_Planning!$P$49:$P$356,$P683,Resource_Planning!AG$49:AG$356))/AG478-1)</f>
        <v>0</v>
      </c>
      <c r="AH683" s="172">
        <f>IF(AH478=0,0,(SUMIF(Resource_Planning!$P$49:$P$356,$P683,Resource_Planning!AH$49:AH$356))/AH478-1)</f>
        <v>0</v>
      </c>
      <c r="AI683" s="172">
        <f>IF(AI478=0,0,(SUMIF(Resource_Planning!$P$49:$P$356,$P683,Resource_Planning!AI$49:AI$356))/AI478-1)</f>
        <v>0</v>
      </c>
      <c r="AJ683" s="172">
        <f>IF(AJ478=0,0,(SUMIF(Resource_Planning!$P$49:$P$356,$P683,Resource_Planning!AJ$49:AJ$356))/AJ478-1)</f>
        <v>0</v>
      </c>
      <c r="AK683" s="172">
        <f>IF(AK478=0,0,(SUMIF(Resource_Planning!$P$49:$P$356,$P683,Resource_Planning!AK$49:AK$356))/AK478-1)</f>
        <v>0</v>
      </c>
      <c r="AL683" s="172">
        <f>IF(AL478=0,0,(SUMIF(Resource_Planning!$P$49:$P$356,$P683,Resource_Planning!AL$49:AL$356))/AL478-1)</f>
        <v>0</v>
      </c>
      <c r="AM683" s="172">
        <f>IF(AM478=0,0,(SUMIF(Resource_Planning!$P$49:$P$356,$P683,Resource_Planning!AM$49:AM$356))/AM478-1)</f>
        <v>0</v>
      </c>
      <c r="AN683" s="172">
        <f>IF(AN478=0,0,(SUMIF(Resource_Planning!$P$49:$P$356,$P683,Resource_Planning!AN$49:AN$356))/AN478-1)</f>
        <v>0</v>
      </c>
      <c r="AO683" s="172">
        <f>IF(AO478=0,0,(SUMIF(Resource_Planning!$P$49:$P$356,$P683,Resource_Planning!AO$49:AO$356))/AO478-1)</f>
        <v>0</v>
      </c>
      <c r="AP683" s="172">
        <f>IF(AP478=0,0,(SUMIF(Resource_Planning!$P$49:$P$356,$P683,Resource_Planning!AP$49:AP$356))/AP478-1)</f>
        <v>0</v>
      </c>
      <c r="AQ683" s="172">
        <f>IF(AQ478=0,0,(SUMIF(Resource_Planning!$P$49:$P$356,$P683,Resource_Planning!AQ$49:AQ$356))/AQ478-1)</f>
        <v>0</v>
      </c>
      <c r="AR683" s="172">
        <f>IF(AR478=0,0,(SUMIF(Resource_Planning!$P$49:$P$356,$P683,Resource_Planning!AR$49:AR$356))/AR478-1)</f>
        <v>0</v>
      </c>
      <c r="AS683" s="172">
        <f>IF(AS478=0,0,(SUMIF(Resource_Planning!$P$49:$P$356,$P683,Resource_Planning!AS$49:AS$356))/AS478-1)</f>
        <v>0</v>
      </c>
      <c r="AT683" s="172">
        <f>IF(AT478=0,0,(SUMIF(Resource_Planning!$P$49:$P$356,$P683,Resource_Planning!AT$49:AT$356))/AT478-1)</f>
        <v>0</v>
      </c>
      <c r="AU683" s="172">
        <f>IF(AU478=0,0,(SUMIF(Resource_Planning!$P$49:$P$356,$P683,Resource_Planning!AU$49:AU$356))/AU478-1)</f>
        <v>0</v>
      </c>
      <c r="AV683" s="172">
        <f>IF(AV478=0,0,(SUMIF(Resource_Planning!$P$49:$P$356,$P683,Resource_Planning!AV$49:AV$356))/AV478-1)</f>
        <v>0</v>
      </c>
      <c r="AW683" s="172">
        <f>IF(AW478=0,0,(SUMIF(Resource_Planning!$P$49:$P$356,$P683,Resource_Planning!AW$49:AW$356))/AW478-1)</f>
        <v>0</v>
      </c>
      <c r="AX683" s="172">
        <f>IF(AX478=0,0,(SUMIF(Resource_Planning!$P$49:$P$356,$P683,Resource_Planning!AX$49:AX$356))/AX478-1)</f>
        <v>0</v>
      </c>
      <c r="AY683" s="172">
        <f>IF(AY478=0,0,(SUMIF(Resource_Planning!$P$49:$P$356,$P683,Resource_Planning!AY$49:AY$356))/AY478-1)</f>
        <v>0</v>
      </c>
      <c r="AZ683" s="172">
        <f>IF(AZ478=0,0,(SUMIF(Resource_Planning!$P$49:$P$356,$P683,Resource_Planning!AZ$49:AZ$356))/AZ478-1)</f>
        <v>0</v>
      </c>
      <c r="BA683" s="172">
        <f>IF(BA478=0,0,(SUMIF(Resource_Planning!$P$49:$P$356,$P683,Resource_Planning!BA$49:BA$356))/BA478-1)</f>
        <v>0</v>
      </c>
      <c r="BB683" s="172">
        <f>IF(BB478=0,0,(SUMIF(Resource_Planning!$P$49:$P$356,$P683,Resource_Planning!BB$49:BB$356))/BB478-1)</f>
        <v>0</v>
      </c>
    </row>
    <row r="684" s="179" customFormat="1" hidden="1" outlineLevel="1">
      <c r="E684" s="37"/>
      <c r="K684" s="37"/>
      <c r="L684" s="37"/>
      <c r="M684" s="37"/>
      <c r="N684" s="37"/>
      <c r="P684" s="183">
        <f t="shared" si="109"/>
        <v>0</v>
      </c>
      <c r="Q684" s="37"/>
      <c r="R684" s="184"/>
      <c r="S684" s="172">
        <f>IF(S479=0,0,(SUMIF(Resource_Planning!$P$49:$P$356,$P684,Resource_Planning!S$49:S$356))/S479-1)</f>
        <v>0</v>
      </c>
      <c r="T684" s="172">
        <f>IF(T479=0,0,(SUMIF(Resource_Planning!$P$49:$P$356,$P684,Resource_Planning!T$49:T$356))/T479-1)</f>
        <v>0</v>
      </c>
      <c r="U684" s="172">
        <f>IF(U479=0,0,(SUMIF(Resource_Planning!$P$49:$P$356,$P684,Resource_Planning!U$49:U$356))/U479-1)</f>
        <v>0</v>
      </c>
      <c r="V684" s="172">
        <f>IF(V479=0,0,(SUMIF(Resource_Planning!$P$49:$P$356,$P684,Resource_Planning!V$49:V$356))/V479-1)</f>
        <v>0</v>
      </c>
      <c r="W684" s="172">
        <f>IF(W479=0,0,(SUMIF(Resource_Planning!$P$49:$P$356,$P684,Resource_Planning!W$49:W$356))/W479-1)</f>
        <v>0</v>
      </c>
      <c r="X684" s="172">
        <f>IF(X479=0,0,(SUMIF(Resource_Planning!$P$49:$P$356,$P684,Resource_Planning!X$49:X$356))/X479-1)</f>
        <v>0</v>
      </c>
      <c r="Y684" s="172">
        <f>IF(Y479=0,0,(SUMIF(Resource_Planning!$P$49:$P$356,$P684,Resource_Planning!Y$49:Y$356))/Y479-1)</f>
        <v>0</v>
      </c>
      <c r="Z684" s="172">
        <f>IF(Z479=0,0,(SUMIF(Resource_Planning!$P$49:$P$356,$P684,Resource_Planning!Z$49:Z$356))/Z479-1)</f>
        <v>0</v>
      </c>
      <c r="AA684" s="172">
        <f>IF(AA479=0,0,(SUMIF(Resource_Planning!$P$49:$P$356,$P684,Resource_Planning!AA$49:AA$356))/AA479-1)</f>
        <v>0</v>
      </c>
      <c r="AB684" s="172">
        <f>IF(AB479=0,0,(SUMIF(Resource_Planning!$P$49:$P$356,$P684,Resource_Planning!AB$49:AB$356))/AB479-1)</f>
        <v>0</v>
      </c>
      <c r="AC684" s="172">
        <f>IF(AC479=0,0,(SUMIF(Resource_Planning!$P$49:$P$356,$P684,Resource_Planning!AC$49:AC$356))/AC479-1)</f>
        <v>0</v>
      </c>
      <c r="AD684" s="172">
        <f>IF(AD479=0,0,(SUMIF(Resource_Planning!$P$49:$P$356,$P684,Resource_Planning!AD$49:AD$356))/AD479-1)</f>
        <v>0</v>
      </c>
      <c r="AE684" s="172">
        <f>IF(AE479=0,0,(SUMIF(Resource_Planning!$P$49:$P$356,$P684,Resource_Planning!AE$49:AE$356))/AE479-1)</f>
        <v>0</v>
      </c>
      <c r="AF684" s="172">
        <f>IF(AF479=0,0,(SUMIF(Resource_Planning!$P$49:$P$356,$P684,Resource_Planning!AF$49:AF$356))/AF479-1)</f>
        <v>0</v>
      </c>
      <c r="AG684" s="172">
        <f>IF(AG479=0,0,(SUMIF(Resource_Planning!$P$49:$P$356,$P684,Resource_Planning!AG$49:AG$356))/AG479-1)</f>
        <v>0</v>
      </c>
      <c r="AH684" s="172">
        <f>IF(AH479=0,0,(SUMIF(Resource_Planning!$P$49:$P$356,$P684,Resource_Planning!AH$49:AH$356))/AH479-1)</f>
        <v>0</v>
      </c>
      <c r="AI684" s="172">
        <f>IF(AI479=0,0,(SUMIF(Resource_Planning!$P$49:$P$356,$P684,Resource_Planning!AI$49:AI$356))/AI479-1)</f>
        <v>0</v>
      </c>
      <c r="AJ684" s="172">
        <f>IF(AJ479=0,0,(SUMIF(Resource_Planning!$P$49:$P$356,$P684,Resource_Planning!AJ$49:AJ$356))/AJ479-1)</f>
        <v>0</v>
      </c>
      <c r="AK684" s="172">
        <f>IF(AK479=0,0,(SUMIF(Resource_Planning!$P$49:$P$356,$P684,Resource_Planning!AK$49:AK$356))/AK479-1)</f>
        <v>0</v>
      </c>
      <c r="AL684" s="172">
        <f>IF(AL479=0,0,(SUMIF(Resource_Planning!$P$49:$P$356,$P684,Resource_Planning!AL$49:AL$356))/AL479-1)</f>
        <v>0</v>
      </c>
      <c r="AM684" s="172">
        <f>IF(AM479=0,0,(SUMIF(Resource_Planning!$P$49:$P$356,$P684,Resource_Planning!AM$49:AM$356))/AM479-1)</f>
        <v>0</v>
      </c>
      <c r="AN684" s="172">
        <f>IF(AN479=0,0,(SUMIF(Resource_Planning!$P$49:$P$356,$P684,Resource_Planning!AN$49:AN$356))/AN479-1)</f>
        <v>0</v>
      </c>
      <c r="AO684" s="172">
        <f>IF(AO479=0,0,(SUMIF(Resource_Planning!$P$49:$P$356,$P684,Resource_Planning!AO$49:AO$356))/AO479-1)</f>
        <v>0</v>
      </c>
      <c r="AP684" s="172">
        <f>IF(AP479=0,0,(SUMIF(Resource_Planning!$P$49:$P$356,$P684,Resource_Planning!AP$49:AP$356))/AP479-1)</f>
        <v>0</v>
      </c>
      <c r="AQ684" s="172">
        <f>IF(AQ479=0,0,(SUMIF(Resource_Planning!$P$49:$P$356,$P684,Resource_Planning!AQ$49:AQ$356))/AQ479-1)</f>
        <v>0</v>
      </c>
      <c r="AR684" s="172">
        <f>IF(AR479=0,0,(SUMIF(Resource_Planning!$P$49:$P$356,$P684,Resource_Planning!AR$49:AR$356))/AR479-1)</f>
        <v>0</v>
      </c>
      <c r="AS684" s="172">
        <f>IF(AS479=0,0,(SUMIF(Resource_Planning!$P$49:$P$356,$P684,Resource_Planning!AS$49:AS$356))/AS479-1)</f>
        <v>0</v>
      </c>
      <c r="AT684" s="172">
        <f>IF(AT479=0,0,(SUMIF(Resource_Planning!$P$49:$P$356,$P684,Resource_Planning!AT$49:AT$356))/AT479-1)</f>
        <v>0</v>
      </c>
      <c r="AU684" s="172">
        <f>IF(AU479=0,0,(SUMIF(Resource_Planning!$P$49:$P$356,$P684,Resource_Planning!AU$49:AU$356))/AU479-1)</f>
        <v>0</v>
      </c>
      <c r="AV684" s="172">
        <f>IF(AV479=0,0,(SUMIF(Resource_Planning!$P$49:$P$356,$P684,Resource_Planning!AV$49:AV$356))/AV479-1)</f>
        <v>0</v>
      </c>
      <c r="AW684" s="172">
        <f>IF(AW479=0,0,(SUMIF(Resource_Planning!$P$49:$P$356,$P684,Resource_Planning!AW$49:AW$356))/AW479-1)</f>
        <v>0</v>
      </c>
      <c r="AX684" s="172">
        <f>IF(AX479=0,0,(SUMIF(Resource_Planning!$P$49:$P$356,$P684,Resource_Planning!AX$49:AX$356))/AX479-1)</f>
        <v>0</v>
      </c>
      <c r="AY684" s="172">
        <f>IF(AY479=0,0,(SUMIF(Resource_Planning!$P$49:$P$356,$P684,Resource_Planning!AY$49:AY$356))/AY479-1)</f>
        <v>0</v>
      </c>
      <c r="AZ684" s="172">
        <f>IF(AZ479=0,0,(SUMIF(Resource_Planning!$P$49:$P$356,$P684,Resource_Planning!AZ$49:AZ$356))/AZ479-1)</f>
        <v>0</v>
      </c>
      <c r="BA684" s="172">
        <f>IF(BA479=0,0,(SUMIF(Resource_Planning!$P$49:$P$356,$P684,Resource_Planning!BA$49:BA$356))/BA479-1)</f>
        <v>0</v>
      </c>
      <c r="BB684" s="172">
        <f>IF(BB479=0,0,(SUMIF(Resource_Planning!$P$49:$P$356,$P684,Resource_Planning!BB$49:BB$356))/BB479-1)</f>
        <v>0</v>
      </c>
    </row>
    <row r="685" s="179" customFormat="1" hidden="1" outlineLevel="1">
      <c r="E685" s="37"/>
      <c r="K685" s="37"/>
      <c r="L685" s="37"/>
      <c r="M685" s="37"/>
      <c r="N685" s="37"/>
      <c r="P685" s="183">
        <f t="shared" si="109"/>
        <v>0</v>
      </c>
      <c r="Q685" s="37"/>
      <c r="R685" s="184"/>
      <c r="S685" s="172">
        <f>IF(S480=0,0,(SUMIF(Resource_Planning!$P$49:$P$356,$P685,Resource_Planning!S$49:S$356))/S480-1)</f>
        <v>0</v>
      </c>
      <c r="T685" s="172">
        <f>IF(T480=0,0,(SUMIF(Resource_Planning!$P$49:$P$356,$P685,Resource_Planning!T$49:T$356))/T480-1)</f>
        <v>0</v>
      </c>
      <c r="U685" s="172">
        <f>IF(U480=0,0,(SUMIF(Resource_Planning!$P$49:$P$356,$P685,Resource_Planning!U$49:U$356))/U480-1)</f>
        <v>0</v>
      </c>
      <c r="V685" s="172">
        <f>IF(V480=0,0,(SUMIF(Resource_Planning!$P$49:$P$356,$P685,Resource_Planning!V$49:V$356))/V480-1)</f>
        <v>0</v>
      </c>
      <c r="W685" s="172">
        <f>IF(W480=0,0,(SUMIF(Resource_Planning!$P$49:$P$356,$P685,Resource_Planning!W$49:W$356))/W480-1)</f>
        <v>0</v>
      </c>
      <c r="X685" s="172">
        <f>IF(X480=0,0,(SUMIF(Resource_Planning!$P$49:$P$356,$P685,Resource_Planning!X$49:X$356))/X480-1)</f>
        <v>0</v>
      </c>
      <c r="Y685" s="172">
        <f>IF(Y480=0,0,(SUMIF(Resource_Planning!$P$49:$P$356,$P685,Resource_Planning!Y$49:Y$356))/Y480-1)</f>
        <v>0</v>
      </c>
      <c r="Z685" s="172">
        <f>IF(Z480=0,0,(SUMIF(Resource_Planning!$P$49:$P$356,$P685,Resource_Planning!Z$49:Z$356))/Z480-1)</f>
        <v>0</v>
      </c>
      <c r="AA685" s="172">
        <f>IF(AA480=0,0,(SUMIF(Resource_Planning!$P$49:$P$356,$P685,Resource_Planning!AA$49:AA$356))/AA480-1)</f>
        <v>0</v>
      </c>
      <c r="AB685" s="172">
        <f>IF(AB480=0,0,(SUMIF(Resource_Planning!$P$49:$P$356,$P685,Resource_Planning!AB$49:AB$356))/AB480-1)</f>
        <v>0</v>
      </c>
      <c r="AC685" s="172">
        <f>IF(AC480=0,0,(SUMIF(Resource_Planning!$P$49:$P$356,$P685,Resource_Planning!AC$49:AC$356))/AC480-1)</f>
        <v>0</v>
      </c>
      <c r="AD685" s="172">
        <f>IF(AD480=0,0,(SUMIF(Resource_Planning!$P$49:$P$356,$P685,Resource_Planning!AD$49:AD$356))/AD480-1)</f>
        <v>0</v>
      </c>
      <c r="AE685" s="172">
        <f>IF(AE480=0,0,(SUMIF(Resource_Planning!$P$49:$P$356,$P685,Resource_Planning!AE$49:AE$356))/AE480-1)</f>
        <v>0</v>
      </c>
      <c r="AF685" s="172">
        <f>IF(AF480=0,0,(SUMIF(Resource_Planning!$P$49:$P$356,$P685,Resource_Planning!AF$49:AF$356))/AF480-1)</f>
        <v>0</v>
      </c>
      <c r="AG685" s="172">
        <f>IF(AG480=0,0,(SUMIF(Resource_Planning!$P$49:$P$356,$P685,Resource_Planning!AG$49:AG$356))/AG480-1)</f>
        <v>0</v>
      </c>
      <c r="AH685" s="172">
        <f>IF(AH480=0,0,(SUMIF(Resource_Planning!$P$49:$P$356,$P685,Resource_Planning!AH$49:AH$356))/AH480-1)</f>
        <v>0</v>
      </c>
      <c r="AI685" s="172">
        <f>IF(AI480=0,0,(SUMIF(Resource_Planning!$P$49:$P$356,$P685,Resource_Planning!AI$49:AI$356))/AI480-1)</f>
        <v>0</v>
      </c>
      <c r="AJ685" s="172">
        <f>IF(AJ480=0,0,(SUMIF(Resource_Planning!$P$49:$P$356,$P685,Resource_Planning!AJ$49:AJ$356))/AJ480-1)</f>
        <v>0</v>
      </c>
      <c r="AK685" s="172">
        <f>IF(AK480=0,0,(SUMIF(Resource_Planning!$P$49:$P$356,$P685,Resource_Planning!AK$49:AK$356))/AK480-1)</f>
        <v>0</v>
      </c>
      <c r="AL685" s="172">
        <f>IF(AL480=0,0,(SUMIF(Resource_Planning!$P$49:$P$356,$P685,Resource_Planning!AL$49:AL$356))/AL480-1)</f>
        <v>0</v>
      </c>
      <c r="AM685" s="172">
        <f>IF(AM480=0,0,(SUMIF(Resource_Planning!$P$49:$P$356,$P685,Resource_Planning!AM$49:AM$356))/AM480-1)</f>
        <v>0</v>
      </c>
      <c r="AN685" s="172">
        <f>IF(AN480=0,0,(SUMIF(Resource_Planning!$P$49:$P$356,$P685,Resource_Planning!AN$49:AN$356))/AN480-1)</f>
        <v>0</v>
      </c>
      <c r="AO685" s="172">
        <f>IF(AO480=0,0,(SUMIF(Resource_Planning!$P$49:$P$356,$P685,Resource_Planning!AO$49:AO$356))/AO480-1)</f>
        <v>0</v>
      </c>
      <c r="AP685" s="172">
        <f>IF(AP480=0,0,(SUMIF(Resource_Planning!$P$49:$P$356,$P685,Resource_Planning!AP$49:AP$356))/AP480-1)</f>
        <v>0</v>
      </c>
      <c r="AQ685" s="172">
        <f>IF(AQ480=0,0,(SUMIF(Resource_Planning!$P$49:$P$356,$P685,Resource_Planning!AQ$49:AQ$356))/AQ480-1)</f>
        <v>0</v>
      </c>
      <c r="AR685" s="172">
        <f>IF(AR480=0,0,(SUMIF(Resource_Planning!$P$49:$P$356,$P685,Resource_Planning!AR$49:AR$356))/AR480-1)</f>
        <v>0</v>
      </c>
      <c r="AS685" s="172">
        <f>IF(AS480=0,0,(SUMIF(Resource_Planning!$P$49:$P$356,$P685,Resource_Planning!AS$49:AS$356))/AS480-1)</f>
        <v>0</v>
      </c>
      <c r="AT685" s="172">
        <f>IF(AT480=0,0,(SUMIF(Resource_Planning!$P$49:$P$356,$P685,Resource_Planning!AT$49:AT$356))/AT480-1)</f>
        <v>0</v>
      </c>
      <c r="AU685" s="172">
        <f>IF(AU480=0,0,(SUMIF(Resource_Planning!$P$49:$P$356,$P685,Resource_Planning!AU$49:AU$356))/AU480-1)</f>
        <v>0</v>
      </c>
      <c r="AV685" s="172">
        <f>IF(AV480=0,0,(SUMIF(Resource_Planning!$P$49:$P$356,$P685,Resource_Planning!AV$49:AV$356))/AV480-1)</f>
        <v>0</v>
      </c>
      <c r="AW685" s="172">
        <f>IF(AW480=0,0,(SUMIF(Resource_Planning!$P$49:$P$356,$P685,Resource_Planning!AW$49:AW$356))/AW480-1)</f>
        <v>0</v>
      </c>
      <c r="AX685" s="172">
        <f>IF(AX480=0,0,(SUMIF(Resource_Planning!$P$49:$P$356,$P685,Resource_Planning!AX$49:AX$356))/AX480-1)</f>
        <v>0</v>
      </c>
      <c r="AY685" s="172">
        <f>IF(AY480=0,0,(SUMIF(Resource_Planning!$P$49:$P$356,$P685,Resource_Planning!AY$49:AY$356))/AY480-1)</f>
        <v>0</v>
      </c>
      <c r="AZ685" s="172">
        <f>IF(AZ480=0,0,(SUMIF(Resource_Planning!$P$49:$P$356,$P685,Resource_Planning!AZ$49:AZ$356))/AZ480-1)</f>
        <v>0</v>
      </c>
      <c r="BA685" s="172">
        <f>IF(BA480=0,0,(SUMIF(Resource_Planning!$P$49:$P$356,$P685,Resource_Planning!BA$49:BA$356))/BA480-1)</f>
        <v>0</v>
      </c>
      <c r="BB685" s="172">
        <f>IF(BB480=0,0,(SUMIF(Resource_Planning!$P$49:$P$356,$P685,Resource_Planning!BB$49:BB$356))/BB480-1)</f>
        <v>0</v>
      </c>
    </row>
    <row r="686" s="179" customFormat="1" hidden="1" outlineLevel="1">
      <c r="E686" s="37"/>
      <c r="K686" s="37"/>
      <c r="L686" s="37"/>
      <c r="M686" s="37"/>
      <c r="N686" s="37"/>
      <c r="P686" s="183">
        <f t="shared" si="109"/>
        <v>0</v>
      </c>
      <c r="Q686" s="37"/>
      <c r="R686" s="184"/>
      <c r="S686" s="172">
        <f>IF(S481=0,0,(SUMIF(Resource_Planning!$P$49:$P$356,$P686,Resource_Planning!S$49:S$356))/S481-1)</f>
        <v>0</v>
      </c>
      <c r="T686" s="172">
        <f>IF(T481=0,0,(SUMIF(Resource_Planning!$P$49:$P$356,$P686,Resource_Planning!T$49:T$356))/T481-1)</f>
        <v>0</v>
      </c>
      <c r="U686" s="172">
        <f>IF(U481=0,0,(SUMIF(Resource_Planning!$P$49:$P$356,$P686,Resource_Planning!U$49:U$356))/U481-1)</f>
        <v>0</v>
      </c>
      <c r="V686" s="172">
        <f>IF(V481=0,0,(SUMIF(Resource_Planning!$P$49:$P$356,$P686,Resource_Planning!V$49:V$356))/V481-1)</f>
        <v>0</v>
      </c>
      <c r="W686" s="172">
        <f>IF(W481=0,0,(SUMIF(Resource_Planning!$P$49:$P$356,$P686,Resource_Planning!W$49:W$356))/W481-1)</f>
        <v>0</v>
      </c>
      <c r="X686" s="172">
        <f>IF(X481=0,0,(SUMIF(Resource_Planning!$P$49:$P$356,$P686,Resource_Planning!X$49:X$356))/X481-1)</f>
        <v>0</v>
      </c>
      <c r="Y686" s="172">
        <f>IF(Y481=0,0,(SUMIF(Resource_Planning!$P$49:$P$356,$P686,Resource_Planning!Y$49:Y$356))/Y481-1)</f>
        <v>0</v>
      </c>
      <c r="Z686" s="172">
        <f>IF(Z481=0,0,(SUMIF(Resource_Planning!$P$49:$P$356,$P686,Resource_Planning!Z$49:Z$356))/Z481-1)</f>
        <v>0</v>
      </c>
      <c r="AA686" s="172">
        <f>IF(AA481=0,0,(SUMIF(Resource_Planning!$P$49:$P$356,$P686,Resource_Planning!AA$49:AA$356))/AA481-1)</f>
        <v>0</v>
      </c>
      <c r="AB686" s="172">
        <f>IF(AB481=0,0,(SUMIF(Resource_Planning!$P$49:$P$356,$P686,Resource_Planning!AB$49:AB$356))/AB481-1)</f>
        <v>0</v>
      </c>
      <c r="AC686" s="172">
        <f>IF(AC481=0,0,(SUMIF(Resource_Planning!$P$49:$P$356,$P686,Resource_Planning!AC$49:AC$356))/AC481-1)</f>
        <v>0</v>
      </c>
      <c r="AD686" s="172">
        <f>IF(AD481=0,0,(SUMIF(Resource_Planning!$P$49:$P$356,$P686,Resource_Planning!AD$49:AD$356))/AD481-1)</f>
        <v>0</v>
      </c>
      <c r="AE686" s="172">
        <f>IF(AE481=0,0,(SUMIF(Resource_Planning!$P$49:$P$356,$P686,Resource_Planning!AE$49:AE$356))/AE481-1)</f>
        <v>0</v>
      </c>
      <c r="AF686" s="172">
        <f>IF(AF481=0,0,(SUMIF(Resource_Planning!$P$49:$P$356,$P686,Resource_Planning!AF$49:AF$356))/AF481-1)</f>
        <v>0</v>
      </c>
      <c r="AG686" s="172">
        <f>IF(AG481=0,0,(SUMIF(Resource_Planning!$P$49:$P$356,$P686,Resource_Planning!AG$49:AG$356))/AG481-1)</f>
        <v>0</v>
      </c>
      <c r="AH686" s="172">
        <f>IF(AH481=0,0,(SUMIF(Resource_Planning!$P$49:$P$356,$P686,Resource_Planning!AH$49:AH$356))/AH481-1)</f>
        <v>0</v>
      </c>
      <c r="AI686" s="172">
        <f>IF(AI481=0,0,(SUMIF(Resource_Planning!$P$49:$P$356,$P686,Resource_Planning!AI$49:AI$356))/AI481-1)</f>
        <v>0</v>
      </c>
      <c r="AJ686" s="172">
        <f>IF(AJ481=0,0,(SUMIF(Resource_Planning!$P$49:$P$356,$P686,Resource_Planning!AJ$49:AJ$356))/AJ481-1)</f>
        <v>0</v>
      </c>
      <c r="AK686" s="172">
        <f>IF(AK481=0,0,(SUMIF(Resource_Planning!$P$49:$P$356,$P686,Resource_Planning!AK$49:AK$356))/AK481-1)</f>
        <v>0</v>
      </c>
      <c r="AL686" s="172">
        <f>IF(AL481=0,0,(SUMIF(Resource_Planning!$P$49:$P$356,$P686,Resource_Planning!AL$49:AL$356))/AL481-1)</f>
        <v>0</v>
      </c>
      <c r="AM686" s="172">
        <f>IF(AM481=0,0,(SUMIF(Resource_Planning!$P$49:$P$356,$P686,Resource_Planning!AM$49:AM$356))/AM481-1)</f>
        <v>0</v>
      </c>
      <c r="AN686" s="172">
        <f>IF(AN481=0,0,(SUMIF(Resource_Planning!$P$49:$P$356,$P686,Resource_Planning!AN$49:AN$356))/AN481-1)</f>
        <v>0</v>
      </c>
      <c r="AO686" s="172">
        <f>IF(AO481=0,0,(SUMIF(Resource_Planning!$P$49:$P$356,$P686,Resource_Planning!AO$49:AO$356))/AO481-1)</f>
        <v>0</v>
      </c>
      <c r="AP686" s="172">
        <f>IF(AP481=0,0,(SUMIF(Resource_Planning!$P$49:$P$356,$P686,Resource_Planning!AP$49:AP$356))/AP481-1)</f>
        <v>0</v>
      </c>
      <c r="AQ686" s="172">
        <f>IF(AQ481=0,0,(SUMIF(Resource_Planning!$P$49:$P$356,$P686,Resource_Planning!AQ$49:AQ$356))/AQ481-1)</f>
        <v>0</v>
      </c>
      <c r="AR686" s="172">
        <f>IF(AR481=0,0,(SUMIF(Resource_Planning!$P$49:$P$356,$P686,Resource_Planning!AR$49:AR$356))/AR481-1)</f>
        <v>0</v>
      </c>
      <c r="AS686" s="172">
        <f>IF(AS481=0,0,(SUMIF(Resource_Planning!$P$49:$P$356,$P686,Resource_Planning!AS$49:AS$356))/AS481-1)</f>
        <v>0</v>
      </c>
      <c r="AT686" s="172">
        <f>IF(AT481=0,0,(SUMIF(Resource_Planning!$P$49:$P$356,$P686,Resource_Planning!AT$49:AT$356))/AT481-1)</f>
        <v>0</v>
      </c>
      <c r="AU686" s="172">
        <f>IF(AU481=0,0,(SUMIF(Resource_Planning!$P$49:$P$356,$P686,Resource_Planning!AU$49:AU$356))/AU481-1)</f>
        <v>0</v>
      </c>
      <c r="AV686" s="172">
        <f>IF(AV481=0,0,(SUMIF(Resource_Planning!$P$49:$P$356,$P686,Resource_Planning!AV$49:AV$356))/AV481-1)</f>
        <v>0</v>
      </c>
      <c r="AW686" s="172">
        <f>IF(AW481=0,0,(SUMIF(Resource_Planning!$P$49:$P$356,$P686,Resource_Planning!AW$49:AW$356))/AW481-1)</f>
        <v>0</v>
      </c>
      <c r="AX686" s="172">
        <f>IF(AX481=0,0,(SUMIF(Resource_Planning!$P$49:$P$356,$P686,Resource_Planning!AX$49:AX$356))/AX481-1)</f>
        <v>0</v>
      </c>
      <c r="AY686" s="172">
        <f>IF(AY481=0,0,(SUMIF(Resource_Planning!$P$49:$P$356,$P686,Resource_Planning!AY$49:AY$356))/AY481-1)</f>
        <v>0</v>
      </c>
      <c r="AZ686" s="172">
        <f>IF(AZ481=0,0,(SUMIF(Resource_Planning!$P$49:$P$356,$P686,Resource_Planning!AZ$49:AZ$356))/AZ481-1)</f>
        <v>0</v>
      </c>
      <c r="BA686" s="172">
        <f>IF(BA481=0,0,(SUMIF(Resource_Planning!$P$49:$P$356,$P686,Resource_Planning!BA$49:BA$356))/BA481-1)</f>
        <v>0</v>
      </c>
      <c r="BB686" s="172">
        <f>IF(BB481=0,0,(SUMIF(Resource_Planning!$P$49:$P$356,$P686,Resource_Planning!BB$49:BB$356))/BB481-1)</f>
        <v>0</v>
      </c>
    </row>
    <row r="687" s="179" customFormat="1" hidden="1" outlineLevel="1">
      <c r="E687" s="37"/>
      <c r="K687" s="37"/>
      <c r="L687" s="37"/>
      <c r="M687" s="37"/>
      <c r="N687" s="37"/>
      <c r="P687" s="183">
        <f t="shared" si="109"/>
        <v>0</v>
      </c>
      <c r="Q687" s="37"/>
      <c r="R687" s="184"/>
      <c r="S687" s="172">
        <f>IF(S482=0,0,(SUMIF(Resource_Planning!$P$49:$P$356,$P687,Resource_Planning!S$49:S$356))/S482-1)</f>
        <v>0</v>
      </c>
      <c r="T687" s="172">
        <f>IF(T482=0,0,(SUMIF(Resource_Planning!$P$49:$P$356,$P687,Resource_Planning!T$49:T$356))/T482-1)</f>
        <v>0</v>
      </c>
      <c r="U687" s="172">
        <f>IF(U482=0,0,(SUMIF(Resource_Planning!$P$49:$P$356,$P687,Resource_Planning!U$49:U$356))/U482-1)</f>
        <v>0</v>
      </c>
      <c r="V687" s="172">
        <f>IF(V482=0,0,(SUMIF(Resource_Planning!$P$49:$P$356,$P687,Resource_Planning!V$49:V$356))/V482-1)</f>
        <v>0</v>
      </c>
      <c r="W687" s="172">
        <f>IF(W482=0,0,(SUMIF(Resource_Planning!$P$49:$P$356,$P687,Resource_Planning!W$49:W$356))/W482-1)</f>
        <v>0</v>
      </c>
      <c r="X687" s="172">
        <f>IF(X482=0,0,(SUMIF(Resource_Planning!$P$49:$P$356,$P687,Resource_Planning!X$49:X$356))/X482-1)</f>
        <v>0</v>
      </c>
      <c r="Y687" s="172">
        <f>IF(Y482=0,0,(SUMIF(Resource_Planning!$P$49:$P$356,$P687,Resource_Planning!Y$49:Y$356))/Y482-1)</f>
        <v>0</v>
      </c>
      <c r="Z687" s="172">
        <f>IF(Z482=0,0,(SUMIF(Resource_Planning!$P$49:$P$356,$P687,Resource_Planning!Z$49:Z$356))/Z482-1)</f>
        <v>0</v>
      </c>
      <c r="AA687" s="172">
        <f>IF(AA482=0,0,(SUMIF(Resource_Planning!$P$49:$P$356,$P687,Resource_Planning!AA$49:AA$356))/AA482-1)</f>
        <v>0</v>
      </c>
      <c r="AB687" s="172">
        <f>IF(AB482=0,0,(SUMIF(Resource_Planning!$P$49:$P$356,$P687,Resource_Planning!AB$49:AB$356))/AB482-1)</f>
        <v>0</v>
      </c>
      <c r="AC687" s="172">
        <f>IF(AC482=0,0,(SUMIF(Resource_Planning!$P$49:$P$356,$P687,Resource_Planning!AC$49:AC$356))/AC482-1)</f>
        <v>0</v>
      </c>
      <c r="AD687" s="172">
        <f>IF(AD482=0,0,(SUMIF(Resource_Planning!$P$49:$P$356,$P687,Resource_Planning!AD$49:AD$356))/AD482-1)</f>
        <v>0</v>
      </c>
      <c r="AE687" s="172">
        <f>IF(AE482=0,0,(SUMIF(Resource_Planning!$P$49:$P$356,$P687,Resource_Planning!AE$49:AE$356))/AE482-1)</f>
        <v>0</v>
      </c>
      <c r="AF687" s="172">
        <f>IF(AF482=0,0,(SUMIF(Resource_Planning!$P$49:$P$356,$P687,Resource_Planning!AF$49:AF$356))/AF482-1)</f>
        <v>0</v>
      </c>
      <c r="AG687" s="172">
        <f>IF(AG482=0,0,(SUMIF(Resource_Planning!$P$49:$P$356,$P687,Resource_Planning!AG$49:AG$356))/AG482-1)</f>
        <v>0</v>
      </c>
      <c r="AH687" s="172">
        <f>IF(AH482=0,0,(SUMIF(Resource_Planning!$P$49:$P$356,$P687,Resource_Planning!AH$49:AH$356))/AH482-1)</f>
        <v>0</v>
      </c>
      <c r="AI687" s="172">
        <f>IF(AI482=0,0,(SUMIF(Resource_Planning!$P$49:$P$356,$P687,Resource_Planning!AI$49:AI$356))/AI482-1)</f>
        <v>0</v>
      </c>
      <c r="AJ687" s="172">
        <f>IF(AJ482=0,0,(SUMIF(Resource_Planning!$P$49:$P$356,$P687,Resource_Planning!AJ$49:AJ$356))/AJ482-1)</f>
        <v>0</v>
      </c>
      <c r="AK687" s="172">
        <f>IF(AK482=0,0,(SUMIF(Resource_Planning!$P$49:$P$356,$P687,Resource_Planning!AK$49:AK$356))/AK482-1)</f>
        <v>0</v>
      </c>
      <c r="AL687" s="172">
        <f>IF(AL482=0,0,(SUMIF(Resource_Planning!$P$49:$P$356,$P687,Resource_Planning!AL$49:AL$356))/AL482-1)</f>
        <v>0</v>
      </c>
      <c r="AM687" s="172">
        <f>IF(AM482=0,0,(SUMIF(Resource_Planning!$P$49:$P$356,$P687,Resource_Planning!AM$49:AM$356))/AM482-1)</f>
        <v>0</v>
      </c>
      <c r="AN687" s="172">
        <f>IF(AN482=0,0,(SUMIF(Resource_Planning!$P$49:$P$356,$P687,Resource_Planning!AN$49:AN$356))/AN482-1)</f>
        <v>0</v>
      </c>
      <c r="AO687" s="172">
        <f>IF(AO482=0,0,(SUMIF(Resource_Planning!$P$49:$P$356,$P687,Resource_Planning!AO$49:AO$356))/AO482-1)</f>
        <v>0</v>
      </c>
      <c r="AP687" s="172">
        <f>IF(AP482=0,0,(SUMIF(Resource_Planning!$P$49:$P$356,$P687,Resource_Planning!AP$49:AP$356))/AP482-1)</f>
        <v>0</v>
      </c>
      <c r="AQ687" s="172">
        <f>IF(AQ482=0,0,(SUMIF(Resource_Planning!$P$49:$P$356,$P687,Resource_Planning!AQ$49:AQ$356))/AQ482-1)</f>
        <v>0</v>
      </c>
      <c r="AR687" s="172">
        <f>IF(AR482=0,0,(SUMIF(Resource_Planning!$P$49:$P$356,$P687,Resource_Planning!AR$49:AR$356))/AR482-1)</f>
        <v>0</v>
      </c>
      <c r="AS687" s="172">
        <f>IF(AS482=0,0,(SUMIF(Resource_Planning!$P$49:$P$356,$P687,Resource_Planning!AS$49:AS$356))/AS482-1)</f>
        <v>0</v>
      </c>
      <c r="AT687" s="172">
        <f>IF(AT482=0,0,(SUMIF(Resource_Planning!$P$49:$P$356,$P687,Resource_Planning!AT$49:AT$356))/AT482-1)</f>
        <v>0</v>
      </c>
      <c r="AU687" s="172">
        <f>IF(AU482=0,0,(SUMIF(Resource_Planning!$P$49:$P$356,$P687,Resource_Planning!AU$49:AU$356))/AU482-1)</f>
        <v>0</v>
      </c>
      <c r="AV687" s="172">
        <f>IF(AV482=0,0,(SUMIF(Resource_Planning!$P$49:$P$356,$P687,Resource_Planning!AV$49:AV$356))/AV482-1)</f>
        <v>0</v>
      </c>
      <c r="AW687" s="172">
        <f>IF(AW482=0,0,(SUMIF(Resource_Planning!$P$49:$P$356,$P687,Resource_Planning!AW$49:AW$356))/AW482-1)</f>
        <v>0</v>
      </c>
      <c r="AX687" s="172">
        <f>IF(AX482=0,0,(SUMIF(Resource_Planning!$P$49:$P$356,$P687,Resource_Planning!AX$49:AX$356))/AX482-1)</f>
        <v>0</v>
      </c>
      <c r="AY687" s="172">
        <f>IF(AY482=0,0,(SUMIF(Resource_Planning!$P$49:$P$356,$P687,Resource_Planning!AY$49:AY$356))/AY482-1)</f>
        <v>0</v>
      </c>
      <c r="AZ687" s="172">
        <f>IF(AZ482=0,0,(SUMIF(Resource_Planning!$P$49:$P$356,$P687,Resource_Planning!AZ$49:AZ$356))/AZ482-1)</f>
        <v>0</v>
      </c>
      <c r="BA687" s="172">
        <f>IF(BA482=0,0,(SUMIF(Resource_Planning!$P$49:$P$356,$P687,Resource_Planning!BA$49:BA$356))/BA482-1)</f>
        <v>0</v>
      </c>
      <c r="BB687" s="172">
        <f>IF(BB482=0,0,(SUMIF(Resource_Planning!$P$49:$P$356,$P687,Resource_Planning!BB$49:BB$356))/BB482-1)</f>
        <v>0</v>
      </c>
    </row>
    <row r="688" s="179" customFormat="1" hidden="1" outlineLevel="1">
      <c r="E688" s="37"/>
      <c r="K688" s="37"/>
      <c r="L688" s="37"/>
      <c r="M688" s="37"/>
      <c r="N688" s="37"/>
      <c r="P688" s="183">
        <f t="shared" si="109"/>
        <v>0</v>
      </c>
      <c r="Q688" s="37"/>
      <c r="R688" s="184"/>
      <c r="S688" s="172">
        <f>IF(S483=0,0,(SUMIF(Resource_Planning!$P$49:$P$356,$P688,Resource_Planning!S$49:S$356))/S483-1)</f>
        <v>0</v>
      </c>
      <c r="T688" s="172">
        <f>IF(T483=0,0,(SUMIF(Resource_Planning!$P$49:$P$356,$P688,Resource_Planning!T$49:T$356))/T483-1)</f>
        <v>0</v>
      </c>
      <c r="U688" s="172">
        <f>IF(U483=0,0,(SUMIF(Resource_Planning!$P$49:$P$356,$P688,Resource_Planning!U$49:U$356))/U483-1)</f>
        <v>0</v>
      </c>
      <c r="V688" s="172">
        <f>IF(V483=0,0,(SUMIF(Resource_Planning!$P$49:$P$356,$P688,Resource_Planning!V$49:V$356))/V483-1)</f>
        <v>0</v>
      </c>
      <c r="W688" s="172">
        <f>IF(W483=0,0,(SUMIF(Resource_Planning!$P$49:$P$356,$P688,Resource_Planning!W$49:W$356))/W483-1)</f>
        <v>0</v>
      </c>
      <c r="X688" s="172">
        <f>IF(X483=0,0,(SUMIF(Resource_Planning!$P$49:$P$356,$P688,Resource_Planning!X$49:X$356))/X483-1)</f>
        <v>0</v>
      </c>
      <c r="Y688" s="172">
        <f>IF(Y483=0,0,(SUMIF(Resource_Planning!$P$49:$P$356,$P688,Resource_Planning!Y$49:Y$356))/Y483-1)</f>
        <v>0</v>
      </c>
      <c r="Z688" s="172">
        <f>IF(Z483=0,0,(SUMIF(Resource_Planning!$P$49:$P$356,$P688,Resource_Planning!Z$49:Z$356))/Z483-1)</f>
        <v>0</v>
      </c>
      <c r="AA688" s="172">
        <f>IF(AA483=0,0,(SUMIF(Resource_Planning!$P$49:$P$356,$P688,Resource_Planning!AA$49:AA$356))/AA483-1)</f>
        <v>0</v>
      </c>
      <c r="AB688" s="172">
        <f>IF(AB483=0,0,(SUMIF(Resource_Planning!$P$49:$P$356,$P688,Resource_Planning!AB$49:AB$356))/AB483-1)</f>
        <v>0</v>
      </c>
      <c r="AC688" s="172">
        <f>IF(AC483=0,0,(SUMIF(Resource_Planning!$P$49:$P$356,$P688,Resource_Planning!AC$49:AC$356))/AC483-1)</f>
        <v>0</v>
      </c>
      <c r="AD688" s="172">
        <f>IF(AD483=0,0,(SUMIF(Resource_Planning!$P$49:$P$356,$P688,Resource_Planning!AD$49:AD$356))/AD483-1)</f>
        <v>0</v>
      </c>
      <c r="AE688" s="172">
        <f>IF(AE483=0,0,(SUMIF(Resource_Planning!$P$49:$P$356,$P688,Resource_Planning!AE$49:AE$356))/AE483-1)</f>
        <v>0</v>
      </c>
      <c r="AF688" s="172">
        <f>IF(AF483=0,0,(SUMIF(Resource_Planning!$P$49:$P$356,$P688,Resource_Planning!AF$49:AF$356))/AF483-1)</f>
        <v>0</v>
      </c>
      <c r="AG688" s="172">
        <f>IF(AG483=0,0,(SUMIF(Resource_Planning!$P$49:$P$356,$P688,Resource_Planning!AG$49:AG$356))/AG483-1)</f>
        <v>0</v>
      </c>
      <c r="AH688" s="172">
        <f>IF(AH483=0,0,(SUMIF(Resource_Planning!$P$49:$P$356,$P688,Resource_Planning!AH$49:AH$356))/AH483-1)</f>
        <v>0</v>
      </c>
      <c r="AI688" s="172">
        <f>IF(AI483=0,0,(SUMIF(Resource_Planning!$P$49:$P$356,$P688,Resource_Planning!AI$49:AI$356))/AI483-1)</f>
        <v>0</v>
      </c>
      <c r="AJ688" s="172">
        <f>IF(AJ483=0,0,(SUMIF(Resource_Planning!$P$49:$P$356,$P688,Resource_Planning!AJ$49:AJ$356))/AJ483-1)</f>
        <v>0</v>
      </c>
      <c r="AK688" s="172">
        <f>IF(AK483=0,0,(SUMIF(Resource_Planning!$P$49:$P$356,$P688,Resource_Planning!AK$49:AK$356))/AK483-1)</f>
        <v>0</v>
      </c>
      <c r="AL688" s="172">
        <f>IF(AL483=0,0,(SUMIF(Resource_Planning!$P$49:$P$356,$P688,Resource_Planning!AL$49:AL$356))/AL483-1)</f>
        <v>0</v>
      </c>
      <c r="AM688" s="172">
        <f>IF(AM483=0,0,(SUMIF(Resource_Planning!$P$49:$P$356,$P688,Resource_Planning!AM$49:AM$356))/AM483-1)</f>
        <v>0</v>
      </c>
      <c r="AN688" s="172">
        <f>IF(AN483=0,0,(SUMIF(Resource_Planning!$P$49:$P$356,$P688,Resource_Planning!AN$49:AN$356))/AN483-1)</f>
        <v>0</v>
      </c>
      <c r="AO688" s="172">
        <f>IF(AO483=0,0,(SUMIF(Resource_Planning!$P$49:$P$356,$P688,Resource_Planning!AO$49:AO$356))/AO483-1)</f>
        <v>0</v>
      </c>
      <c r="AP688" s="172">
        <f>IF(AP483=0,0,(SUMIF(Resource_Planning!$P$49:$P$356,$P688,Resource_Planning!AP$49:AP$356))/AP483-1)</f>
        <v>0</v>
      </c>
      <c r="AQ688" s="172">
        <f>IF(AQ483=0,0,(SUMIF(Resource_Planning!$P$49:$P$356,$P688,Resource_Planning!AQ$49:AQ$356))/AQ483-1)</f>
        <v>0</v>
      </c>
      <c r="AR688" s="172">
        <f>IF(AR483=0,0,(SUMIF(Resource_Planning!$P$49:$P$356,$P688,Resource_Planning!AR$49:AR$356))/AR483-1)</f>
        <v>0</v>
      </c>
      <c r="AS688" s="172">
        <f>IF(AS483=0,0,(SUMIF(Resource_Planning!$P$49:$P$356,$P688,Resource_Planning!AS$49:AS$356))/AS483-1)</f>
        <v>0</v>
      </c>
      <c r="AT688" s="172">
        <f>IF(AT483=0,0,(SUMIF(Resource_Planning!$P$49:$P$356,$P688,Resource_Planning!AT$49:AT$356))/AT483-1)</f>
        <v>0</v>
      </c>
      <c r="AU688" s="172">
        <f>IF(AU483=0,0,(SUMIF(Resource_Planning!$P$49:$P$356,$P688,Resource_Planning!AU$49:AU$356))/AU483-1)</f>
        <v>0</v>
      </c>
      <c r="AV688" s="172">
        <f>IF(AV483=0,0,(SUMIF(Resource_Planning!$P$49:$P$356,$P688,Resource_Planning!AV$49:AV$356))/AV483-1)</f>
        <v>0</v>
      </c>
      <c r="AW688" s="172">
        <f>IF(AW483=0,0,(SUMIF(Resource_Planning!$P$49:$P$356,$P688,Resource_Planning!AW$49:AW$356))/AW483-1)</f>
        <v>0</v>
      </c>
      <c r="AX688" s="172">
        <f>IF(AX483=0,0,(SUMIF(Resource_Planning!$P$49:$P$356,$P688,Resource_Planning!AX$49:AX$356))/AX483-1)</f>
        <v>0</v>
      </c>
      <c r="AY688" s="172">
        <f>IF(AY483=0,0,(SUMIF(Resource_Planning!$P$49:$P$356,$P688,Resource_Planning!AY$49:AY$356))/AY483-1)</f>
        <v>0</v>
      </c>
      <c r="AZ688" s="172">
        <f>IF(AZ483=0,0,(SUMIF(Resource_Planning!$P$49:$P$356,$P688,Resource_Planning!AZ$49:AZ$356))/AZ483-1)</f>
        <v>0</v>
      </c>
      <c r="BA688" s="172">
        <f>IF(BA483=0,0,(SUMIF(Resource_Planning!$P$49:$P$356,$P688,Resource_Planning!BA$49:BA$356))/BA483-1)</f>
        <v>0</v>
      </c>
      <c r="BB688" s="172">
        <f>IF(BB483=0,0,(SUMIF(Resource_Planning!$P$49:$P$356,$P688,Resource_Planning!BB$49:BB$356))/BB483-1)</f>
        <v>0</v>
      </c>
    </row>
    <row r="689" s="179" customFormat="1" hidden="1" outlineLevel="1">
      <c r="E689" s="37"/>
      <c r="K689" s="37"/>
      <c r="L689" s="37"/>
      <c r="M689" s="37"/>
      <c r="N689" s="37"/>
      <c r="P689" s="183">
        <f t="shared" si="109"/>
        <v>0</v>
      </c>
      <c r="Q689" s="37"/>
      <c r="R689" s="184"/>
      <c r="S689" s="172">
        <f>IF(S484=0,0,(SUMIF(Resource_Planning!$P$49:$P$356,$P689,Resource_Planning!S$49:S$356))/S484-1)</f>
        <v>0</v>
      </c>
      <c r="T689" s="172">
        <f>IF(T484=0,0,(SUMIF(Resource_Planning!$P$49:$P$356,$P689,Resource_Planning!T$49:T$356))/T484-1)</f>
        <v>0</v>
      </c>
      <c r="U689" s="172">
        <f>IF(U484=0,0,(SUMIF(Resource_Planning!$P$49:$P$356,$P689,Resource_Planning!U$49:U$356))/U484-1)</f>
        <v>0</v>
      </c>
      <c r="V689" s="172">
        <f>IF(V484=0,0,(SUMIF(Resource_Planning!$P$49:$P$356,$P689,Resource_Planning!V$49:V$356))/V484-1)</f>
        <v>0</v>
      </c>
      <c r="W689" s="172">
        <f>IF(W484=0,0,(SUMIF(Resource_Planning!$P$49:$P$356,$P689,Resource_Planning!W$49:W$356))/W484-1)</f>
        <v>0</v>
      </c>
      <c r="X689" s="172">
        <f>IF(X484=0,0,(SUMIF(Resource_Planning!$P$49:$P$356,$P689,Resource_Planning!X$49:X$356))/X484-1)</f>
        <v>0</v>
      </c>
      <c r="Y689" s="172">
        <f>IF(Y484=0,0,(SUMIF(Resource_Planning!$P$49:$P$356,$P689,Resource_Planning!Y$49:Y$356))/Y484-1)</f>
        <v>0</v>
      </c>
      <c r="Z689" s="172">
        <f>IF(Z484=0,0,(SUMIF(Resource_Planning!$P$49:$P$356,$P689,Resource_Planning!Z$49:Z$356))/Z484-1)</f>
        <v>0</v>
      </c>
      <c r="AA689" s="172">
        <f>IF(AA484=0,0,(SUMIF(Resource_Planning!$P$49:$P$356,$P689,Resource_Planning!AA$49:AA$356))/AA484-1)</f>
        <v>0</v>
      </c>
      <c r="AB689" s="172">
        <f>IF(AB484=0,0,(SUMIF(Resource_Planning!$P$49:$P$356,$P689,Resource_Planning!AB$49:AB$356))/AB484-1)</f>
        <v>0</v>
      </c>
      <c r="AC689" s="172">
        <f>IF(AC484=0,0,(SUMIF(Resource_Planning!$P$49:$P$356,$P689,Resource_Planning!AC$49:AC$356))/AC484-1)</f>
        <v>0</v>
      </c>
      <c r="AD689" s="172">
        <f>IF(AD484=0,0,(SUMIF(Resource_Planning!$P$49:$P$356,$P689,Resource_Planning!AD$49:AD$356))/AD484-1)</f>
        <v>0</v>
      </c>
      <c r="AE689" s="172">
        <f>IF(AE484=0,0,(SUMIF(Resource_Planning!$P$49:$P$356,$P689,Resource_Planning!AE$49:AE$356))/AE484-1)</f>
        <v>0</v>
      </c>
      <c r="AF689" s="172">
        <f>IF(AF484=0,0,(SUMIF(Resource_Planning!$P$49:$P$356,$P689,Resource_Planning!AF$49:AF$356))/AF484-1)</f>
        <v>0</v>
      </c>
      <c r="AG689" s="172">
        <f>IF(AG484=0,0,(SUMIF(Resource_Planning!$P$49:$P$356,$P689,Resource_Planning!AG$49:AG$356))/AG484-1)</f>
        <v>0</v>
      </c>
      <c r="AH689" s="172">
        <f>IF(AH484=0,0,(SUMIF(Resource_Planning!$P$49:$P$356,$P689,Resource_Planning!AH$49:AH$356))/AH484-1)</f>
        <v>0</v>
      </c>
      <c r="AI689" s="172">
        <f>IF(AI484=0,0,(SUMIF(Resource_Planning!$P$49:$P$356,$P689,Resource_Planning!AI$49:AI$356))/AI484-1)</f>
        <v>0</v>
      </c>
      <c r="AJ689" s="172">
        <f>IF(AJ484=0,0,(SUMIF(Resource_Planning!$P$49:$P$356,$P689,Resource_Planning!AJ$49:AJ$356))/AJ484-1)</f>
        <v>0</v>
      </c>
      <c r="AK689" s="172">
        <f>IF(AK484=0,0,(SUMIF(Resource_Planning!$P$49:$P$356,$P689,Resource_Planning!AK$49:AK$356))/AK484-1)</f>
        <v>0</v>
      </c>
      <c r="AL689" s="172">
        <f>IF(AL484=0,0,(SUMIF(Resource_Planning!$P$49:$P$356,$P689,Resource_Planning!AL$49:AL$356))/AL484-1)</f>
        <v>0</v>
      </c>
      <c r="AM689" s="172">
        <f>IF(AM484=0,0,(SUMIF(Resource_Planning!$P$49:$P$356,$P689,Resource_Planning!AM$49:AM$356))/AM484-1)</f>
        <v>0</v>
      </c>
      <c r="AN689" s="172">
        <f>IF(AN484=0,0,(SUMIF(Resource_Planning!$P$49:$P$356,$P689,Resource_Planning!AN$49:AN$356))/AN484-1)</f>
        <v>0</v>
      </c>
      <c r="AO689" s="172">
        <f>IF(AO484=0,0,(SUMIF(Resource_Planning!$P$49:$P$356,$P689,Resource_Planning!AO$49:AO$356))/AO484-1)</f>
        <v>0</v>
      </c>
      <c r="AP689" s="172">
        <f>IF(AP484=0,0,(SUMIF(Resource_Planning!$P$49:$P$356,$P689,Resource_Planning!AP$49:AP$356))/AP484-1)</f>
        <v>0</v>
      </c>
      <c r="AQ689" s="172">
        <f>IF(AQ484=0,0,(SUMIF(Resource_Planning!$P$49:$P$356,$P689,Resource_Planning!AQ$49:AQ$356))/AQ484-1)</f>
        <v>0</v>
      </c>
      <c r="AR689" s="172">
        <f>IF(AR484=0,0,(SUMIF(Resource_Planning!$P$49:$P$356,$P689,Resource_Planning!AR$49:AR$356))/AR484-1)</f>
        <v>0</v>
      </c>
      <c r="AS689" s="172">
        <f>IF(AS484=0,0,(SUMIF(Resource_Planning!$P$49:$P$356,$P689,Resource_Planning!AS$49:AS$356))/AS484-1)</f>
        <v>0</v>
      </c>
      <c r="AT689" s="172">
        <f>IF(AT484=0,0,(SUMIF(Resource_Planning!$P$49:$P$356,$P689,Resource_Planning!AT$49:AT$356))/AT484-1)</f>
        <v>0</v>
      </c>
      <c r="AU689" s="172">
        <f>IF(AU484=0,0,(SUMIF(Resource_Planning!$P$49:$P$356,$P689,Resource_Planning!AU$49:AU$356))/AU484-1)</f>
        <v>0</v>
      </c>
      <c r="AV689" s="172">
        <f>IF(AV484=0,0,(SUMIF(Resource_Planning!$P$49:$P$356,$P689,Resource_Planning!AV$49:AV$356))/AV484-1)</f>
        <v>0</v>
      </c>
      <c r="AW689" s="172">
        <f>IF(AW484=0,0,(SUMIF(Resource_Planning!$P$49:$P$356,$P689,Resource_Planning!AW$49:AW$356))/AW484-1)</f>
        <v>0</v>
      </c>
      <c r="AX689" s="172">
        <f>IF(AX484=0,0,(SUMIF(Resource_Planning!$P$49:$P$356,$P689,Resource_Planning!AX$49:AX$356))/AX484-1)</f>
        <v>0</v>
      </c>
      <c r="AY689" s="172">
        <f>IF(AY484=0,0,(SUMIF(Resource_Planning!$P$49:$P$356,$P689,Resource_Planning!AY$49:AY$356))/AY484-1)</f>
        <v>0</v>
      </c>
      <c r="AZ689" s="172">
        <f>IF(AZ484=0,0,(SUMIF(Resource_Planning!$P$49:$P$356,$P689,Resource_Planning!AZ$49:AZ$356))/AZ484-1)</f>
        <v>0</v>
      </c>
      <c r="BA689" s="172">
        <f>IF(BA484=0,0,(SUMIF(Resource_Planning!$P$49:$P$356,$P689,Resource_Planning!BA$49:BA$356))/BA484-1)</f>
        <v>0</v>
      </c>
      <c r="BB689" s="172">
        <f>IF(BB484=0,0,(SUMIF(Resource_Planning!$P$49:$P$356,$P689,Resource_Planning!BB$49:BB$356))/BB484-1)</f>
        <v>0</v>
      </c>
    </row>
    <row r="690" s="179" customFormat="1" hidden="1" outlineLevel="1">
      <c r="E690" s="37"/>
      <c r="K690" s="37"/>
      <c r="L690" s="37"/>
      <c r="M690" s="37"/>
      <c r="N690" s="37"/>
      <c r="P690" s="183">
        <f t="shared" si="109"/>
        <v>0</v>
      </c>
      <c r="Q690" s="37"/>
      <c r="R690" s="184"/>
      <c r="S690" s="172">
        <f>IF(S485=0,0,(SUMIF(Resource_Planning!$P$49:$P$356,$P690,Resource_Planning!S$49:S$356))/S485-1)</f>
        <v>0</v>
      </c>
      <c r="T690" s="172">
        <f>IF(T485=0,0,(SUMIF(Resource_Planning!$P$49:$P$356,$P690,Resource_Planning!T$49:T$356))/T485-1)</f>
        <v>0</v>
      </c>
      <c r="U690" s="172">
        <f>IF(U485=0,0,(SUMIF(Resource_Planning!$P$49:$P$356,$P690,Resource_Planning!U$49:U$356))/U485-1)</f>
        <v>0</v>
      </c>
      <c r="V690" s="172">
        <f>IF(V485=0,0,(SUMIF(Resource_Planning!$P$49:$P$356,$P690,Resource_Planning!V$49:V$356))/V485-1)</f>
        <v>0</v>
      </c>
      <c r="W690" s="172">
        <f>IF(W485=0,0,(SUMIF(Resource_Planning!$P$49:$P$356,$P690,Resource_Planning!W$49:W$356))/W485-1)</f>
        <v>0</v>
      </c>
      <c r="X690" s="172">
        <f>IF(X485=0,0,(SUMIF(Resource_Planning!$P$49:$P$356,$P690,Resource_Planning!X$49:X$356))/X485-1)</f>
        <v>0</v>
      </c>
      <c r="Y690" s="172">
        <f>IF(Y485=0,0,(SUMIF(Resource_Planning!$P$49:$P$356,$P690,Resource_Planning!Y$49:Y$356))/Y485-1)</f>
        <v>0</v>
      </c>
      <c r="Z690" s="172">
        <f>IF(Z485=0,0,(SUMIF(Resource_Planning!$P$49:$P$356,$P690,Resource_Planning!Z$49:Z$356))/Z485-1)</f>
        <v>0</v>
      </c>
      <c r="AA690" s="172">
        <f>IF(AA485=0,0,(SUMIF(Resource_Planning!$P$49:$P$356,$P690,Resource_Planning!AA$49:AA$356))/AA485-1)</f>
        <v>0</v>
      </c>
      <c r="AB690" s="172">
        <f>IF(AB485=0,0,(SUMIF(Resource_Planning!$P$49:$P$356,$P690,Resource_Planning!AB$49:AB$356))/AB485-1)</f>
        <v>0</v>
      </c>
      <c r="AC690" s="172">
        <f>IF(AC485=0,0,(SUMIF(Resource_Planning!$P$49:$P$356,$P690,Resource_Planning!AC$49:AC$356))/AC485-1)</f>
        <v>0</v>
      </c>
      <c r="AD690" s="172">
        <f>IF(AD485=0,0,(SUMIF(Resource_Planning!$P$49:$P$356,$P690,Resource_Planning!AD$49:AD$356))/AD485-1)</f>
        <v>0</v>
      </c>
      <c r="AE690" s="172">
        <f>IF(AE485=0,0,(SUMIF(Resource_Planning!$P$49:$P$356,$P690,Resource_Planning!AE$49:AE$356))/AE485-1)</f>
        <v>0</v>
      </c>
      <c r="AF690" s="172">
        <f>IF(AF485=0,0,(SUMIF(Resource_Planning!$P$49:$P$356,$P690,Resource_Planning!AF$49:AF$356))/AF485-1)</f>
        <v>0</v>
      </c>
      <c r="AG690" s="172">
        <f>IF(AG485=0,0,(SUMIF(Resource_Planning!$P$49:$P$356,$P690,Resource_Planning!AG$49:AG$356))/AG485-1)</f>
        <v>0</v>
      </c>
      <c r="AH690" s="172">
        <f>IF(AH485=0,0,(SUMIF(Resource_Planning!$P$49:$P$356,$P690,Resource_Planning!AH$49:AH$356))/AH485-1)</f>
        <v>0</v>
      </c>
      <c r="AI690" s="172">
        <f>IF(AI485=0,0,(SUMIF(Resource_Planning!$P$49:$P$356,$P690,Resource_Planning!AI$49:AI$356))/AI485-1)</f>
        <v>0</v>
      </c>
      <c r="AJ690" s="172">
        <f>IF(AJ485=0,0,(SUMIF(Resource_Planning!$P$49:$P$356,$P690,Resource_Planning!AJ$49:AJ$356))/AJ485-1)</f>
        <v>0</v>
      </c>
      <c r="AK690" s="172">
        <f>IF(AK485=0,0,(SUMIF(Resource_Planning!$P$49:$P$356,$P690,Resource_Planning!AK$49:AK$356))/AK485-1)</f>
        <v>0</v>
      </c>
      <c r="AL690" s="172">
        <f>IF(AL485=0,0,(SUMIF(Resource_Planning!$P$49:$P$356,$P690,Resource_Planning!AL$49:AL$356))/AL485-1)</f>
        <v>0</v>
      </c>
      <c r="AM690" s="172">
        <f>IF(AM485=0,0,(SUMIF(Resource_Planning!$P$49:$P$356,$P690,Resource_Planning!AM$49:AM$356))/AM485-1)</f>
        <v>0</v>
      </c>
      <c r="AN690" s="172">
        <f>IF(AN485=0,0,(SUMIF(Resource_Planning!$P$49:$P$356,$P690,Resource_Planning!AN$49:AN$356))/AN485-1)</f>
        <v>0</v>
      </c>
      <c r="AO690" s="172">
        <f>IF(AO485=0,0,(SUMIF(Resource_Planning!$P$49:$P$356,$P690,Resource_Planning!AO$49:AO$356))/AO485-1)</f>
        <v>0</v>
      </c>
      <c r="AP690" s="172">
        <f>IF(AP485=0,0,(SUMIF(Resource_Planning!$P$49:$P$356,$P690,Resource_Planning!AP$49:AP$356))/AP485-1)</f>
        <v>0</v>
      </c>
      <c r="AQ690" s="172">
        <f>IF(AQ485=0,0,(SUMIF(Resource_Planning!$P$49:$P$356,$P690,Resource_Planning!AQ$49:AQ$356))/AQ485-1)</f>
        <v>0</v>
      </c>
      <c r="AR690" s="172">
        <f>IF(AR485=0,0,(SUMIF(Resource_Planning!$P$49:$P$356,$P690,Resource_Planning!AR$49:AR$356))/AR485-1)</f>
        <v>0</v>
      </c>
      <c r="AS690" s="172">
        <f>IF(AS485=0,0,(SUMIF(Resource_Planning!$P$49:$P$356,$P690,Resource_Planning!AS$49:AS$356))/AS485-1)</f>
        <v>0</v>
      </c>
      <c r="AT690" s="172">
        <f>IF(AT485=0,0,(SUMIF(Resource_Planning!$P$49:$P$356,$P690,Resource_Planning!AT$49:AT$356))/AT485-1)</f>
        <v>0</v>
      </c>
      <c r="AU690" s="172">
        <f>IF(AU485=0,0,(SUMIF(Resource_Planning!$P$49:$P$356,$P690,Resource_Planning!AU$49:AU$356))/AU485-1)</f>
        <v>0</v>
      </c>
      <c r="AV690" s="172">
        <f>IF(AV485=0,0,(SUMIF(Resource_Planning!$P$49:$P$356,$P690,Resource_Planning!AV$49:AV$356))/AV485-1)</f>
        <v>0</v>
      </c>
      <c r="AW690" s="172">
        <f>IF(AW485=0,0,(SUMIF(Resource_Planning!$P$49:$P$356,$P690,Resource_Planning!AW$49:AW$356))/AW485-1)</f>
        <v>0</v>
      </c>
      <c r="AX690" s="172">
        <f>IF(AX485=0,0,(SUMIF(Resource_Planning!$P$49:$P$356,$P690,Resource_Planning!AX$49:AX$356))/AX485-1)</f>
        <v>0</v>
      </c>
      <c r="AY690" s="172">
        <f>IF(AY485=0,0,(SUMIF(Resource_Planning!$P$49:$P$356,$P690,Resource_Planning!AY$49:AY$356))/AY485-1)</f>
        <v>0</v>
      </c>
      <c r="AZ690" s="172">
        <f>IF(AZ485=0,0,(SUMIF(Resource_Planning!$P$49:$P$356,$P690,Resource_Planning!AZ$49:AZ$356))/AZ485-1)</f>
        <v>0</v>
      </c>
      <c r="BA690" s="172">
        <f>IF(BA485=0,0,(SUMIF(Resource_Planning!$P$49:$P$356,$P690,Resource_Planning!BA$49:BA$356))/BA485-1)</f>
        <v>0</v>
      </c>
      <c r="BB690" s="172">
        <f>IF(BB485=0,0,(SUMIF(Resource_Planning!$P$49:$P$356,$P690,Resource_Planning!BB$49:BB$356))/BB485-1)</f>
        <v>0</v>
      </c>
    </row>
    <row r="691" s="179" customFormat="1" hidden="1" outlineLevel="1">
      <c r="E691" s="37"/>
      <c r="K691" s="37"/>
      <c r="L691" s="37"/>
      <c r="M691" s="37"/>
      <c r="N691" s="37"/>
      <c r="P691" s="183">
        <f t="shared" si="109"/>
        <v>0</v>
      </c>
      <c r="Q691" s="37"/>
      <c r="R691" s="184"/>
      <c r="S691" s="172">
        <f>IF(S486=0,0,(SUMIF(Resource_Planning!$P$49:$P$356,$P691,Resource_Planning!S$49:S$356))/S486-1)</f>
        <v>0</v>
      </c>
      <c r="T691" s="172">
        <f>IF(T486=0,0,(SUMIF(Resource_Planning!$P$49:$P$356,$P691,Resource_Planning!T$49:T$356))/T486-1)</f>
        <v>0</v>
      </c>
      <c r="U691" s="172">
        <f>IF(U486=0,0,(SUMIF(Resource_Planning!$P$49:$P$356,$P691,Resource_Planning!U$49:U$356))/U486-1)</f>
        <v>0</v>
      </c>
      <c r="V691" s="172">
        <f>IF(V486=0,0,(SUMIF(Resource_Planning!$P$49:$P$356,$P691,Resource_Planning!V$49:V$356))/V486-1)</f>
        <v>0</v>
      </c>
      <c r="W691" s="172">
        <f>IF(W486=0,0,(SUMIF(Resource_Planning!$P$49:$P$356,$P691,Resource_Planning!W$49:W$356))/W486-1)</f>
        <v>0</v>
      </c>
      <c r="X691" s="172">
        <f>IF(X486=0,0,(SUMIF(Resource_Planning!$P$49:$P$356,$P691,Resource_Planning!X$49:X$356))/X486-1)</f>
        <v>0</v>
      </c>
      <c r="Y691" s="172">
        <f>IF(Y486=0,0,(SUMIF(Resource_Planning!$P$49:$P$356,$P691,Resource_Planning!Y$49:Y$356))/Y486-1)</f>
        <v>0</v>
      </c>
      <c r="Z691" s="172">
        <f>IF(Z486=0,0,(SUMIF(Resource_Planning!$P$49:$P$356,$P691,Resource_Planning!Z$49:Z$356))/Z486-1)</f>
        <v>0</v>
      </c>
      <c r="AA691" s="172">
        <f>IF(AA486=0,0,(SUMIF(Resource_Planning!$P$49:$P$356,$P691,Resource_Planning!AA$49:AA$356))/AA486-1)</f>
        <v>0</v>
      </c>
      <c r="AB691" s="172">
        <f>IF(AB486=0,0,(SUMIF(Resource_Planning!$P$49:$P$356,$P691,Resource_Planning!AB$49:AB$356))/AB486-1)</f>
        <v>0</v>
      </c>
      <c r="AC691" s="172">
        <f>IF(AC486=0,0,(SUMIF(Resource_Planning!$P$49:$P$356,$P691,Resource_Planning!AC$49:AC$356))/AC486-1)</f>
        <v>0</v>
      </c>
      <c r="AD691" s="172">
        <f>IF(AD486=0,0,(SUMIF(Resource_Planning!$P$49:$P$356,$P691,Resource_Planning!AD$49:AD$356))/AD486-1)</f>
        <v>0</v>
      </c>
      <c r="AE691" s="172">
        <f>IF(AE486=0,0,(SUMIF(Resource_Planning!$P$49:$P$356,$P691,Resource_Planning!AE$49:AE$356))/AE486-1)</f>
        <v>0</v>
      </c>
      <c r="AF691" s="172">
        <f>IF(AF486=0,0,(SUMIF(Resource_Planning!$P$49:$P$356,$P691,Resource_Planning!AF$49:AF$356))/AF486-1)</f>
        <v>0</v>
      </c>
      <c r="AG691" s="172">
        <f>IF(AG486=0,0,(SUMIF(Resource_Planning!$P$49:$P$356,$P691,Resource_Planning!AG$49:AG$356))/AG486-1)</f>
        <v>0</v>
      </c>
      <c r="AH691" s="172">
        <f>IF(AH486=0,0,(SUMIF(Resource_Planning!$P$49:$P$356,$P691,Resource_Planning!AH$49:AH$356))/AH486-1)</f>
        <v>0</v>
      </c>
      <c r="AI691" s="172">
        <f>IF(AI486=0,0,(SUMIF(Resource_Planning!$P$49:$P$356,$P691,Resource_Planning!AI$49:AI$356))/AI486-1)</f>
        <v>0</v>
      </c>
      <c r="AJ691" s="172">
        <f>IF(AJ486=0,0,(SUMIF(Resource_Planning!$P$49:$P$356,$P691,Resource_Planning!AJ$49:AJ$356))/AJ486-1)</f>
        <v>0</v>
      </c>
      <c r="AK691" s="172">
        <f>IF(AK486=0,0,(SUMIF(Resource_Planning!$P$49:$P$356,$P691,Resource_Planning!AK$49:AK$356))/AK486-1)</f>
        <v>0</v>
      </c>
      <c r="AL691" s="172">
        <f>IF(AL486=0,0,(SUMIF(Resource_Planning!$P$49:$P$356,$P691,Resource_Planning!AL$49:AL$356))/AL486-1)</f>
        <v>0</v>
      </c>
      <c r="AM691" s="172">
        <f>IF(AM486=0,0,(SUMIF(Resource_Planning!$P$49:$P$356,$P691,Resource_Planning!AM$49:AM$356))/AM486-1)</f>
        <v>0</v>
      </c>
      <c r="AN691" s="172">
        <f>IF(AN486=0,0,(SUMIF(Resource_Planning!$P$49:$P$356,$P691,Resource_Planning!AN$49:AN$356))/AN486-1)</f>
        <v>0</v>
      </c>
      <c r="AO691" s="172">
        <f>IF(AO486=0,0,(SUMIF(Resource_Planning!$P$49:$P$356,$P691,Resource_Planning!AO$49:AO$356))/AO486-1)</f>
        <v>0</v>
      </c>
      <c r="AP691" s="172">
        <f>IF(AP486=0,0,(SUMIF(Resource_Planning!$P$49:$P$356,$P691,Resource_Planning!AP$49:AP$356))/AP486-1)</f>
        <v>0</v>
      </c>
      <c r="AQ691" s="172">
        <f>IF(AQ486=0,0,(SUMIF(Resource_Planning!$P$49:$P$356,$P691,Resource_Planning!AQ$49:AQ$356))/AQ486-1)</f>
        <v>0</v>
      </c>
      <c r="AR691" s="172">
        <f>IF(AR486=0,0,(SUMIF(Resource_Planning!$P$49:$P$356,$P691,Resource_Planning!AR$49:AR$356))/AR486-1)</f>
        <v>0</v>
      </c>
      <c r="AS691" s="172">
        <f>IF(AS486=0,0,(SUMIF(Resource_Planning!$P$49:$P$356,$P691,Resource_Planning!AS$49:AS$356))/AS486-1)</f>
        <v>0</v>
      </c>
      <c r="AT691" s="172">
        <f>IF(AT486=0,0,(SUMIF(Resource_Planning!$P$49:$P$356,$P691,Resource_Planning!AT$49:AT$356))/AT486-1)</f>
        <v>0</v>
      </c>
      <c r="AU691" s="172">
        <f>IF(AU486=0,0,(SUMIF(Resource_Planning!$P$49:$P$356,$P691,Resource_Planning!AU$49:AU$356))/AU486-1)</f>
        <v>0</v>
      </c>
      <c r="AV691" s="172">
        <f>IF(AV486=0,0,(SUMIF(Resource_Planning!$P$49:$P$356,$P691,Resource_Planning!AV$49:AV$356))/AV486-1)</f>
        <v>0</v>
      </c>
      <c r="AW691" s="172">
        <f>IF(AW486=0,0,(SUMIF(Resource_Planning!$P$49:$P$356,$P691,Resource_Planning!AW$49:AW$356))/AW486-1)</f>
        <v>0</v>
      </c>
      <c r="AX691" s="172">
        <f>IF(AX486=0,0,(SUMIF(Resource_Planning!$P$49:$P$356,$P691,Resource_Planning!AX$49:AX$356))/AX486-1)</f>
        <v>0</v>
      </c>
      <c r="AY691" s="172">
        <f>IF(AY486=0,0,(SUMIF(Resource_Planning!$P$49:$P$356,$P691,Resource_Planning!AY$49:AY$356))/AY486-1)</f>
        <v>0</v>
      </c>
      <c r="AZ691" s="172">
        <f>IF(AZ486=0,0,(SUMIF(Resource_Planning!$P$49:$P$356,$P691,Resource_Planning!AZ$49:AZ$356))/AZ486-1)</f>
        <v>0</v>
      </c>
      <c r="BA691" s="172">
        <f>IF(BA486=0,0,(SUMIF(Resource_Planning!$P$49:$P$356,$P691,Resource_Planning!BA$49:BA$356))/BA486-1)</f>
        <v>0</v>
      </c>
      <c r="BB691" s="172">
        <f>IF(BB486=0,0,(SUMIF(Resource_Planning!$P$49:$P$356,$P691,Resource_Planning!BB$49:BB$356))/BB486-1)</f>
        <v>0</v>
      </c>
    </row>
    <row r="692" s="179" customFormat="1" hidden="1" outlineLevel="1">
      <c r="E692" s="37"/>
      <c r="K692" s="37"/>
      <c r="L692" s="37"/>
      <c r="M692" s="37"/>
      <c r="N692" s="37"/>
      <c r="P692" s="183">
        <f t="shared" si="109"/>
        <v>0</v>
      </c>
      <c r="Q692" s="37"/>
      <c r="R692" s="184"/>
      <c r="S692" s="172">
        <f>IF(S487=0,0,(SUMIF(Resource_Planning!$P$49:$P$356,$P692,Resource_Planning!S$49:S$356))/S487-1)</f>
        <v>0</v>
      </c>
      <c r="T692" s="172">
        <f>IF(T487=0,0,(SUMIF(Resource_Planning!$P$49:$P$356,$P692,Resource_Planning!T$49:T$356))/T487-1)</f>
        <v>0</v>
      </c>
      <c r="U692" s="172">
        <f>IF(U487=0,0,(SUMIF(Resource_Planning!$P$49:$P$356,$P692,Resource_Planning!U$49:U$356))/U487-1)</f>
        <v>0</v>
      </c>
      <c r="V692" s="172">
        <f>IF(V487=0,0,(SUMIF(Resource_Planning!$P$49:$P$356,$P692,Resource_Planning!V$49:V$356))/V487-1)</f>
        <v>0</v>
      </c>
      <c r="W692" s="172">
        <f>IF(W487=0,0,(SUMIF(Resource_Planning!$P$49:$P$356,$P692,Resource_Planning!W$49:W$356))/W487-1)</f>
        <v>0</v>
      </c>
      <c r="X692" s="172">
        <f>IF(X487=0,0,(SUMIF(Resource_Planning!$P$49:$P$356,$P692,Resource_Planning!X$49:X$356))/X487-1)</f>
        <v>0</v>
      </c>
      <c r="Y692" s="172">
        <f>IF(Y487=0,0,(SUMIF(Resource_Planning!$P$49:$P$356,$P692,Resource_Planning!Y$49:Y$356))/Y487-1)</f>
        <v>0</v>
      </c>
      <c r="Z692" s="172">
        <f>IF(Z487=0,0,(SUMIF(Resource_Planning!$P$49:$P$356,$P692,Resource_Planning!Z$49:Z$356))/Z487-1)</f>
        <v>0</v>
      </c>
      <c r="AA692" s="172">
        <f>IF(AA487=0,0,(SUMIF(Resource_Planning!$P$49:$P$356,$P692,Resource_Planning!AA$49:AA$356))/AA487-1)</f>
        <v>0</v>
      </c>
      <c r="AB692" s="172">
        <f>IF(AB487=0,0,(SUMIF(Resource_Planning!$P$49:$P$356,$P692,Resource_Planning!AB$49:AB$356))/AB487-1)</f>
        <v>0</v>
      </c>
      <c r="AC692" s="172">
        <f>IF(AC487=0,0,(SUMIF(Resource_Planning!$P$49:$P$356,$P692,Resource_Planning!AC$49:AC$356))/AC487-1)</f>
        <v>0</v>
      </c>
      <c r="AD692" s="172">
        <f>IF(AD487=0,0,(SUMIF(Resource_Planning!$P$49:$P$356,$P692,Resource_Planning!AD$49:AD$356))/AD487-1)</f>
        <v>0</v>
      </c>
      <c r="AE692" s="172">
        <f>IF(AE487=0,0,(SUMIF(Resource_Planning!$P$49:$P$356,$P692,Resource_Planning!AE$49:AE$356))/AE487-1)</f>
        <v>0</v>
      </c>
      <c r="AF692" s="172">
        <f>IF(AF487=0,0,(SUMIF(Resource_Planning!$P$49:$P$356,$P692,Resource_Planning!AF$49:AF$356))/AF487-1)</f>
        <v>0</v>
      </c>
      <c r="AG692" s="172">
        <f>IF(AG487=0,0,(SUMIF(Resource_Planning!$P$49:$P$356,$P692,Resource_Planning!AG$49:AG$356))/AG487-1)</f>
        <v>0</v>
      </c>
      <c r="AH692" s="172">
        <f>IF(AH487=0,0,(SUMIF(Resource_Planning!$P$49:$P$356,$P692,Resource_Planning!AH$49:AH$356))/AH487-1)</f>
        <v>0</v>
      </c>
      <c r="AI692" s="172">
        <f>IF(AI487=0,0,(SUMIF(Resource_Planning!$P$49:$P$356,$P692,Resource_Planning!AI$49:AI$356))/AI487-1)</f>
        <v>0</v>
      </c>
      <c r="AJ692" s="172">
        <f>IF(AJ487=0,0,(SUMIF(Resource_Planning!$P$49:$P$356,$P692,Resource_Planning!AJ$49:AJ$356))/AJ487-1)</f>
        <v>0</v>
      </c>
      <c r="AK692" s="172">
        <f>IF(AK487=0,0,(SUMIF(Resource_Planning!$P$49:$P$356,$P692,Resource_Planning!AK$49:AK$356))/AK487-1)</f>
        <v>0</v>
      </c>
      <c r="AL692" s="172">
        <f>IF(AL487=0,0,(SUMIF(Resource_Planning!$P$49:$P$356,$P692,Resource_Planning!AL$49:AL$356))/AL487-1)</f>
        <v>0</v>
      </c>
      <c r="AM692" s="172">
        <f>IF(AM487=0,0,(SUMIF(Resource_Planning!$P$49:$P$356,$P692,Resource_Planning!AM$49:AM$356))/AM487-1)</f>
        <v>0</v>
      </c>
      <c r="AN692" s="172">
        <f>IF(AN487=0,0,(SUMIF(Resource_Planning!$P$49:$P$356,$P692,Resource_Planning!AN$49:AN$356))/AN487-1)</f>
        <v>0</v>
      </c>
      <c r="AO692" s="172">
        <f>IF(AO487=0,0,(SUMIF(Resource_Planning!$P$49:$P$356,$P692,Resource_Planning!AO$49:AO$356))/AO487-1)</f>
        <v>0</v>
      </c>
      <c r="AP692" s="172">
        <f>IF(AP487=0,0,(SUMIF(Resource_Planning!$P$49:$P$356,$P692,Resource_Planning!AP$49:AP$356))/AP487-1)</f>
        <v>0</v>
      </c>
      <c r="AQ692" s="172">
        <f>IF(AQ487=0,0,(SUMIF(Resource_Planning!$P$49:$P$356,$P692,Resource_Planning!AQ$49:AQ$356))/AQ487-1)</f>
        <v>0</v>
      </c>
      <c r="AR692" s="172">
        <f>IF(AR487=0,0,(SUMIF(Resource_Planning!$P$49:$P$356,$P692,Resource_Planning!AR$49:AR$356))/AR487-1)</f>
        <v>0</v>
      </c>
      <c r="AS692" s="172">
        <f>IF(AS487=0,0,(SUMIF(Resource_Planning!$P$49:$P$356,$P692,Resource_Planning!AS$49:AS$356))/AS487-1)</f>
        <v>0</v>
      </c>
      <c r="AT692" s="172">
        <f>IF(AT487=0,0,(SUMIF(Resource_Planning!$P$49:$P$356,$P692,Resource_Planning!AT$49:AT$356))/AT487-1)</f>
        <v>0</v>
      </c>
      <c r="AU692" s="172">
        <f>IF(AU487=0,0,(SUMIF(Resource_Planning!$P$49:$P$356,$P692,Resource_Planning!AU$49:AU$356))/AU487-1)</f>
        <v>0</v>
      </c>
      <c r="AV692" s="172">
        <f>IF(AV487=0,0,(SUMIF(Resource_Planning!$P$49:$P$356,$P692,Resource_Planning!AV$49:AV$356))/AV487-1)</f>
        <v>0</v>
      </c>
      <c r="AW692" s="172">
        <f>IF(AW487=0,0,(SUMIF(Resource_Planning!$P$49:$P$356,$P692,Resource_Planning!AW$49:AW$356))/AW487-1)</f>
        <v>0</v>
      </c>
      <c r="AX692" s="172">
        <f>IF(AX487=0,0,(SUMIF(Resource_Planning!$P$49:$P$356,$P692,Resource_Planning!AX$49:AX$356))/AX487-1)</f>
        <v>0</v>
      </c>
      <c r="AY692" s="172">
        <f>IF(AY487=0,0,(SUMIF(Resource_Planning!$P$49:$P$356,$P692,Resource_Planning!AY$49:AY$356))/AY487-1)</f>
        <v>0</v>
      </c>
      <c r="AZ692" s="172">
        <f>IF(AZ487=0,0,(SUMIF(Resource_Planning!$P$49:$P$356,$P692,Resource_Planning!AZ$49:AZ$356))/AZ487-1)</f>
        <v>0</v>
      </c>
      <c r="BA692" s="172">
        <f>IF(BA487=0,0,(SUMIF(Resource_Planning!$P$49:$P$356,$P692,Resource_Planning!BA$49:BA$356))/BA487-1)</f>
        <v>0</v>
      </c>
      <c r="BB692" s="172">
        <f>IF(BB487=0,0,(SUMIF(Resource_Planning!$P$49:$P$356,$P692,Resource_Planning!BB$49:BB$356))/BB487-1)</f>
        <v>0</v>
      </c>
    </row>
    <row r="693" s="179" customFormat="1" hidden="1" outlineLevel="1">
      <c r="E693" s="37"/>
      <c r="K693" s="37"/>
      <c r="L693" s="37"/>
      <c r="M693" s="37"/>
      <c r="N693" s="37"/>
      <c r="P693" s="183">
        <f t="shared" si="109"/>
        <v>0</v>
      </c>
      <c r="Q693" s="37"/>
      <c r="R693" s="184"/>
      <c r="S693" s="172">
        <f>IF(S488=0,0,(SUMIF(Resource_Planning!$P$49:$P$356,$P693,Resource_Planning!S$49:S$356))/S488-1)</f>
        <v>0</v>
      </c>
      <c r="T693" s="172">
        <f>IF(T488=0,0,(SUMIF(Resource_Planning!$P$49:$P$356,$P693,Resource_Planning!T$49:T$356))/T488-1)</f>
        <v>0</v>
      </c>
      <c r="U693" s="172">
        <f>IF(U488=0,0,(SUMIF(Resource_Planning!$P$49:$P$356,$P693,Resource_Planning!U$49:U$356))/U488-1)</f>
        <v>0</v>
      </c>
      <c r="V693" s="172">
        <f>IF(V488=0,0,(SUMIF(Resource_Planning!$P$49:$P$356,$P693,Resource_Planning!V$49:V$356))/V488-1)</f>
        <v>0</v>
      </c>
      <c r="W693" s="172">
        <f>IF(W488=0,0,(SUMIF(Resource_Planning!$P$49:$P$356,$P693,Resource_Planning!W$49:W$356))/W488-1)</f>
        <v>0</v>
      </c>
      <c r="X693" s="172">
        <f>IF(X488=0,0,(SUMIF(Resource_Planning!$P$49:$P$356,$P693,Resource_Planning!X$49:X$356))/X488-1)</f>
        <v>0</v>
      </c>
      <c r="Y693" s="172">
        <f>IF(Y488=0,0,(SUMIF(Resource_Planning!$P$49:$P$356,$P693,Resource_Planning!Y$49:Y$356))/Y488-1)</f>
        <v>0</v>
      </c>
      <c r="Z693" s="172">
        <f>IF(Z488=0,0,(SUMIF(Resource_Planning!$P$49:$P$356,$P693,Resource_Planning!Z$49:Z$356))/Z488-1)</f>
        <v>0</v>
      </c>
      <c r="AA693" s="172">
        <f>IF(AA488=0,0,(SUMIF(Resource_Planning!$P$49:$P$356,$P693,Resource_Planning!AA$49:AA$356))/AA488-1)</f>
        <v>0</v>
      </c>
      <c r="AB693" s="172">
        <f>IF(AB488=0,0,(SUMIF(Resource_Planning!$P$49:$P$356,$P693,Resource_Planning!AB$49:AB$356))/AB488-1)</f>
        <v>0</v>
      </c>
      <c r="AC693" s="172">
        <f>IF(AC488=0,0,(SUMIF(Resource_Planning!$P$49:$P$356,$P693,Resource_Planning!AC$49:AC$356))/AC488-1)</f>
        <v>0</v>
      </c>
      <c r="AD693" s="172">
        <f>IF(AD488=0,0,(SUMIF(Resource_Planning!$P$49:$P$356,$P693,Resource_Planning!AD$49:AD$356))/AD488-1)</f>
        <v>0</v>
      </c>
      <c r="AE693" s="172">
        <f>IF(AE488=0,0,(SUMIF(Resource_Planning!$P$49:$P$356,$P693,Resource_Planning!AE$49:AE$356))/AE488-1)</f>
        <v>0</v>
      </c>
      <c r="AF693" s="172">
        <f>IF(AF488=0,0,(SUMIF(Resource_Planning!$P$49:$P$356,$P693,Resource_Planning!AF$49:AF$356))/AF488-1)</f>
        <v>0</v>
      </c>
      <c r="AG693" s="172">
        <f>IF(AG488=0,0,(SUMIF(Resource_Planning!$P$49:$P$356,$P693,Resource_Planning!AG$49:AG$356))/AG488-1)</f>
        <v>0</v>
      </c>
      <c r="AH693" s="172">
        <f>IF(AH488=0,0,(SUMIF(Resource_Planning!$P$49:$P$356,$P693,Resource_Planning!AH$49:AH$356))/AH488-1)</f>
        <v>0</v>
      </c>
      <c r="AI693" s="172">
        <f>IF(AI488=0,0,(SUMIF(Resource_Planning!$P$49:$P$356,$P693,Resource_Planning!AI$49:AI$356))/AI488-1)</f>
        <v>0</v>
      </c>
      <c r="AJ693" s="172">
        <f>IF(AJ488=0,0,(SUMIF(Resource_Planning!$P$49:$P$356,$P693,Resource_Planning!AJ$49:AJ$356))/AJ488-1)</f>
        <v>0</v>
      </c>
      <c r="AK693" s="172">
        <f>IF(AK488=0,0,(SUMIF(Resource_Planning!$P$49:$P$356,$P693,Resource_Planning!AK$49:AK$356))/AK488-1)</f>
        <v>0</v>
      </c>
      <c r="AL693" s="172">
        <f>IF(AL488=0,0,(SUMIF(Resource_Planning!$P$49:$P$356,$P693,Resource_Planning!AL$49:AL$356))/AL488-1)</f>
        <v>0</v>
      </c>
      <c r="AM693" s="172">
        <f>IF(AM488=0,0,(SUMIF(Resource_Planning!$P$49:$P$356,$P693,Resource_Planning!AM$49:AM$356))/AM488-1)</f>
        <v>0</v>
      </c>
      <c r="AN693" s="172">
        <f>IF(AN488=0,0,(SUMIF(Resource_Planning!$P$49:$P$356,$P693,Resource_Planning!AN$49:AN$356))/AN488-1)</f>
        <v>0</v>
      </c>
      <c r="AO693" s="172">
        <f>IF(AO488=0,0,(SUMIF(Resource_Planning!$P$49:$P$356,$P693,Resource_Planning!AO$49:AO$356))/AO488-1)</f>
        <v>0</v>
      </c>
      <c r="AP693" s="172">
        <f>IF(AP488=0,0,(SUMIF(Resource_Planning!$P$49:$P$356,$P693,Resource_Planning!AP$49:AP$356))/AP488-1)</f>
        <v>0</v>
      </c>
      <c r="AQ693" s="172">
        <f>IF(AQ488=0,0,(SUMIF(Resource_Planning!$P$49:$P$356,$P693,Resource_Planning!AQ$49:AQ$356))/AQ488-1)</f>
        <v>0</v>
      </c>
      <c r="AR693" s="172">
        <f>IF(AR488=0,0,(SUMIF(Resource_Planning!$P$49:$P$356,$P693,Resource_Planning!AR$49:AR$356))/AR488-1)</f>
        <v>0</v>
      </c>
      <c r="AS693" s="172">
        <f>IF(AS488=0,0,(SUMIF(Resource_Planning!$P$49:$P$356,$P693,Resource_Planning!AS$49:AS$356))/AS488-1)</f>
        <v>0</v>
      </c>
      <c r="AT693" s="172">
        <f>IF(AT488=0,0,(SUMIF(Resource_Planning!$P$49:$P$356,$P693,Resource_Planning!AT$49:AT$356))/AT488-1)</f>
        <v>0</v>
      </c>
      <c r="AU693" s="172">
        <f>IF(AU488=0,0,(SUMIF(Resource_Planning!$P$49:$P$356,$P693,Resource_Planning!AU$49:AU$356))/AU488-1)</f>
        <v>0</v>
      </c>
      <c r="AV693" s="172">
        <f>IF(AV488=0,0,(SUMIF(Resource_Planning!$P$49:$P$356,$P693,Resource_Planning!AV$49:AV$356))/AV488-1)</f>
        <v>0</v>
      </c>
      <c r="AW693" s="172">
        <f>IF(AW488=0,0,(SUMIF(Resource_Planning!$P$49:$P$356,$P693,Resource_Planning!AW$49:AW$356))/AW488-1)</f>
        <v>0</v>
      </c>
      <c r="AX693" s="172">
        <f>IF(AX488=0,0,(SUMIF(Resource_Planning!$P$49:$P$356,$P693,Resource_Planning!AX$49:AX$356))/AX488-1)</f>
        <v>0</v>
      </c>
      <c r="AY693" s="172">
        <f>IF(AY488=0,0,(SUMIF(Resource_Planning!$P$49:$P$356,$P693,Resource_Planning!AY$49:AY$356))/AY488-1)</f>
        <v>0</v>
      </c>
      <c r="AZ693" s="172">
        <f>IF(AZ488=0,0,(SUMIF(Resource_Planning!$P$49:$P$356,$P693,Resource_Planning!AZ$49:AZ$356))/AZ488-1)</f>
        <v>0</v>
      </c>
      <c r="BA693" s="172">
        <f>IF(BA488=0,0,(SUMIF(Resource_Planning!$P$49:$P$356,$P693,Resource_Planning!BA$49:BA$356))/BA488-1)</f>
        <v>0</v>
      </c>
      <c r="BB693" s="172">
        <f>IF(BB488=0,0,(SUMIF(Resource_Planning!$P$49:$P$356,$P693,Resource_Planning!BB$49:BB$356))/BB488-1)</f>
        <v>0</v>
      </c>
    </row>
    <row r="694" s="179" customFormat="1" hidden="1" outlineLevel="1">
      <c r="E694" s="37"/>
      <c r="K694" s="37"/>
      <c r="L694" s="37"/>
      <c r="M694" s="37"/>
      <c r="N694" s="37"/>
      <c r="P694" s="183">
        <f t="shared" si="109"/>
        <v>0</v>
      </c>
      <c r="Q694" s="37"/>
      <c r="R694" s="184"/>
      <c r="S694" s="172">
        <f>IF(S489=0,0,(SUMIF(Resource_Planning!$P$49:$P$356,$P694,Resource_Planning!S$49:S$356))/S489-1)</f>
        <v>0</v>
      </c>
      <c r="T694" s="172">
        <f>IF(T489=0,0,(SUMIF(Resource_Planning!$P$49:$P$356,$P694,Resource_Planning!T$49:T$356))/T489-1)</f>
        <v>0</v>
      </c>
      <c r="U694" s="172">
        <f>IF(U489=0,0,(SUMIF(Resource_Planning!$P$49:$P$356,$P694,Resource_Planning!U$49:U$356))/U489-1)</f>
        <v>0</v>
      </c>
      <c r="V694" s="172">
        <f>IF(V489=0,0,(SUMIF(Resource_Planning!$P$49:$P$356,$P694,Resource_Planning!V$49:V$356))/V489-1)</f>
        <v>0</v>
      </c>
      <c r="W694" s="172">
        <f>IF(W489=0,0,(SUMIF(Resource_Planning!$P$49:$P$356,$P694,Resource_Planning!W$49:W$356))/W489-1)</f>
        <v>0</v>
      </c>
      <c r="X694" s="172">
        <f>IF(X489=0,0,(SUMIF(Resource_Planning!$P$49:$P$356,$P694,Resource_Planning!X$49:X$356))/X489-1)</f>
        <v>0</v>
      </c>
      <c r="Y694" s="172">
        <f>IF(Y489=0,0,(SUMIF(Resource_Planning!$P$49:$P$356,$P694,Resource_Planning!Y$49:Y$356))/Y489-1)</f>
        <v>0</v>
      </c>
      <c r="Z694" s="172">
        <f>IF(Z489=0,0,(SUMIF(Resource_Planning!$P$49:$P$356,$P694,Resource_Planning!Z$49:Z$356))/Z489-1)</f>
        <v>0</v>
      </c>
      <c r="AA694" s="172">
        <f>IF(AA489=0,0,(SUMIF(Resource_Planning!$P$49:$P$356,$P694,Resource_Planning!AA$49:AA$356))/AA489-1)</f>
        <v>0</v>
      </c>
      <c r="AB694" s="172">
        <f>IF(AB489=0,0,(SUMIF(Resource_Planning!$P$49:$P$356,$P694,Resource_Planning!AB$49:AB$356))/AB489-1)</f>
        <v>0</v>
      </c>
      <c r="AC694" s="172">
        <f>IF(AC489=0,0,(SUMIF(Resource_Planning!$P$49:$P$356,$P694,Resource_Planning!AC$49:AC$356))/AC489-1)</f>
        <v>0</v>
      </c>
      <c r="AD694" s="172">
        <f>IF(AD489=0,0,(SUMIF(Resource_Planning!$P$49:$P$356,$P694,Resource_Planning!AD$49:AD$356))/AD489-1)</f>
        <v>0</v>
      </c>
      <c r="AE694" s="172">
        <f>IF(AE489=0,0,(SUMIF(Resource_Planning!$P$49:$P$356,$P694,Resource_Planning!AE$49:AE$356))/AE489-1)</f>
        <v>0</v>
      </c>
      <c r="AF694" s="172">
        <f>IF(AF489=0,0,(SUMIF(Resource_Planning!$P$49:$P$356,$P694,Resource_Planning!AF$49:AF$356))/AF489-1)</f>
        <v>0</v>
      </c>
      <c r="AG694" s="172">
        <f>IF(AG489=0,0,(SUMIF(Resource_Planning!$P$49:$P$356,$P694,Resource_Planning!AG$49:AG$356))/AG489-1)</f>
        <v>0</v>
      </c>
      <c r="AH694" s="172">
        <f>IF(AH489=0,0,(SUMIF(Resource_Planning!$P$49:$P$356,$P694,Resource_Planning!AH$49:AH$356))/AH489-1)</f>
        <v>0</v>
      </c>
      <c r="AI694" s="172">
        <f>IF(AI489=0,0,(SUMIF(Resource_Planning!$P$49:$P$356,$P694,Resource_Planning!AI$49:AI$356))/AI489-1)</f>
        <v>0</v>
      </c>
      <c r="AJ694" s="172">
        <f>IF(AJ489=0,0,(SUMIF(Resource_Planning!$P$49:$P$356,$P694,Resource_Planning!AJ$49:AJ$356))/AJ489-1)</f>
        <v>0</v>
      </c>
      <c r="AK694" s="172">
        <f>IF(AK489=0,0,(SUMIF(Resource_Planning!$P$49:$P$356,$P694,Resource_Planning!AK$49:AK$356))/AK489-1)</f>
        <v>0</v>
      </c>
      <c r="AL694" s="172">
        <f>IF(AL489=0,0,(SUMIF(Resource_Planning!$P$49:$P$356,$P694,Resource_Planning!AL$49:AL$356))/AL489-1)</f>
        <v>0</v>
      </c>
      <c r="AM694" s="172">
        <f>IF(AM489=0,0,(SUMIF(Resource_Planning!$P$49:$P$356,$P694,Resource_Planning!AM$49:AM$356))/AM489-1)</f>
        <v>0</v>
      </c>
      <c r="AN694" s="172">
        <f>IF(AN489=0,0,(SUMIF(Resource_Planning!$P$49:$P$356,$P694,Resource_Planning!AN$49:AN$356))/AN489-1)</f>
        <v>0</v>
      </c>
      <c r="AO694" s="172">
        <f>IF(AO489=0,0,(SUMIF(Resource_Planning!$P$49:$P$356,$P694,Resource_Planning!AO$49:AO$356))/AO489-1)</f>
        <v>0</v>
      </c>
      <c r="AP694" s="172">
        <f>IF(AP489=0,0,(SUMIF(Resource_Planning!$P$49:$P$356,$P694,Resource_Planning!AP$49:AP$356))/AP489-1)</f>
        <v>0</v>
      </c>
      <c r="AQ694" s="172">
        <f>IF(AQ489=0,0,(SUMIF(Resource_Planning!$P$49:$P$356,$P694,Resource_Planning!AQ$49:AQ$356))/AQ489-1)</f>
        <v>0</v>
      </c>
      <c r="AR694" s="172">
        <f>IF(AR489=0,0,(SUMIF(Resource_Planning!$P$49:$P$356,$P694,Resource_Planning!AR$49:AR$356))/AR489-1)</f>
        <v>0</v>
      </c>
      <c r="AS694" s="172">
        <f>IF(AS489=0,0,(SUMIF(Resource_Planning!$P$49:$P$356,$P694,Resource_Planning!AS$49:AS$356))/AS489-1)</f>
        <v>0</v>
      </c>
      <c r="AT694" s="172">
        <f>IF(AT489=0,0,(SUMIF(Resource_Planning!$P$49:$P$356,$P694,Resource_Planning!AT$49:AT$356))/AT489-1)</f>
        <v>0</v>
      </c>
      <c r="AU694" s="172">
        <f>IF(AU489=0,0,(SUMIF(Resource_Planning!$P$49:$P$356,$P694,Resource_Planning!AU$49:AU$356))/AU489-1)</f>
        <v>0</v>
      </c>
      <c r="AV694" s="172">
        <f>IF(AV489=0,0,(SUMIF(Resource_Planning!$P$49:$P$356,$P694,Resource_Planning!AV$49:AV$356))/AV489-1)</f>
        <v>0</v>
      </c>
      <c r="AW694" s="172">
        <f>IF(AW489=0,0,(SUMIF(Resource_Planning!$P$49:$P$356,$P694,Resource_Planning!AW$49:AW$356))/AW489-1)</f>
        <v>0</v>
      </c>
      <c r="AX694" s="172">
        <f>IF(AX489=0,0,(SUMIF(Resource_Planning!$P$49:$P$356,$P694,Resource_Planning!AX$49:AX$356))/AX489-1)</f>
        <v>0</v>
      </c>
      <c r="AY694" s="172">
        <f>IF(AY489=0,0,(SUMIF(Resource_Planning!$P$49:$P$356,$P694,Resource_Planning!AY$49:AY$356))/AY489-1)</f>
        <v>0</v>
      </c>
      <c r="AZ694" s="172">
        <f>IF(AZ489=0,0,(SUMIF(Resource_Planning!$P$49:$P$356,$P694,Resource_Planning!AZ$49:AZ$356))/AZ489-1)</f>
        <v>0</v>
      </c>
      <c r="BA694" s="172">
        <f>IF(BA489=0,0,(SUMIF(Resource_Planning!$P$49:$P$356,$P694,Resource_Planning!BA$49:BA$356))/BA489-1)</f>
        <v>0</v>
      </c>
      <c r="BB694" s="172">
        <f>IF(BB489=0,0,(SUMIF(Resource_Planning!$P$49:$P$356,$P694,Resource_Planning!BB$49:BB$356))/BB489-1)</f>
        <v>0</v>
      </c>
    </row>
    <row r="695" s="179" customFormat="1" hidden="1" outlineLevel="1">
      <c r="E695" s="37"/>
      <c r="K695" s="37"/>
      <c r="L695" s="37"/>
      <c r="M695" s="37"/>
      <c r="N695" s="37"/>
      <c r="P695" s="183">
        <f t="shared" si="109"/>
        <v>0</v>
      </c>
      <c r="Q695" s="37"/>
      <c r="R695" s="184"/>
      <c r="S695" s="172">
        <f>IF(S490=0,0,(SUMIF(Resource_Planning!$P$49:$P$356,$P695,Resource_Planning!S$49:S$356))/S490-1)</f>
        <v>0</v>
      </c>
      <c r="T695" s="172">
        <f>IF(T490=0,0,(SUMIF(Resource_Planning!$P$49:$P$356,$P695,Resource_Planning!T$49:T$356))/T490-1)</f>
        <v>0</v>
      </c>
      <c r="U695" s="172">
        <f>IF(U490=0,0,(SUMIF(Resource_Planning!$P$49:$P$356,$P695,Resource_Planning!U$49:U$356))/U490-1)</f>
        <v>0</v>
      </c>
      <c r="V695" s="172">
        <f>IF(V490=0,0,(SUMIF(Resource_Planning!$P$49:$P$356,$P695,Resource_Planning!V$49:V$356))/V490-1)</f>
        <v>0</v>
      </c>
      <c r="W695" s="172">
        <f>IF(W490=0,0,(SUMIF(Resource_Planning!$P$49:$P$356,$P695,Resource_Planning!W$49:W$356))/W490-1)</f>
        <v>0</v>
      </c>
      <c r="X695" s="172">
        <f>IF(X490=0,0,(SUMIF(Resource_Planning!$P$49:$P$356,$P695,Resource_Planning!X$49:X$356))/X490-1)</f>
        <v>0</v>
      </c>
      <c r="Y695" s="172">
        <f>IF(Y490=0,0,(SUMIF(Resource_Planning!$P$49:$P$356,$P695,Resource_Planning!Y$49:Y$356))/Y490-1)</f>
        <v>0</v>
      </c>
      <c r="Z695" s="172">
        <f>IF(Z490=0,0,(SUMIF(Resource_Planning!$P$49:$P$356,$P695,Resource_Planning!Z$49:Z$356))/Z490-1)</f>
        <v>0</v>
      </c>
      <c r="AA695" s="172">
        <f>IF(AA490=0,0,(SUMIF(Resource_Planning!$P$49:$P$356,$P695,Resource_Planning!AA$49:AA$356))/AA490-1)</f>
        <v>0</v>
      </c>
      <c r="AB695" s="172">
        <f>IF(AB490=0,0,(SUMIF(Resource_Planning!$P$49:$P$356,$P695,Resource_Planning!AB$49:AB$356))/AB490-1)</f>
        <v>0</v>
      </c>
      <c r="AC695" s="172">
        <f>IF(AC490=0,0,(SUMIF(Resource_Planning!$P$49:$P$356,$P695,Resource_Planning!AC$49:AC$356))/AC490-1)</f>
        <v>0</v>
      </c>
      <c r="AD695" s="172">
        <f>IF(AD490=0,0,(SUMIF(Resource_Planning!$P$49:$P$356,$P695,Resource_Planning!AD$49:AD$356))/AD490-1)</f>
        <v>0</v>
      </c>
      <c r="AE695" s="172">
        <f>IF(AE490=0,0,(SUMIF(Resource_Planning!$P$49:$P$356,$P695,Resource_Planning!AE$49:AE$356))/AE490-1)</f>
        <v>0</v>
      </c>
      <c r="AF695" s="172">
        <f>IF(AF490=0,0,(SUMIF(Resource_Planning!$P$49:$P$356,$P695,Resource_Planning!AF$49:AF$356))/AF490-1)</f>
        <v>0</v>
      </c>
      <c r="AG695" s="172">
        <f>IF(AG490=0,0,(SUMIF(Resource_Planning!$P$49:$P$356,$P695,Resource_Planning!AG$49:AG$356))/AG490-1)</f>
        <v>0</v>
      </c>
      <c r="AH695" s="172">
        <f>IF(AH490=0,0,(SUMIF(Resource_Planning!$P$49:$P$356,$P695,Resource_Planning!AH$49:AH$356))/AH490-1)</f>
        <v>0</v>
      </c>
      <c r="AI695" s="172">
        <f>IF(AI490=0,0,(SUMIF(Resource_Planning!$P$49:$P$356,$P695,Resource_Planning!AI$49:AI$356))/AI490-1)</f>
        <v>0</v>
      </c>
      <c r="AJ695" s="172">
        <f>IF(AJ490=0,0,(SUMIF(Resource_Planning!$P$49:$P$356,$P695,Resource_Planning!AJ$49:AJ$356))/AJ490-1)</f>
        <v>0</v>
      </c>
      <c r="AK695" s="172">
        <f>IF(AK490=0,0,(SUMIF(Resource_Planning!$P$49:$P$356,$P695,Resource_Planning!AK$49:AK$356))/AK490-1)</f>
        <v>0</v>
      </c>
      <c r="AL695" s="172">
        <f>IF(AL490=0,0,(SUMIF(Resource_Planning!$P$49:$P$356,$P695,Resource_Planning!AL$49:AL$356))/AL490-1)</f>
        <v>0</v>
      </c>
      <c r="AM695" s="172">
        <f>IF(AM490=0,0,(SUMIF(Resource_Planning!$P$49:$P$356,$P695,Resource_Planning!AM$49:AM$356))/AM490-1)</f>
        <v>0</v>
      </c>
      <c r="AN695" s="172">
        <f>IF(AN490=0,0,(SUMIF(Resource_Planning!$P$49:$P$356,$P695,Resource_Planning!AN$49:AN$356))/AN490-1)</f>
        <v>0</v>
      </c>
      <c r="AO695" s="172">
        <f>IF(AO490=0,0,(SUMIF(Resource_Planning!$P$49:$P$356,$P695,Resource_Planning!AO$49:AO$356))/AO490-1)</f>
        <v>0</v>
      </c>
      <c r="AP695" s="172">
        <f>IF(AP490=0,0,(SUMIF(Resource_Planning!$P$49:$P$356,$P695,Resource_Planning!AP$49:AP$356))/AP490-1)</f>
        <v>0</v>
      </c>
      <c r="AQ695" s="172">
        <f>IF(AQ490=0,0,(SUMIF(Resource_Planning!$P$49:$P$356,$P695,Resource_Planning!AQ$49:AQ$356))/AQ490-1)</f>
        <v>0</v>
      </c>
      <c r="AR695" s="172">
        <f>IF(AR490=0,0,(SUMIF(Resource_Planning!$P$49:$P$356,$P695,Resource_Planning!AR$49:AR$356))/AR490-1)</f>
        <v>0</v>
      </c>
      <c r="AS695" s="172">
        <f>IF(AS490=0,0,(SUMIF(Resource_Planning!$P$49:$P$356,$P695,Resource_Planning!AS$49:AS$356))/AS490-1)</f>
        <v>0</v>
      </c>
      <c r="AT695" s="172">
        <f>IF(AT490=0,0,(SUMIF(Resource_Planning!$P$49:$P$356,$P695,Resource_Planning!AT$49:AT$356))/AT490-1)</f>
        <v>0</v>
      </c>
      <c r="AU695" s="172">
        <f>IF(AU490=0,0,(SUMIF(Resource_Planning!$P$49:$P$356,$P695,Resource_Planning!AU$49:AU$356))/AU490-1)</f>
        <v>0</v>
      </c>
      <c r="AV695" s="172">
        <f>IF(AV490=0,0,(SUMIF(Resource_Planning!$P$49:$P$356,$P695,Resource_Planning!AV$49:AV$356))/AV490-1)</f>
        <v>0</v>
      </c>
      <c r="AW695" s="172">
        <f>IF(AW490=0,0,(SUMIF(Resource_Planning!$P$49:$P$356,$P695,Resource_Planning!AW$49:AW$356))/AW490-1)</f>
        <v>0</v>
      </c>
      <c r="AX695" s="172">
        <f>IF(AX490=0,0,(SUMIF(Resource_Planning!$P$49:$P$356,$P695,Resource_Planning!AX$49:AX$356))/AX490-1)</f>
        <v>0</v>
      </c>
      <c r="AY695" s="172">
        <f>IF(AY490=0,0,(SUMIF(Resource_Planning!$P$49:$P$356,$P695,Resource_Planning!AY$49:AY$356))/AY490-1)</f>
        <v>0</v>
      </c>
      <c r="AZ695" s="172">
        <f>IF(AZ490=0,0,(SUMIF(Resource_Planning!$P$49:$P$356,$P695,Resource_Planning!AZ$49:AZ$356))/AZ490-1)</f>
        <v>0</v>
      </c>
      <c r="BA695" s="172">
        <f>IF(BA490=0,0,(SUMIF(Resource_Planning!$P$49:$P$356,$P695,Resource_Planning!BA$49:BA$356))/BA490-1)</f>
        <v>0</v>
      </c>
      <c r="BB695" s="172">
        <f>IF(BB490=0,0,(SUMIF(Resource_Planning!$P$49:$P$356,$P695,Resource_Planning!BB$49:BB$356))/BB490-1)</f>
        <v>0</v>
      </c>
    </row>
    <row r="696" s="179" customFormat="1" ht="15.75" collapsed="1">
      <c r="E696" s="37"/>
      <c r="K696" s="37"/>
      <c r="L696" s="37"/>
      <c r="M696" s="37"/>
      <c r="N696" s="37"/>
      <c r="P696" s="194" t="s">
        <v>215</v>
      </c>
      <c r="Q696" s="37"/>
      <c r="R696" s="186"/>
      <c r="S696" s="195">
        <f t="shared" ref="S696:AP696" si="110">SUM(S596:S695)</f>
        <v>-13.600000000000003</v>
      </c>
      <c r="T696" s="195">
        <f t="shared" si="110"/>
        <v>-13.600000000000003</v>
      </c>
      <c r="U696" s="195">
        <f t="shared" si="110"/>
        <v>-2.4000000000000004</v>
      </c>
      <c r="V696" s="195">
        <f t="shared" si="110"/>
        <v>-2.4000000000000004</v>
      </c>
      <c r="W696" s="195">
        <f t="shared" si="110"/>
        <v>-2.4000000000000004</v>
      </c>
      <c r="X696" s="195">
        <f t="shared" si="110"/>
        <v>-2.4000000000000004</v>
      </c>
      <c r="Y696" s="195">
        <f t="shared" si="110"/>
        <v>-2.4000000000000004</v>
      </c>
      <c r="Z696" s="195">
        <f t="shared" si="110"/>
        <v>-2.4000000000000004</v>
      </c>
      <c r="AA696" s="195">
        <f t="shared" si="110"/>
        <v>-2.4000000000000004</v>
      </c>
      <c r="AB696" s="195">
        <f t="shared" si="110"/>
        <v>-2.4000000000000004</v>
      </c>
      <c r="AC696" s="195">
        <f t="shared" si="110"/>
        <v>-2.4000000000000004</v>
      </c>
      <c r="AD696" s="195">
        <f t="shared" si="110"/>
        <v>-2.4000000000000004</v>
      </c>
      <c r="AE696" s="195">
        <f t="shared" si="110"/>
        <v>-12.800000000000002</v>
      </c>
      <c r="AF696" s="195">
        <f t="shared" si="110"/>
        <v>-12.800000000000002</v>
      </c>
      <c r="AG696" s="195">
        <f t="shared" si="110"/>
        <v>-12.800000000000002</v>
      </c>
      <c r="AH696" s="195">
        <f t="shared" si="110"/>
        <v>-12.800000000000002</v>
      </c>
      <c r="AI696" s="195">
        <f t="shared" si="110"/>
        <v>-12.800000000000002</v>
      </c>
      <c r="AJ696" s="195">
        <f t="shared" si="110"/>
        <v>-12.800000000000002</v>
      </c>
      <c r="AK696" s="195">
        <f t="shared" si="110"/>
        <v>-12.800000000000002</v>
      </c>
      <c r="AL696" s="195">
        <f t="shared" si="110"/>
        <v>-12.800000000000002</v>
      </c>
      <c r="AM696" s="195">
        <f t="shared" si="110"/>
        <v>-12.800000000000002</v>
      </c>
      <c r="AN696" s="195">
        <f t="shared" si="110"/>
        <v>-12.800000000000002</v>
      </c>
      <c r="AO696" s="195">
        <f t="shared" si="110"/>
        <v>-12.800000000000002</v>
      </c>
      <c r="AP696" s="195">
        <f t="shared" si="110"/>
        <v>-12.800000000000002</v>
      </c>
      <c r="AQ696" s="195">
        <f t="shared" ref="AQ696:BB696" si="111">SUM(AQ596:AQ695)</f>
        <v>-12.800000000000002</v>
      </c>
      <c r="AR696" s="195">
        <f t="shared" si="111"/>
        <v>-12.800000000000002</v>
      </c>
      <c r="AS696" s="195">
        <f t="shared" si="111"/>
        <v>-12.800000000000002</v>
      </c>
      <c r="AT696" s="195">
        <f t="shared" si="111"/>
        <v>-12.800000000000002</v>
      </c>
      <c r="AU696" s="195">
        <f t="shared" si="111"/>
        <v>-12.800000000000002</v>
      </c>
      <c r="AV696" s="195">
        <f t="shared" si="111"/>
        <v>-12.800000000000002</v>
      </c>
      <c r="AW696" s="195">
        <f t="shared" si="111"/>
        <v>-12.800000000000002</v>
      </c>
      <c r="AX696" s="195">
        <f t="shared" si="111"/>
        <v>-12.800000000000002</v>
      </c>
      <c r="AY696" s="195">
        <f t="shared" si="111"/>
        <v>-12.800000000000002</v>
      </c>
      <c r="AZ696" s="195">
        <f t="shared" si="111"/>
        <v>-12.800000000000002</v>
      </c>
      <c r="BA696" s="195">
        <f t="shared" si="111"/>
        <v>-12.800000000000002</v>
      </c>
      <c r="BB696" s="195">
        <f t="shared" si="111"/>
        <v>-12.800000000000002</v>
      </c>
    </row>
    <row r="697" s="179" customFormat="1">
      <c r="E697" s="37"/>
      <c r="K697" s="37"/>
      <c r="L697" s="37"/>
      <c r="M697" s="37"/>
      <c r="N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</row>
    <row r="698" s="179" customFormat="1" ht="15.75">
      <c r="E698" s="37"/>
      <c r="K698" s="37"/>
      <c r="L698" s="37"/>
      <c r="M698" s="37"/>
      <c r="N698" s="37"/>
      <c r="P698" s="181" t="s">
        <v>216</v>
      </c>
      <c r="Q698" s="37"/>
      <c r="R698" s="181"/>
      <c r="S698" s="182" t="str">
        <f t="shared" ref="S698:BB698" si="112">S48</f>
        <v xml:space="preserve">1 / 23</v>
      </c>
      <c r="T698" s="182" t="str">
        <f t="shared" si="112"/>
        <v xml:space="preserve">2 / 23</v>
      </c>
      <c r="U698" s="182" t="str">
        <f t="shared" si="112"/>
        <v xml:space="preserve">3 / 23</v>
      </c>
      <c r="V698" s="182" t="str">
        <f t="shared" si="112"/>
        <v xml:space="preserve">4 / 23</v>
      </c>
      <c r="W698" s="182" t="str">
        <f t="shared" si="112"/>
        <v xml:space="preserve">5 / 23</v>
      </c>
      <c r="X698" s="182" t="str">
        <f t="shared" si="112"/>
        <v xml:space="preserve">6 / 23</v>
      </c>
      <c r="Y698" s="182" t="str">
        <f t="shared" si="112"/>
        <v xml:space="preserve">7 / 23</v>
      </c>
      <c r="Z698" s="182" t="str">
        <f t="shared" si="112"/>
        <v xml:space="preserve">8 / 23</v>
      </c>
      <c r="AA698" s="182" t="str">
        <f t="shared" si="112"/>
        <v xml:space="preserve">9 / 23</v>
      </c>
      <c r="AB698" s="182" t="str">
        <f t="shared" si="112"/>
        <v xml:space="preserve">10 / 23</v>
      </c>
      <c r="AC698" s="182" t="str">
        <f t="shared" si="112"/>
        <v xml:space="preserve">11 / 23</v>
      </c>
      <c r="AD698" s="182" t="str">
        <f t="shared" si="112"/>
        <v xml:space="preserve">12 / 23</v>
      </c>
      <c r="AE698" s="182" t="str">
        <f t="shared" si="112"/>
        <v xml:space="preserve">1 / 24</v>
      </c>
      <c r="AF698" s="182" t="str">
        <f t="shared" si="112"/>
        <v xml:space="preserve">2 / 24</v>
      </c>
      <c r="AG698" s="182" t="str">
        <f t="shared" si="112"/>
        <v xml:space="preserve">3 / 24</v>
      </c>
      <c r="AH698" s="182" t="str">
        <f t="shared" si="112"/>
        <v xml:space="preserve">4 / 24</v>
      </c>
      <c r="AI698" s="182" t="str">
        <f t="shared" si="112"/>
        <v xml:space="preserve">5 / 24</v>
      </c>
      <c r="AJ698" s="182" t="str">
        <f t="shared" si="112"/>
        <v xml:space="preserve">6 / 24</v>
      </c>
      <c r="AK698" s="182" t="str">
        <f t="shared" si="112"/>
        <v xml:space="preserve">7 / 24</v>
      </c>
      <c r="AL698" s="182" t="str">
        <f t="shared" si="112"/>
        <v xml:space="preserve">8 / 24</v>
      </c>
      <c r="AM698" s="182" t="str">
        <f t="shared" si="112"/>
        <v xml:space="preserve">9 / 24</v>
      </c>
      <c r="AN698" s="182" t="str">
        <f t="shared" si="112"/>
        <v xml:space="preserve">10 / 24</v>
      </c>
      <c r="AO698" s="182" t="str">
        <f t="shared" si="112"/>
        <v xml:space="preserve">11 / 24</v>
      </c>
      <c r="AP698" s="182" t="str">
        <f t="shared" si="112"/>
        <v xml:space="preserve">12 / 24</v>
      </c>
      <c r="AQ698" s="182" t="str">
        <f t="shared" si="112"/>
        <v xml:space="preserve">1 / 25</v>
      </c>
      <c r="AR698" s="182" t="str">
        <f t="shared" si="112"/>
        <v xml:space="preserve">2 / 25</v>
      </c>
      <c r="AS698" s="182" t="str">
        <f t="shared" si="112"/>
        <v xml:space="preserve">3 / 25</v>
      </c>
      <c r="AT698" s="182" t="str">
        <f t="shared" si="112"/>
        <v xml:space="preserve">4 / 25</v>
      </c>
      <c r="AU698" s="182" t="str">
        <f t="shared" si="112"/>
        <v xml:space="preserve">5 / 25</v>
      </c>
      <c r="AV698" s="182" t="str">
        <f t="shared" si="112"/>
        <v xml:space="preserve">6 / 25</v>
      </c>
      <c r="AW698" s="182" t="str">
        <f t="shared" si="112"/>
        <v xml:space="preserve">7 / 25</v>
      </c>
      <c r="AX698" s="182" t="str">
        <f t="shared" si="112"/>
        <v xml:space="preserve">8 / 25</v>
      </c>
      <c r="AY698" s="182" t="str">
        <f t="shared" si="112"/>
        <v xml:space="preserve">9 / 25</v>
      </c>
      <c r="AZ698" s="182" t="str">
        <f t="shared" si="112"/>
        <v xml:space="preserve">10 / 25</v>
      </c>
      <c r="BA698" s="182" t="str">
        <f t="shared" si="112"/>
        <v xml:space="preserve">11 / 25</v>
      </c>
      <c r="BB698" s="182" t="str">
        <f t="shared" si="112"/>
        <v xml:space="preserve">12 / 25</v>
      </c>
    </row>
    <row r="699" s="179" customFormat="1">
      <c r="E699" s="37"/>
      <c r="K699" s="37"/>
      <c r="L699" s="37"/>
      <c r="M699" s="37"/>
      <c r="N699" s="37"/>
      <c r="P699" s="196" t="str">
        <f>Site!B10</f>
        <v>STS</v>
      </c>
      <c r="Q699" s="37"/>
      <c r="R699" s="197"/>
      <c r="S699" s="198">
        <f t="shared" ref="S699:AB707" si="113">SUMIF($C$49:$C$250,$P699,S$49:S$250)</f>
        <v>0</v>
      </c>
      <c r="T699" s="198">
        <f t="shared" si="113"/>
        <v>0</v>
      </c>
      <c r="U699" s="198">
        <f t="shared" si="113"/>
        <v>0</v>
      </c>
      <c r="V699" s="198">
        <f t="shared" si="113"/>
        <v>0</v>
      </c>
      <c r="W699" s="198">
        <f t="shared" si="113"/>
        <v>0</v>
      </c>
      <c r="X699" s="198">
        <f t="shared" si="113"/>
        <v>0</v>
      </c>
      <c r="Y699" s="198">
        <f t="shared" si="113"/>
        <v>0</v>
      </c>
      <c r="Z699" s="198">
        <f t="shared" si="113"/>
        <v>0</v>
      </c>
      <c r="AA699" s="198">
        <f t="shared" si="113"/>
        <v>0</v>
      </c>
      <c r="AB699" s="198">
        <f t="shared" si="113"/>
        <v>0</v>
      </c>
      <c r="AC699" s="198">
        <f t="shared" ref="AC699:AL707" si="114">SUMIF($C$49:$C$250,$P699,AC$49:AC$250)</f>
        <v>0</v>
      </c>
      <c r="AD699" s="198">
        <f t="shared" si="114"/>
        <v>0</v>
      </c>
      <c r="AE699" s="198">
        <f t="shared" si="114"/>
        <v>0</v>
      </c>
      <c r="AF699" s="198">
        <f t="shared" si="114"/>
        <v>0</v>
      </c>
      <c r="AG699" s="198">
        <f t="shared" si="114"/>
        <v>0</v>
      </c>
      <c r="AH699" s="198">
        <f t="shared" si="114"/>
        <v>0</v>
      </c>
      <c r="AI699" s="198">
        <f t="shared" si="114"/>
        <v>0</v>
      </c>
      <c r="AJ699" s="198">
        <f t="shared" si="114"/>
        <v>0</v>
      </c>
      <c r="AK699" s="198">
        <f t="shared" si="114"/>
        <v>0</v>
      </c>
      <c r="AL699" s="198">
        <f t="shared" si="114"/>
        <v>0</v>
      </c>
      <c r="AM699" s="198">
        <f t="shared" ref="AM699:AV707" si="115">SUMIF($C$49:$C$250,$P699,AM$49:AM$250)</f>
        <v>0</v>
      </c>
      <c r="AN699" s="198">
        <f t="shared" si="115"/>
        <v>0</v>
      </c>
      <c r="AO699" s="198">
        <f t="shared" si="115"/>
        <v>0</v>
      </c>
      <c r="AP699" s="198">
        <f t="shared" si="115"/>
        <v>0</v>
      </c>
      <c r="AQ699" s="198">
        <f t="shared" si="115"/>
        <v>0</v>
      </c>
      <c r="AR699" s="198">
        <f t="shared" si="115"/>
        <v>0</v>
      </c>
      <c r="AS699" s="198">
        <f t="shared" si="115"/>
        <v>0</v>
      </c>
      <c r="AT699" s="198">
        <f t="shared" si="115"/>
        <v>0</v>
      </c>
      <c r="AU699" s="198">
        <f t="shared" si="115"/>
        <v>0</v>
      </c>
      <c r="AV699" s="198">
        <f t="shared" si="115"/>
        <v>0</v>
      </c>
      <c r="AW699" s="198">
        <f t="shared" ref="AW699:BB707" si="116">SUMIF($C$49:$C$250,$P699,AW$49:AW$250)</f>
        <v>0</v>
      </c>
      <c r="AX699" s="198">
        <f t="shared" si="116"/>
        <v>0</v>
      </c>
      <c r="AY699" s="198">
        <f t="shared" si="116"/>
        <v>0</v>
      </c>
      <c r="AZ699" s="198">
        <f t="shared" si="116"/>
        <v>0</v>
      </c>
      <c r="BA699" s="198">
        <f t="shared" si="116"/>
        <v>0</v>
      </c>
      <c r="BB699" s="198">
        <f t="shared" si="116"/>
        <v>0</v>
      </c>
    </row>
    <row r="700" s="179" customFormat="1">
      <c r="E700" s="37"/>
      <c r="K700" s="37"/>
      <c r="L700" s="37"/>
      <c r="M700" s="37"/>
      <c r="N700" s="37"/>
      <c r="P700" s="196" t="str">
        <f>Site!B11</f>
        <v>TCD</v>
      </c>
      <c r="Q700" s="37"/>
      <c r="R700" s="197"/>
      <c r="S700" s="198">
        <f t="shared" si="113"/>
        <v>0</v>
      </c>
      <c r="T700" s="198">
        <f t="shared" si="113"/>
        <v>0</v>
      </c>
      <c r="U700" s="198">
        <f t="shared" si="113"/>
        <v>2325.7600000000002</v>
      </c>
      <c r="V700" s="198">
        <f t="shared" si="113"/>
        <v>1820.1599999999999</v>
      </c>
      <c r="W700" s="198">
        <f t="shared" si="113"/>
        <v>2123.52</v>
      </c>
      <c r="X700" s="198">
        <f t="shared" si="113"/>
        <v>2022.4000000000001</v>
      </c>
      <c r="Y700" s="198">
        <f t="shared" si="113"/>
        <v>2123.52</v>
      </c>
      <c r="Z700" s="198">
        <f t="shared" si="113"/>
        <v>2325.7600000000002</v>
      </c>
      <c r="AA700" s="198">
        <f t="shared" si="113"/>
        <v>2123.52</v>
      </c>
      <c r="AB700" s="198">
        <f t="shared" si="113"/>
        <v>2224.6399999999999</v>
      </c>
      <c r="AC700" s="198">
        <f t="shared" si="114"/>
        <v>2224.6399999999999</v>
      </c>
      <c r="AD700" s="198">
        <f t="shared" si="114"/>
        <v>1921.2799999999997</v>
      </c>
      <c r="AE700" s="198">
        <f t="shared" si="114"/>
        <v>0</v>
      </c>
      <c r="AF700" s="198">
        <f t="shared" si="114"/>
        <v>0</v>
      </c>
      <c r="AG700" s="198">
        <f t="shared" si="114"/>
        <v>0</v>
      </c>
      <c r="AH700" s="198">
        <f t="shared" si="114"/>
        <v>0</v>
      </c>
      <c r="AI700" s="198">
        <f t="shared" si="114"/>
        <v>0</v>
      </c>
      <c r="AJ700" s="198">
        <f t="shared" si="114"/>
        <v>0</v>
      </c>
      <c r="AK700" s="198">
        <f t="shared" si="114"/>
        <v>0</v>
      </c>
      <c r="AL700" s="198">
        <f t="shared" si="114"/>
        <v>0</v>
      </c>
      <c r="AM700" s="198">
        <f t="shared" si="115"/>
        <v>0</v>
      </c>
      <c r="AN700" s="198">
        <f t="shared" si="115"/>
        <v>0</v>
      </c>
      <c r="AO700" s="198">
        <f t="shared" si="115"/>
        <v>0</v>
      </c>
      <c r="AP700" s="198">
        <f t="shared" si="115"/>
        <v>0</v>
      </c>
      <c r="AQ700" s="198">
        <f t="shared" si="115"/>
        <v>0</v>
      </c>
      <c r="AR700" s="198">
        <f t="shared" si="115"/>
        <v>0</v>
      </c>
      <c r="AS700" s="198">
        <f t="shared" si="115"/>
        <v>0</v>
      </c>
      <c r="AT700" s="198">
        <f t="shared" si="115"/>
        <v>0</v>
      </c>
      <c r="AU700" s="198">
        <f t="shared" si="115"/>
        <v>0</v>
      </c>
      <c r="AV700" s="198">
        <f t="shared" si="115"/>
        <v>0</v>
      </c>
      <c r="AW700" s="198">
        <f t="shared" si="116"/>
        <v>0</v>
      </c>
      <c r="AX700" s="198">
        <f t="shared" si="116"/>
        <v>0</v>
      </c>
      <c r="AY700" s="198">
        <f t="shared" si="116"/>
        <v>0</v>
      </c>
      <c r="AZ700" s="198">
        <f t="shared" si="116"/>
        <v>0</v>
      </c>
      <c r="BA700" s="198">
        <f t="shared" si="116"/>
        <v>0</v>
      </c>
      <c r="BB700" s="198">
        <f t="shared" si="116"/>
        <v>0</v>
      </c>
    </row>
    <row r="701" s="179" customFormat="1">
      <c r="E701" s="37"/>
      <c r="K701" s="37"/>
      <c r="L701" s="37"/>
      <c r="M701" s="37"/>
      <c r="N701" s="37"/>
      <c r="P701" s="196" t="str">
        <f>Site!B12</f>
        <v>Others</v>
      </c>
      <c r="Q701" s="37"/>
      <c r="R701" s="197"/>
      <c r="S701" s="198">
        <f t="shared" si="113"/>
        <v>0</v>
      </c>
      <c r="T701" s="198">
        <f t="shared" si="113"/>
        <v>0</v>
      </c>
      <c r="U701" s="198">
        <f t="shared" si="113"/>
        <v>0</v>
      </c>
      <c r="V701" s="198">
        <f t="shared" si="113"/>
        <v>0</v>
      </c>
      <c r="W701" s="198">
        <f t="shared" si="113"/>
        <v>0</v>
      </c>
      <c r="X701" s="198">
        <f t="shared" si="113"/>
        <v>0</v>
      </c>
      <c r="Y701" s="198">
        <f t="shared" si="113"/>
        <v>0</v>
      </c>
      <c r="Z701" s="198">
        <f t="shared" si="113"/>
        <v>0</v>
      </c>
      <c r="AA701" s="198">
        <f t="shared" si="113"/>
        <v>0</v>
      </c>
      <c r="AB701" s="198">
        <f t="shared" si="113"/>
        <v>0</v>
      </c>
      <c r="AC701" s="198">
        <f t="shared" si="114"/>
        <v>0</v>
      </c>
      <c r="AD701" s="198">
        <f t="shared" si="114"/>
        <v>0</v>
      </c>
      <c r="AE701" s="198">
        <f t="shared" si="114"/>
        <v>0</v>
      </c>
      <c r="AF701" s="198">
        <f t="shared" si="114"/>
        <v>0</v>
      </c>
      <c r="AG701" s="198">
        <f t="shared" si="114"/>
        <v>0</v>
      </c>
      <c r="AH701" s="198">
        <f t="shared" si="114"/>
        <v>0</v>
      </c>
      <c r="AI701" s="198">
        <f t="shared" si="114"/>
        <v>0</v>
      </c>
      <c r="AJ701" s="198">
        <f t="shared" si="114"/>
        <v>0</v>
      </c>
      <c r="AK701" s="198">
        <f t="shared" si="114"/>
        <v>0</v>
      </c>
      <c r="AL701" s="198">
        <f t="shared" si="114"/>
        <v>0</v>
      </c>
      <c r="AM701" s="198">
        <f t="shared" si="115"/>
        <v>0</v>
      </c>
      <c r="AN701" s="198">
        <f t="shared" si="115"/>
        <v>0</v>
      </c>
      <c r="AO701" s="198">
        <f t="shared" si="115"/>
        <v>0</v>
      </c>
      <c r="AP701" s="198">
        <f t="shared" si="115"/>
        <v>0</v>
      </c>
      <c r="AQ701" s="198">
        <f t="shared" si="115"/>
        <v>0</v>
      </c>
      <c r="AR701" s="198">
        <f t="shared" si="115"/>
        <v>0</v>
      </c>
      <c r="AS701" s="198">
        <f t="shared" si="115"/>
        <v>0</v>
      </c>
      <c r="AT701" s="198">
        <f t="shared" si="115"/>
        <v>0</v>
      </c>
      <c r="AU701" s="198">
        <f t="shared" si="115"/>
        <v>0</v>
      </c>
      <c r="AV701" s="198">
        <f t="shared" si="115"/>
        <v>0</v>
      </c>
      <c r="AW701" s="198">
        <f t="shared" si="116"/>
        <v>0</v>
      </c>
      <c r="AX701" s="198">
        <f t="shared" si="116"/>
        <v>0</v>
      </c>
      <c r="AY701" s="198">
        <f t="shared" si="116"/>
        <v>0</v>
      </c>
      <c r="AZ701" s="198">
        <f t="shared" si="116"/>
        <v>0</v>
      </c>
      <c r="BA701" s="198">
        <f t="shared" si="116"/>
        <v>0</v>
      </c>
      <c r="BB701" s="198">
        <f t="shared" si="116"/>
        <v>0</v>
      </c>
    </row>
    <row r="702" s="179" customFormat="1">
      <c r="E702" s="37"/>
      <c r="K702" s="37"/>
      <c r="L702" s="37"/>
      <c r="M702" s="37"/>
      <c r="N702" s="37"/>
      <c r="P702" s="196">
        <f>Site!B13</f>
        <v>0</v>
      </c>
      <c r="Q702" s="37"/>
      <c r="R702" s="197"/>
      <c r="S702" s="198">
        <f t="shared" si="113"/>
        <v>0</v>
      </c>
      <c r="T702" s="198">
        <f t="shared" si="113"/>
        <v>0</v>
      </c>
      <c r="U702" s="198">
        <f t="shared" si="113"/>
        <v>0</v>
      </c>
      <c r="V702" s="198">
        <f t="shared" si="113"/>
        <v>0</v>
      </c>
      <c r="W702" s="198">
        <f t="shared" si="113"/>
        <v>0</v>
      </c>
      <c r="X702" s="198">
        <f t="shared" si="113"/>
        <v>0</v>
      </c>
      <c r="Y702" s="198">
        <f t="shared" si="113"/>
        <v>0</v>
      </c>
      <c r="Z702" s="198">
        <f t="shared" si="113"/>
        <v>0</v>
      </c>
      <c r="AA702" s="198">
        <f t="shared" si="113"/>
        <v>0</v>
      </c>
      <c r="AB702" s="198">
        <f t="shared" si="113"/>
        <v>0</v>
      </c>
      <c r="AC702" s="198">
        <f t="shared" si="114"/>
        <v>0</v>
      </c>
      <c r="AD702" s="198">
        <f t="shared" si="114"/>
        <v>0</v>
      </c>
      <c r="AE702" s="198">
        <f t="shared" si="114"/>
        <v>0</v>
      </c>
      <c r="AF702" s="198">
        <f t="shared" si="114"/>
        <v>0</v>
      </c>
      <c r="AG702" s="198">
        <f t="shared" si="114"/>
        <v>0</v>
      </c>
      <c r="AH702" s="198">
        <f t="shared" si="114"/>
        <v>0</v>
      </c>
      <c r="AI702" s="198">
        <f t="shared" si="114"/>
        <v>0</v>
      </c>
      <c r="AJ702" s="198">
        <f t="shared" si="114"/>
        <v>0</v>
      </c>
      <c r="AK702" s="198">
        <f t="shared" si="114"/>
        <v>0</v>
      </c>
      <c r="AL702" s="198">
        <f t="shared" si="114"/>
        <v>0</v>
      </c>
      <c r="AM702" s="198">
        <f t="shared" si="115"/>
        <v>0</v>
      </c>
      <c r="AN702" s="198">
        <f t="shared" si="115"/>
        <v>0</v>
      </c>
      <c r="AO702" s="198">
        <f t="shared" si="115"/>
        <v>0</v>
      </c>
      <c r="AP702" s="198">
        <f t="shared" si="115"/>
        <v>0</v>
      </c>
      <c r="AQ702" s="198">
        <f t="shared" si="115"/>
        <v>0</v>
      </c>
      <c r="AR702" s="198">
        <f t="shared" si="115"/>
        <v>0</v>
      </c>
      <c r="AS702" s="198">
        <f t="shared" si="115"/>
        <v>0</v>
      </c>
      <c r="AT702" s="198">
        <f t="shared" si="115"/>
        <v>0</v>
      </c>
      <c r="AU702" s="198">
        <f t="shared" si="115"/>
        <v>0</v>
      </c>
      <c r="AV702" s="198">
        <f t="shared" si="115"/>
        <v>0</v>
      </c>
      <c r="AW702" s="198">
        <f t="shared" si="116"/>
        <v>0</v>
      </c>
      <c r="AX702" s="198">
        <f t="shared" si="116"/>
        <v>0</v>
      </c>
      <c r="AY702" s="198">
        <f t="shared" si="116"/>
        <v>0</v>
      </c>
      <c r="AZ702" s="198">
        <f t="shared" si="116"/>
        <v>0</v>
      </c>
      <c r="BA702" s="198">
        <f t="shared" si="116"/>
        <v>0</v>
      </c>
      <c r="BB702" s="198">
        <f t="shared" si="116"/>
        <v>0</v>
      </c>
    </row>
    <row r="703" s="179" customFormat="1">
      <c r="E703" s="37"/>
      <c r="K703" s="37"/>
      <c r="L703" s="37"/>
      <c r="M703" s="37"/>
      <c r="N703" s="37"/>
      <c r="P703" s="196">
        <f>Site!B14</f>
        <v>0</v>
      </c>
      <c r="Q703" s="37"/>
      <c r="R703" s="197"/>
      <c r="S703" s="198">
        <f t="shared" si="113"/>
        <v>0</v>
      </c>
      <c r="T703" s="198">
        <f t="shared" si="113"/>
        <v>0</v>
      </c>
      <c r="U703" s="198">
        <f t="shared" si="113"/>
        <v>0</v>
      </c>
      <c r="V703" s="198">
        <f t="shared" si="113"/>
        <v>0</v>
      </c>
      <c r="W703" s="198">
        <f t="shared" si="113"/>
        <v>0</v>
      </c>
      <c r="X703" s="198">
        <f t="shared" si="113"/>
        <v>0</v>
      </c>
      <c r="Y703" s="198">
        <f t="shared" si="113"/>
        <v>0</v>
      </c>
      <c r="Z703" s="198">
        <f t="shared" si="113"/>
        <v>0</v>
      </c>
      <c r="AA703" s="198">
        <f t="shared" si="113"/>
        <v>0</v>
      </c>
      <c r="AB703" s="198">
        <f t="shared" si="113"/>
        <v>0</v>
      </c>
      <c r="AC703" s="198">
        <f t="shared" si="114"/>
        <v>0</v>
      </c>
      <c r="AD703" s="198">
        <f t="shared" si="114"/>
        <v>0</v>
      </c>
      <c r="AE703" s="198">
        <f t="shared" si="114"/>
        <v>0</v>
      </c>
      <c r="AF703" s="198">
        <f t="shared" si="114"/>
        <v>0</v>
      </c>
      <c r="AG703" s="198">
        <f t="shared" si="114"/>
        <v>0</v>
      </c>
      <c r="AH703" s="198">
        <f t="shared" si="114"/>
        <v>0</v>
      </c>
      <c r="AI703" s="198">
        <f t="shared" si="114"/>
        <v>0</v>
      </c>
      <c r="AJ703" s="198">
        <f t="shared" si="114"/>
        <v>0</v>
      </c>
      <c r="AK703" s="198">
        <f t="shared" si="114"/>
        <v>0</v>
      </c>
      <c r="AL703" s="198">
        <f t="shared" si="114"/>
        <v>0</v>
      </c>
      <c r="AM703" s="198">
        <f t="shared" si="115"/>
        <v>0</v>
      </c>
      <c r="AN703" s="198">
        <f t="shared" si="115"/>
        <v>0</v>
      </c>
      <c r="AO703" s="198">
        <f t="shared" si="115"/>
        <v>0</v>
      </c>
      <c r="AP703" s="198">
        <f t="shared" si="115"/>
        <v>0</v>
      </c>
      <c r="AQ703" s="198">
        <f t="shared" si="115"/>
        <v>0</v>
      </c>
      <c r="AR703" s="198">
        <f t="shared" si="115"/>
        <v>0</v>
      </c>
      <c r="AS703" s="198">
        <f t="shared" si="115"/>
        <v>0</v>
      </c>
      <c r="AT703" s="198">
        <f t="shared" si="115"/>
        <v>0</v>
      </c>
      <c r="AU703" s="198">
        <f t="shared" si="115"/>
        <v>0</v>
      </c>
      <c r="AV703" s="198">
        <f t="shared" si="115"/>
        <v>0</v>
      </c>
      <c r="AW703" s="198">
        <f t="shared" si="116"/>
        <v>0</v>
      </c>
      <c r="AX703" s="198">
        <f t="shared" si="116"/>
        <v>0</v>
      </c>
      <c r="AY703" s="198">
        <f t="shared" si="116"/>
        <v>0</v>
      </c>
      <c r="AZ703" s="198">
        <f t="shared" si="116"/>
        <v>0</v>
      </c>
      <c r="BA703" s="198">
        <f t="shared" si="116"/>
        <v>0</v>
      </c>
      <c r="BB703" s="198">
        <f t="shared" si="116"/>
        <v>0</v>
      </c>
    </row>
    <row r="704" s="179" customFormat="1">
      <c r="E704" s="37"/>
      <c r="K704" s="37"/>
      <c r="L704" s="37"/>
      <c r="M704" s="37"/>
      <c r="N704" s="37"/>
      <c r="P704" s="196">
        <f>Site!B15</f>
        <v>0</v>
      </c>
      <c r="Q704" s="37"/>
      <c r="R704" s="197"/>
      <c r="S704" s="198">
        <f t="shared" si="113"/>
        <v>0</v>
      </c>
      <c r="T704" s="198">
        <f t="shared" si="113"/>
        <v>0</v>
      </c>
      <c r="U704" s="198">
        <f t="shared" si="113"/>
        <v>0</v>
      </c>
      <c r="V704" s="198">
        <f t="shared" si="113"/>
        <v>0</v>
      </c>
      <c r="W704" s="198">
        <f t="shared" si="113"/>
        <v>0</v>
      </c>
      <c r="X704" s="198">
        <f t="shared" si="113"/>
        <v>0</v>
      </c>
      <c r="Y704" s="198">
        <f t="shared" si="113"/>
        <v>0</v>
      </c>
      <c r="Z704" s="198">
        <f t="shared" si="113"/>
        <v>0</v>
      </c>
      <c r="AA704" s="198">
        <f t="shared" si="113"/>
        <v>0</v>
      </c>
      <c r="AB704" s="198">
        <f t="shared" si="113"/>
        <v>0</v>
      </c>
      <c r="AC704" s="198">
        <f t="shared" si="114"/>
        <v>0</v>
      </c>
      <c r="AD704" s="198">
        <f t="shared" si="114"/>
        <v>0</v>
      </c>
      <c r="AE704" s="198">
        <f t="shared" si="114"/>
        <v>0</v>
      </c>
      <c r="AF704" s="198">
        <f t="shared" si="114"/>
        <v>0</v>
      </c>
      <c r="AG704" s="198">
        <f t="shared" si="114"/>
        <v>0</v>
      </c>
      <c r="AH704" s="198">
        <f t="shared" si="114"/>
        <v>0</v>
      </c>
      <c r="AI704" s="198">
        <f t="shared" si="114"/>
        <v>0</v>
      </c>
      <c r="AJ704" s="198">
        <f t="shared" si="114"/>
        <v>0</v>
      </c>
      <c r="AK704" s="198">
        <f t="shared" si="114"/>
        <v>0</v>
      </c>
      <c r="AL704" s="198">
        <f t="shared" si="114"/>
        <v>0</v>
      </c>
      <c r="AM704" s="198">
        <f t="shared" si="115"/>
        <v>0</v>
      </c>
      <c r="AN704" s="198">
        <f t="shared" si="115"/>
        <v>0</v>
      </c>
      <c r="AO704" s="198">
        <f t="shared" si="115"/>
        <v>0</v>
      </c>
      <c r="AP704" s="198">
        <f t="shared" si="115"/>
        <v>0</v>
      </c>
      <c r="AQ704" s="198">
        <f t="shared" si="115"/>
        <v>0</v>
      </c>
      <c r="AR704" s="198">
        <f t="shared" si="115"/>
        <v>0</v>
      </c>
      <c r="AS704" s="198">
        <f t="shared" si="115"/>
        <v>0</v>
      </c>
      <c r="AT704" s="198">
        <f t="shared" si="115"/>
        <v>0</v>
      </c>
      <c r="AU704" s="198">
        <f t="shared" si="115"/>
        <v>0</v>
      </c>
      <c r="AV704" s="198">
        <f t="shared" si="115"/>
        <v>0</v>
      </c>
      <c r="AW704" s="198">
        <f t="shared" si="116"/>
        <v>0</v>
      </c>
      <c r="AX704" s="198">
        <f t="shared" si="116"/>
        <v>0</v>
      </c>
      <c r="AY704" s="198">
        <f t="shared" si="116"/>
        <v>0</v>
      </c>
      <c r="AZ704" s="198">
        <f t="shared" si="116"/>
        <v>0</v>
      </c>
      <c r="BA704" s="198">
        <f t="shared" si="116"/>
        <v>0</v>
      </c>
      <c r="BB704" s="198">
        <f t="shared" si="116"/>
        <v>0</v>
      </c>
    </row>
    <row r="705" s="179" customFormat="1">
      <c r="E705" s="37"/>
      <c r="K705" s="37"/>
      <c r="L705" s="37"/>
      <c r="M705" s="37"/>
      <c r="N705" s="37"/>
      <c r="P705" s="196">
        <f>Site!B16</f>
        <v>0</v>
      </c>
      <c r="Q705" s="37"/>
      <c r="R705" s="197"/>
      <c r="S705" s="198">
        <f t="shared" si="113"/>
        <v>0</v>
      </c>
      <c r="T705" s="198">
        <f t="shared" si="113"/>
        <v>0</v>
      </c>
      <c r="U705" s="198">
        <f t="shared" si="113"/>
        <v>0</v>
      </c>
      <c r="V705" s="198">
        <f t="shared" si="113"/>
        <v>0</v>
      </c>
      <c r="W705" s="198">
        <f t="shared" si="113"/>
        <v>0</v>
      </c>
      <c r="X705" s="198">
        <f t="shared" si="113"/>
        <v>0</v>
      </c>
      <c r="Y705" s="198">
        <f t="shared" si="113"/>
        <v>0</v>
      </c>
      <c r="Z705" s="198">
        <f t="shared" si="113"/>
        <v>0</v>
      </c>
      <c r="AA705" s="198">
        <f t="shared" si="113"/>
        <v>0</v>
      </c>
      <c r="AB705" s="198">
        <f t="shared" si="113"/>
        <v>0</v>
      </c>
      <c r="AC705" s="198">
        <f t="shared" si="114"/>
        <v>0</v>
      </c>
      <c r="AD705" s="198">
        <f t="shared" si="114"/>
        <v>0</v>
      </c>
      <c r="AE705" s="198">
        <f t="shared" si="114"/>
        <v>0</v>
      </c>
      <c r="AF705" s="198">
        <f t="shared" si="114"/>
        <v>0</v>
      </c>
      <c r="AG705" s="198">
        <f t="shared" si="114"/>
        <v>0</v>
      </c>
      <c r="AH705" s="198">
        <f t="shared" si="114"/>
        <v>0</v>
      </c>
      <c r="AI705" s="198">
        <f t="shared" si="114"/>
        <v>0</v>
      </c>
      <c r="AJ705" s="198">
        <f t="shared" si="114"/>
        <v>0</v>
      </c>
      <c r="AK705" s="198">
        <f t="shared" si="114"/>
        <v>0</v>
      </c>
      <c r="AL705" s="198">
        <f t="shared" si="114"/>
        <v>0</v>
      </c>
      <c r="AM705" s="198">
        <f t="shared" si="115"/>
        <v>0</v>
      </c>
      <c r="AN705" s="198">
        <f t="shared" si="115"/>
        <v>0</v>
      </c>
      <c r="AO705" s="198">
        <f t="shared" si="115"/>
        <v>0</v>
      </c>
      <c r="AP705" s="198">
        <f t="shared" si="115"/>
        <v>0</v>
      </c>
      <c r="AQ705" s="198">
        <f t="shared" si="115"/>
        <v>0</v>
      </c>
      <c r="AR705" s="198">
        <f t="shared" si="115"/>
        <v>0</v>
      </c>
      <c r="AS705" s="198">
        <f t="shared" si="115"/>
        <v>0</v>
      </c>
      <c r="AT705" s="198">
        <f t="shared" si="115"/>
        <v>0</v>
      </c>
      <c r="AU705" s="198">
        <f t="shared" si="115"/>
        <v>0</v>
      </c>
      <c r="AV705" s="198">
        <f t="shared" si="115"/>
        <v>0</v>
      </c>
      <c r="AW705" s="198">
        <f t="shared" si="116"/>
        <v>0</v>
      </c>
      <c r="AX705" s="198">
        <f t="shared" si="116"/>
        <v>0</v>
      </c>
      <c r="AY705" s="198">
        <f t="shared" si="116"/>
        <v>0</v>
      </c>
      <c r="AZ705" s="198">
        <f t="shared" si="116"/>
        <v>0</v>
      </c>
      <c r="BA705" s="198">
        <f t="shared" si="116"/>
        <v>0</v>
      </c>
      <c r="BB705" s="198">
        <f t="shared" si="116"/>
        <v>0</v>
      </c>
    </row>
    <row r="706" s="179" customFormat="1">
      <c r="E706" s="37"/>
      <c r="K706" s="37"/>
      <c r="L706" s="37"/>
      <c r="M706" s="37"/>
      <c r="N706" s="37"/>
      <c r="P706" s="196">
        <f>Site!B17</f>
        <v>0</v>
      </c>
      <c r="Q706" s="37"/>
      <c r="R706" s="197"/>
      <c r="S706" s="198">
        <f t="shared" si="113"/>
        <v>0</v>
      </c>
      <c r="T706" s="198">
        <f t="shared" si="113"/>
        <v>0</v>
      </c>
      <c r="U706" s="198">
        <f t="shared" si="113"/>
        <v>0</v>
      </c>
      <c r="V706" s="198">
        <f t="shared" si="113"/>
        <v>0</v>
      </c>
      <c r="W706" s="198">
        <f t="shared" si="113"/>
        <v>0</v>
      </c>
      <c r="X706" s="198">
        <f t="shared" si="113"/>
        <v>0</v>
      </c>
      <c r="Y706" s="198">
        <f t="shared" si="113"/>
        <v>0</v>
      </c>
      <c r="Z706" s="198">
        <f t="shared" si="113"/>
        <v>0</v>
      </c>
      <c r="AA706" s="198">
        <f t="shared" si="113"/>
        <v>0</v>
      </c>
      <c r="AB706" s="198">
        <f t="shared" si="113"/>
        <v>0</v>
      </c>
      <c r="AC706" s="198">
        <f t="shared" si="114"/>
        <v>0</v>
      </c>
      <c r="AD706" s="198">
        <f t="shared" si="114"/>
        <v>0</v>
      </c>
      <c r="AE706" s="198">
        <f t="shared" si="114"/>
        <v>0</v>
      </c>
      <c r="AF706" s="198">
        <f t="shared" si="114"/>
        <v>0</v>
      </c>
      <c r="AG706" s="198">
        <f t="shared" si="114"/>
        <v>0</v>
      </c>
      <c r="AH706" s="198">
        <f t="shared" si="114"/>
        <v>0</v>
      </c>
      <c r="AI706" s="198">
        <f t="shared" si="114"/>
        <v>0</v>
      </c>
      <c r="AJ706" s="198">
        <f t="shared" si="114"/>
        <v>0</v>
      </c>
      <c r="AK706" s="198">
        <f t="shared" si="114"/>
        <v>0</v>
      </c>
      <c r="AL706" s="198">
        <f t="shared" si="114"/>
        <v>0</v>
      </c>
      <c r="AM706" s="198">
        <f t="shared" si="115"/>
        <v>0</v>
      </c>
      <c r="AN706" s="198">
        <f t="shared" si="115"/>
        <v>0</v>
      </c>
      <c r="AO706" s="198">
        <f t="shared" si="115"/>
        <v>0</v>
      </c>
      <c r="AP706" s="198">
        <f t="shared" si="115"/>
        <v>0</v>
      </c>
      <c r="AQ706" s="198">
        <f t="shared" si="115"/>
        <v>0</v>
      </c>
      <c r="AR706" s="198">
        <f t="shared" si="115"/>
        <v>0</v>
      </c>
      <c r="AS706" s="198">
        <f t="shared" si="115"/>
        <v>0</v>
      </c>
      <c r="AT706" s="198">
        <f t="shared" si="115"/>
        <v>0</v>
      </c>
      <c r="AU706" s="198">
        <f t="shared" si="115"/>
        <v>0</v>
      </c>
      <c r="AV706" s="198">
        <f t="shared" si="115"/>
        <v>0</v>
      </c>
      <c r="AW706" s="198">
        <f t="shared" si="116"/>
        <v>0</v>
      </c>
      <c r="AX706" s="198">
        <f t="shared" si="116"/>
        <v>0</v>
      </c>
      <c r="AY706" s="198">
        <f t="shared" si="116"/>
        <v>0</v>
      </c>
      <c r="AZ706" s="198">
        <f t="shared" si="116"/>
        <v>0</v>
      </c>
      <c r="BA706" s="198">
        <f t="shared" si="116"/>
        <v>0</v>
      </c>
      <c r="BB706" s="198">
        <f t="shared" si="116"/>
        <v>0</v>
      </c>
    </row>
    <row r="707" s="179" customFormat="1">
      <c r="E707" s="37"/>
      <c r="K707" s="37"/>
      <c r="L707" s="37"/>
      <c r="M707" s="37"/>
      <c r="N707" s="37"/>
      <c r="P707" s="196">
        <f>Site!B18</f>
        <v>0</v>
      </c>
      <c r="Q707" s="37"/>
      <c r="R707" s="197"/>
      <c r="S707" s="198">
        <f t="shared" si="113"/>
        <v>0</v>
      </c>
      <c r="T707" s="198">
        <f t="shared" si="113"/>
        <v>0</v>
      </c>
      <c r="U707" s="198">
        <f t="shared" si="113"/>
        <v>0</v>
      </c>
      <c r="V707" s="198">
        <f t="shared" si="113"/>
        <v>0</v>
      </c>
      <c r="W707" s="198">
        <f t="shared" si="113"/>
        <v>0</v>
      </c>
      <c r="X707" s="198">
        <f t="shared" si="113"/>
        <v>0</v>
      </c>
      <c r="Y707" s="198">
        <f t="shared" si="113"/>
        <v>0</v>
      </c>
      <c r="Z707" s="198">
        <f t="shared" si="113"/>
        <v>0</v>
      </c>
      <c r="AA707" s="198">
        <f t="shared" si="113"/>
        <v>0</v>
      </c>
      <c r="AB707" s="198">
        <f t="shared" si="113"/>
        <v>0</v>
      </c>
      <c r="AC707" s="198">
        <f t="shared" si="114"/>
        <v>0</v>
      </c>
      <c r="AD707" s="198">
        <f t="shared" si="114"/>
        <v>0</v>
      </c>
      <c r="AE707" s="198">
        <f t="shared" si="114"/>
        <v>0</v>
      </c>
      <c r="AF707" s="198">
        <f t="shared" si="114"/>
        <v>0</v>
      </c>
      <c r="AG707" s="198">
        <f t="shared" si="114"/>
        <v>0</v>
      </c>
      <c r="AH707" s="198">
        <f t="shared" si="114"/>
        <v>0</v>
      </c>
      <c r="AI707" s="198">
        <f t="shared" si="114"/>
        <v>0</v>
      </c>
      <c r="AJ707" s="198">
        <f t="shared" si="114"/>
        <v>0</v>
      </c>
      <c r="AK707" s="198">
        <f t="shared" si="114"/>
        <v>0</v>
      </c>
      <c r="AL707" s="198">
        <f t="shared" si="114"/>
        <v>0</v>
      </c>
      <c r="AM707" s="198">
        <f t="shared" si="115"/>
        <v>0</v>
      </c>
      <c r="AN707" s="198">
        <f t="shared" si="115"/>
        <v>0</v>
      </c>
      <c r="AO707" s="198">
        <f t="shared" si="115"/>
        <v>0</v>
      </c>
      <c r="AP707" s="198">
        <f t="shared" si="115"/>
        <v>0</v>
      </c>
      <c r="AQ707" s="198">
        <f t="shared" si="115"/>
        <v>0</v>
      </c>
      <c r="AR707" s="198">
        <f t="shared" si="115"/>
        <v>0</v>
      </c>
      <c r="AS707" s="198">
        <f t="shared" si="115"/>
        <v>0</v>
      </c>
      <c r="AT707" s="198">
        <f t="shared" si="115"/>
        <v>0</v>
      </c>
      <c r="AU707" s="198">
        <f t="shared" si="115"/>
        <v>0</v>
      </c>
      <c r="AV707" s="198">
        <f t="shared" si="115"/>
        <v>0</v>
      </c>
      <c r="AW707" s="198">
        <f t="shared" si="116"/>
        <v>0</v>
      </c>
      <c r="AX707" s="198">
        <f t="shared" si="116"/>
        <v>0</v>
      </c>
      <c r="AY707" s="198">
        <f t="shared" si="116"/>
        <v>0</v>
      </c>
      <c r="AZ707" s="198">
        <f t="shared" si="116"/>
        <v>0</v>
      </c>
      <c r="BA707" s="198">
        <f t="shared" si="116"/>
        <v>0</v>
      </c>
      <c r="BB707" s="198">
        <f t="shared" si="116"/>
        <v>0</v>
      </c>
    </row>
    <row r="708" s="179" customFormat="1" ht="15.75" collapsed="1">
      <c r="E708" s="37"/>
      <c r="K708" s="37"/>
      <c r="L708" s="37"/>
      <c r="M708" s="37"/>
      <c r="N708" s="37"/>
      <c r="P708" s="199" t="s">
        <v>217</v>
      </c>
      <c r="Q708" s="37"/>
      <c r="R708" s="186"/>
      <c r="S708" s="200">
        <f t="shared" ref="S708:AP708" si="117">SUM(S699:S707)</f>
        <v>0</v>
      </c>
      <c r="T708" s="200">
        <f t="shared" si="117"/>
        <v>0</v>
      </c>
      <c r="U708" s="200">
        <f t="shared" si="117"/>
        <v>2325.7600000000002</v>
      </c>
      <c r="V708" s="200">
        <f t="shared" si="117"/>
        <v>1820.1599999999999</v>
      </c>
      <c r="W708" s="200">
        <f t="shared" si="117"/>
        <v>2123.52</v>
      </c>
      <c r="X708" s="200">
        <f t="shared" si="117"/>
        <v>2022.4000000000001</v>
      </c>
      <c r="Y708" s="200">
        <f t="shared" si="117"/>
        <v>2123.52</v>
      </c>
      <c r="Z708" s="200">
        <f t="shared" si="117"/>
        <v>2325.7600000000002</v>
      </c>
      <c r="AA708" s="200">
        <f t="shared" si="117"/>
        <v>2123.52</v>
      </c>
      <c r="AB708" s="200">
        <f t="shared" si="117"/>
        <v>2224.6399999999999</v>
      </c>
      <c r="AC708" s="200">
        <f t="shared" si="117"/>
        <v>2224.6399999999999</v>
      </c>
      <c r="AD708" s="200">
        <f t="shared" si="117"/>
        <v>1921.2799999999997</v>
      </c>
      <c r="AE708" s="200">
        <f t="shared" si="117"/>
        <v>0</v>
      </c>
      <c r="AF708" s="200">
        <f t="shared" si="117"/>
        <v>0</v>
      </c>
      <c r="AG708" s="200">
        <f t="shared" si="117"/>
        <v>0</v>
      </c>
      <c r="AH708" s="200">
        <f t="shared" si="117"/>
        <v>0</v>
      </c>
      <c r="AI708" s="200">
        <f t="shared" si="117"/>
        <v>0</v>
      </c>
      <c r="AJ708" s="200">
        <f t="shared" si="117"/>
        <v>0</v>
      </c>
      <c r="AK708" s="200">
        <f t="shared" si="117"/>
        <v>0</v>
      </c>
      <c r="AL708" s="200">
        <f t="shared" si="117"/>
        <v>0</v>
      </c>
      <c r="AM708" s="200">
        <f t="shared" si="117"/>
        <v>0</v>
      </c>
      <c r="AN708" s="200">
        <f t="shared" si="117"/>
        <v>0</v>
      </c>
      <c r="AO708" s="200">
        <f t="shared" si="117"/>
        <v>0</v>
      </c>
      <c r="AP708" s="200">
        <f t="shared" si="117"/>
        <v>0</v>
      </c>
      <c r="AQ708" s="200">
        <f t="shared" ref="AQ708:AV708" si="118">SUM(AQ699:AQ707)</f>
        <v>0</v>
      </c>
      <c r="AR708" s="200">
        <f t="shared" si="118"/>
        <v>0</v>
      </c>
      <c r="AS708" s="200">
        <f t="shared" si="118"/>
        <v>0</v>
      </c>
      <c r="AT708" s="200">
        <f t="shared" si="118"/>
        <v>0</v>
      </c>
      <c r="AU708" s="200">
        <f t="shared" si="118"/>
        <v>0</v>
      </c>
      <c r="AV708" s="200">
        <f t="shared" si="118"/>
        <v>0</v>
      </c>
      <c r="AW708" s="200">
        <f t="shared" ref="AW708:BB708" si="119">SUM(AW699:AW707)</f>
        <v>0</v>
      </c>
      <c r="AX708" s="200">
        <f t="shared" si="119"/>
        <v>0</v>
      </c>
      <c r="AY708" s="200">
        <f t="shared" si="119"/>
        <v>0</v>
      </c>
      <c r="AZ708" s="200">
        <f t="shared" si="119"/>
        <v>0</v>
      </c>
      <c r="BA708" s="200">
        <f t="shared" si="119"/>
        <v>0</v>
      </c>
      <c r="BB708" s="200">
        <f t="shared" si="119"/>
        <v>0</v>
      </c>
    </row>
    <row r="709" s="179" customFormat="1" ht="12.75"/>
    <row r="710" s="179" customFormat="1" ht="12.75"/>
    <row r="711" ht="15.75">
      <c r="P711" s="181" t="s">
        <v>218</v>
      </c>
      <c r="R711" s="181"/>
      <c r="S711" s="182" t="str">
        <f t="shared" ref="S711:AP711" si="120">S698</f>
        <v xml:space="preserve">1 / 23</v>
      </c>
      <c r="T711" s="182" t="str">
        <f t="shared" si="120"/>
        <v xml:space="preserve">2 / 23</v>
      </c>
      <c r="U711" s="182" t="str">
        <f t="shared" si="120"/>
        <v xml:space="preserve">3 / 23</v>
      </c>
      <c r="V711" s="182" t="str">
        <f t="shared" si="120"/>
        <v xml:space="preserve">4 / 23</v>
      </c>
      <c r="W711" s="182" t="str">
        <f t="shared" si="120"/>
        <v xml:space="preserve">5 / 23</v>
      </c>
      <c r="X711" s="182" t="str">
        <f t="shared" si="120"/>
        <v xml:space="preserve">6 / 23</v>
      </c>
      <c r="Y711" s="182" t="str">
        <f t="shared" si="120"/>
        <v xml:space="preserve">7 / 23</v>
      </c>
      <c r="Z711" s="182" t="str">
        <f t="shared" si="120"/>
        <v xml:space="preserve">8 / 23</v>
      </c>
      <c r="AA711" s="182" t="str">
        <f t="shared" si="120"/>
        <v xml:space="preserve">9 / 23</v>
      </c>
      <c r="AB711" s="182" t="str">
        <f t="shared" si="120"/>
        <v xml:space="preserve">10 / 23</v>
      </c>
      <c r="AC711" s="182" t="str">
        <f t="shared" si="120"/>
        <v xml:space="preserve">11 / 23</v>
      </c>
      <c r="AD711" s="182" t="str">
        <f t="shared" si="120"/>
        <v xml:space="preserve">12 / 23</v>
      </c>
      <c r="AE711" s="182" t="str">
        <f t="shared" si="120"/>
        <v xml:space="preserve">1 / 24</v>
      </c>
      <c r="AF711" s="182" t="str">
        <f t="shared" si="120"/>
        <v xml:space="preserve">2 / 24</v>
      </c>
      <c r="AG711" s="182" t="str">
        <f t="shared" si="120"/>
        <v xml:space="preserve">3 / 24</v>
      </c>
      <c r="AH711" s="182" t="str">
        <f t="shared" si="120"/>
        <v xml:space="preserve">4 / 24</v>
      </c>
      <c r="AI711" s="182" t="str">
        <f t="shared" si="120"/>
        <v xml:space="preserve">5 / 24</v>
      </c>
      <c r="AJ711" s="182" t="str">
        <f t="shared" si="120"/>
        <v xml:space="preserve">6 / 24</v>
      </c>
      <c r="AK711" s="182" t="str">
        <f t="shared" si="120"/>
        <v xml:space="preserve">7 / 24</v>
      </c>
      <c r="AL711" s="182" t="str">
        <f t="shared" si="120"/>
        <v xml:space="preserve">8 / 24</v>
      </c>
      <c r="AM711" s="182" t="str">
        <f t="shared" si="120"/>
        <v xml:space="preserve">9 / 24</v>
      </c>
      <c r="AN711" s="182" t="str">
        <f t="shared" si="120"/>
        <v xml:space="preserve">10 / 24</v>
      </c>
      <c r="AO711" s="182" t="str">
        <f t="shared" si="120"/>
        <v xml:space="preserve">11 / 24</v>
      </c>
      <c r="AP711" s="182" t="str">
        <f t="shared" si="120"/>
        <v xml:space="preserve">12 / 24</v>
      </c>
      <c r="AQ711" s="182" t="str">
        <f t="shared" ref="AQ711:AV711" si="121">AQ698</f>
        <v xml:space="preserve">1 / 25</v>
      </c>
      <c r="AR711" s="182" t="str">
        <f t="shared" si="121"/>
        <v xml:space="preserve">2 / 25</v>
      </c>
      <c r="AS711" s="182" t="str">
        <f t="shared" si="121"/>
        <v xml:space="preserve">3 / 25</v>
      </c>
      <c r="AT711" s="182" t="str">
        <f t="shared" si="121"/>
        <v xml:space="preserve">4 / 25</v>
      </c>
      <c r="AU711" s="182" t="str">
        <f t="shared" si="121"/>
        <v xml:space="preserve">5 / 25</v>
      </c>
      <c r="AV711" s="182" t="str">
        <f t="shared" si="121"/>
        <v xml:space="preserve">6 / 25</v>
      </c>
      <c r="AW711" s="182" t="str">
        <f t="shared" ref="AW711:BB711" si="122">AW698</f>
        <v xml:space="preserve">7 / 25</v>
      </c>
      <c r="AX711" s="182" t="str">
        <f t="shared" si="122"/>
        <v xml:space="preserve">8 / 25</v>
      </c>
      <c r="AY711" s="182" t="str">
        <f t="shared" si="122"/>
        <v xml:space="preserve">9 / 25</v>
      </c>
      <c r="AZ711" s="182" t="str">
        <f t="shared" si="122"/>
        <v xml:space="preserve">10 / 25</v>
      </c>
      <c r="BA711" s="182" t="str">
        <f t="shared" si="122"/>
        <v xml:space="preserve">11 / 25</v>
      </c>
      <c r="BB711" s="182" t="str">
        <f t="shared" si="122"/>
        <v xml:space="preserve">12 / 25</v>
      </c>
    </row>
    <row r="712">
      <c r="P712" s="196" t="str">
        <f>Site!C10</f>
        <v xml:space="preserve">Customer Project</v>
      </c>
      <c r="R712" s="197"/>
      <c r="S712" s="198">
        <f t="shared" ref="S712:AB720" si="123">SUMIF($D$49:$D$250,$P712,S$49:S$250)</f>
        <v>0</v>
      </c>
      <c r="T712" s="198">
        <f t="shared" si="123"/>
        <v>0</v>
      </c>
      <c r="U712" s="198">
        <f t="shared" si="123"/>
        <v>0</v>
      </c>
      <c r="V712" s="198">
        <f t="shared" si="123"/>
        <v>0</v>
      </c>
      <c r="W712" s="198">
        <f t="shared" si="123"/>
        <v>0</v>
      </c>
      <c r="X712" s="198">
        <f t="shared" si="123"/>
        <v>0</v>
      </c>
      <c r="Y712" s="198">
        <f t="shared" si="123"/>
        <v>0</v>
      </c>
      <c r="Z712" s="198">
        <f t="shared" si="123"/>
        <v>0</v>
      </c>
      <c r="AA712" s="198">
        <f t="shared" si="123"/>
        <v>0</v>
      </c>
      <c r="AB712" s="198">
        <f t="shared" si="123"/>
        <v>0</v>
      </c>
      <c r="AC712" s="198">
        <f t="shared" ref="AC712:AL720" si="124">SUMIF($D$49:$D$250,$P712,AC$49:AC$250)</f>
        <v>0</v>
      </c>
      <c r="AD712" s="198">
        <f t="shared" si="124"/>
        <v>0</v>
      </c>
      <c r="AE712" s="198">
        <f t="shared" si="124"/>
        <v>0</v>
      </c>
      <c r="AF712" s="198">
        <f t="shared" si="124"/>
        <v>0</v>
      </c>
      <c r="AG712" s="198">
        <f t="shared" si="124"/>
        <v>0</v>
      </c>
      <c r="AH712" s="198">
        <f t="shared" si="124"/>
        <v>0</v>
      </c>
      <c r="AI712" s="198">
        <f t="shared" si="124"/>
        <v>0</v>
      </c>
      <c r="AJ712" s="198">
        <f t="shared" si="124"/>
        <v>0</v>
      </c>
      <c r="AK712" s="198">
        <f t="shared" si="124"/>
        <v>0</v>
      </c>
      <c r="AL712" s="198">
        <f t="shared" si="124"/>
        <v>0</v>
      </c>
      <c r="AM712" s="198">
        <f t="shared" ref="AM712:AV720" si="125">SUMIF($D$49:$D$250,$P712,AM$49:AM$250)</f>
        <v>0</v>
      </c>
      <c r="AN712" s="198">
        <f t="shared" si="125"/>
        <v>0</v>
      </c>
      <c r="AO712" s="198">
        <f t="shared" si="125"/>
        <v>0</v>
      </c>
      <c r="AP712" s="198">
        <f t="shared" si="125"/>
        <v>0</v>
      </c>
      <c r="AQ712" s="198">
        <f t="shared" si="125"/>
        <v>0</v>
      </c>
      <c r="AR712" s="198">
        <f t="shared" si="125"/>
        <v>0</v>
      </c>
      <c r="AS712" s="198">
        <f t="shared" si="125"/>
        <v>0</v>
      </c>
      <c r="AT712" s="198">
        <f t="shared" si="125"/>
        <v>0</v>
      </c>
      <c r="AU712" s="198">
        <f t="shared" si="125"/>
        <v>0</v>
      </c>
      <c r="AV712" s="198">
        <f t="shared" si="125"/>
        <v>0</v>
      </c>
      <c r="AW712" s="198">
        <f t="shared" ref="AW712:BB720" si="126">SUMIF($D$49:$D$250,$P712,AW$49:AW$250)</f>
        <v>0</v>
      </c>
      <c r="AX712" s="198">
        <f t="shared" si="126"/>
        <v>0</v>
      </c>
      <c r="AY712" s="198">
        <f t="shared" si="126"/>
        <v>0</v>
      </c>
      <c r="AZ712" s="198">
        <f t="shared" si="126"/>
        <v>0</v>
      </c>
      <c r="BA712" s="198">
        <f t="shared" si="126"/>
        <v>0</v>
      </c>
      <c r="BB712" s="198">
        <f t="shared" si="126"/>
        <v>0</v>
      </c>
    </row>
    <row r="713">
      <c r="P713" s="196" t="str">
        <f>Site!C11</f>
        <v>Maintenance</v>
      </c>
      <c r="R713" s="197"/>
      <c r="S713" s="198">
        <f t="shared" si="123"/>
        <v>0</v>
      </c>
      <c r="T713" s="198">
        <f t="shared" si="123"/>
        <v>0</v>
      </c>
      <c r="U713" s="198">
        <f t="shared" si="123"/>
        <v>0</v>
      </c>
      <c r="V713" s="198">
        <f t="shared" si="123"/>
        <v>0</v>
      </c>
      <c r="W713" s="198">
        <f t="shared" si="123"/>
        <v>0</v>
      </c>
      <c r="X713" s="198">
        <f t="shared" si="123"/>
        <v>0</v>
      </c>
      <c r="Y713" s="198">
        <f t="shared" si="123"/>
        <v>0</v>
      </c>
      <c r="Z713" s="198">
        <f t="shared" si="123"/>
        <v>0</v>
      </c>
      <c r="AA713" s="198">
        <f t="shared" si="123"/>
        <v>0</v>
      </c>
      <c r="AB713" s="198">
        <f t="shared" si="123"/>
        <v>0</v>
      </c>
      <c r="AC713" s="198">
        <f t="shared" si="124"/>
        <v>0</v>
      </c>
      <c r="AD713" s="198">
        <f t="shared" si="124"/>
        <v>0</v>
      </c>
      <c r="AE713" s="198">
        <f t="shared" si="124"/>
        <v>0</v>
      </c>
      <c r="AF713" s="198">
        <f t="shared" si="124"/>
        <v>0</v>
      </c>
      <c r="AG713" s="198">
        <f t="shared" si="124"/>
        <v>0</v>
      </c>
      <c r="AH713" s="198">
        <f t="shared" si="124"/>
        <v>0</v>
      </c>
      <c r="AI713" s="198">
        <f t="shared" si="124"/>
        <v>0</v>
      </c>
      <c r="AJ713" s="198">
        <f t="shared" si="124"/>
        <v>0</v>
      </c>
      <c r="AK713" s="198">
        <f t="shared" si="124"/>
        <v>0</v>
      </c>
      <c r="AL713" s="198">
        <f t="shared" si="124"/>
        <v>0</v>
      </c>
      <c r="AM713" s="198">
        <f t="shared" si="125"/>
        <v>0</v>
      </c>
      <c r="AN713" s="198">
        <f t="shared" si="125"/>
        <v>0</v>
      </c>
      <c r="AO713" s="198">
        <f t="shared" si="125"/>
        <v>0</v>
      </c>
      <c r="AP713" s="198">
        <f t="shared" si="125"/>
        <v>0</v>
      </c>
      <c r="AQ713" s="198">
        <f t="shared" si="125"/>
        <v>0</v>
      </c>
      <c r="AR713" s="198">
        <f t="shared" si="125"/>
        <v>0</v>
      </c>
      <c r="AS713" s="198">
        <f t="shared" si="125"/>
        <v>0</v>
      </c>
      <c r="AT713" s="198">
        <f t="shared" si="125"/>
        <v>0</v>
      </c>
      <c r="AU713" s="198">
        <f t="shared" si="125"/>
        <v>0</v>
      </c>
      <c r="AV713" s="198">
        <f t="shared" si="125"/>
        <v>0</v>
      </c>
      <c r="AW713" s="198">
        <f t="shared" si="126"/>
        <v>0</v>
      </c>
      <c r="AX713" s="198">
        <f t="shared" si="126"/>
        <v>0</v>
      </c>
      <c r="AY713" s="198">
        <f t="shared" si="126"/>
        <v>0</v>
      </c>
      <c r="AZ713" s="198">
        <f t="shared" si="126"/>
        <v>0</v>
      </c>
      <c r="BA713" s="198">
        <f t="shared" si="126"/>
        <v>0</v>
      </c>
      <c r="BB713" s="198">
        <f t="shared" si="126"/>
        <v>0</v>
      </c>
    </row>
    <row r="714">
      <c r="P714" s="196" t="str">
        <f>Site!C12</f>
        <v>Project</v>
      </c>
      <c r="R714" s="197"/>
      <c r="S714" s="198">
        <f t="shared" si="123"/>
        <v>0</v>
      </c>
      <c r="T714" s="198">
        <f t="shared" si="123"/>
        <v>0</v>
      </c>
      <c r="U714" s="198">
        <f t="shared" si="123"/>
        <v>0</v>
      </c>
      <c r="V714" s="198">
        <f t="shared" si="123"/>
        <v>0</v>
      </c>
      <c r="W714" s="198">
        <f t="shared" si="123"/>
        <v>0</v>
      </c>
      <c r="X714" s="198">
        <f t="shared" si="123"/>
        <v>0</v>
      </c>
      <c r="Y714" s="198">
        <f t="shared" si="123"/>
        <v>0</v>
      </c>
      <c r="Z714" s="198">
        <f t="shared" si="123"/>
        <v>0</v>
      </c>
      <c r="AA714" s="198">
        <f t="shared" si="123"/>
        <v>0</v>
      </c>
      <c r="AB714" s="198">
        <f t="shared" si="123"/>
        <v>0</v>
      </c>
      <c r="AC714" s="198">
        <f t="shared" si="124"/>
        <v>0</v>
      </c>
      <c r="AD714" s="198">
        <f t="shared" si="124"/>
        <v>0</v>
      </c>
      <c r="AE714" s="198">
        <f t="shared" si="124"/>
        <v>0</v>
      </c>
      <c r="AF714" s="198">
        <f t="shared" si="124"/>
        <v>0</v>
      </c>
      <c r="AG714" s="198">
        <f t="shared" si="124"/>
        <v>0</v>
      </c>
      <c r="AH714" s="198">
        <f t="shared" si="124"/>
        <v>0</v>
      </c>
      <c r="AI714" s="198">
        <f t="shared" si="124"/>
        <v>0</v>
      </c>
      <c r="AJ714" s="198">
        <f t="shared" si="124"/>
        <v>0</v>
      </c>
      <c r="AK714" s="198">
        <f t="shared" si="124"/>
        <v>0</v>
      </c>
      <c r="AL714" s="198">
        <f t="shared" si="124"/>
        <v>0</v>
      </c>
      <c r="AM714" s="198">
        <f t="shared" si="125"/>
        <v>0</v>
      </c>
      <c r="AN714" s="198">
        <f t="shared" si="125"/>
        <v>0</v>
      </c>
      <c r="AO714" s="198">
        <f t="shared" si="125"/>
        <v>0</v>
      </c>
      <c r="AP714" s="198">
        <f t="shared" si="125"/>
        <v>0</v>
      </c>
      <c r="AQ714" s="198">
        <f t="shared" si="125"/>
        <v>0</v>
      </c>
      <c r="AR714" s="198">
        <f t="shared" si="125"/>
        <v>0</v>
      </c>
      <c r="AS714" s="198">
        <f t="shared" si="125"/>
        <v>0</v>
      </c>
      <c r="AT714" s="198">
        <f t="shared" si="125"/>
        <v>0</v>
      </c>
      <c r="AU714" s="198">
        <f t="shared" si="125"/>
        <v>0</v>
      </c>
      <c r="AV714" s="198">
        <f t="shared" si="125"/>
        <v>0</v>
      </c>
      <c r="AW714" s="198">
        <f t="shared" si="126"/>
        <v>0</v>
      </c>
      <c r="AX714" s="198">
        <f t="shared" si="126"/>
        <v>0</v>
      </c>
      <c r="AY714" s="198">
        <f t="shared" si="126"/>
        <v>0</v>
      </c>
      <c r="AZ714" s="198">
        <f t="shared" si="126"/>
        <v>0</v>
      </c>
      <c r="BA714" s="198">
        <f t="shared" si="126"/>
        <v>0</v>
      </c>
      <c r="BB714" s="198">
        <f t="shared" si="126"/>
        <v>0</v>
      </c>
    </row>
    <row r="715">
      <c r="P715" s="196" t="str">
        <f>Site!C13</f>
        <v xml:space="preserve">Project Type Order</v>
      </c>
      <c r="R715" s="197"/>
      <c r="S715" s="198">
        <f t="shared" si="123"/>
        <v>0</v>
      </c>
      <c r="T715" s="198">
        <f t="shared" si="123"/>
        <v>0</v>
      </c>
      <c r="U715" s="198">
        <f t="shared" si="123"/>
        <v>0</v>
      </c>
      <c r="V715" s="198">
        <f t="shared" si="123"/>
        <v>0</v>
      </c>
      <c r="W715" s="198">
        <f t="shared" si="123"/>
        <v>0</v>
      </c>
      <c r="X715" s="198">
        <f t="shared" si="123"/>
        <v>0</v>
      </c>
      <c r="Y715" s="198">
        <f t="shared" si="123"/>
        <v>0</v>
      </c>
      <c r="Z715" s="198">
        <f t="shared" si="123"/>
        <v>0</v>
      </c>
      <c r="AA715" s="198">
        <f t="shared" si="123"/>
        <v>0</v>
      </c>
      <c r="AB715" s="198">
        <f t="shared" si="123"/>
        <v>0</v>
      </c>
      <c r="AC715" s="198">
        <f t="shared" si="124"/>
        <v>0</v>
      </c>
      <c r="AD715" s="198">
        <f t="shared" si="124"/>
        <v>0</v>
      </c>
      <c r="AE715" s="198">
        <f t="shared" si="124"/>
        <v>0</v>
      </c>
      <c r="AF715" s="198">
        <f t="shared" si="124"/>
        <v>0</v>
      </c>
      <c r="AG715" s="198">
        <f t="shared" si="124"/>
        <v>0</v>
      </c>
      <c r="AH715" s="198">
        <f t="shared" si="124"/>
        <v>0</v>
      </c>
      <c r="AI715" s="198">
        <f t="shared" si="124"/>
        <v>0</v>
      </c>
      <c r="AJ715" s="198">
        <f t="shared" si="124"/>
        <v>0</v>
      </c>
      <c r="AK715" s="198">
        <f t="shared" si="124"/>
        <v>0</v>
      </c>
      <c r="AL715" s="198">
        <f t="shared" si="124"/>
        <v>0</v>
      </c>
      <c r="AM715" s="198">
        <f t="shared" si="125"/>
        <v>0</v>
      </c>
      <c r="AN715" s="198">
        <f t="shared" si="125"/>
        <v>0</v>
      </c>
      <c r="AO715" s="198">
        <f t="shared" si="125"/>
        <v>0</v>
      </c>
      <c r="AP715" s="198">
        <f t="shared" si="125"/>
        <v>0</v>
      </c>
      <c r="AQ715" s="198">
        <f t="shared" si="125"/>
        <v>0</v>
      </c>
      <c r="AR715" s="198">
        <f t="shared" si="125"/>
        <v>0</v>
      </c>
      <c r="AS715" s="198">
        <f t="shared" si="125"/>
        <v>0</v>
      </c>
      <c r="AT715" s="198">
        <f t="shared" si="125"/>
        <v>0</v>
      </c>
      <c r="AU715" s="198">
        <f t="shared" si="125"/>
        <v>0</v>
      </c>
      <c r="AV715" s="198">
        <f t="shared" si="125"/>
        <v>0</v>
      </c>
      <c r="AW715" s="198">
        <f t="shared" si="126"/>
        <v>0</v>
      </c>
      <c r="AX715" s="198">
        <f t="shared" si="126"/>
        <v>0</v>
      </c>
      <c r="AY715" s="198">
        <f t="shared" si="126"/>
        <v>0</v>
      </c>
      <c r="AZ715" s="198">
        <f t="shared" si="126"/>
        <v>0</v>
      </c>
      <c r="BA715" s="198">
        <f t="shared" si="126"/>
        <v>0</v>
      </c>
      <c r="BB715" s="198">
        <f t="shared" si="126"/>
        <v>0</v>
      </c>
    </row>
    <row r="716">
      <c r="P716" s="196" t="str">
        <f>Site!C14</f>
        <v xml:space="preserve">Recurrent Project</v>
      </c>
      <c r="R716" s="197"/>
      <c r="S716" s="198">
        <f t="shared" si="123"/>
        <v>0</v>
      </c>
      <c r="T716" s="198">
        <f t="shared" si="123"/>
        <v>0</v>
      </c>
      <c r="U716" s="198">
        <f t="shared" si="123"/>
        <v>0</v>
      </c>
      <c r="V716" s="198">
        <f t="shared" si="123"/>
        <v>0</v>
      </c>
      <c r="W716" s="198">
        <f t="shared" si="123"/>
        <v>0</v>
      </c>
      <c r="X716" s="198">
        <f t="shared" si="123"/>
        <v>0</v>
      </c>
      <c r="Y716" s="198">
        <f t="shared" si="123"/>
        <v>0</v>
      </c>
      <c r="Z716" s="198">
        <f t="shared" si="123"/>
        <v>0</v>
      </c>
      <c r="AA716" s="198">
        <f t="shared" si="123"/>
        <v>0</v>
      </c>
      <c r="AB716" s="198">
        <f t="shared" si="123"/>
        <v>0</v>
      </c>
      <c r="AC716" s="198">
        <f t="shared" si="124"/>
        <v>0</v>
      </c>
      <c r="AD716" s="198">
        <f t="shared" si="124"/>
        <v>0</v>
      </c>
      <c r="AE716" s="198">
        <f t="shared" si="124"/>
        <v>0</v>
      </c>
      <c r="AF716" s="198">
        <f t="shared" si="124"/>
        <v>0</v>
      </c>
      <c r="AG716" s="198">
        <f t="shared" si="124"/>
        <v>0</v>
      </c>
      <c r="AH716" s="198">
        <f t="shared" si="124"/>
        <v>0</v>
      </c>
      <c r="AI716" s="198">
        <f t="shared" si="124"/>
        <v>0</v>
      </c>
      <c r="AJ716" s="198">
        <f t="shared" si="124"/>
        <v>0</v>
      </c>
      <c r="AK716" s="198">
        <f t="shared" si="124"/>
        <v>0</v>
      </c>
      <c r="AL716" s="198">
        <f t="shared" si="124"/>
        <v>0</v>
      </c>
      <c r="AM716" s="198">
        <f t="shared" si="125"/>
        <v>0</v>
      </c>
      <c r="AN716" s="198">
        <f t="shared" si="125"/>
        <v>0</v>
      </c>
      <c r="AO716" s="198">
        <f t="shared" si="125"/>
        <v>0</v>
      </c>
      <c r="AP716" s="198">
        <f t="shared" si="125"/>
        <v>0</v>
      </c>
      <c r="AQ716" s="198">
        <f t="shared" si="125"/>
        <v>0</v>
      </c>
      <c r="AR716" s="198">
        <f t="shared" si="125"/>
        <v>0</v>
      </c>
      <c r="AS716" s="198">
        <f t="shared" si="125"/>
        <v>0</v>
      </c>
      <c r="AT716" s="198">
        <f t="shared" si="125"/>
        <v>0</v>
      </c>
      <c r="AU716" s="198">
        <f t="shared" si="125"/>
        <v>0</v>
      </c>
      <c r="AV716" s="198">
        <f t="shared" si="125"/>
        <v>0</v>
      </c>
      <c r="AW716" s="198">
        <f t="shared" si="126"/>
        <v>0</v>
      </c>
      <c r="AX716" s="198">
        <f t="shared" si="126"/>
        <v>0</v>
      </c>
      <c r="AY716" s="198">
        <f t="shared" si="126"/>
        <v>0</v>
      </c>
      <c r="AZ716" s="198">
        <f t="shared" si="126"/>
        <v>0</v>
      </c>
      <c r="BA716" s="198">
        <f t="shared" si="126"/>
        <v>0</v>
      </c>
      <c r="BB716" s="198">
        <f t="shared" si="126"/>
        <v>0</v>
      </c>
    </row>
    <row r="717">
      <c r="P717" s="196" t="str">
        <f>Site!C15</f>
        <v xml:space="preserve">Sales Support</v>
      </c>
      <c r="R717" s="197"/>
      <c r="S717" s="198">
        <f t="shared" si="123"/>
        <v>0</v>
      </c>
      <c r="T717" s="198">
        <f t="shared" si="123"/>
        <v>0</v>
      </c>
      <c r="U717" s="198">
        <f t="shared" si="123"/>
        <v>0</v>
      </c>
      <c r="V717" s="198">
        <f t="shared" si="123"/>
        <v>0</v>
      </c>
      <c r="W717" s="198">
        <f t="shared" si="123"/>
        <v>0</v>
      </c>
      <c r="X717" s="198">
        <f t="shared" si="123"/>
        <v>0</v>
      </c>
      <c r="Y717" s="198">
        <f t="shared" si="123"/>
        <v>0</v>
      </c>
      <c r="Z717" s="198">
        <f t="shared" si="123"/>
        <v>0</v>
      </c>
      <c r="AA717" s="198">
        <f t="shared" si="123"/>
        <v>0</v>
      </c>
      <c r="AB717" s="198">
        <f t="shared" si="123"/>
        <v>0</v>
      </c>
      <c r="AC717" s="198">
        <f t="shared" si="124"/>
        <v>0</v>
      </c>
      <c r="AD717" s="198">
        <f t="shared" si="124"/>
        <v>0</v>
      </c>
      <c r="AE717" s="198">
        <f t="shared" si="124"/>
        <v>0</v>
      </c>
      <c r="AF717" s="198">
        <f t="shared" si="124"/>
        <v>0</v>
      </c>
      <c r="AG717" s="198">
        <f t="shared" si="124"/>
        <v>0</v>
      </c>
      <c r="AH717" s="198">
        <f t="shared" si="124"/>
        <v>0</v>
      </c>
      <c r="AI717" s="198">
        <f t="shared" si="124"/>
        <v>0</v>
      </c>
      <c r="AJ717" s="198">
        <f t="shared" si="124"/>
        <v>0</v>
      </c>
      <c r="AK717" s="198">
        <f t="shared" si="124"/>
        <v>0</v>
      </c>
      <c r="AL717" s="198">
        <f t="shared" si="124"/>
        <v>0</v>
      </c>
      <c r="AM717" s="198">
        <f t="shared" si="125"/>
        <v>0</v>
      </c>
      <c r="AN717" s="198">
        <f t="shared" si="125"/>
        <v>0</v>
      </c>
      <c r="AO717" s="198">
        <f t="shared" si="125"/>
        <v>0</v>
      </c>
      <c r="AP717" s="198">
        <f t="shared" si="125"/>
        <v>0</v>
      </c>
      <c r="AQ717" s="198">
        <f t="shared" si="125"/>
        <v>0</v>
      </c>
      <c r="AR717" s="198">
        <f t="shared" si="125"/>
        <v>0</v>
      </c>
      <c r="AS717" s="198">
        <f t="shared" si="125"/>
        <v>0</v>
      </c>
      <c r="AT717" s="198">
        <f t="shared" si="125"/>
        <v>0</v>
      </c>
      <c r="AU717" s="198">
        <f t="shared" si="125"/>
        <v>0</v>
      </c>
      <c r="AV717" s="198">
        <f t="shared" si="125"/>
        <v>0</v>
      </c>
      <c r="AW717" s="198">
        <f t="shared" si="126"/>
        <v>0</v>
      </c>
      <c r="AX717" s="198">
        <f t="shared" si="126"/>
        <v>0</v>
      </c>
      <c r="AY717" s="198">
        <f t="shared" si="126"/>
        <v>0</v>
      </c>
      <c r="AZ717" s="198">
        <f t="shared" si="126"/>
        <v>0</v>
      </c>
      <c r="BA717" s="198">
        <f t="shared" si="126"/>
        <v>0</v>
      </c>
      <c r="BB717" s="198">
        <f t="shared" si="126"/>
        <v>0</v>
      </c>
    </row>
    <row r="718">
      <c r="P718" s="196">
        <f>Site!C16</f>
        <v>0</v>
      </c>
      <c r="R718" s="197"/>
      <c r="S718" s="198">
        <f t="shared" si="123"/>
        <v>0</v>
      </c>
      <c r="T718" s="198">
        <f t="shared" si="123"/>
        <v>0</v>
      </c>
      <c r="U718" s="198">
        <f t="shared" si="123"/>
        <v>0</v>
      </c>
      <c r="V718" s="198">
        <f t="shared" si="123"/>
        <v>0</v>
      </c>
      <c r="W718" s="198">
        <f t="shared" si="123"/>
        <v>0</v>
      </c>
      <c r="X718" s="198">
        <f t="shared" si="123"/>
        <v>0</v>
      </c>
      <c r="Y718" s="198">
        <f t="shared" si="123"/>
        <v>0</v>
      </c>
      <c r="Z718" s="198">
        <f t="shared" si="123"/>
        <v>0</v>
      </c>
      <c r="AA718" s="198">
        <f t="shared" si="123"/>
        <v>0</v>
      </c>
      <c r="AB718" s="198">
        <f t="shared" si="123"/>
        <v>0</v>
      </c>
      <c r="AC718" s="198">
        <f t="shared" si="124"/>
        <v>0</v>
      </c>
      <c r="AD718" s="198">
        <f t="shared" si="124"/>
        <v>0</v>
      </c>
      <c r="AE718" s="198">
        <f t="shared" si="124"/>
        <v>0</v>
      </c>
      <c r="AF718" s="198">
        <f t="shared" si="124"/>
        <v>0</v>
      </c>
      <c r="AG718" s="198">
        <f t="shared" si="124"/>
        <v>0</v>
      </c>
      <c r="AH718" s="198">
        <f t="shared" si="124"/>
        <v>0</v>
      </c>
      <c r="AI718" s="198">
        <f t="shared" si="124"/>
        <v>0</v>
      </c>
      <c r="AJ718" s="198">
        <f t="shared" si="124"/>
        <v>0</v>
      </c>
      <c r="AK718" s="198">
        <f t="shared" si="124"/>
        <v>0</v>
      </c>
      <c r="AL718" s="198">
        <f t="shared" si="124"/>
        <v>0</v>
      </c>
      <c r="AM718" s="198">
        <f t="shared" si="125"/>
        <v>0</v>
      </c>
      <c r="AN718" s="198">
        <f t="shared" si="125"/>
        <v>0</v>
      </c>
      <c r="AO718" s="198">
        <f t="shared" si="125"/>
        <v>0</v>
      </c>
      <c r="AP718" s="198">
        <f t="shared" si="125"/>
        <v>0</v>
      </c>
      <c r="AQ718" s="198">
        <f t="shared" si="125"/>
        <v>0</v>
      </c>
      <c r="AR718" s="198">
        <f t="shared" si="125"/>
        <v>0</v>
      </c>
      <c r="AS718" s="198">
        <f t="shared" si="125"/>
        <v>0</v>
      </c>
      <c r="AT718" s="198">
        <f t="shared" si="125"/>
        <v>0</v>
      </c>
      <c r="AU718" s="198">
        <f t="shared" si="125"/>
        <v>0</v>
      </c>
      <c r="AV718" s="198">
        <f t="shared" si="125"/>
        <v>0</v>
      </c>
      <c r="AW718" s="198">
        <f t="shared" si="126"/>
        <v>0</v>
      </c>
      <c r="AX718" s="198">
        <f t="shared" si="126"/>
        <v>0</v>
      </c>
      <c r="AY718" s="198">
        <f t="shared" si="126"/>
        <v>0</v>
      </c>
      <c r="AZ718" s="198">
        <f t="shared" si="126"/>
        <v>0</v>
      </c>
      <c r="BA718" s="198">
        <f t="shared" si="126"/>
        <v>0</v>
      </c>
      <c r="BB718" s="198">
        <f t="shared" si="126"/>
        <v>0</v>
      </c>
    </row>
    <row r="719">
      <c r="P719" s="196" t="str">
        <f>Site!C17</f>
        <v>Department</v>
      </c>
      <c r="R719" s="197"/>
      <c r="S719" s="198">
        <f t="shared" si="123"/>
        <v>0</v>
      </c>
      <c r="T719" s="198">
        <f t="shared" si="123"/>
        <v>0</v>
      </c>
      <c r="U719" s="198">
        <f t="shared" si="123"/>
        <v>0</v>
      </c>
      <c r="V719" s="198">
        <f t="shared" si="123"/>
        <v>0</v>
      </c>
      <c r="W719" s="198">
        <f t="shared" si="123"/>
        <v>0</v>
      </c>
      <c r="X719" s="198">
        <f t="shared" si="123"/>
        <v>0</v>
      </c>
      <c r="Y719" s="198">
        <f t="shared" si="123"/>
        <v>0</v>
      </c>
      <c r="Z719" s="198">
        <f t="shared" si="123"/>
        <v>0</v>
      </c>
      <c r="AA719" s="198">
        <f t="shared" si="123"/>
        <v>0</v>
      </c>
      <c r="AB719" s="198">
        <f t="shared" si="123"/>
        <v>0</v>
      </c>
      <c r="AC719" s="198">
        <f t="shared" si="124"/>
        <v>0</v>
      </c>
      <c r="AD719" s="198">
        <f t="shared" si="124"/>
        <v>0</v>
      </c>
      <c r="AE719" s="198">
        <f t="shared" si="124"/>
        <v>0</v>
      </c>
      <c r="AF719" s="198">
        <f t="shared" si="124"/>
        <v>0</v>
      </c>
      <c r="AG719" s="198">
        <f t="shared" si="124"/>
        <v>0</v>
      </c>
      <c r="AH719" s="198">
        <f t="shared" si="124"/>
        <v>0</v>
      </c>
      <c r="AI719" s="198">
        <f t="shared" si="124"/>
        <v>0</v>
      </c>
      <c r="AJ719" s="198">
        <f t="shared" si="124"/>
        <v>0</v>
      </c>
      <c r="AK719" s="198">
        <f t="shared" si="124"/>
        <v>0</v>
      </c>
      <c r="AL719" s="198">
        <f t="shared" si="124"/>
        <v>0</v>
      </c>
      <c r="AM719" s="198">
        <f t="shared" si="125"/>
        <v>0</v>
      </c>
      <c r="AN719" s="198">
        <f t="shared" si="125"/>
        <v>0</v>
      </c>
      <c r="AO719" s="198">
        <f t="shared" si="125"/>
        <v>0</v>
      </c>
      <c r="AP719" s="198">
        <f t="shared" si="125"/>
        <v>0</v>
      </c>
      <c r="AQ719" s="198">
        <f t="shared" si="125"/>
        <v>0</v>
      </c>
      <c r="AR719" s="198">
        <f t="shared" si="125"/>
        <v>0</v>
      </c>
      <c r="AS719" s="198">
        <f t="shared" si="125"/>
        <v>0</v>
      </c>
      <c r="AT719" s="198">
        <f t="shared" si="125"/>
        <v>0</v>
      </c>
      <c r="AU719" s="198">
        <f t="shared" si="125"/>
        <v>0</v>
      </c>
      <c r="AV719" s="198">
        <f t="shared" si="125"/>
        <v>0</v>
      </c>
      <c r="AW719" s="198">
        <f t="shared" si="126"/>
        <v>0</v>
      </c>
      <c r="AX719" s="198">
        <f t="shared" si="126"/>
        <v>0</v>
      </c>
      <c r="AY719" s="198">
        <f t="shared" si="126"/>
        <v>0</v>
      </c>
      <c r="AZ719" s="198">
        <f t="shared" si="126"/>
        <v>0</v>
      </c>
      <c r="BA719" s="198">
        <f t="shared" si="126"/>
        <v>0</v>
      </c>
      <c r="BB719" s="198">
        <f t="shared" si="126"/>
        <v>0</v>
      </c>
    </row>
    <row r="720">
      <c r="P720" s="196" t="str">
        <f>Site!C18</f>
        <v>Others</v>
      </c>
      <c r="R720" s="197"/>
      <c r="S720" s="198">
        <f t="shared" si="123"/>
        <v>0</v>
      </c>
      <c r="T720" s="198">
        <f t="shared" si="123"/>
        <v>0</v>
      </c>
      <c r="U720" s="198">
        <f t="shared" si="123"/>
        <v>0</v>
      </c>
      <c r="V720" s="198">
        <f t="shared" si="123"/>
        <v>0</v>
      </c>
      <c r="W720" s="198">
        <f t="shared" si="123"/>
        <v>0</v>
      </c>
      <c r="X720" s="198">
        <f t="shared" si="123"/>
        <v>0</v>
      </c>
      <c r="Y720" s="198">
        <f t="shared" si="123"/>
        <v>0</v>
      </c>
      <c r="Z720" s="198">
        <f t="shared" si="123"/>
        <v>0</v>
      </c>
      <c r="AA720" s="198">
        <f t="shared" si="123"/>
        <v>0</v>
      </c>
      <c r="AB720" s="198">
        <f t="shared" si="123"/>
        <v>0</v>
      </c>
      <c r="AC720" s="198">
        <f t="shared" si="124"/>
        <v>0</v>
      </c>
      <c r="AD720" s="198">
        <f t="shared" si="124"/>
        <v>0</v>
      </c>
      <c r="AE720" s="198">
        <f t="shared" si="124"/>
        <v>0</v>
      </c>
      <c r="AF720" s="198">
        <f t="shared" si="124"/>
        <v>0</v>
      </c>
      <c r="AG720" s="198">
        <f t="shared" si="124"/>
        <v>0</v>
      </c>
      <c r="AH720" s="198">
        <f t="shared" si="124"/>
        <v>0</v>
      </c>
      <c r="AI720" s="198">
        <f t="shared" si="124"/>
        <v>0</v>
      </c>
      <c r="AJ720" s="198">
        <f t="shared" si="124"/>
        <v>0</v>
      </c>
      <c r="AK720" s="198">
        <f t="shared" si="124"/>
        <v>0</v>
      </c>
      <c r="AL720" s="198">
        <f t="shared" si="124"/>
        <v>0</v>
      </c>
      <c r="AM720" s="198">
        <f t="shared" si="125"/>
        <v>0</v>
      </c>
      <c r="AN720" s="198">
        <f t="shared" si="125"/>
        <v>0</v>
      </c>
      <c r="AO720" s="198">
        <f t="shared" si="125"/>
        <v>0</v>
      </c>
      <c r="AP720" s="198">
        <f t="shared" si="125"/>
        <v>0</v>
      </c>
      <c r="AQ720" s="198">
        <f t="shared" si="125"/>
        <v>0</v>
      </c>
      <c r="AR720" s="198">
        <f t="shared" si="125"/>
        <v>0</v>
      </c>
      <c r="AS720" s="198">
        <f t="shared" si="125"/>
        <v>0</v>
      </c>
      <c r="AT720" s="198">
        <f t="shared" si="125"/>
        <v>0</v>
      </c>
      <c r="AU720" s="198">
        <f t="shared" si="125"/>
        <v>0</v>
      </c>
      <c r="AV720" s="198">
        <f t="shared" si="125"/>
        <v>0</v>
      </c>
      <c r="AW720" s="198">
        <f t="shared" si="126"/>
        <v>0</v>
      </c>
      <c r="AX720" s="198">
        <f t="shared" si="126"/>
        <v>0</v>
      </c>
      <c r="AY720" s="198">
        <f t="shared" si="126"/>
        <v>0</v>
      </c>
      <c r="AZ720" s="198">
        <f t="shared" si="126"/>
        <v>0</v>
      </c>
      <c r="BA720" s="198">
        <f t="shared" si="126"/>
        <v>0</v>
      </c>
      <c r="BB720" s="198">
        <f t="shared" si="126"/>
        <v>0</v>
      </c>
    </row>
    <row r="721" ht="15.75">
      <c r="P721" s="199" t="s">
        <v>217</v>
      </c>
      <c r="R721" s="186"/>
      <c r="S721" s="200">
        <f t="shared" ref="S721:AP721" si="127">SUM(S712:S720)</f>
        <v>0</v>
      </c>
      <c r="T721" s="200">
        <f t="shared" si="127"/>
        <v>0</v>
      </c>
      <c r="U721" s="200">
        <f t="shared" si="127"/>
        <v>0</v>
      </c>
      <c r="V721" s="200">
        <f t="shared" si="127"/>
        <v>0</v>
      </c>
      <c r="W721" s="200">
        <f t="shared" si="127"/>
        <v>0</v>
      </c>
      <c r="X721" s="200">
        <f t="shared" si="127"/>
        <v>0</v>
      </c>
      <c r="Y721" s="200">
        <f t="shared" si="127"/>
        <v>0</v>
      </c>
      <c r="Z721" s="200">
        <f t="shared" si="127"/>
        <v>0</v>
      </c>
      <c r="AA721" s="200">
        <f t="shared" si="127"/>
        <v>0</v>
      </c>
      <c r="AB721" s="200">
        <f t="shared" si="127"/>
        <v>0</v>
      </c>
      <c r="AC721" s="200">
        <f t="shared" si="127"/>
        <v>0</v>
      </c>
      <c r="AD721" s="200">
        <f t="shared" si="127"/>
        <v>0</v>
      </c>
      <c r="AE721" s="200">
        <f t="shared" si="127"/>
        <v>0</v>
      </c>
      <c r="AF721" s="200">
        <f t="shared" si="127"/>
        <v>0</v>
      </c>
      <c r="AG721" s="200">
        <f t="shared" si="127"/>
        <v>0</v>
      </c>
      <c r="AH721" s="200">
        <f t="shared" si="127"/>
        <v>0</v>
      </c>
      <c r="AI721" s="200">
        <f t="shared" si="127"/>
        <v>0</v>
      </c>
      <c r="AJ721" s="200">
        <f t="shared" si="127"/>
        <v>0</v>
      </c>
      <c r="AK721" s="200">
        <f t="shared" si="127"/>
        <v>0</v>
      </c>
      <c r="AL721" s="200">
        <f t="shared" si="127"/>
        <v>0</v>
      </c>
      <c r="AM721" s="200">
        <f t="shared" si="127"/>
        <v>0</v>
      </c>
      <c r="AN721" s="200">
        <f t="shared" si="127"/>
        <v>0</v>
      </c>
      <c r="AO721" s="200">
        <f t="shared" si="127"/>
        <v>0</v>
      </c>
      <c r="AP721" s="200">
        <f t="shared" si="127"/>
        <v>0</v>
      </c>
      <c r="AQ721" s="200">
        <f t="shared" ref="AQ721:AV721" si="128">SUM(AQ712:AQ720)</f>
        <v>0</v>
      </c>
      <c r="AR721" s="200">
        <f t="shared" si="128"/>
        <v>0</v>
      </c>
      <c r="AS721" s="200">
        <f t="shared" si="128"/>
        <v>0</v>
      </c>
      <c r="AT721" s="200">
        <f t="shared" si="128"/>
        <v>0</v>
      </c>
      <c r="AU721" s="200">
        <f t="shared" si="128"/>
        <v>0</v>
      </c>
      <c r="AV721" s="200">
        <f t="shared" si="128"/>
        <v>0</v>
      </c>
      <c r="AW721" s="200">
        <f t="shared" ref="AW721:BB721" si="129">SUM(AW712:AW720)</f>
        <v>0</v>
      </c>
      <c r="AX721" s="200">
        <f t="shared" si="129"/>
        <v>0</v>
      </c>
      <c r="AY721" s="200">
        <f t="shared" si="129"/>
        <v>0</v>
      </c>
      <c r="AZ721" s="200">
        <f t="shared" si="129"/>
        <v>0</v>
      </c>
      <c r="BA721" s="200">
        <f t="shared" si="129"/>
        <v>0</v>
      </c>
      <c r="BB721" s="200">
        <f t="shared" si="129"/>
        <v>0</v>
      </c>
    </row>
    <row r="722"/>
    <row r="723"/>
    <row r="724"/>
    <row r="725"/>
    <row r="727">
      <c r="B727" s="201" t="s">
        <v>219</v>
      </c>
      <c r="C727" s="143"/>
      <c r="D727" s="143"/>
      <c r="E727" s="144"/>
      <c r="F727" s="143"/>
      <c r="G727" s="143"/>
      <c r="H727" s="143"/>
      <c r="I727" s="143"/>
      <c r="J727" s="143"/>
      <c r="K727" s="144"/>
      <c r="L727" s="145"/>
      <c r="M727" s="145"/>
      <c r="N727" s="143"/>
      <c r="O727" s="143"/>
      <c r="P727" s="144"/>
      <c r="Q727" s="146"/>
      <c r="R727" s="147"/>
      <c r="S727" s="148"/>
      <c r="T727" s="148"/>
      <c r="U727" s="148"/>
      <c r="V727" s="148"/>
      <c r="W727" s="148"/>
      <c r="X727" s="148"/>
      <c r="Y727" s="148"/>
      <c r="Z727" s="148"/>
      <c r="AA727" s="148"/>
      <c r="AB727" s="148"/>
      <c r="AC727" s="148"/>
      <c r="AD727" s="148"/>
      <c r="AE727" s="148"/>
      <c r="AF727" s="148"/>
      <c r="AG727" s="148"/>
      <c r="AH727" s="148"/>
      <c r="AI727" s="148"/>
      <c r="AJ727" s="148"/>
      <c r="AK727" s="148"/>
      <c r="AL727" s="148"/>
      <c r="AM727" s="148"/>
      <c r="AN727" s="148"/>
      <c r="AO727" s="148"/>
      <c r="AP727" s="148"/>
      <c r="AQ727" s="148"/>
      <c r="AR727" s="148"/>
      <c r="AS727" s="148"/>
      <c r="AT727" s="148"/>
      <c r="AU727" s="148"/>
      <c r="AV727" s="148"/>
      <c r="AW727" s="148"/>
      <c r="AX727" s="148"/>
      <c r="AY727" s="148"/>
      <c r="AZ727" s="148"/>
      <c r="BA727" s="148"/>
      <c r="BB727" s="148"/>
    </row>
  </sheetData>
  <autoFilter ref="B49:BB356"/>
  <sortState ref="A50:IV250">
    <sortCondition ref="P50:P250"/>
  </sortState>
  <mergeCells count="20">
    <mergeCell ref="S2:X2"/>
    <mergeCell ref="Y2:AD2"/>
    <mergeCell ref="AE2:AJ2"/>
    <mergeCell ref="AK2:AP2"/>
    <mergeCell ref="AQ2:AV2"/>
    <mergeCell ref="AW2:BB2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AZ3:BB3"/>
    <mergeCell ref="L39:N41"/>
    <mergeCell ref="L43:N46"/>
  </mergeCells>
  <printOptions headings="0" gridLines="0"/>
  <pageMargins left="0.11811023622047245" right="0.19685039370078738" top="0.90551181102362222" bottom="0.59055118110236249" header="0.51181102362204722" footer="0.51181102362204722"/>
  <pageSetup paperSize="9" scale="25" fitToWidth="1" fitToHeight="1" pageOrder="downThenOver" orientation="landscape" usePrinterDefaults="1" blackAndWhite="0" draft="0" cellComments="none" useFirstPageNumber="0" errors="displayed" horizontalDpi="600" verticalDpi="600" copies="1"/>
  <headerFooter alignWithMargins="0"/>
  <drawing r:id="rId3"/>
  <legacyDrawing r:id="rId4"/>
  <extLst>
    <ext uri="{78C0D931-6437-407d-A8EE-F0AAD7539E65}">
      <x14:conditionalFormattings>
        <x14:conditionalFormatting xmlns:xm="http://schemas.microsoft.com/office/excel/2006/main">
          <x14:cfRule type="cellIs" priority="792" operator="between" stopIfTrue="1" id="{009600B2-0027-4FC2-8BD6-002100C00035}">
            <xm:f>-1000</xm:f>
            <xm:f>1000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AQ46:BB46</xm:sqref>
        </x14:conditionalFormatting>
        <x14:conditionalFormatting xmlns:xm="http://schemas.microsoft.com/office/excel/2006/main">
          <x14:cfRule type="cellIs" priority="791" operator="between" stopIfTrue="1" id="{000500B9-008C-4A51-88EB-006B00FD00DD}">
            <xm:f>-80</xm:f>
            <xm:f>32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AQ46:BB46</xm:sqref>
        </x14:conditionalFormatting>
        <x14:conditionalFormatting xmlns:xm="http://schemas.microsoft.com/office/excel/2006/main">
          <x14:cfRule type="cellIs" priority="790" operator="between" stopIfTrue="1" id="{006D00A5-00B2-4D6D-8BCA-00CF009700B5}">
            <xm:f>-40</xm:f>
            <xm:f>16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AQ46:BB46</xm:sqref>
        </x14:conditionalFormatting>
        <x14:conditionalFormatting xmlns:xm="http://schemas.microsoft.com/office/excel/2006/main">
          <x14:cfRule type="cellIs" priority="789" operator="between" stopIfTrue="1" id="{00BA00A2-0086-4985-A6AD-00D0009F00E2}">
            <xm:f>-1000%</xm:f>
            <xm:f>1000%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Q41 AQ41:BB41</xm:sqref>
        </x14:conditionalFormatting>
        <x14:conditionalFormatting xmlns:xm="http://schemas.microsoft.com/office/excel/2006/main">
          <x14:cfRule type="cellIs" priority="788" operator="between" stopIfTrue="1" id="{00C8009F-0042-46EB-9A96-009000C30046}">
            <xm:f>-20%</xm:f>
            <xm:f>20%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Q41 AQ41:BB41</xm:sqref>
        </x14:conditionalFormatting>
        <x14:conditionalFormatting xmlns:xm="http://schemas.microsoft.com/office/excel/2006/main">
          <x14:cfRule type="cellIs" priority="787" operator="between" stopIfTrue="1" id="{004C0096-0012-4996-B4E5-0059000A003F}">
            <xm:f>-10%</xm:f>
            <xm:f>10%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Q41 AQ41:BB41</xm:sqref>
        </x14:conditionalFormatting>
        <x14:conditionalFormatting xmlns:xm="http://schemas.microsoft.com/office/excel/2006/main">
          <x14:cfRule type="cellIs" priority="786" operator="greaterThan" stopIfTrue="1" id="{00F90084-00F4-4517-9A78-004E006500A9}">
            <xm:f>0</xm:f>
            <x14:dxf>
              <fill>
                <patternFill patternType="solid">
                  <fgColor indexed="27"/>
                  <bgColor indexed="27"/>
                </patternFill>
              </fill>
            </x14:dxf>
          </x14:cfRule>
          <xm:sqref>AQ253:BB355</xm:sqref>
        </x14:conditionalFormatting>
        <x14:conditionalFormatting xmlns:xm="http://schemas.microsoft.com/office/excel/2006/main">
          <x14:cfRule type="cellIs" priority="782" operator="greaterThan" id="{002100D2-0027-42DA-B5B6-008500540093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AQ54:BB57 AQ50:BB51 AQ62:BB62 AE70:BB70 AE78:BB78 AQ64:BB64 S80:BB250</xm:sqref>
        </x14:conditionalFormatting>
        <x14:conditionalFormatting xmlns:xm="http://schemas.microsoft.com/office/excel/2006/main">
          <x14:cfRule type="cellIs" priority="762" operator="between" stopIfTrue="1" id="{00E4009E-00C9-45A5-8327-002A006200EA}">
            <xm:f>-1</xm:f>
            <xm:f>10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AQ596:BB695</xm:sqref>
        </x14:conditionalFormatting>
        <x14:conditionalFormatting xmlns:xm="http://schemas.microsoft.com/office/excel/2006/main">
          <x14:cfRule type="cellIs" priority="761" operator="between" stopIfTrue="1" id="{00B300B6-000B-400A-A9BF-007500F700D4}">
            <xm:f>-0.35</xm:f>
            <xm:f>0.15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AQ596:BB695</xm:sqref>
        </x14:conditionalFormatting>
        <x14:conditionalFormatting xmlns:xm="http://schemas.microsoft.com/office/excel/2006/main">
          <x14:cfRule type="cellIs" priority="760" operator="between" stopIfTrue="1" id="{008C0080-004E-4BF9-ACB4-00CA00050070}">
            <xm:f>-0.2</xm:f>
            <xm:f>0.1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AQ596:BB695</xm:sqref>
        </x14:conditionalFormatting>
        <x14:conditionalFormatting xmlns:xm="http://schemas.microsoft.com/office/excel/2006/main">
          <x14:cfRule type="cellIs" priority="731" operator="greaterThan" id="{0016009E-0076-492C-A5DE-00A4000500A2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AQ251:BB251</xm:sqref>
        </x14:conditionalFormatting>
        <x14:conditionalFormatting xmlns:xm="http://schemas.microsoft.com/office/excel/2006/main">
          <x14:cfRule type="cellIs" priority="578" operator="greaterThan" id="{00650062-008A-4191-BF3B-00EC00C800D9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AQ727:BB727</xm:sqref>
        </x14:conditionalFormatting>
        <x14:conditionalFormatting xmlns:xm="http://schemas.microsoft.com/office/excel/2006/main">
          <x14:cfRule type="cellIs" priority="520" operator="greaterThan" id="{0052003F-0086-4CE2-BEAC-00D000D70081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AQ61:BB61</xm:sqref>
        </x14:conditionalFormatting>
        <x14:conditionalFormatting xmlns:xm="http://schemas.microsoft.com/office/excel/2006/main">
          <x14:cfRule type="cellIs" priority="400" operator="between" stopIfTrue="1" id="{00F90010-0059-4357-B44D-00D90009008B}">
            <xm:f>-1</xm:f>
            <xm:f>10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AQ382:BB383</xm:sqref>
        </x14:conditionalFormatting>
        <x14:conditionalFormatting xmlns:xm="http://schemas.microsoft.com/office/excel/2006/main">
          <x14:cfRule type="expression" priority="399" stopIfTrue="1" id="{000400A1-0014-422B-ABC7-007600B4005E}">
            <xm:f>AND(AQ382&gt;=(ProdFac -0.25),AQ382&lt;=(ProdFac+0.25))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AQ382:BB383</xm:sqref>
        </x14:conditionalFormatting>
        <x14:conditionalFormatting xmlns:xm="http://schemas.microsoft.com/office/excel/2006/main">
          <x14:cfRule type="expression" priority="398" stopIfTrue="1" id="{009800D3-00E4-4617-89C4-0082008D00DC}">
            <xm:f>AND(AQ382&gt;=(ProdFac -0.15),AQ382&lt;=(ProdFac+0.15))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AQ382:BB383</xm:sqref>
        </x14:conditionalFormatting>
        <x14:conditionalFormatting xmlns:xm="http://schemas.microsoft.com/office/excel/2006/main">
          <x14:cfRule type="cellIs" priority="332" operator="greaterThan" id="{00B500F1-0063-422A-B09C-002400A300BC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AQ52:BB52</xm:sqref>
        </x14:conditionalFormatting>
        <x14:conditionalFormatting xmlns:xm="http://schemas.microsoft.com/office/excel/2006/main">
          <x14:cfRule type="cellIs" priority="250" operator="greaterThan" id="{008200BC-004A-4424-AF3B-003A00CA006C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AQ55:BB56</xm:sqref>
        </x14:conditionalFormatting>
        <x14:conditionalFormatting xmlns:xm="http://schemas.microsoft.com/office/excel/2006/main">
          <x14:cfRule type="cellIs" priority="241" operator="greaterThan" id="{0024002E-00AE-4C47-A934-000D003300FF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AQ55:BB55</xm:sqref>
        </x14:conditionalFormatting>
        <x14:conditionalFormatting xmlns:xm="http://schemas.microsoft.com/office/excel/2006/main">
          <x14:cfRule type="cellIs" priority="218" operator="greaterThan" id="{005000EA-0065-4194-87FC-009200B0003B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AQ58:BB58</xm:sqref>
        </x14:conditionalFormatting>
        <x14:conditionalFormatting xmlns:xm="http://schemas.microsoft.com/office/excel/2006/main">
          <x14:cfRule type="cellIs" priority="203" operator="greaterThan" id="{00DD00E8-00E0-4671-9BAE-00EF000E0009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AQ65:BB65</xm:sqref>
        </x14:conditionalFormatting>
        <x14:conditionalFormatting xmlns:xm="http://schemas.microsoft.com/office/excel/2006/main">
          <x14:cfRule type="cellIs" priority="201" operator="greaterThan" id="{006C0051-005D-496D-912C-00A0002200AA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AQ65:BB65</xm:sqref>
        </x14:conditionalFormatting>
        <x14:conditionalFormatting xmlns:xm="http://schemas.microsoft.com/office/excel/2006/main">
          <x14:cfRule type="cellIs" priority="187" operator="greaterThan" id="{004700FB-00C4-4C0C-A166-0096005E0090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AQ68:BB69</xm:sqref>
        </x14:conditionalFormatting>
        <x14:conditionalFormatting xmlns:xm="http://schemas.microsoft.com/office/excel/2006/main">
          <x14:cfRule type="cellIs" priority="178" operator="greaterThan" id="{00FC0059-0083-4BF3-B015-0099008D0074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AQ72:BB72</xm:sqref>
        </x14:conditionalFormatting>
        <x14:conditionalFormatting xmlns:xm="http://schemas.microsoft.com/office/excel/2006/main">
          <x14:cfRule type="cellIs" priority="173" operator="greaterThan" id="{00D200E1-0017-4B28-9A11-002F00480092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AQ74:BB74 AQ76:BB76</xm:sqref>
        </x14:conditionalFormatting>
        <x14:conditionalFormatting xmlns:xm="http://schemas.microsoft.com/office/excel/2006/main">
          <x14:cfRule type="cellIs" priority="148" operator="greaterThan" id="{006E0013-00F2-43DE-ABBA-00A10081003A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AQ77:BB77</xm:sqref>
        </x14:conditionalFormatting>
        <x14:conditionalFormatting xmlns:xm="http://schemas.microsoft.com/office/excel/2006/main">
          <x14:cfRule type="cellIs" priority="131" operator="greaterThan" id="{00E100A3-0041-416D-9BC4-004600A90050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S50:AD51</xm:sqref>
        </x14:conditionalFormatting>
        <x14:conditionalFormatting xmlns:xm="http://schemas.microsoft.com/office/excel/2006/main">
          <x14:cfRule type="cellIs" priority="130" operator="greaterThan" id="{005100BE-0042-4DBF-AD68-00E9003C00CF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S62:AD62 S54:AD56</xm:sqref>
        </x14:conditionalFormatting>
        <x14:conditionalFormatting xmlns:xm="http://schemas.microsoft.com/office/excel/2006/main">
          <x14:cfRule type="cellIs" priority="129" operator="greaterThan" id="{003E0085-0036-4804-BE81-005500ED008A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S61:AD61</xm:sqref>
        </x14:conditionalFormatting>
        <x14:conditionalFormatting xmlns:xm="http://schemas.microsoft.com/office/excel/2006/main">
          <x14:cfRule type="cellIs" priority="128" operator="greaterThan" id="{00680004-00F8-4518-92AE-00E5002600B7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S51:AD51</xm:sqref>
        </x14:conditionalFormatting>
        <x14:conditionalFormatting xmlns:xm="http://schemas.microsoft.com/office/excel/2006/main">
          <x14:cfRule type="cellIs" priority="127" operator="greaterThan" id="{005B00EF-0067-4D8C-94C2-00C4004A00A1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S52:AD52</xm:sqref>
        </x14:conditionalFormatting>
        <x14:conditionalFormatting xmlns:xm="http://schemas.microsoft.com/office/excel/2006/main">
          <x14:cfRule type="cellIs" priority="126" operator="greaterThan" id="{00A600B4-00DB-4B1B-9A99-001D00D900A3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S52:AD52</xm:sqref>
        </x14:conditionalFormatting>
        <x14:conditionalFormatting xmlns:xm="http://schemas.microsoft.com/office/excel/2006/main">
          <x14:cfRule type="cellIs" priority="125" operator="greaterThan" id="{00F6000B-00DD-483F-B4D5-0058000900C8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S57:AD57</xm:sqref>
        </x14:conditionalFormatting>
        <x14:conditionalFormatting xmlns:xm="http://schemas.microsoft.com/office/excel/2006/main">
          <x14:cfRule type="cellIs" priority="124" operator="between" stopIfTrue="1" id="{008A0083-0091-4FE9-A925-008C00F00003}">
            <xm:f>-1000</xm:f>
            <xm:f>1000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S46:AD46</xm:sqref>
        </x14:conditionalFormatting>
        <x14:conditionalFormatting xmlns:xm="http://schemas.microsoft.com/office/excel/2006/main">
          <x14:cfRule type="cellIs" priority="123" operator="between" stopIfTrue="1" id="{005100C2-0088-42AE-B126-0099004700DB}">
            <xm:f>-80</xm:f>
            <xm:f>32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S46:AD46</xm:sqref>
        </x14:conditionalFormatting>
        <x14:conditionalFormatting xmlns:xm="http://schemas.microsoft.com/office/excel/2006/main">
          <x14:cfRule type="cellIs" priority="122" operator="between" stopIfTrue="1" id="{00820023-0068-41BA-9BCE-00B400DF0061}">
            <xm:f>-40</xm:f>
            <xm:f>16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S46:AD46</xm:sqref>
        </x14:conditionalFormatting>
        <x14:conditionalFormatting xmlns:xm="http://schemas.microsoft.com/office/excel/2006/main">
          <x14:cfRule type="cellIs" priority="121" operator="between" stopIfTrue="1" id="{005C00A6-005A-4759-AEFE-004F007B0071}">
            <xm:f>-1000%</xm:f>
            <xm:f>1000%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S41:AD41</xm:sqref>
        </x14:conditionalFormatting>
        <x14:conditionalFormatting xmlns:xm="http://schemas.microsoft.com/office/excel/2006/main">
          <x14:cfRule type="cellIs" priority="120" operator="between" stopIfTrue="1" id="{009F00BE-00FB-48C4-8A68-00780033004A}">
            <xm:f>-20%</xm:f>
            <xm:f>20%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S41:AD41</xm:sqref>
        </x14:conditionalFormatting>
        <x14:conditionalFormatting xmlns:xm="http://schemas.microsoft.com/office/excel/2006/main">
          <x14:cfRule type="cellIs" priority="119" operator="between" stopIfTrue="1" id="{00410043-00C9-41DF-840C-000700570043}">
            <xm:f>-10%</xm:f>
            <xm:f>10%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S41:AD41</xm:sqref>
        </x14:conditionalFormatting>
        <x14:conditionalFormatting xmlns:xm="http://schemas.microsoft.com/office/excel/2006/main">
          <x14:cfRule type="cellIs" priority="118" operator="greaterThan" stopIfTrue="1" id="{00D000E6-00E1-465F-A386-00BE00F700A9}">
            <xm:f>0</xm:f>
            <x14:dxf>
              <fill>
                <patternFill patternType="solid">
                  <fgColor indexed="27"/>
                  <bgColor indexed="27"/>
                </patternFill>
              </fill>
            </x14:dxf>
          </x14:cfRule>
          <xm:sqref>S253:AD355</xm:sqref>
        </x14:conditionalFormatting>
        <x14:conditionalFormatting xmlns:xm="http://schemas.microsoft.com/office/excel/2006/main">
          <x14:cfRule type="cellIs" priority="117" operator="between" stopIfTrue="1" id="{00D90012-0026-4B8F-9469-00800035005C}">
            <xm:f>-1</xm:f>
            <xm:f>10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S596:AD695</xm:sqref>
        </x14:conditionalFormatting>
        <x14:conditionalFormatting xmlns:xm="http://schemas.microsoft.com/office/excel/2006/main">
          <x14:cfRule type="cellIs" priority="116" operator="between" stopIfTrue="1" id="{00C800BD-00CB-4485-AC27-000D008A0059}">
            <xm:f>-0.35</xm:f>
            <xm:f>0.15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S596:AD695</xm:sqref>
        </x14:conditionalFormatting>
        <x14:conditionalFormatting xmlns:xm="http://schemas.microsoft.com/office/excel/2006/main">
          <x14:cfRule type="cellIs" priority="115" operator="between" stopIfTrue="1" id="{00360042-00FD-4F8D-AA1A-00BA00C40022}">
            <xm:f>-0.2</xm:f>
            <xm:f>0.1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S596:AD695</xm:sqref>
        </x14:conditionalFormatting>
        <x14:conditionalFormatting xmlns:xm="http://schemas.microsoft.com/office/excel/2006/main">
          <x14:cfRule type="cellIs" priority="114" operator="greaterThan" id="{003E0023-0080-42E1-AA3C-009A000000F4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S251:AD251</xm:sqref>
        </x14:conditionalFormatting>
        <x14:conditionalFormatting xmlns:xm="http://schemas.microsoft.com/office/excel/2006/main">
          <x14:cfRule type="cellIs" priority="113" operator="greaterThan" id="{0023001D-0005-4AC9-8037-00F300A300B5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S727:AD727</xm:sqref>
        </x14:conditionalFormatting>
        <x14:conditionalFormatting xmlns:xm="http://schemas.microsoft.com/office/excel/2006/main">
          <x14:cfRule type="cellIs" priority="111" operator="between" stopIfTrue="1" id="{001700DD-00FD-40F5-851D-0040002A008F}">
            <xm:f>-1</xm:f>
            <xm:f>10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S382:AD383</xm:sqref>
        </x14:conditionalFormatting>
        <x14:conditionalFormatting xmlns:xm="http://schemas.microsoft.com/office/excel/2006/main">
          <x14:cfRule type="expression" priority="110" stopIfTrue="1" id="{00880085-005B-4394-8CDB-0019009700C1}">
            <xm:f>AND(S382&gt;=(ProdFac -0.25),S382&lt;=(ProdFac+0.25))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S382:AD383</xm:sqref>
        </x14:conditionalFormatting>
        <x14:conditionalFormatting xmlns:xm="http://schemas.microsoft.com/office/excel/2006/main">
          <x14:cfRule type="expression" priority="109" stopIfTrue="1" id="{0054007B-00FE-459F-B295-00DB001F005C}">
            <xm:f>AND(S382&gt;=(ProdFac -0.15),S382&lt;=(ProdFac+0.15))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S382:AD383</xm:sqref>
        </x14:conditionalFormatting>
        <x14:conditionalFormatting xmlns:xm="http://schemas.microsoft.com/office/excel/2006/main">
          <x14:cfRule type="cellIs" priority="107" operator="greaterThan" id="{0004008E-00B6-4574-A505-0098006F00A1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S55:AD56</xm:sqref>
        </x14:conditionalFormatting>
        <x14:conditionalFormatting xmlns:xm="http://schemas.microsoft.com/office/excel/2006/main">
          <x14:cfRule type="cellIs" priority="106" operator="greaterThan" id="{008D00ED-00F6-44CC-8A94-001900CE00E0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S55:AD55</xm:sqref>
        </x14:conditionalFormatting>
        <x14:conditionalFormatting xmlns:xm="http://schemas.microsoft.com/office/excel/2006/main">
          <x14:cfRule type="cellIs" priority="105" operator="greaterThan" id="{00BE00AB-0062-4962-B9B2-00DC0006008E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S55:AD55</xm:sqref>
        </x14:conditionalFormatting>
        <x14:conditionalFormatting xmlns:xm="http://schemas.microsoft.com/office/excel/2006/main">
          <x14:cfRule type="cellIs" priority="104" operator="greaterThan" id="{00260075-0077-4285-844E-00FB00860081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S55:AD55</xm:sqref>
        </x14:conditionalFormatting>
        <x14:conditionalFormatting xmlns:xm="http://schemas.microsoft.com/office/excel/2006/main">
          <x14:cfRule type="cellIs" priority="103" operator="greaterThan" id="{00A4005E-001F-43C4-97E1-0091000E00E6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S55:AD55</xm:sqref>
        </x14:conditionalFormatting>
        <x14:conditionalFormatting xmlns:xm="http://schemas.microsoft.com/office/excel/2006/main">
          <x14:cfRule type="cellIs" priority="102" operator="greaterThan" id="{00FC0047-0068-416E-8A7D-007A007700EE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S58:AD58</xm:sqref>
        </x14:conditionalFormatting>
        <x14:conditionalFormatting xmlns:xm="http://schemas.microsoft.com/office/excel/2006/main">
          <x14:cfRule type="cellIs" priority="101" operator="greaterThan" id="{0007008E-00C9-4486-8433-001E0024006E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S58:AD58</xm:sqref>
        </x14:conditionalFormatting>
        <x14:conditionalFormatting xmlns:xm="http://schemas.microsoft.com/office/excel/2006/main">
          <x14:cfRule type="cellIs" priority="96" operator="greaterThan" id="{00E700FB-009E-4C01-AAAB-0028008A0050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S64:AD64</xm:sqref>
        </x14:conditionalFormatting>
        <x14:conditionalFormatting xmlns:xm="http://schemas.microsoft.com/office/excel/2006/main">
          <x14:cfRule type="cellIs" priority="95" operator="greaterThan" id="{009A0014-00A0-46AC-A86C-0041008D00AC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S65:AD65</xm:sqref>
        </x14:conditionalFormatting>
        <x14:conditionalFormatting xmlns:xm="http://schemas.microsoft.com/office/excel/2006/main">
          <x14:cfRule type="cellIs" priority="94" operator="greaterThan" id="{00650081-009C-4AF7-9358-0054008F0017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S65:AD65</xm:sqref>
        </x14:conditionalFormatting>
        <x14:conditionalFormatting xmlns:xm="http://schemas.microsoft.com/office/excel/2006/main">
          <x14:cfRule type="cellIs" priority="93" operator="greaterThan" id="{00B9004D-00C4-4C69-82FD-003600A000C0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S65:AD65</xm:sqref>
        </x14:conditionalFormatting>
        <x14:conditionalFormatting xmlns:xm="http://schemas.microsoft.com/office/excel/2006/main">
          <x14:cfRule type="cellIs" priority="92" operator="greaterThan" id="{00C00036-008A-4314-8016-008E0076004E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S65:AD65</xm:sqref>
        </x14:conditionalFormatting>
        <x14:conditionalFormatting xmlns:xm="http://schemas.microsoft.com/office/excel/2006/main">
          <x14:cfRule type="cellIs" priority="91" operator="greaterThan" id="{002F005E-0044-4A18-BDF3-003000780017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S65:AD65</xm:sqref>
        </x14:conditionalFormatting>
        <x14:conditionalFormatting xmlns:xm="http://schemas.microsoft.com/office/excel/2006/main">
          <x14:cfRule type="cellIs" priority="90" operator="greaterThan" id="{000E0030-0036-494E-B5FC-00B500B200D3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S65:AD65</xm:sqref>
        </x14:conditionalFormatting>
        <x14:conditionalFormatting xmlns:xm="http://schemas.microsoft.com/office/excel/2006/main">
          <x14:cfRule type="cellIs" priority="88" operator="greaterThan" id="{007900F9-00A2-402A-B1D6-0054006600D6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S68:AD68</xm:sqref>
        </x14:conditionalFormatting>
        <x14:conditionalFormatting xmlns:xm="http://schemas.microsoft.com/office/excel/2006/main">
          <x14:cfRule type="cellIs" priority="87" operator="greaterThan" id="{002900EC-00FF-4012-821E-00C800880018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S69:AD69</xm:sqref>
        </x14:conditionalFormatting>
        <x14:conditionalFormatting xmlns:xm="http://schemas.microsoft.com/office/excel/2006/main">
          <x14:cfRule type="cellIs" priority="86" operator="greaterThan" id="{003400BE-004A-4160-AB9E-00EC001C0077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S70:AD70</xm:sqref>
        </x14:conditionalFormatting>
        <x14:conditionalFormatting xmlns:xm="http://schemas.microsoft.com/office/excel/2006/main">
          <x14:cfRule type="cellIs" priority="84" operator="greaterThan" id="{0080005A-002E-4DAA-A91C-00FE007300FD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S72:AD72</xm:sqref>
        </x14:conditionalFormatting>
        <x14:conditionalFormatting xmlns:xm="http://schemas.microsoft.com/office/excel/2006/main">
          <x14:cfRule type="cellIs" priority="83" operator="greaterThan" id="{00680038-00BA-4450-A4B5-00C000AE0094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S74:AD74</xm:sqref>
        </x14:conditionalFormatting>
        <x14:conditionalFormatting xmlns:xm="http://schemas.microsoft.com/office/excel/2006/main">
          <x14:cfRule type="cellIs" priority="82" operator="greaterThan" id="{0076007D-0080-4AFF-A287-009400000042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S76:AD76</xm:sqref>
        </x14:conditionalFormatting>
        <x14:conditionalFormatting xmlns:xm="http://schemas.microsoft.com/office/excel/2006/main">
          <x14:cfRule type="cellIs" priority="81" operator="greaterThan" id="{00B10031-00C4-4EB4-949F-00050069009C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S77:AD77</xm:sqref>
        </x14:conditionalFormatting>
        <x14:conditionalFormatting xmlns:xm="http://schemas.microsoft.com/office/excel/2006/main">
          <x14:cfRule type="cellIs" priority="80" operator="greaterThan" id="{00F20062-0056-4F5E-9ABA-00FC002F0037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S77:AD77</xm:sqref>
        </x14:conditionalFormatting>
        <x14:conditionalFormatting xmlns:xm="http://schemas.microsoft.com/office/excel/2006/main">
          <x14:cfRule type="cellIs" priority="77" operator="greaterThan" id="{001E00BE-00E9-43DC-BA6F-00B100220005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S78:AD78</xm:sqref>
        </x14:conditionalFormatting>
        <x14:conditionalFormatting xmlns:xm="http://schemas.microsoft.com/office/excel/2006/main">
          <x14:cfRule type="cellIs" priority="74" operator="between" stopIfTrue="1" id="{006F0060-00EF-44D3-8608-0072005200EA}">
            <xm:f>-1000</xm:f>
            <xm:f>1000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AE46:AP46</xm:sqref>
        </x14:conditionalFormatting>
        <x14:conditionalFormatting xmlns:xm="http://schemas.microsoft.com/office/excel/2006/main">
          <x14:cfRule type="cellIs" priority="73" operator="between" stopIfTrue="1" id="{006100BE-009D-4E29-AF0F-006C00650059}">
            <xm:f>-80</xm:f>
            <xm:f>32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AE46:AP46</xm:sqref>
        </x14:conditionalFormatting>
        <x14:conditionalFormatting xmlns:xm="http://schemas.microsoft.com/office/excel/2006/main">
          <x14:cfRule type="cellIs" priority="72" operator="between" stopIfTrue="1" id="{0016001D-00A4-4811-B903-004200BA00CD}">
            <xm:f>-40</xm:f>
            <xm:f>16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AE46:AP46</xm:sqref>
        </x14:conditionalFormatting>
        <x14:conditionalFormatting xmlns:xm="http://schemas.microsoft.com/office/excel/2006/main">
          <x14:cfRule type="cellIs" priority="71" operator="between" stopIfTrue="1" id="{00A200C2-0029-4AB8-B386-006B00CF00C7}">
            <xm:f>-1000%</xm:f>
            <xm:f>1000%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AE41:AP41</xm:sqref>
        </x14:conditionalFormatting>
        <x14:conditionalFormatting xmlns:xm="http://schemas.microsoft.com/office/excel/2006/main">
          <x14:cfRule type="cellIs" priority="70" operator="between" stopIfTrue="1" id="{007D00BE-00EC-4224-AFCB-008C0034007C}">
            <xm:f>-20%</xm:f>
            <xm:f>20%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AE41:AP41</xm:sqref>
        </x14:conditionalFormatting>
        <x14:conditionalFormatting xmlns:xm="http://schemas.microsoft.com/office/excel/2006/main">
          <x14:cfRule type="cellIs" priority="69" operator="between" stopIfTrue="1" id="{009500DC-0048-4CC8-993C-008A002B0051}">
            <xm:f>-10%</xm:f>
            <xm:f>10%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AE41:AP41</xm:sqref>
        </x14:conditionalFormatting>
        <x14:conditionalFormatting xmlns:xm="http://schemas.microsoft.com/office/excel/2006/main">
          <x14:cfRule type="cellIs" priority="68" operator="greaterThan" stopIfTrue="1" id="{008A0029-00DE-47C3-8129-00C0001E0002}">
            <xm:f>0</xm:f>
            <x14:dxf>
              <fill>
                <patternFill patternType="solid">
                  <fgColor indexed="27"/>
                  <bgColor indexed="27"/>
                </patternFill>
              </fill>
            </x14:dxf>
          </x14:cfRule>
          <xm:sqref>AE253:AP355</xm:sqref>
        </x14:conditionalFormatting>
        <x14:conditionalFormatting xmlns:xm="http://schemas.microsoft.com/office/excel/2006/main">
          <x14:cfRule type="cellIs" priority="67" operator="greaterThan" id="{003A0008-00EF-45BE-B059-002D009500AD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AE54:AP57 AE50:AP51 AE62:AP62 AE64:AP64</xm:sqref>
        </x14:conditionalFormatting>
        <x14:conditionalFormatting xmlns:xm="http://schemas.microsoft.com/office/excel/2006/main">
          <x14:cfRule type="cellIs" priority="66" operator="between" stopIfTrue="1" id="{00D100C5-0048-4380-83EF-008900940024}">
            <xm:f>-1</xm:f>
            <xm:f>10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AE596:AP695</xm:sqref>
        </x14:conditionalFormatting>
        <x14:conditionalFormatting xmlns:xm="http://schemas.microsoft.com/office/excel/2006/main">
          <x14:cfRule type="cellIs" priority="65" operator="between" stopIfTrue="1" id="{009900D1-0028-4997-B015-004C004F0073}">
            <xm:f>-0.35</xm:f>
            <xm:f>0.15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AE596:AP695</xm:sqref>
        </x14:conditionalFormatting>
        <x14:conditionalFormatting xmlns:xm="http://schemas.microsoft.com/office/excel/2006/main">
          <x14:cfRule type="cellIs" priority="64" operator="between" stopIfTrue="1" id="{001C0094-00D6-496F-A9FA-00AD00910047}">
            <xm:f>-0.2</xm:f>
            <xm:f>0.1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AE596:AP695</xm:sqref>
        </x14:conditionalFormatting>
        <x14:conditionalFormatting xmlns:xm="http://schemas.microsoft.com/office/excel/2006/main">
          <x14:cfRule type="cellIs" priority="63" operator="greaterThan" id="{00D50064-008A-4AB1-9340-008200C1006B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AE251:AP251</xm:sqref>
        </x14:conditionalFormatting>
        <x14:conditionalFormatting xmlns:xm="http://schemas.microsoft.com/office/excel/2006/main">
          <x14:cfRule type="cellIs" priority="62" operator="greaterThan" id="{00A9006F-00E2-4F36-B2D6-001D00EE001E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AE727:AP727</xm:sqref>
        </x14:conditionalFormatting>
        <x14:conditionalFormatting xmlns:xm="http://schemas.microsoft.com/office/excel/2006/main">
          <x14:cfRule type="cellIs" priority="61" operator="greaterThan" id="{002B0061-00B5-46E4-956C-00E400BC0031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AE61:AP61</xm:sqref>
        </x14:conditionalFormatting>
        <x14:conditionalFormatting xmlns:xm="http://schemas.microsoft.com/office/excel/2006/main">
          <x14:cfRule type="cellIs" priority="60" operator="between" stopIfTrue="1" id="{005000D3-00C9-46E5-848C-0035000E0047}">
            <xm:f>-1</xm:f>
            <xm:f>10</xm:f>
            <x14:dxf>
              <fill>
                <patternFill patternType="solid">
                  <fgColor indexed="53"/>
                  <bgColor indexed="53"/>
                </patternFill>
              </fill>
            </x14:dxf>
          </x14:cfRule>
          <xm:sqref>AE382:AP383</xm:sqref>
        </x14:conditionalFormatting>
        <x14:conditionalFormatting xmlns:xm="http://schemas.microsoft.com/office/excel/2006/main">
          <x14:cfRule type="expression" priority="59" stopIfTrue="1" id="{00FD0011-00DF-44DF-BD36-007A0055008B}">
            <xm:f>AND(AE382&gt;=(ProdFac -0.25),AE382&lt;=(ProdFac+0.25))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AE382:AP383</xm:sqref>
        </x14:conditionalFormatting>
        <x14:conditionalFormatting xmlns:xm="http://schemas.microsoft.com/office/excel/2006/main">
          <x14:cfRule type="expression" priority="58" stopIfTrue="1" id="{004100AC-000A-4C10-A765-009B002E00CD}">
            <xm:f>AND(AE382&gt;=(ProdFac -0.15),AE382&lt;=(ProdFac+0.15))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AE382:AP383</xm:sqref>
        </x14:conditionalFormatting>
        <x14:conditionalFormatting xmlns:xm="http://schemas.microsoft.com/office/excel/2006/main">
          <x14:cfRule type="cellIs" priority="57" operator="greaterThan" id="{008D00D6-006A-4246-AC8E-0009009000C6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AE52:AP52</xm:sqref>
        </x14:conditionalFormatting>
        <x14:conditionalFormatting xmlns:xm="http://schemas.microsoft.com/office/excel/2006/main">
          <x14:cfRule type="cellIs" priority="55" operator="greaterThan" id="{006000AE-0016-46D5-9AF0-0043000C0079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AE55:AP56</xm:sqref>
        </x14:conditionalFormatting>
        <x14:conditionalFormatting xmlns:xm="http://schemas.microsoft.com/office/excel/2006/main">
          <x14:cfRule type="cellIs" priority="54" operator="greaterThan" id="{00D50047-00AD-4D08-9152-009C0029006B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AE55:AP55</xm:sqref>
        </x14:conditionalFormatting>
        <x14:conditionalFormatting xmlns:xm="http://schemas.microsoft.com/office/excel/2006/main">
          <x14:cfRule type="cellIs" priority="53" operator="greaterThan" id="{00B3002C-0084-4DED-B695-00D800E200DB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AE58:AP58</xm:sqref>
        </x14:conditionalFormatting>
        <x14:conditionalFormatting xmlns:xm="http://schemas.microsoft.com/office/excel/2006/main">
          <x14:cfRule type="cellIs" priority="49" operator="greaterThan" id="{001900E7-0035-44A0-8B94-005E00350014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AE65:AP65</xm:sqref>
        </x14:conditionalFormatting>
        <x14:conditionalFormatting xmlns:xm="http://schemas.microsoft.com/office/excel/2006/main">
          <x14:cfRule type="cellIs" priority="48" operator="greaterThan" id="{00AD0077-0025-4D41-9847-0077002B0041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AE65:AP65</xm:sqref>
        </x14:conditionalFormatting>
        <x14:conditionalFormatting xmlns:xm="http://schemas.microsoft.com/office/excel/2006/main">
          <x14:cfRule type="cellIs" priority="46" operator="greaterThan" id="{009C002B-003F-4DC1-B1A7-00F70013004E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AE68:AP69</xm:sqref>
        </x14:conditionalFormatting>
        <x14:conditionalFormatting xmlns:xm="http://schemas.microsoft.com/office/excel/2006/main">
          <x14:cfRule type="cellIs" priority="45" operator="greaterThan" id="{009C00C2-00B4-4B87-9028-008800030021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AE72:AP72</xm:sqref>
        </x14:conditionalFormatting>
        <x14:conditionalFormatting xmlns:xm="http://schemas.microsoft.com/office/excel/2006/main">
          <x14:cfRule type="cellIs" priority="44" operator="greaterThan" id="{009600A3-00DE-4A55-8782-00F6002000EA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AE74:AP74 AE76:AP76</xm:sqref>
        </x14:conditionalFormatting>
        <x14:conditionalFormatting xmlns:xm="http://schemas.microsoft.com/office/excel/2006/main">
          <x14:cfRule type="cellIs" priority="43" operator="greaterThan" id="{008E00F7-0024-473F-B606-00AD001A0009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AE77:AP77</xm:sqref>
        </x14:conditionalFormatting>
        <x14:conditionalFormatting xmlns:xm="http://schemas.microsoft.com/office/excel/2006/main">
          <x14:cfRule type="cellIs" priority="38" operator="greaterThan" id="{004F0095-0010-4C2E-9A06-00E400EF0037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AQ53:BB53</xm:sqref>
        </x14:conditionalFormatting>
        <x14:conditionalFormatting xmlns:xm="http://schemas.microsoft.com/office/excel/2006/main">
          <x14:cfRule type="cellIs" priority="37" operator="greaterThan" id="{00BB0037-0020-43D1-ACC9-005E001D0013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S53:AD53</xm:sqref>
        </x14:conditionalFormatting>
        <x14:conditionalFormatting xmlns:xm="http://schemas.microsoft.com/office/excel/2006/main">
          <x14:cfRule type="cellIs" priority="36" operator="greaterThan" id="{0014002C-00E8-490B-BCC9-0045002D0040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S53:AD53</xm:sqref>
        </x14:conditionalFormatting>
        <x14:conditionalFormatting xmlns:xm="http://schemas.microsoft.com/office/excel/2006/main">
          <x14:cfRule type="cellIs" priority="35" operator="greaterThan" id="{003500D0-0056-4BFD-8946-005F00D90002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AE53:AP53</xm:sqref>
        </x14:conditionalFormatting>
        <x14:conditionalFormatting xmlns:xm="http://schemas.microsoft.com/office/excel/2006/main">
          <x14:cfRule type="cellIs" priority="34" operator="greaterThan" id="{00D800C3-00C2-4AC4-98EA-002D00B40045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AQ60:BB60</xm:sqref>
        </x14:conditionalFormatting>
        <x14:conditionalFormatting xmlns:xm="http://schemas.microsoft.com/office/excel/2006/main">
          <x14:cfRule type="cellIs" priority="33" operator="greaterThan" id="{0081006C-00AA-4241-AEF1-0073002100DF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S60:AD60</xm:sqref>
        </x14:conditionalFormatting>
        <x14:conditionalFormatting xmlns:xm="http://schemas.microsoft.com/office/excel/2006/main">
          <x14:cfRule type="cellIs" priority="32" operator="greaterThan" id="{009D00F7-0044-429A-AA74-001700B200D7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S60:AD60</xm:sqref>
        </x14:conditionalFormatting>
        <x14:conditionalFormatting xmlns:xm="http://schemas.microsoft.com/office/excel/2006/main">
          <x14:cfRule type="cellIs" priority="31" operator="greaterThan" id="{00F20050-00AF-41AD-97A3-00DF0056001D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AE60:AP60</xm:sqref>
        </x14:conditionalFormatting>
        <x14:conditionalFormatting xmlns:xm="http://schemas.microsoft.com/office/excel/2006/main">
          <x14:cfRule type="cellIs" priority="30" operator="greaterThan" id="{001F0000-0029-4740-ACA9-0066007D0063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AQ59:BB59</xm:sqref>
        </x14:conditionalFormatting>
        <x14:conditionalFormatting xmlns:xm="http://schemas.microsoft.com/office/excel/2006/main">
          <x14:cfRule type="cellIs" priority="29" operator="greaterThan" id="{00F4000C-003D-461D-90DE-00D00073004A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S59:AD59</xm:sqref>
        </x14:conditionalFormatting>
        <x14:conditionalFormatting xmlns:xm="http://schemas.microsoft.com/office/excel/2006/main">
          <x14:cfRule type="cellIs" priority="28" operator="greaterThan" id="{00850026-00CF-4568-95AC-00D7002400EF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S59:AD59</xm:sqref>
        </x14:conditionalFormatting>
        <x14:conditionalFormatting xmlns:xm="http://schemas.microsoft.com/office/excel/2006/main">
          <x14:cfRule type="cellIs" priority="27" operator="greaterThan" id="{001800C5-00F0-4CB4-A0CE-00A000050025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AE59:AP59</xm:sqref>
        </x14:conditionalFormatting>
        <x14:conditionalFormatting xmlns:xm="http://schemas.microsoft.com/office/excel/2006/main">
          <x14:cfRule type="cellIs" priority="26" operator="greaterThan" id="{009E00CD-0040-4054-8B5B-0040002B006E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AQ63:BB63</xm:sqref>
        </x14:conditionalFormatting>
        <x14:conditionalFormatting xmlns:xm="http://schemas.microsoft.com/office/excel/2006/main">
          <x14:cfRule type="cellIs" priority="25" operator="greaterThan" id="{00CA00C4-0035-49DB-B888-0029009E00B3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S63:AD63</xm:sqref>
        </x14:conditionalFormatting>
        <x14:conditionalFormatting xmlns:xm="http://schemas.microsoft.com/office/excel/2006/main">
          <x14:cfRule type="cellIs" priority="24" operator="greaterThan" id="{00900047-007A-406B-82E1-0053009C0059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AE63:AP63</xm:sqref>
        </x14:conditionalFormatting>
        <x14:conditionalFormatting xmlns:xm="http://schemas.microsoft.com/office/excel/2006/main">
          <x14:cfRule type="cellIs" priority="23" operator="greaterThan" id="{0046004C-0028-4FD8-9B57-006300E7007F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AQ66:BB66</xm:sqref>
        </x14:conditionalFormatting>
        <x14:conditionalFormatting xmlns:xm="http://schemas.microsoft.com/office/excel/2006/main">
          <x14:cfRule type="cellIs" priority="22" operator="greaterThan" id="{007F0045-00C1-41CC-8DF5-00F4008C0053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AQ66:BB66</xm:sqref>
        </x14:conditionalFormatting>
        <x14:conditionalFormatting xmlns:xm="http://schemas.microsoft.com/office/excel/2006/main">
          <x14:cfRule type="cellIs" priority="21" operator="greaterThan" id="{00FD0004-0013-46A3-8D9F-004F006E005F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S66:AD66</xm:sqref>
        </x14:conditionalFormatting>
        <x14:conditionalFormatting xmlns:xm="http://schemas.microsoft.com/office/excel/2006/main">
          <x14:cfRule type="cellIs" priority="20" operator="greaterThan" id="{005100AB-0005-41D2-A360-00BE005800AF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S66:AD66</xm:sqref>
        </x14:conditionalFormatting>
        <x14:conditionalFormatting xmlns:xm="http://schemas.microsoft.com/office/excel/2006/main">
          <x14:cfRule type="cellIs" priority="19" operator="greaterThan" id="{0089000B-00D1-4036-A746-0085000E00ED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S66:AD66</xm:sqref>
        </x14:conditionalFormatting>
        <x14:conditionalFormatting xmlns:xm="http://schemas.microsoft.com/office/excel/2006/main">
          <x14:cfRule type="cellIs" priority="18" operator="greaterThan" id="{002000A8-0075-46C0-8F0E-003000FF005D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S66:AD66</xm:sqref>
        </x14:conditionalFormatting>
        <x14:conditionalFormatting xmlns:xm="http://schemas.microsoft.com/office/excel/2006/main">
          <x14:cfRule type="cellIs" priority="17" operator="greaterThan" id="{00BA0083-005F-430B-97F5-005A00F700E3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S66:AD66</xm:sqref>
        </x14:conditionalFormatting>
        <x14:conditionalFormatting xmlns:xm="http://schemas.microsoft.com/office/excel/2006/main">
          <x14:cfRule type="cellIs" priority="16" operator="greaterThan" id="{003400DA-0080-4A47-AA78-00D5004200B7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S66:AD66</xm:sqref>
        </x14:conditionalFormatting>
        <x14:conditionalFormatting xmlns:xm="http://schemas.microsoft.com/office/excel/2006/main">
          <x14:cfRule type="cellIs" priority="15" operator="greaterThan" id="{008F004D-0004-4331-85ED-00F90060008E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AE66:AP66</xm:sqref>
        </x14:conditionalFormatting>
        <x14:conditionalFormatting xmlns:xm="http://schemas.microsoft.com/office/excel/2006/main">
          <x14:cfRule type="cellIs" priority="14" operator="greaterThan" id="{00D500E4-0061-4CF2-BD84-00B8007D0003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AE66:AP66</xm:sqref>
        </x14:conditionalFormatting>
        <x14:conditionalFormatting xmlns:xm="http://schemas.microsoft.com/office/excel/2006/main">
          <x14:cfRule type="cellIs" priority="13" operator="greaterThan" id="{0054001E-00DF-409D-9E1F-005B003E0058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AQ67:BB67</xm:sqref>
        </x14:conditionalFormatting>
        <x14:conditionalFormatting xmlns:xm="http://schemas.microsoft.com/office/excel/2006/main">
          <x14:cfRule type="cellIs" priority="12" operator="greaterThan" id="{0001009D-00B8-4573-AED8-00DD00F30021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S67:AD67</xm:sqref>
        </x14:conditionalFormatting>
        <x14:conditionalFormatting xmlns:xm="http://schemas.microsoft.com/office/excel/2006/main">
          <x14:cfRule type="cellIs" priority="11" operator="greaterThan" id="{009E00D8-0012-419B-83C3-00C500960018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AE67:AP67</xm:sqref>
        </x14:conditionalFormatting>
        <x14:conditionalFormatting xmlns:xm="http://schemas.microsoft.com/office/excel/2006/main">
          <x14:cfRule type="cellIs" priority="10" operator="greaterThan" id="{004A0056-0046-4DF2-A0C5-00620091008F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AE71:BB71</xm:sqref>
        </x14:conditionalFormatting>
        <x14:conditionalFormatting xmlns:xm="http://schemas.microsoft.com/office/excel/2006/main">
          <x14:cfRule type="cellIs" priority="9" operator="greaterThan" id="{00B10077-00CC-4490-BA81-00AE00B10085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S71:AD71</xm:sqref>
        </x14:conditionalFormatting>
        <x14:conditionalFormatting xmlns:xm="http://schemas.microsoft.com/office/excel/2006/main">
          <x14:cfRule type="cellIs" priority="8" operator="greaterThan" id="{00240033-00B7-420C-B2DA-001A005400BF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AQ73:BB73</xm:sqref>
        </x14:conditionalFormatting>
        <x14:conditionalFormatting xmlns:xm="http://schemas.microsoft.com/office/excel/2006/main">
          <x14:cfRule type="cellIs" priority="7" operator="greaterThan" id="{00990087-0046-470A-BE76-006E00F8004D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S73:AD73</xm:sqref>
        </x14:conditionalFormatting>
        <x14:conditionalFormatting xmlns:xm="http://schemas.microsoft.com/office/excel/2006/main">
          <x14:cfRule type="cellIs" priority="6" operator="greaterThan" id="{00B50014-0070-4430-8519-001A00E900D7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AE73:AP73</xm:sqref>
        </x14:conditionalFormatting>
        <x14:conditionalFormatting xmlns:xm="http://schemas.microsoft.com/office/excel/2006/main">
          <x14:cfRule type="cellIs" priority="5" operator="greaterThan" id="{004D0063-004E-488E-ADC9-00D700C20021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AQ75:BB75</xm:sqref>
        </x14:conditionalFormatting>
        <x14:conditionalFormatting xmlns:xm="http://schemas.microsoft.com/office/excel/2006/main">
          <x14:cfRule type="cellIs" priority="4" operator="greaterThan" id="{008200D4-00B2-4834-B434-007F007D00A3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S75:AD75</xm:sqref>
        </x14:conditionalFormatting>
        <x14:conditionalFormatting xmlns:xm="http://schemas.microsoft.com/office/excel/2006/main">
          <x14:cfRule type="cellIs" priority="3" operator="greaterThan" id="{0060004D-00F1-4E88-BCCD-006A004200AA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AE75:AP75</xm:sqref>
        </x14:conditionalFormatting>
        <x14:conditionalFormatting xmlns:xm="http://schemas.microsoft.com/office/excel/2006/main">
          <x14:cfRule type="cellIs" priority="2" operator="greaterThan" id="{00F800C0-003D-44D7-BF4C-0029006700DB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AE79:BB79</xm:sqref>
        </x14:conditionalFormatting>
        <x14:conditionalFormatting xmlns:xm="http://schemas.microsoft.com/office/excel/2006/main">
          <x14:cfRule type="cellIs" priority="1" operator="greaterThan" id="{008900DA-000E-4BE6-A15C-00AA009700FF}">
            <xm:f>0</xm:f>
            <x14:dxf>
              <fill>
                <patternFill patternType="solid">
                  <fgColor theme="6" tint="0.79995117038483843"/>
                  <bgColor theme="6" tint="0.79995117038483843"/>
                </patternFill>
              </fill>
            </x14:dxf>
          </x14:cfRule>
          <xm:sqref>S79:AD79</xm:sqref>
        </x14:conditionalFormatting>
      </x14:conditionalFormattings>
    </ext>
    <ext uri="{CCE6A557-97BC-4b89-ADB6-D9C93CAAB3DF}">
      <x14:dataValidations xmlns:xm="http://schemas.microsoft.com/office/excel/2006/main" count="8" disablePrompts="0">
        <x14:dataValidation xr:uid="{00B50042-000C-490B-BA87-00380059008B}" type="list" allowBlank="1" errorStyle="stop" imeMode="noControl" operator="between" showDropDown="0" showErrorMessage="1" showInputMessage="1">
          <x14:formula1>
            <xm:f>MSSD445</xm:f>
          </x14:formula1>
          <xm:sqref>P391:P490 P596:P695</xm:sqref>
        </x14:dataValidation>
        <x14:dataValidation xr:uid="{00790037-00B6-469E-92CA-006900AC004E}" type="list" allowBlank="1" errorStyle="stop" imeMode="noControl" operator="between" showDropDown="0" showErrorMessage="1" showInputMessage="1">
          <x14:formula1>
            <xm:f>Roles</xm:f>
          </x14:formula1>
          <xm:sqref>O385 O252:O253 N253 O375:O376 O356:O372 O380</xm:sqref>
        </x14:dataValidation>
        <x14:dataValidation xr:uid="{009D00ED-0044-499E-BEE4-00840060001D}" type="list" allowBlank="1" errorStyle="stop" imeMode="noControl" operator="between" showDropDown="0" showErrorMessage="1" showInputMessage="1">
          <x14:formula1>
            <xm:f>Domain</xm:f>
          </x14:formula1>
          <xm:sqref>C14:C37 C50:C251</xm:sqref>
        </x14:dataValidation>
        <x14:dataValidation xr:uid="{0031004A-0005-40A5-9F60-002B009700DB}" type="list" allowBlank="1" errorStyle="stop" imeMode="noControl" operator="between" showDropDown="0" showErrorMessage="1" showInputMessage="1">
          <x14:formula1>
            <xm:f>$B$13:$B$37</xm:f>
          </x14:formula1>
          <xm:sqref>P39</xm:sqref>
        </x14:dataValidation>
        <x14:dataValidation xr:uid="{00DE0020-0033-4E8F-A7E4-00F10083005F}" type="list" allowBlank="1" errorStyle="stop" imeMode="noControl" operator="between" showDropDown="0" showErrorMessage="1" showInputMessage="1">
          <x14:formula1>
            <xm:f>Member</xm:f>
          </x14:formula1>
          <xm:sqref>P43 P50:P251</xm:sqref>
        </x14:dataValidation>
        <x14:dataValidation xr:uid="{005D00F6-00EC-4840-96B1-00B5008900DF}" type="list" allowBlank="1" errorStyle="stop" imeMode="noControl" operator="between" showDropDown="0" showErrorMessage="1" showInputMessage="1">
          <x14:formula1>
            <xm:f>Running</xm:f>
          </x14:formula1>
          <xm:sqref>E14:E37 E50:E251</xm:sqref>
        </x14:dataValidation>
        <x14:dataValidation xr:uid="{009A0088-003F-4EBE-A07D-0052007A004C}" type="list" allowBlank="1" errorStyle="stop" imeMode="noControl" operator="between" showDropDown="0" showErrorMessage="1" showInputMessage="1">
          <x14:formula1>
            <xm:f>yn_dropdown</xm:f>
          </x14:formula1>
          <xm:sqref>F43</xm:sqref>
        </x14:dataValidation>
        <x14:dataValidation xr:uid="{001700AD-00A6-4DB8-8192-005B00B300D6}" type="list" allowBlank="1" errorStyle="stop" imeMode="noControl" operator="between" showDropDown="0" showErrorMessage="1" showInputMessage="1">
          <x14:formula1>
            <xm:f>OrderType</xm:f>
          </x14:formula1>
          <xm:sqref>D50:D251</xm:sqref>
        </x14:dataValidation>
      </x14:dataValidations>
    </ext>
  </extLst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<ct:contentTypeSchema ct:_="" ma:_="" ma:contentTypeName="Document" ma:contentTypeID="0x010100CA924EBAF02FEF449F27AA0D7754DF81" ma:contentTypeVersion="0" ma:contentTypeDescription="Create a new document." ma:contentTypeScope="" ma:versionID="13c9dc49be4703a4eb648362d139bde2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2fd8e0f314e585cf0bb67fe635d2c19f" ns2:_="" ns3:_="" xmlns:xsd="http://www.w3.org/2001/XMLSchema" xmlns:xs="http://www.w3.org/2001/XMLSchema" xmlns:p="http://schemas.microsoft.com/office/2006/metadata/properties" xmlns:ns2="8d4e1409-8a4a-40ef-9e6f-fe79b79c0da2" xmlns:ns3="$ListId:Shared Documents1;">
<xsd:import namespace="8d4e1409-8a4a-40ef-9e6f-fe79b79c0da2"/>
<xsd:import namespace="$ListId:Shared Documents1;"/>
<xsd:element name="properties">
<xsd:complexType>
<xsd:sequence>
<xsd:element name="documentManagement">
<xsd:complexType>
<xsd:all>
<xsd:element ref="ns2:Description" minOccurs="0"/>
<xsd:element ref="ns3:Status" minOccurs="0"/>
</xsd:all>
</xsd:complexType>
</xsd:element>
</xsd:sequence>
</xsd:complexType>
</xsd:element>
</xsd:schema>
<xsd:schema targetNamespace="8d4e1409-8a4a-40ef-9e6f-fe79b79c0da2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escription" ma:index="8" nillable="true" ma:displayName="Description" ma:internalName="Description">
<xsd:simpleType>
<xsd:restriction base="dms:Text">
<xsd:maxLength value="255"/>
</xsd:restriction>
</xsd:simpleType>
</xsd:element>
</xsd:schema>
<xsd:schema targetNamespace="$ListId:Shared Documents1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Status" ma:index="9" nillable="true" ma:displayName="Status" ma:default="Standard" ma:format="Dropdown" ma:internalName="Status">
<xsd:simpleType>
<xsd:restriction base="dms:Choice">
<xsd:enumeration value="Standard"/>
<xsd:enumeration value="Importan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Status xmlns="$ListId:Shared Documents1;">Standard</Status><Description xmlns="8d4e1409-8a4a-40ef-9e6f-fe79b79c0da2" xsi:nil="true"/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D36B2B-72DF-47FC-A725-ACD0176B42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e1409-8a4a-40ef-9e6f-fe79b79c0da2"/>
    <ds:schemaRef ds:uri="$ListId:Shared Documents1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FA99BF-FF52-4980-AAD5-A4792FB0B342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8d4e1409-8a4a-40ef-9e6f-fe79b79c0da2"/>
    <ds:schemaRef ds:uri="http://purl.org/dc/terms/"/>
    <ds:schemaRef ds:uri="http://schemas.openxmlformats.org/package/2006/metadata/core-properties"/>
    <ds:schemaRef ds:uri="$ListId:Shared Documents1;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9110C6C-3B31-4B44-B648-E9D2255DCD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1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2023-04-03T12:31:30Z</dcterms:created>
  <dc:creator>Törnroth Jonas</dc:creator>
  <dcterms:modified xsi:type="dcterms:W3CDTF">2023-04-28T10:33:50Z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0x01010066D47812F7104C43A61798466DB3C3ED</vt:lpwstr>
  </property>
</Properties>
</file>