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53ed4f99b25f5a/Documents/GitHub/Excel-EDA-Projects/Recomendation Engine Project 3/"/>
    </mc:Choice>
  </mc:AlternateContent>
  <xr:revisionPtr revIDLastSave="2" documentId="8_{ECDCEB68-8B07-428F-83A9-98F415EC6A4D}" xr6:coauthVersionLast="47" xr6:coauthVersionMax="47" xr10:uidLastSave="{7CAC9B3E-25E8-40BB-9659-828B3B3DE65C}"/>
  <bookViews>
    <workbookView xWindow="-120" yWindow="-120" windowWidth="20730" windowHeight="11310" xr2:uid="{292AA46D-F22E-4B59-9703-1D11BBF07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6" i="1" l="1"/>
  <c r="AE205" i="1"/>
  <c r="S205" i="1"/>
  <c r="L205" i="1"/>
  <c r="AE204" i="1"/>
  <c r="S204" i="1"/>
  <c r="L204" i="1"/>
  <c r="AE203" i="1"/>
  <c r="S203" i="1"/>
  <c r="L203" i="1"/>
  <c r="AE202" i="1"/>
  <c r="Y202" i="1"/>
  <c r="S202" i="1"/>
  <c r="L202" i="1"/>
  <c r="Y201" i="1"/>
  <c r="I198" i="1"/>
  <c r="AE198" i="1" s="1"/>
  <c r="G198" i="1"/>
  <c r="H198" i="1" s="1"/>
  <c r="Y198" i="1" s="1"/>
  <c r="E198" i="1"/>
  <c r="F198" i="1" s="1"/>
  <c r="C198" i="1"/>
  <c r="D198" i="1" s="1"/>
  <c r="I197" i="1"/>
  <c r="AG197" i="1" s="1"/>
  <c r="G197" i="1"/>
  <c r="H197" i="1" s="1"/>
  <c r="X197" i="1" s="1"/>
  <c r="E197" i="1"/>
  <c r="F197" i="1" s="1"/>
  <c r="S197" i="1" s="1"/>
  <c r="C197" i="1"/>
  <c r="D197" i="1" s="1"/>
  <c r="N197" i="1" s="1"/>
  <c r="I196" i="1"/>
  <c r="AE196" i="1" s="1"/>
  <c r="G196" i="1"/>
  <c r="H196" i="1" s="1"/>
  <c r="Y196" i="1" s="1"/>
  <c r="E196" i="1"/>
  <c r="F196" i="1" s="1"/>
  <c r="C196" i="1"/>
  <c r="D196" i="1" s="1"/>
  <c r="I195" i="1"/>
  <c r="AE195" i="1" s="1"/>
  <c r="G195" i="1"/>
  <c r="H195" i="1" s="1"/>
  <c r="X195" i="1" s="1"/>
  <c r="E195" i="1"/>
  <c r="F195" i="1" s="1"/>
  <c r="V195" i="1" s="1"/>
  <c r="C195" i="1"/>
  <c r="D195" i="1" s="1"/>
  <c r="I194" i="1"/>
  <c r="AE194" i="1" s="1"/>
  <c r="G194" i="1"/>
  <c r="H194" i="1" s="1"/>
  <c r="X194" i="1" s="1"/>
  <c r="E194" i="1"/>
  <c r="F194" i="1" s="1"/>
  <c r="T194" i="1" s="1"/>
  <c r="C194" i="1"/>
  <c r="D194" i="1" s="1"/>
  <c r="N194" i="1" s="1"/>
  <c r="I193" i="1"/>
  <c r="AE193" i="1" s="1"/>
  <c r="G193" i="1"/>
  <c r="H193" i="1" s="1"/>
  <c r="X193" i="1" s="1"/>
  <c r="E193" i="1"/>
  <c r="F193" i="1" s="1"/>
  <c r="T193" i="1" s="1"/>
  <c r="C193" i="1"/>
  <c r="D193" i="1" s="1"/>
  <c r="N193" i="1" s="1"/>
  <c r="I192" i="1"/>
  <c r="AE192" i="1" s="1"/>
  <c r="G192" i="1"/>
  <c r="H192" i="1" s="1"/>
  <c r="E192" i="1"/>
  <c r="F192" i="1" s="1"/>
  <c r="T192" i="1" s="1"/>
  <c r="C192" i="1"/>
  <c r="D192" i="1" s="1"/>
  <c r="P192" i="1" s="1"/>
  <c r="I191" i="1"/>
  <c r="AE191" i="1" s="1"/>
  <c r="G191" i="1"/>
  <c r="H191" i="1" s="1"/>
  <c r="E191" i="1"/>
  <c r="F191" i="1" s="1"/>
  <c r="T191" i="1" s="1"/>
  <c r="C191" i="1"/>
  <c r="D191" i="1" s="1"/>
  <c r="P191" i="1" s="1"/>
  <c r="I190" i="1"/>
  <c r="AE190" i="1" s="1"/>
  <c r="G190" i="1"/>
  <c r="H190" i="1" s="1"/>
  <c r="E190" i="1"/>
  <c r="F190" i="1" s="1"/>
  <c r="T190" i="1" s="1"/>
  <c r="C190" i="1"/>
  <c r="D190" i="1" s="1"/>
  <c r="N190" i="1" s="1"/>
  <c r="I189" i="1"/>
  <c r="AE189" i="1" s="1"/>
  <c r="G189" i="1"/>
  <c r="H189" i="1" s="1"/>
  <c r="X189" i="1" s="1"/>
  <c r="E189" i="1"/>
  <c r="F189" i="1" s="1"/>
  <c r="T189" i="1" s="1"/>
  <c r="C189" i="1"/>
  <c r="D189" i="1" s="1"/>
  <c r="N189" i="1" s="1"/>
  <c r="I188" i="1"/>
  <c r="AE188" i="1" s="1"/>
  <c r="G188" i="1"/>
  <c r="H188" i="1" s="1"/>
  <c r="X188" i="1" s="1"/>
  <c r="E188" i="1"/>
  <c r="F188" i="1" s="1"/>
  <c r="V188" i="1" s="1"/>
  <c r="C188" i="1"/>
  <c r="D188" i="1" s="1"/>
  <c r="I187" i="1"/>
  <c r="AE187" i="1" s="1"/>
  <c r="G187" i="1"/>
  <c r="H187" i="1" s="1"/>
  <c r="E187" i="1"/>
  <c r="F187" i="1" s="1"/>
  <c r="V187" i="1" s="1"/>
  <c r="C187" i="1"/>
  <c r="D187" i="1" s="1"/>
  <c r="I186" i="1"/>
  <c r="AE186" i="1" s="1"/>
  <c r="G186" i="1"/>
  <c r="H186" i="1" s="1"/>
  <c r="X186" i="1" s="1"/>
  <c r="E186" i="1"/>
  <c r="F186" i="1" s="1"/>
  <c r="T186" i="1" s="1"/>
  <c r="C186" i="1"/>
  <c r="D186" i="1" s="1"/>
  <c r="N186" i="1" s="1"/>
  <c r="I185" i="1"/>
  <c r="AE185" i="1" s="1"/>
  <c r="G185" i="1"/>
  <c r="H185" i="1" s="1"/>
  <c r="X185" i="1" s="1"/>
  <c r="E185" i="1"/>
  <c r="F185" i="1" s="1"/>
  <c r="T185" i="1" s="1"/>
  <c r="C185" i="1"/>
  <c r="D185" i="1" s="1"/>
  <c r="I184" i="1"/>
  <c r="AE184" i="1" s="1"/>
  <c r="G184" i="1"/>
  <c r="H184" i="1" s="1"/>
  <c r="E184" i="1"/>
  <c r="F184" i="1" s="1"/>
  <c r="T184" i="1" s="1"/>
  <c r="C184" i="1"/>
  <c r="D184" i="1" s="1"/>
  <c r="P184" i="1" s="1"/>
  <c r="I183" i="1"/>
  <c r="AE183" i="1" s="1"/>
  <c r="G183" i="1"/>
  <c r="H183" i="1" s="1"/>
  <c r="E183" i="1"/>
  <c r="F183" i="1" s="1"/>
  <c r="T183" i="1" s="1"/>
  <c r="C183" i="1"/>
  <c r="D183" i="1" s="1"/>
  <c r="P183" i="1" s="1"/>
  <c r="I182" i="1"/>
  <c r="AE182" i="1" s="1"/>
  <c r="G182" i="1"/>
  <c r="H182" i="1" s="1"/>
  <c r="E182" i="1"/>
  <c r="F182" i="1" s="1"/>
  <c r="T182" i="1" s="1"/>
  <c r="C182" i="1"/>
  <c r="D182" i="1" s="1"/>
  <c r="N182" i="1" s="1"/>
  <c r="I181" i="1"/>
  <c r="AE181" i="1" s="1"/>
  <c r="G181" i="1"/>
  <c r="H181" i="1" s="1"/>
  <c r="X181" i="1" s="1"/>
  <c r="E181" i="1"/>
  <c r="F181" i="1" s="1"/>
  <c r="T181" i="1" s="1"/>
  <c r="C181" i="1"/>
  <c r="D181" i="1" s="1"/>
  <c r="N181" i="1" s="1"/>
  <c r="I180" i="1"/>
  <c r="G180" i="1"/>
  <c r="H180" i="1" s="1"/>
  <c r="E180" i="1"/>
  <c r="F180" i="1" s="1"/>
  <c r="C180" i="1"/>
  <c r="D180" i="1" s="1"/>
  <c r="M180" i="1" s="1"/>
  <c r="I179" i="1"/>
  <c r="AE179" i="1" s="1"/>
  <c r="G179" i="1"/>
  <c r="H179" i="1" s="1"/>
  <c r="E179" i="1"/>
  <c r="F179" i="1" s="1"/>
  <c r="C179" i="1"/>
  <c r="D179" i="1" s="1"/>
  <c r="N179" i="1" s="1"/>
  <c r="I178" i="1"/>
  <c r="AG178" i="1" s="1"/>
  <c r="G178" i="1"/>
  <c r="H178" i="1" s="1"/>
  <c r="X178" i="1" s="1"/>
  <c r="E178" i="1"/>
  <c r="F178" i="1" s="1"/>
  <c r="C178" i="1"/>
  <c r="D178" i="1" s="1"/>
  <c r="I177" i="1"/>
  <c r="AH177" i="1" s="1"/>
  <c r="G177" i="1"/>
  <c r="H177" i="1" s="1"/>
  <c r="Y177" i="1" s="1"/>
  <c r="E177" i="1"/>
  <c r="F177" i="1" s="1"/>
  <c r="C177" i="1"/>
  <c r="D177" i="1" s="1"/>
  <c r="I176" i="1"/>
  <c r="AF176" i="1" s="1"/>
  <c r="G176" i="1"/>
  <c r="H176" i="1" s="1"/>
  <c r="Y176" i="1" s="1"/>
  <c r="E176" i="1"/>
  <c r="F176" i="1" s="1"/>
  <c r="C176" i="1"/>
  <c r="D176" i="1" s="1"/>
  <c r="I175" i="1"/>
  <c r="AE175" i="1" s="1"/>
  <c r="G175" i="1"/>
  <c r="H175" i="1" s="1"/>
  <c r="E175" i="1"/>
  <c r="F175" i="1" s="1"/>
  <c r="C175" i="1"/>
  <c r="D175" i="1" s="1"/>
  <c r="I174" i="1"/>
  <c r="AF174" i="1" s="1"/>
  <c r="G174" i="1"/>
  <c r="H174" i="1" s="1"/>
  <c r="Y174" i="1" s="1"/>
  <c r="E174" i="1"/>
  <c r="F174" i="1" s="1"/>
  <c r="S174" i="1" s="1"/>
  <c r="C174" i="1"/>
  <c r="D174" i="1" s="1"/>
  <c r="I173" i="1"/>
  <c r="AE173" i="1" s="1"/>
  <c r="G173" i="1"/>
  <c r="H173" i="1" s="1"/>
  <c r="E173" i="1"/>
  <c r="F173" i="1" s="1"/>
  <c r="C173" i="1"/>
  <c r="D173" i="1" s="1"/>
  <c r="O173" i="1" s="1"/>
  <c r="I172" i="1"/>
  <c r="AF172" i="1" s="1"/>
  <c r="G172" i="1"/>
  <c r="H172" i="1" s="1"/>
  <c r="E172" i="1"/>
  <c r="F172" i="1" s="1"/>
  <c r="V172" i="1" s="1"/>
  <c r="C172" i="1"/>
  <c r="D172" i="1" s="1"/>
  <c r="N172" i="1" s="1"/>
  <c r="I171" i="1"/>
  <c r="AH171" i="1" s="1"/>
  <c r="G171" i="1"/>
  <c r="H171" i="1" s="1"/>
  <c r="Y171" i="1" s="1"/>
  <c r="E171" i="1"/>
  <c r="F171" i="1" s="1"/>
  <c r="C171" i="1"/>
  <c r="D171" i="1" s="1"/>
  <c r="N171" i="1" s="1"/>
  <c r="I170" i="1"/>
  <c r="AF170" i="1" s="1"/>
  <c r="G170" i="1"/>
  <c r="H170" i="1" s="1"/>
  <c r="Y170" i="1" s="1"/>
  <c r="E170" i="1"/>
  <c r="F170" i="1" s="1"/>
  <c r="V170" i="1" s="1"/>
  <c r="C170" i="1"/>
  <c r="D170" i="1" s="1"/>
  <c r="I169" i="1"/>
  <c r="AH169" i="1" s="1"/>
  <c r="G169" i="1"/>
  <c r="H169" i="1" s="1"/>
  <c r="Y169" i="1" s="1"/>
  <c r="E169" i="1"/>
  <c r="F169" i="1" s="1"/>
  <c r="T169" i="1" s="1"/>
  <c r="C169" i="1"/>
  <c r="D169" i="1" s="1"/>
  <c r="N169" i="1" s="1"/>
  <c r="I168" i="1"/>
  <c r="AF168" i="1" s="1"/>
  <c r="G168" i="1"/>
  <c r="H168" i="1" s="1"/>
  <c r="Y168" i="1" s="1"/>
  <c r="E168" i="1"/>
  <c r="F168" i="1" s="1"/>
  <c r="U168" i="1" s="1"/>
  <c r="C168" i="1"/>
  <c r="D168" i="1" s="1"/>
  <c r="I167" i="1"/>
  <c r="AE167" i="1" s="1"/>
  <c r="G167" i="1"/>
  <c r="H167" i="1" s="1"/>
  <c r="X167" i="1" s="1"/>
  <c r="E167" i="1"/>
  <c r="F167" i="1" s="1"/>
  <c r="S167" i="1" s="1"/>
  <c r="C167" i="1"/>
  <c r="D167" i="1" s="1"/>
  <c r="M167" i="1" s="1"/>
  <c r="I166" i="1"/>
  <c r="AE166" i="1" s="1"/>
  <c r="G166" i="1"/>
  <c r="H166" i="1" s="1"/>
  <c r="Y166" i="1" s="1"/>
  <c r="E166" i="1"/>
  <c r="F166" i="1" s="1"/>
  <c r="U166" i="1" s="1"/>
  <c r="C166" i="1"/>
  <c r="D166" i="1" s="1"/>
  <c r="I165" i="1"/>
  <c r="AE165" i="1" s="1"/>
  <c r="G165" i="1"/>
  <c r="H165" i="1" s="1"/>
  <c r="X165" i="1" s="1"/>
  <c r="E165" i="1"/>
  <c r="F165" i="1" s="1"/>
  <c r="S165" i="1" s="1"/>
  <c r="C165" i="1"/>
  <c r="D165" i="1" s="1"/>
  <c r="M165" i="1" s="1"/>
  <c r="I164" i="1"/>
  <c r="AE164" i="1" s="1"/>
  <c r="G164" i="1"/>
  <c r="H164" i="1" s="1"/>
  <c r="Y164" i="1" s="1"/>
  <c r="E164" i="1"/>
  <c r="F164" i="1" s="1"/>
  <c r="U164" i="1" s="1"/>
  <c r="C164" i="1"/>
  <c r="D164" i="1" s="1"/>
  <c r="L153" i="1"/>
  <c r="AE152" i="1"/>
  <c r="S152" i="1"/>
  <c r="L152" i="1"/>
  <c r="AE151" i="1"/>
  <c r="S151" i="1"/>
  <c r="L151" i="1"/>
  <c r="AE150" i="1"/>
  <c r="S150" i="1"/>
  <c r="L150" i="1"/>
  <c r="AE149" i="1"/>
  <c r="Y149" i="1"/>
  <c r="S149" i="1"/>
  <c r="L149" i="1"/>
  <c r="Y148" i="1"/>
  <c r="I145" i="1"/>
  <c r="AE145" i="1" s="1"/>
  <c r="G145" i="1"/>
  <c r="H145" i="1" s="1"/>
  <c r="E145" i="1"/>
  <c r="F145" i="1" s="1"/>
  <c r="C145" i="1"/>
  <c r="D145" i="1" s="1"/>
  <c r="P145" i="1" s="1"/>
  <c r="I144" i="1"/>
  <c r="AH144" i="1" s="1"/>
  <c r="G144" i="1"/>
  <c r="H144" i="1" s="1"/>
  <c r="X144" i="1" s="1"/>
  <c r="E144" i="1"/>
  <c r="F144" i="1" s="1"/>
  <c r="C144" i="1"/>
  <c r="D144" i="1" s="1"/>
  <c r="I143" i="1"/>
  <c r="AE143" i="1" s="1"/>
  <c r="G143" i="1"/>
  <c r="H143" i="1" s="1"/>
  <c r="E143" i="1"/>
  <c r="F143" i="1" s="1"/>
  <c r="V143" i="1" s="1"/>
  <c r="C143" i="1"/>
  <c r="D143" i="1" s="1"/>
  <c r="P143" i="1" s="1"/>
  <c r="I142" i="1"/>
  <c r="AH142" i="1" s="1"/>
  <c r="G142" i="1"/>
  <c r="H142" i="1" s="1"/>
  <c r="E142" i="1"/>
  <c r="F142" i="1" s="1"/>
  <c r="U142" i="1" s="1"/>
  <c r="C142" i="1"/>
  <c r="D142" i="1" s="1"/>
  <c r="O142" i="1" s="1"/>
  <c r="I141" i="1"/>
  <c r="AE141" i="1" s="1"/>
  <c r="G141" i="1"/>
  <c r="H141" i="1" s="1"/>
  <c r="Y141" i="1" s="1"/>
  <c r="E141" i="1"/>
  <c r="F141" i="1" s="1"/>
  <c r="C141" i="1"/>
  <c r="D141" i="1" s="1"/>
  <c r="P141" i="1" s="1"/>
  <c r="I140" i="1"/>
  <c r="AH140" i="1" s="1"/>
  <c r="G140" i="1"/>
  <c r="H140" i="1" s="1"/>
  <c r="E140" i="1"/>
  <c r="F140" i="1" s="1"/>
  <c r="C140" i="1"/>
  <c r="D140" i="1" s="1"/>
  <c r="O140" i="1" s="1"/>
  <c r="I139" i="1"/>
  <c r="AE139" i="1" s="1"/>
  <c r="G139" i="1"/>
  <c r="H139" i="1" s="1"/>
  <c r="E139" i="1"/>
  <c r="F139" i="1" s="1"/>
  <c r="V139" i="1" s="1"/>
  <c r="C139" i="1"/>
  <c r="D139" i="1" s="1"/>
  <c r="M139" i="1" s="1"/>
  <c r="I138" i="1"/>
  <c r="AH138" i="1" s="1"/>
  <c r="G138" i="1"/>
  <c r="H138" i="1" s="1"/>
  <c r="E138" i="1"/>
  <c r="F138" i="1" s="1"/>
  <c r="U138" i="1" s="1"/>
  <c r="C138" i="1"/>
  <c r="D138" i="1" s="1"/>
  <c r="O138" i="1" s="1"/>
  <c r="I137" i="1"/>
  <c r="AE137" i="1" s="1"/>
  <c r="G137" i="1"/>
  <c r="H137" i="1" s="1"/>
  <c r="Y137" i="1" s="1"/>
  <c r="E137" i="1"/>
  <c r="F137" i="1" s="1"/>
  <c r="S137" i="1" s="1"/>
  <c r="C137" i="1"/>
  <c r="D137" i="1" s="1"/>
  <c r="P137" i="1" s="1"/>
  <c r="I136" i="1"/>
  <c r="AH136" i="1" s="1"/>
  <c r="G136" i="1"/>
  <c r="H136" i="1" s="1"/>
  <c r="X136" i="1" s="1"/>
  <c r="E136" i="1"/>
  <c r="F136" i="1" s="1"/>
  <c r="C136" i="1"/>
  <c r="D136" i="1" s="1"/>
  <c r="I135" i="1"/>
  <c r="AH135" i="1" s="1"/>
  <c r="G135" i="1"/>
  <c r="H135" i="1" s="1"/>
  <c r="Y135" i="1" s="1"/>
  <c r="E135" i="1"/>
  <c r="F135" i="1" s="1"/>
  <c r="U135" i="1" s="1"/>
  <c r="C135" i="1"/>
  <c r="D135" i="1" s="1"/>
  <c r="N135" i="1" s="1"/>
  <c r="I134" i="1"/>
  <c r="AF134" i="1" s="1"/>
  <c r="G134" i="1"/>
  <c r="H134" i="1" s="1"/>
  <c r="E134" i="1"/>
  <c r="F134" i="1" s="1"/>
  <c r="V134" i="1" s="1"/>
  <c r="C134" i="1"/>
  <c r="D134" i="1" s="1"/>
  <c r="I133" i="1"/>
  <c r="AH133" i="1" s="1"/>
  <c r="G133" i="1"/>
  <c r="H133" i="1" s="1"/>
  <c r="E133" i="1"/>
  <c r="F133" i="1" s="1"/>
  <c r="C133" i="1"/>
  <c r="D133" i="1" s="1"/>
  <c r="N133" i="1" s="1"/>
  <c r="I132" i="1"/>
  <c r="AF132" i="1" s="1"/>
  <c r="G132" i="1"/>
  <c r="H132" i="1" s="1"/>
  <c r="Y132" i="1" s="1"/>
  <c r="E132" i="1"/>
  <c r="F132" i="1" s="1"/>
  <c r="C132" i="1"/>
  <c r="D132" i="1" s="1"/>
  <c r="O132" i="1" s="1"/>
  <c r="I131" i="1"/>
  <c r="AE131" i="1" s="1"/>
  <c r="G131" i="1"/>
  <c r="H131" i="1" s="1"/>
  <c r="Y131" i="1" s="1"/>
  <c r="E131" i="1"/>
  <c r="F131" i="1" s="1"/>
  <c r="V131" i="1" s="1"/>
  <c r="C131" i="1"/>
  <c r="D131" i="1" s="1"/>
  <c r="N131" i="1" s="1"/>
  <c r="I130" i="1"/>
  <c r="AE130" i="1" s="1"/>
  <c r="G130" i="1"/>
  <c r="H130" i="1" s="1"/>
  <c r="E130" i="1"/>
  <c r="F130" i="1" s="1"/>
  <c r="C130" i="1"/>
  <c r="D130" i="1" s="1"/>
  <c r="N130" i="1" s="1"/>
  <c r="I129" i="1"/>
  <c r="AE129" i="1" s="1"/>
  <c r="G129" i="1"/>
  <c r="H129" i="1" s="1"/>
  <c r="Y129" i="1" s="1"/>
  <c r="E129" i="1"/>
  <c r="F129" i="1" s="1"/>
  <c r="V129" i="1" s="1"/>
  <c r="C129" i="1"/>
  <c r="D129" i="1" s="1"/>
  <c r="I128" i="1"/>
  <c r="AE128" i="1" s="1"/>
  <c r="G128" i="1"/>
  <c r="H128" i="1" s="1"/>
  <c r="E128" i="1"/>
  <c r="F128" i="1" s="1"/>
  <c r="C128" i="1"/>
  <c r="D128" i="1" s="1"/>
  <c r="N128" i="1" s="1"/>
  <c r="I127" i="1"/>
  <c r="AE127" i="1" s="1"/>
  <c r="G127" i="1"/>
  <c r="H127" i="1" s="1"/>
  <c r="Y127" i="1" s="1"/>
  <c r="E127" i="1"/>
  <c r="F127" i="1" s="1"/>
  <c r="V127" i="1" s="1"/>
  <c r="C127" i="1"/>
  <c r="D127" i="1" s="1"/>
  <c r="N127" i="1" s="1"/>
  <c r="I126" i="1"/>
  <c r="AE126" i="1" s="1"/>
  <c r="G126" i="1"/>
  <c r="H126" i="1" s="1"/>
  <c r="E126" i="1"/>
  <c r="F126" i="1" s="1"/>
  <c r="C126" i="1"/>
  <c r="D126" i="1" s="1"/>
  <c r="N126" i="1" s="1"/>
  <c r="I125" i="1"/>
  <c r="AE125" i="1" s="1"/>
  <c r="G125" i="1"/>
  <c r="H125" i="1" s="1"/>
  <c r="Y125" i="1" s="1"/>
  <c r="E125" i="1"/>
  <c r="F125" i="1" s="1"/>
  <c r="C125" i="1"/>
  <c r="D125" i="1" s="1"/>
  <c r="I124" i="1"/>
  <c r="AE124" i="1" s="1"/>
  <c r="G124" i="1"/>
  <c r="H124" i="1" s="1"/>
  <c r="Y124" i="1" s="1"/>
  <c r="E124" i="1"/>
  <c r="F124" i="1" s="1"/>
  <c r="C124" i="1"/>
  <c r="D124" i="1" s="1"/>
  <c r="N124" i="1" s="1"/>
  <c r="I123" i="1"/>
  <c r="AF123" i="1" s="1"/>
  <c r="G123" i="1"/>
  <c r="H123" i="1" s="1"/>
  <c r="Y123" i="1" s="1"/>
  <c r="E123" i="1"/>
  <c r="F123" i="1" s="1"/>
  <c r="U123" i="1" s="1"/>
  <c r="C123" i="1"/>
  <c r="D123" i="1" s="1"/>
  <c r="I122" i="1"/>
  <c r="AE122" i="1" s="1"/>
  <c r="G122" i="1"/>
  <c r="H122" i="1" s="1"/>
  <c r="E122" i="1"/>
  <c r="F122" i="1" s="1"/>
  <c r="C122" i="1"/>
  <c r="D122" i="1" s="1"/>
  <c r="I121" i="1"/>
  <c r="G121" i="1"/>
  <c r="H121" i="1" s="1"/>
  <c r="Y121" i="1" s="1"/>
  <c r="E121" i="1"/>
  <c r="F121" i="1" s="1"/>
  <c r="C121" i="1"/>
  <c r="D121" i="1" s="1"/>
  <c r="I120" i="1"/>
  <c r="AE120" i="1" s="1"/>
  <c r="G120" i="1"/>
  <c r="H120" i="1" s="1"/>
  <c r="Y120" i="1" s="1"/>
  <c r="E120" i="1"/>
  <c r="F120" i="1" s="1"/>
  <c r="C120" i="1"/>
  <c r="D120" i="1" s="1"/>
  <c r="O120" i="1" s="1"/>
  <c r="I119" i="1"/>
  <c r="AG119" i="1" s="1"/>
  <c r="G119" i="1"/>
  <c r="H119" i="1" s="1"/>
  <c r="X119" i="1" s="1"/>
  <c r="E119" i="1"/>
  <c r="F119" i="1" s="1"/>
  <c r="S119" i="1" s="1"/>
  <c r="C119" i="1"/>
  <c r="D119" i="1" s="1"/>
  <c r="M119" i="1" s="1"/>
  <c r="I118" i="1"/>
  <c r="AE118" i="1" s="1"/>
  <c r="G118" i="1"/>
  <c r="H118" i="1" s="1"/>
  <c r="Y118" i="1" s="1"/>
  <c r="E118" i="1"/>
  <c r="F118" i="1" s="1"/>
  <c r="U118" i="1" s="1"/>
  <c r="C118" i="1"/>
  <c r="D118" i="1" s="1"/>
  <c r="I117" i="1"/>
  <c r="AG117" i="1" s="1"/>
  <c r="G117" i="1"/>
  <c r="H117" i="1" s="1"/>
  <c r="X117" i="1" s="1"/>
  <c r="E117" i="1"/>
  <c r="F117" i="1" s="1"/>
  <c r="S117" i="1" s="1"/>
  <c r="C117" i="1"/>
  <c r="D117" i="1" s="1"/>
  <c r="M117" i="1" s="1"/>
  <c r="I116" i="1"/>
  <c r="AE116" i="1" s="1"/>
  <c r="G116" i="1"/>
  <c r="H116" i="1" s="1"/>
  <c r="X116" i="1" s="1"/>
  <c r="E116" i="1"/>
  <c r="F116" i="1" s="1"/>
  <c r="U116" i="1" s="1"/>
  <c r="C116" i="1"/>
  <c r="D116" i="1" s="1"/>
  <c r="O116" i="1" s="1"/>
  <c r="I115" i="1"/>
  <c r="AG115" i="1" s="1"/>
  <c r="G115" i="1"/>
  <c r="H115" i="1" s="1"/>
  <c r="E115" i="1"/>
  <c r="F115" i="1" s="1"/>
  <c r="C115" i="1"/>
  <c r="D115" i="1" s="1"/>
  <c r="I114" i="1"/>
  <c r="AH114" i="1" s="1"/>
  <c r="G114" i="1"/>
  <c r="H114" i="1" s="1"/>
  <c r="Y114" i="1" s="1"/>
  <c r="E114" i="1"/>
  <c r="F114" i="1" s="1"/>
  <c r="C114" i="1"/>
  <c r="D114" i="1" s="1"/>
  <c r="I113" i="1"/>
  <c r="AE113" i="1" s="1"/>
  <c r="G113" i="1"/>
  <c r="H113" i="1" s="1"/>
  <c r="E113" i="1"/>
  <c r="F113" i="1" s="1"/>
  <c r="V113" i="1" s="1"/>
  <c r="C113" i="1"/>
  <c r="D113" i="1" s="1"/>
  <c r="I112" i="1"/>
  <c r="AH112" i="1" s="1"/>
  <c r="G112" i="1"/>
  <c r="H112" i="1" s="1"/>
  <c r="Y112" i="1" s="1"/>
  <c r="E112" i="1"/>
  <c r="F112" i="1" s="1"/>
  <c r="C112" i="1"/>
  <c r="D112" i="1" s="1"/>
  <c r="N112" i="1" s="1"/>
  <c r="I111" i="1"/>
  <c r="AE111" i="1" s="1"/>
  <c r="G111" i="1"/>
  <c r="H111" i="1" s="1"/>
  <c r="E111" i="1"/>
  <c r="F111" i="1" s="1"/>
  <c r="C111" i="1"/>
  <c r="D111" i="1" s="1"/>
  <c r="L101" i="1"/>
  <c r="AE100" i="1"/>
  <c r="S100" i="1"/>
  <c r="L100" i="1"/>
  <c r="AE99" i="1"/>
  <c r="S99" i="1"/>
  <c r="L99" i="1"/>
  <c r="AE98" i="1"/>
  <c r="S98" i="1"/>
  <c r="L98" i="1"/>
  <c r="AE97" i="1"/>
  <c r="Y97" i="1"/>
  <c r="S97" i="1"/>
  <c r="L97" i="1"/>
  <c r="Y96" i="1"/>
  <c r="I93" i="1"/>
  <c r="AE93" i="1" s="1"/>
  <c r="G93" i="1"/>
  <c r="H93" i="1" s="1"/>
  <c r="Y93" i="1" s="1"/>
  <c r="E93" i="1"/>
  <c r="F93" i="1" s="1"/>
  <c r="V93" i="1" s="1"/>
  <c r="C93" i="1"/>
  <c r="D93" i="1" s="1"/>
  <c r="I92" i="1"/>
  <c r="AE92" i="1" s="1"/>
  <c r="G92" i="1"/>
  <c r="H92" i="1" s="1"/>
  <c r="X92" i="1" s="1"/>
  <c r="E92" i="1"/>
  <c r="F92" i="1" s="1"/>
  <c r="C92" i="1"/>
  <c r="D92" i="1" s="1"/>
  <c r="N92" i="1" s="1"/>
  <c r="I91" i="1"/>
  <c r="AE91" i="1" s="1"/>
  <c r="G91" i="1"/>
  <c r="H91" i="1" s="1"/>
  <c r="Y91" i="1" s="1"/>
  <c r="E91" i="1"/>
  <c r="F91" i="1" s="1"/>
  <c r="V91" i="1" s="1"/>
  <c r="C91" i="1"/>
  <c r="D91" i="1" s="1"/>
  <c r="O91" i="1" s="1"/>
  <c r="I90" i="1"/>
  <c r="AE90" i="1" s="1"/>
  <c r="G90" i="1"/>
  <c r="H90" i="1" s="1"/>
  <c r="X90" i="1" s="1"/>
  <c r="E90" i="1"/>
  <c r="F90" i="1" s="1"/>
  <c r="C90" i="1"/>
  <c r="D90" i="1" s="1"/>
  <c r="N90" i="1" s="1"/>
  <c r="I89" i="1"/>
  <c r="AE89" i="1" s="1"/>
  <c r="G89" i="1"/>
  <c r="H89" i="1" s="1"/>
  <c r="Y89" i="1" s="1"/>
  <c r="E89" i="1"/>
  <c r="F89" i="1" s="1"/>
  <c r="V89" i="1" s="1"/>
  <c r="C89" i="1"/>
  <c r="D89" i="1" s="1"/>
  <c r="I88" i="1"/>
  <c r="AE88" i="1" s="1"/>
  <c r="G88" i="1"/>
  <c r="H88" i="1" s="1"/>
  <c r="X88" i="1" s="1"/>
  <c r="E88" i="1"/>
  <c r="F88" i="1" s="1"/>
  <c r="S88" i="1" s="1"/>
  <c r="C88" i="1"/>
  <c r="D88" i="1" s="1"/>
  <c r="N88" i="1" s="1"/>
  <c r="I87" i="1"/>
  <c r="AE87" i="1" s="1"/>
  <c r="G87" i="1"/>
  <c r="H87" i="1" s="1"/>
  <c r="Y87" i="1" s="1"/>
  <c r="E87" i="1"/>
  <c r="F87" i="1" s="1"/>
  <c r="V87" i="1" s="1"/>
  <c r="C87" i="1"/>
  <c r="D87" i="1" s="1"/>
  <c r="I86" i="1"/>
  <c r="AE86" i="1" s="1"/>
  <c r="G86" i="1"/>
  <c r="H86" i="1" s="1"/>
  <c r="X86" i="1" s="1"/>
  <c r="E86" i="1"/>
  <c r="F86" i="1" s="1"/>
  <c r="C86" i="1"/>
  <c r="D86" i="1" s="1"/>
  <c r="N86" i="1" s="1"/>
  <c r="I85" i="1"/>
  <c r="AE85" i="1" s="1"/>
  <c r="G85" i="1"/>
  <c r="H85" i="1" s="1"/>
  <c r="Y85" i="1" s="1"/>
  <c r="E85" i="1"/>
  <c r="F85" i="1" s="1"/>
  <c r="V85" i="1" s="1"/>
  <c r="C85" i="1"/>
  <c r="D85" i="1" s="1"/>
  <c r="I84" i="1"/>
  <c r="AE84" i="1" s="1"/>
  <c r="G84" i="1"/>
  <c r="H84" i="1" s="1"/>
  <c r="X84" i="1" s="1"/>
  <c r="E84" i="1"/>
  <c r="F84" i="1" s="1"/>
  <c r="C84" i="1"/>
  <c r="D84" i="1" s="1"/>
  <c r="N84" i="1" s="1"/>
  <c r="I83" i="1"/>
  <c r="AE83" i="1" s="1"/>
  <c r="G83" i="1"/>
  <c r="H83" i="1" s="1"/>
  <c r="Y83" i="1" s="1"/>
  <c r="E83" i="1"/>
  <c r="F83" i="1" s="1"/>
  <c r="V83" i="1" s="1"/>
  <c r="C83" i="1"/>
  <c r="D83" i="1" s="1"/>
  <c r="I82" i="1"/>
  <c r="AE82" i="1" s="1"/>
  <c r="G82" i="1"/>
  <c r="H82" i="1" s="1"/>
  <c r="X82" i="1" s="1"/>
  <c r="E82" i="1"/>
  <c r="F82" i="1" s="1"/>
  <c r="T82" i="1" s="1"/>
  <c r="C82" i="1"/>
  <c r="D82" i="1" s="1"/>
  <c r="I81" i="1"/>
  <c r="AE81" i="1" s="1"/>
  <c r="G81" i="1"/>
  <c r="H81" i="1" s="1"/>
  <c r="X81" i="1" s="1"/>
  <c r="E81" i="1"/>
  <c r="F81" i="1" s="1"/>
  <c r="T81" i="1" s="1"/>
  <c r="C81" i="1"/>
  <c r="D81" i="1" s="1"/>
  <c r="N81" i="1" s="1"/>
  <c r="I80" i="1"/>
  <c r="AE80" i="1" s="1"/>
  <c r="G80" i="1"/>
  <c r="H80" i="1" s="1"/>
  <c r="X80" i="1" s="1"/>
  <c r="E80" i="1"/>
  <c r="F80" i="1" s="1"/>
  <c r="T80" i="1" s="1"/>
  <c r="C80" i="1"/>
  <c r="D80" i="1" s="1"/>
  <c r="N80" i="1" s="1"/>
  <c r="I79" i="1"/>
  <c r="AF79" i="1" s="1"/>
  <c r="G79" i="1"/>
  <c r="H79" i="1" s="1"/>
  <c r="X79" i="1" s="1"/>
  <c r="E79" i="1"/>
  <c r="F79" i="1" s="1"/>
  <c r="C79" i="1"/>
  <c r="D79" i="1" s="1"/>
  <c r="N79" i="1" s="1"/>
  <c r="I78" i="1"/>
  <c r="AE78" i="1" s="1"/>
  <c r="G78" i="1"/>
  <c r="H78" i="1" s="1"/>
  <c r="E78" i="1"/>
  <c r="F78" i="1" s="1"/>
  <c r="U78" i="1" s="1"/>
  <c r="C78" i="1"/>
  <c r="D78" i="1" s="1"/>
  <c r="I77" i="1"/>
  <c r="AG77" i="1" s="1"/>
  <c r="G77" i="1"/>
  <c r="H77" i="1" s="1"/>
  <c r="X77" i="1" s="1"/>
  <c r="E77" i="1"/>
  <c r="F77" i="1" s="1"/>
  <c r="C77" i="1"/>
  <c r="D77" i="1" s="1"/>
  <c r="M77" i="1" s="1"/>
  <c r="I76" i="1"/>
  <c r="AE76" i="1" s="1"/>
  <c r="G76" i="1"/>
  <c r="H76" i="1" s="1"/>
  <c r="E76" i="1"/>
  <c r="F76" i="1" s="1"/>
  <c r="U76" i="1" s="1"/>
  <c r="C76" i="1"/>
  <c r="D76" i="1" s="1"/>
  <c r="I75" i="1"/>
  <c r="AG75" i="1" s="1"/>
  <c r="G75" i="1"/>
  <c r="H75" i="1" s="1"/>
  <c r="X75" i="1" s="1"/>
  <c r="E75" i="1"/>
  <c r="F75" i="1" s="1"/>
  <c r="C75" i="1"/>
  <c r="D75" i="1" s="1"/>
  <c r="I74" i="1"/>
  <c r="AE74" i="1" s="1"/>
  <c r="G74" i="1"/>
  <c r="H74" i="1" s="1"/>
  <c r="X74" i="1" s="1"/>
  <c r="E74" i="1"/>
  <c r="F74" i="1" s="1"/>
  <c r="U74" i="1" s="1"/>
  <c r="C74" i="1"/>
  <c r="D74" i="1" s="1"/>
  <c r="O74" i="1" s="1"/>
  <c r="I73" i="1"/>
  <c r="AG73" i="1" s="1"/>
  <c r="G73" i="1"/>
  <c r="H73" i="1" s="1"/>
  <c r="X73" i="1" s="1"/>
  <c r="E73" i="1"/>
  <c r="F73" i="1" s="1"/>
  <c r="S73" i="1" s="1"/>
  <c r="C73" i="1"/>
  <c r="D73" i="1" s="1"/>
  <c r="I72" i="1"/>
  <c r="AE72" i="1" s="1"/>
  <c r="G72" i="1"/>
  <c r="H72" i="1" s="1"/>
  <c r="E72" i="1"/>
  <c r="F72" i="1" s="1"/>
  <c r="C72" i="1"/>
  <c r="D72" i="1" s="1"/>
  <c r="I71" i="1"/>
  <c r="AF71" i="1" s="1"/>
  <c r="G71" i="1"/>
  <c r="H71" i="1" s="1"/>
  <c r="E71" i="1"/>
  <c r="F71" i="1" s="1"/>
  <c r="C71" i="1"/>
  <c r="D71" i="1" s="1"/>
  <c r="I70" i="1"/>
  <c r="AF70" i="1" s="1"/>
  <c r="G70" i="1"/>
  <c r="H70" i="1" s="1"/>
  <c r="E70" i="1"/>
  <c r="F70" i="1" s="1"/>
  <c r="C70" i="1"/>
  <c r="D70" i="1" s="1"/>
  <c r="I69" i="1"/>
  <c r="AF69" i="1" s="1"/>
  <c r="G69" i="1"/>
  <c r="H69" i="1" s="1"/>
  <c r="E69" i="1"/>
  <c r="F69" i="1" s="1"/>
  <c r="C69" i="1"/>
  <c r="D69" i="1" s="1"/>
  <c r="I68" i="1"/>
  <c r="AF68" i="1" s="1"/>
  <c r="G68" i="1"/>
  <c r="H68" i="1" s="1"/>
  <c r="E68" i="1"/>
  <c r="F68" i="1" s="1"/>
  <c r="C68" i="1"/>
  <c r="D68" i="1" s="1"/>
  <c r="I67" i="1"/>
  <c r="AF67" i="1" s="1"/>
  <c r="G67" i="1"/>
  <c r="H67" i="1" s="1"/>
  <c r="E67" i="1"/>
  <c r="F67" i="1" s="1"/>
  <c r="C67" i="1"/>
  <c r="D67" i="1" s="1"/>
  <c r="I66" i="1"/>
  <c r="AF66" i="1" s="1"/>
  <c r="G66" i="1"/>
  <c r="H66" i="1" s="1"/>
  <c r="E66" i="1"/>
  <c r="F66" i="1" s="1"/>
  <c r="C66" i="1"/>
  <c r="D66" i="1" s="1"/>
  <c r="I65" i="1"/>
  <c r="AF65" i="1" s="1"/>
  <c r="G65" i="1"/>
  <c r="H65" i="1" s="1"/>
  <c r="E65" i="1"/>
  <c r="F65" i="1" s="1"/>
  <c r="C65" i="1"/>
  <c r="D65" i="1" s="1"/>
  <c r="I64" i="1"/>
  <c r="AF64" i="1" s="1"/>
  <c r="G64" i="1"/>
  <c r="H64" i="1" s="1"/>
  <c r="E64" i="1"/>
  <c r="F64" i="1" s="1"/>
  <c r="C64" i="1"/>
  <c r="D64" i="1" s="1"/>
  <c r="I63" i="1"/>
  <c r="AF63" i="1" s="1"/>
  <c r="G63" i="1"/>
  <c r="H63" i="1" s="1"/>
  <c r="E63" i="1"/>
  <c r="F63" i="1" s="1"/>
  <c r="C63" i="1"/>
  <c r="D63" i="1" s="1"/>
  <c r="I62" i="1"/>
  <c r="G62" i="1"/>
  <c r="H62" i="1" s="1"/>
  <c r="E62" i="1"/>
  <c r="F62" i="1" s="1"/>
  <c r="C62" i="1"/>
  <c r="D62" i="1" s="1"/>
  <c r="I61" i="1"/>
  <c r="AF61" i="1" s="1"/>
  <c r="G61" i="1"/>
  <c r="H61" i="1" s="1"/>
  <c r="Y61" i="1" s="1"/>
  <c r="E61" i="1"/>
  <c r="F61" i="1" s="1"/>
  <c r="C61" i="1"/>
  <c r="D61" i="1" s="1"/>
  <c r="I60" i="1"/>
  <c r="AE60" i="1" s="1"/>
  <c r="G60" i="1"/>
  <c r="H60" i="1" s="1"/>
  <c r="E60" i="1"/>
  <c r="F60" i="1" s="1"/>
  <c r="C60" i="1"/>
  <c r="D60" i="1" s="1"/>
  <c r="I59" i="1"/>
  <c r="AF59" i="1" s="1"/>
  <c r="G59" i="1"/>
  <c r="H59" i="1" s="1"/>
  <c r="E59" i="1"/>
  <c r="F59" i="1" s="1"/>
  <c r="T59" i="1" s="1"/>
  <c r="C59" i="1"/>
  <c r="D59" i="1" s="1"/>
  <c r="N59" i="1" s="1"/>
  <c r="AE47" i="1"/>
  <c r="AE46" i="1"/>
  <c r="AE45" i="1"/>
  <c r="AE44" i="1"/>
  <c r="Y44" i="1"/>
  <c r="Y43" i="1"/>
  <c r="S47" i="1"/>
  <c r="S46" i="1"/>
  <c r="S45" i="1"/>
  <c r="S44" i="1"/>
  <c r="L48" i="1"/>
  <c r="L47" i="1"/>
  <c r="L46" i="1"/>
  <c r="L45" i="1"/>
  <c r="L44" i="1"/>
  <c r="C7" i="1"/>
  <c r="D7" i="1" s="1"/>
  <c r="L7" i="1" s="1"/>
  <c r="E7" i="1"/>
  <c r="F7" i="1" s="1"/>
  <c r="S7" i="1" s="1"/>
  <c r="G7" i="1"/>
  <c r="H7" i="1" s="1"/>
  <c r="X7" i="1" s="1"/>
  <c r="I7" i="1"/>
  <c r="AE7" i="1" s="1"/>
  <c r="C8" i="1"/>
  <c r="D8" i="1" s="1"/>
  <c r="O8" i="1" s="1"/>
  <c r="E8" i="1"/>
  <c r="F8" i="1" s="1"/>
  <c r="S8" i="1" s="1"/>
  <c r="G8" i="1"/>
  <c r="H8" i="1" s="1"/>
  <c r="X8" i="1" s="1"/>
  <c r="I8" i="1"/>
  <c r="AE8" i="1" s="1"/>
  <c r="C9" i="1"/>
  <c r="D9" i="1" s="1"/>
  <c r="N9" i="1" s="1"/>
  <c r="E9" i="1"/>
  <c r="F9" i="1" s="1"/>
  <c r="S9" i="1" s="1"/>
  <c r="G9" i="1"/>
  <c r="H9" i="1" s="1"/>
  <c r="X9" i="1" s="1"/>
  <c r="I9" i="1"/>
  <c r="AE9" i="1" s="1"/>
  <c r="C10" i="1"/>
  <c r="D10" i="1" s="1"/>
  <c r="M10" i="1" s="1"/>
  <c r="E10" i="1"/>
  <c r="F10" i="1" s="1"/>
  <c r="S10" i="1" s="1"/>
  <c r="G10" i="1"/>
  <c r="H10" i="1" s="1"/>
  <c r="X10" i="1" s="1"/>
  <c r="I10" i="1"/>
  <c r="AE10" i="1" s="1"/>
  <c r="C11" i="1"/>
  <c r="D11" i="1" s="1"/>
  <c r="L11" i="1" s="1"/>
  <c r="E11" i="1"/>
  <c r="F11" i="1" s="1"/>
  <c r="S11" i="1" s="1"/>
  <c r="G11" i="1"/>
  <c r="H11" i="1" s="1"/>
  <c r="X11" i="1" s="1"/>
  <c r="I11" i="1"/>
  <c r="AE11" i="1" s="1"/>
  <c r="C12" i="1"/>
  <c r="D12" i="1" s="1"/>
  <c r="O12" i="1" s="1"/>
  <c r="E12" i="1"/>
  <c r="F12" i="1" s="1"/>
  <c r="S12" i="1" s="1"/>
  <c r="G12" i="1"/>
  <c r="H12" i="1" s="1"/>
  <c r="X12" i="1" s="1"/>
  <c r="I12" i="1"/>
  <c r="AE12" i="1" s="1"/>
  <c r="C13" i="1"/>
  <c r="D13" i="1" s="1"/>
  <c r="N13" i="1" s="1"/>
  <c r="E13" i="1"/>
  <c r="F13" i="1" s="1"/>
  <c r="S13" i="1" s="1"/>
  <c r="G13" i="1"/>
  <c r="H13" i="1" s="1"/>
  <c r="X13" i="1" s="1"/>
  <c r="I13" i="1"/>
  <c r="AE13" i="1" s="1"/>
  <c r="C14" i="1"/>
  <c r="D14" i="1" s="1"/>
  <c r="M14" i="1" s="1"/>
  <c r="E14" i="1"/>
  <c r="F14" i="1" s="1"/>
  <c r="S14" i="1" s="1"/>
  <c r="G14" i="1"/>
  <c r="H14" i="1" s="1"/>
  <c r="X14" i="1" s="1"/>
  <c r="I14" i="1"/>
  <c r="AE14" i="1" s="1"/>
  <c r="C15" i="1"/>
  <c r="D15" i="1" s="1"/>
  <c r="L15" i="1" s="1"/>
  <c r="E15" i="1"/>
  <c r="F15" i="1" s="1"/>
  <c r="S15" i="1" s="1"/>
  <c r="G15" i="1"/>
  <c r="H15" i="1" s="1"/>
  <c r="X15" i="1" s="1"/>
  <c r="I15" i="1"/>
  <c r="AE15" i="1" s="1"/>
  <c r="C16" i="1"/>
  <c r="D16" i="1" s="1"/>
  <c r="O16" i="1" s="1"/>
  <c r="E16" i="1"/>
  <c r="F16" i="1" s="1"/>
  <c r="S16" i="1" s="1"/>
  <c r="G16" i="1"/>
  <c r="H16" i="1" s="1"/>
  <c r="X16" i="1" s="1"/>
  <c r="I16" i="1"/>
  <c r="AE16" i="1" s="1"/>
  <c r="C17" i="1"/>
  <c r="D17" i="1" s="1"/>
  <c r="N17" i="1" s="1"/>
  <c r="E17" i="1"/>
  <c r="F17" i="1" s="1"/>
  <c r="S17" i="1" s="1"/>
  <c r="G17" i="1"/>
  <c r="H17" i="1" s="1"/>
  <c r="X17" i="1" s="1"/>
  <c r="I17" i="1"/>
  <c r="AE17" i="1" s="1"/>
  <c r="C18" i="1"/>
  <c r="D18" i="1" s="1"/>
  <c r="M18" i="1" s="1"/>
  <c r="E18" i="1"/>
  <c r="F18" i="1" s="1"/>
  <c r="S18" i="1" s="1"/>
  <c r="G18" i="1"/>
  <c r="H18" i="1" s="1"/>
  <c r="X18" i="1" s="1"/>
  <c r="I18" i="1"/>
  <c r="AE18" i="1" s="1"/>
  <c r="C19" i="1"/>
  <c r="D19" i="1" s="1"/>
  <c r="L19" i="1" s="1"/>
  <c r="E19" i="1"/>
  <c r="F19" i="1" s="1"/>
  <c r="S19" i="1" s="1"/>
  <c r="G19" i="1"/>
  <c r="H19" i="1" s="1"/>
  <c r="X19" i="1" s="1"/>
  <c r="I19" i="1"/>
  <c r="AE19" i="1" s="1"/>
  <c r="C20" i="1"/>
  <c r="D20" i="1" s="1"/>
  <c r="O20" i="1" s="1"/>
  <c r="E20" i="1"/>
  <c r="F20" i="1" s="1"/>
  <c r="S20" i="1" s="1"/>
  <c r="G20" i="1"/>
  <c r="H20" i="1" s="1"/>
  <c r="X20" i="1" s="1"/>
  <c r="I20" i="1"/>
  <c r="AE20" i="1" s="1"/>
  <c r="C21" i="1"/>
  <c r="D21" i="1" s="1"/>
  <c r="N21" i="1" s="1"/>
  <c r="E21" i="1"/>
  <c r="F21" i="1" s="1"/>
  <c r="S21" i="1" s="1"/>
  <c r="G21" i="1"/>
  <c r="H21" i="1" s="1"/>
  <c r="X21" i="1" s="1"/>
  <c r="I21" i="1"/>
  <c r="AE21" i="1" s="1"/>
  <c r="C22" i="1"/>
  <c r="D22" i="1" s="1"/>
  <c r="M22" i="1" s="1"/>
  <c r="E22" i="1"/>
  <c r="F22" i="1" s="1"/>
  <c r="S22" i="1" s="1"/>
  <c r="G22" i="1"/>
  <c r="H22" i="1" s="1"/>
  <c r="X22" i="1" s="1"/>
  <c r="I22" i="1"/>
  <c r="AE22" i="1" s="1"/>
  <c r="C23" i="1"/>
  <c r="D23" i="1" s="1"/>
  <c r="L23" i="1" s="1"/>
  <c r="E23" i="1"/>
  <c r="F23" i="1" s="1"/>
  <c r="S23" i="1" s="1"/>
  <c r="G23" i="1"/>
  <c r="H23" i="1" s="1"/>
  <c r="X23" i="1" s="1"/>
  <c r="I23" i="1"/>
  <c r="AE23" i="1" s="1"/>
  <c r="C24" i="1"/>
  <c r="D24" i="1" s="1"/>
  <c r="O24" i="1" s="1"/>
  <c r="E24" i="1"/>
  <c r="F24" i="1" s="1"/>
  <c r="S24" i="1" s="1"/>
  <c r="G24" i="1"/>
  <c r="H24" i="1" s="1"/>
  <c r="X24" i="1" s="1"/>
  <c r="I24" i="1"/>
  <c r="AE24" i="1" s="1"/>
  <c r="C25" i="1"/>
  <c r="D25" i="1" s="1"/>
  <c r="N25" i="1" s="1"/>
  <c r="E25" i="1"/>
  <c r="F25" i="1" s="1"/>
  <c r="S25" i="1" s="1"/>
  <c r="G25" i="1"/>
  <c r="H25" i="1" s="1"/>
  <c r="X25" i="1" s="1"/>
  <c r="I25" i="1"/>
  <c r="AE25" i="1" s="1"/>
  <c r="C26" i="1"/>
  <c r="D26" i="1" s="1"/>
  <c r="M26" i="1" s="1"/>
  <c r="E26" i="1"/>
  <c r="F26" i="1" s="1"/>
  <c r="S26" i="1" s="1"/>
  <c r="G26" i="1"/>
  <c r="H26" i="1" s="1"/>
  <c r="X26" i="1" s="1"/>
  <c r="I26" i="1"/>
  <c r="AE26" i="1" s="1"/>
  <c r="C27" i="1"/>
  <c r="D27" i="1" s="1"/>
  <c r="L27" i="1" s="1"/>
  <c r="E27" i="1"/>
  <c r="F27" i="1" s="1"/>
  <c r="S27" i="1" s="1"/>
  <c r="G27" i="1"/>
  <c r="H27" i="1" s="1"/>
  <c r="X27" i="1" s="1"/>
  <c r="I27" i="1"/>
  <c r="AE27" i="1" s="1"/>
  <c r="C28" i="1"/>
  <c r="D28" i="1" s="1"/>
  <c r="O28" i="1" s="1"/>
  <c r="E28" i="1"/>
  <c r="F28" i="1" s="1"/>
  <c r="S28" i="1" s="1"/>
  <c r="G28" i="1"/>
  <c r="H28" i="1" s="1"/>
  <c r="X28" i="1" s="1"/>
  <c r="I28" i="1"/>
  <c r="AE28" i="1" s="1"/>
  <c r="C29" i="1"/>
  <c r="D29" i="1" s="1"/>
  <c r="N29" i="1" s="1"/>
  <c r="E29" i="1"/>
  <c r="F29" i="1" s="1"/>
  <c r="S29" i="1" s="1"/>
  <c r="G29" i="1"/>
  <c r="H29" i="1" s="1"/>
  <c r="X29" i="1" s="1"/>
  <c r="I29" i="1"/>
  <c r="AE29" i="1" s="1"/>
  <c r="C30" i="1"/>
  <c r="D30" i="1" s="1"/>
  <c r="M30" i="1" s="1"/>
  <c r="E30" i="1"/>
  <c r="F30" i="1" s="1"/>
  <c r="S30" i="1" s="1"/>
  <c r="G30" i="1"/>
  <c r="H30" i="1" s="1"/>
  <c r="X30" i="1" s="1"/>
  <c r="I30" i="1"/>
  <c r="AE30" i="1" s="1"/>
  <c r="C31" i="1"/>
  <c r="D31" i="1" s="1"/>
  <c r="L31" i="1" s="1"/>
  <c r="E31" i="1"/>
  <c r="F31" i="1" s="1"/>
  <c r="S31" i="1" s="1"/>
  <c r="G31" i="1"/>
  <c r="H31" i="1" s="1"/>
  <c r="X31" i="1" s="1"/>
  <c r="I31" i="1"/>
  <c r="AE31" i="1" s="1"/>
  <c r="C32" i="1"/>
  <c r="D32" i="1" s="1"/>
  <c r="O32" i="1" s="1"/>
  <c r="E32" i="1"/>
  <c r="F32" i="1" s="1"/>
  <c r="S32" i="1" s="1"/>
  <c r="G32" i="1"/>
  <c r="H32" i="1" s="1"/>
  <c r="X32" i="1" s="1"/>
  <c r="I32" i="1"/>
  <c r="AE32" i="1" s="1"/>
  <c r="C33" i="1"/>
  <c r="D33" i="1" s="1"/>
  <c r="N33" i="1" s="1"/>
  <c r="E33" i="1"/>
  <c r="F33" i="1" s="1"/>
  <c r="S33" i="1" s="1"/>
  <c r="G33" i="1"/>
  <c r="H33" i="1" s="1"/>
  <c r="X33" i="1" s="1"/>
  <c r="I33" i="1"/>
  <c r="AE33" i="1" s="1"/>
  <c r="C34" i="1"/>
  <c r="D34" i="1" s="1"/>
  <c r="M34" i="1" s="1"/>
  <c r="E34" i="1"/>
  <c r="F34" i="1" s="1"/>
  <c r="S34" i="1" s="1"/>
  <c r="G34" i="1"/>
  <c r="H34" i="1" s="1"/>
  <c r="X34" i="1" s="1"/>
  <c r="I34" i="1"/>
  <c r="AE34" i="1" s="1"/>
  <c r="C35" i="1"/>
  <c r="D35" i="1" s="1"/>
  <c r="L35" i="1" s="1"/>
  <c r="E35" i="1"/>
  <c r="F35" i="1" s="1"/>
  <c r="S35" i="1" s="1"/>
  <c r="G35" i="1"/>
  <c r="H35" i="1" s="1"/>
  <c r="X35" i="1" s="1"/>
  <c r="I35" i="1"/>
  <c r="AE35" i="1" s="1"/>
  <c r="C36" i="1"/>
  <c r="D36" i="1" s="1"/>
  <c r="O36" i="1" s="1"/>
  <c r="E36" i="1"/>
  <c r="F36" i="1" s="1"/>
  <c r="S36" i="1" s="1"/>
  <c r="G36" i="1"/>
  <c r="H36" i="1" s="1"/>
  <c r="X36" i="1" s="1"/>
  <c r="I36" i="1"/>
  <c r="AE36" i="1" s="1"/>
  <c r="C37" i="1"/>
  <c r="D37" i="1" s="1"/>
  <c r="N37" i="1" s="1"/>
  <c r="E37" i="1"/>
  <c r="F37" i="1" s="1"/>
  <c r="S37" i="1" s="1"/>
  <c r="G37" i="1"/>
  <c r="H37" i="1" s="1"/>
  <c r="X37" i="1" s="1"/>
  <c r="I37" i="1"/>
  <c r="AE37" i="1" s="1"/>
  <c r="C38" i="1"/>
  <c r="D38" i="1" s="1"/>
  <c r="M38" i="1" s="1"/>
  <c r="E38" i="1"/>
  <c r="F38" i="1" s="1"/>
  <c r="S38" i="1" s="1"/>
  <c r="G38" i="1"/>
  <c r="H38" i="1" s="1"/>
  <c r="X38" i="1" s="1"/>
  <c r="I38" i="1"/>
  <c r="AE38" i="1" s="1"/>
  <c r="C39" i="1"/>
  <c r="D39" i="1" s="1"/>
  <c r="L39" i="1" s="1"/>
  <c r="E39" i="1"/>
  <c r="F39" i="1" s="1"/>
  <c r="S39" i="1" s="1"/>
  <c r="G39" i="1"/>
  <c r="H39" i="1" s="1"/>
  <c r="X39" i="1" s="1"/>
  <c r="I39" i="1"/>
  <c r="AE39" i="1" s="1"/>
  <c r="C40" i="1"/>
  <c r="D40" i="1" s="1"/>
  <c r="O40" i="1" s="1"/>
  <c r="E40" i="1"/>
  <c r="F40" i="1" s="1"/>
  <c r="S40" i="1" s="1"/>
  <c r="G40" i="1"/>
  <c r="H40" i="1" s="1"/>
  <c r="X40" i="1" s="1"/>
  <c r="I40" i="1"/>
  <c r="AE40" i="1" s="1"/>
  <c r="I6" i="1"/>
  <c r="AE6" i="1" s="1"/>
  <c r="G6" i="1"/>
  <c r="H6" i="1" s="1"/>
  <c r="X6" i="1" s="1"/>
  <c r="E6" i="1"/>
  <c r="F6" i="1" s="1"/>
  <c r="S6" i="1" s="1"/>
  <c r="C6" i="1"/>
  <c r="D6" i="1" s="1"/>
  <c r="L6" i="1" s="1"/>
  <c r="AH186" i="1" l="1"/>
  <c r="AG189" i="1"/>
  <c r="AH170" i="1"/>
  <c r="AG181" i="1"/>
  <c r="AF165" i="1"/>
  <c r="AF185" i="1"/>
  <c r="AG165" i="1"/>
  <c r="S172" i="1"/>
  <c r="AF197" i="1"/>
  <c r="AH185" i="1"/>
  <c r="AF193" i="1"/>
  <c r="AF194" i="1"/>
  <c r="N185" i="1"/>
  <c r="L185" i="1"/>
  <c r="N188" i="1"/>
  <c r="L188" i="1"/>
  <c r="AG167" i="1"/>
  <c r="O171" i="1"/>
  <c r="AG176" i="1"/>
  <c r="AH187" i="1"/>
  <c r="AG193" i="1"/>
  <c r="AH116" i="1"/>
  <c r="AG171" i="1"/>
  <c r="AF179" i="1"/>
  <c r="AH188" i="1"/>
  <c r="AH193" i="1"/>
  <c r="L194" i="1"/>
  <c r="X169" i="1"/>
  <c r="AF186" i="1"/>
  <c r="AH192" i="1"/>
  <c r="O196" i="1"/>
  <c r="L196" i="1"/>
  <c r="P196" i="1"/>
  <c r="N187" i="1"/>
  <c r="L187" i="1"/>
  <c r="O198" i="1"/>
  <c r="P198" i="1"/>
  <c r="L198" i="1"/>
  <c r="O166" i="1"/>
  <c r="L166" i="1"/>
  <c r="P166" i="1"/>
  <c r="O168" i="1"/>
  <c r="P168" i="1"/>
  <c r="L168" i="1"/>
  <c r="M178" i="1"/>
  <c r="N178" i="1"/>
  <c r="L178" i="1"/>
  <c r="X180" i="1"/>
  <c r="Y180" i="1"/>
  <c r="X190" i="1"/>
  <c r="Y190" i="1"/>
  <c r="N195" i="1"/>
  <c r="L195" i="1"/>
  <c r="O164" i="1"/>
  <c r="P164" i="1"/>
  <c r="L164" i="1"/>
  <c r="U179" i="1"/>
  <c r="V179" i="1"/>
  <c r="X182" i="1"/>
  <c r="Y182" i="1"/>
  <c r="X187" i="1"/>
  <c r="Y187" i="1"/>
  <c r="AH164" i="1"/>
  <c r="T165" i="1"/>
  <c r="AF178" i="1"/>
  <c r="AH179" i="1"/>
  <c r="N180" i="1"/>
  <c r="Y181" i="1"/>
  <c r="L186" i="1"/>
  <c r="AF187" i="1"/>
  <c r="Y188" i="1"/>
  <c r="Y189" i="1"/>
  <c r="AF191" i="1"/>
  <c r="L193" i="1"/>
  <c r="AH198" i="1"/>
  <c r="AF141" i="1"/>
  <c r="AF166" i="1"/>
  <c r="AH167" i="1"/>
  <c r="M169" i="1"/>
  <c r="AE170" i="1"/>
  <c r="AE171" i="1"/>
  <c r="U172" i="1"/>
  <c r="AH178" i="1"/>
  <c r="P180" i="1"/>
  <c r="AF181" i="1"/>
  <c r="AF183" i="1"/>
  <c r="AF184" i="1"/>
  <c r="Y185" i="1"/>
  <c r="AG187" i="1"/>
  <c r="AF188" i="1"/>
  <c r="AF189" i="1"/>
  <c r="AG191" i="1"/>
  <c r="Y194" i="1"/>
  <c r="AF195" i="1"/>
  <c r="AF196" i="1"/>
  <c r="AH197" i="1"/>
  <c r="AH166" i="1"/>
  <c r="T167" i="1"/>
  <c r="AF182" i="1"/>
  <c r="AG183" i="1"/>
  <c r="AH184" i="1"/>
  <c r="AF190" i="1"/>
  <c r="AH191" i="1"/>
  <c r="AG195" i="1"/>
  <c r="AH196" i="1"/>
  <c r="AF164" i="1"/>
  <c r="AH165" i="1"/>
  <c r="AF167" i="1"/>
  <c r="AG168" i="1"/>
  <c r="AF169" i="1"/>
  <c r="L171" i="1"/>
  <c r="AG174" i="1"/>
  <c r="AE178" i="1"/>
  <c r="AG179" i="1"/>
  <c r="L180" i="1"/>
  <c r="AH181" i="1"/>
  <c r="AH182" i="1"/>
  <c r="AH183" i="1"/>
  <c r="AG185" i="1"/>
  <c r="Y186" i="1"/>
  <c r="AH189" i="1"/>
  <c r="AH190" i="1"/>
  <c r="AF192" i="1"/>
  <c r="Y193" i="1"/>
  <c r="AH194" i="1"/>
  <c r="AH195" i="1"/>
  <c r="T197" i="1"/>
  <c r="AF198" i="1"/>
  <c r="T171" i="1"/>
  <c r="S171" i="1"/>
  <c r="V171" i="1"/>
  <c r="U171" i="1"/>
  <c r="X172" i="1"/>
  <c r="Y172" i="1"/>
  <c r="P170" i="1"/>
  <c r="L170" i="1"/>
  <c r="O170" i="1"/>
  <c r="N170" i="1"/>
  <c r="M170" i="1"/>
  <c r="N165" i="1"/>
  <c r="Y167" i="1"/>
  <c r="V168" i="1"/>
  <c r="N173" i="1"/>
  <c r="M173" i="1"/>
  <c r="P173" i="1"/>
  <c r="L173" i="1"/>
  <c r="T175" i="1"/>
  <c r="S175" i="1"/>
  <c r="V175" i="1"/>
  <c r="U175" i="1"/>
  <c r="X176" i="1"/>
  <c r="S178" i="1"/>
  <c r="V178" i="1"/>
  <c r="U178" i="1"/>
  <c r="S180" i="1"/>
  <c r="V180" i="1"/>
  <c r="U180" i="1"/>
  <c r="T180" i="1"/>
  <c r="AH122" i="1"/>
  <c r="M164" i="1"/>
  <c r="S164" i="1"/>
  <c r="X164" i="1"/>
  <c r="AG164" i="1"/>
  <c r="O165" i="1"/>
  <c r="U165" i="1"/>
  <c r="M166" i="1"/>
  <c r="S166" i="1"/>
  <c r="X166" i="1"/>
  <c r="AG166" i="1"/>
  <c r="O167" i="1"/>
  <c r="U167" i="1"/>
  <c r="M168" i="1"/>
  <c r="S168" i="1"/>
  <c r="X168" i="1"/>
  <c r="AH168" i="1"/>
  <c r="O169" i="1"/>
  <c r="V169" i="1"/>
  <c r="AG169" i="1"/>
  <c r="U170" i="1"/>
  <c r="AG170" i="1"/>
  <c r="M171" i="1"/>
  <c r="AF171" i="1"/>
  <c r="M172" i="1"/>
  <c r="T172" i="1"/>
  <c r="AE172" i="1"/>
  <c r="T173" i="1"/>
  <c r="S173" i="1"/>
  <c r="V173" i="1"/>
  <c r="U173" i="1"/>
  <c r="X174" i="1"/>
  <c r="Y175" i="1"/>
  <c r="X175" i="1"/>
  <c r="AE177" i="1"/>
  <c r="AG177" i="1"/>
  <c r="AF177" i="1"/>
  <c r="U198" i="1"/>
  <c r="T198" i="1"/>
  <c r="S198" i="1"/>
  <c r="V198" i="1"/>
  <c r="U169" i="1"/>
  <c r="N164" i="1"/>
  <c r="T164" i="1"/>
  <c r="L165" i="1"/>
  <c r="P165" i="1"/>
  <c r="V165" i="1"/>
  <c r="N166" i="1"/>
  <c r="T166" i="1"/>
  <c r="L167" i="1"/>
  <c r="P167" i="1"/>
  <c r="V167" i="1"/>
  <c r="N168" i="1"/>
  <c r="T168" i="1"/>
  <c r="P169" i="1"/>
  <c r="X170" i="1"/>
  <c r="AG172" i="1"/>
  <c r="Y173" i="1"/>
  <c r="X173" i="1"/>
  <c r="AH175" i="1"/>
  <c r="AG175" i="1"/>
  <c r="AF175" i="1"/>
  <c r="P176" i="1"/>
  <c r="L176" i="1"/>
  <c r="O176" i="1"/>
  <c r="N176" i="1"/>
  <c r="M176" i="1"/>
  <c r="O177" i="1"/>
  <c r="N177" i="1"/>
  <c r="M177" i="1"/>
  <c r="L177" i="1"/>
  <c r="P177" i="1"/>
  <c r="T178" i="1"/>
  <c r="M183" i="1"/>
  <c r="O183" i="1"/>
  <c r="N183" i="1"/>
  <c r="L183" i="1"/>
  <c r="X183" i="1"/>
  <c r="Y183" i="1"/>
  <c r="O184" i="1"/>
  <c r="M184" i="1"/>
  <c r="N184" i="1"/>
  <c r="L184" i="1"/>
  <c r="X184" i="1"/>
  <c r="Y184" i="1"/>
  <c r="S187" i="1"/>
  <c r="U187" i="1"/>
  <c r="T187" i="1"/>
  <c r="V164" i="1"/>
  <c r="Y165" i="1"/>
  <c r="V166" i="1"/>
  <c r="N167" i="1"/>
  <c r="T170" i="1"/>
  <c r="P172" i="1"/>
  <c r="L172" i="1"/>
  <c r="V174" i="1"/>
  <c r="U174" i="1"/>
  <c r="T174" i="1"/>
  <c r="AF116" i="1"/>
  <c r="AH130" i="1"/>
  <c r="AE168" i="1"/>
  <c r="L169" i="1"/>
  <c r="S169" i="1"/>
  <c r="AE169" i="1"/>
  <c r="S170" i="1"/>
  <c r="P171" i="1"/>
  <c r="X171" i="1"/>
  <c r="O172" i="1"/>
  <c r="AH172" i="1"/>
  <c r="AH173" i="1"/>
  <c r="AG173" i="1"/>
  <c r="AF173" i="1"/>
  <c r="P174" i="1"/>
  <c r="L174" i="1"/>
  <c r="O174" i="1"/>
  <c r="N174" i="1"/>
  <c r="M174" i="1"/>
  <c r="N175" i="1"/>
  <c r="M175" i="1"/>
  <c r="P175" i="1"/>
  <c r="L175" i="1"/>
  <c r="O175" i="1"/>
  <c r="V176" i="1"/>
  <c r="U176" i="1"/>
  <c r="T176" i="1"/>
  <c r="S176" i="1"/>
  <c r="U177" i="1"/>
  <c r="V177" i="1"/>
  <c r="T177" i="1"/>
  <c r="S177" i="1"/>
  <c r="X177" i="1"/>
  <c r="O179" i="1"/>
  <c r="M179" i="1"/>
  <c r="L179" i="1"/>
  <c r="P179" i="1"/>
  <c r="Y179" i="1"/>
  <c r="X179" i="1"/>
  <c r="AG180" i="1"/>
  <c r="AH180" i="1"/>
  <c r="AF180" i="1"/>
  <c r="AE180" i="1"/>
  <c r="U188" i="1"/>
  <c r="S188" i="1"/>
  <c r="T188" i="1"/>
  <c r="M191" i="1"/>
  <c r="O191" i="1"/>
  <c r="N191" i="1"/>
  <c r="L191" i="1"/>
  <c r="X191" i="1"/>
  <c r="Y191" i="1"/>
  <c r="O192" i="1"/>
  <c r="M192" i="1"/>
  <c r="N192" i="1"/>
  <c r="L192" i="1"/>
  <c r="X192" i="1"/>
  <c r="Y192" i="1"/>
  <c r="S195" i="1"/>
  <c r="U195" i="1"/>
  <c r="T195" i="1"/>
  <c r="U196" i="1"/>
  <c r="T196" i="1"/>
  <c r="S196" i="1"/>
  <c r="V196" i="1"/>
  <c r="AH174" i="1"/>
  <c r="AH176" i="1"/>
  <c r="M181" i="1"/>
  <c r="O181" i="1"/>
  <c r="P181" i="1"/>
  <c r="O182" i="1"/>
  <c r="M182" i="1"/>
  <c r="P182" i="1"/>
  <c r="S185" i="1"/>
  <c r="U185" i="1"/>
  <c r="V185" i="1"/>
  <c r="U186" i="1"/>
  <c r="S186" i="1"/>
  <c r="V186" i="1"/>
  <c r="M189" i="1"/>
  <c r="O189" i="1"/>
  <c r="P189" i="1"/>
  <c r="O190" i="1"/>
  <c r="M190" i="1"/>
  <c r="P190" i="1"/>
  <c r="S193" i="1"/>
  <c r="U193" i="1"/>
  <c r="V193" i="1"/>
  <c r="U194" i="1"/>
  <c r="S194" i="1"/>
  <c r="V194" i="1"/>
  <c r="Y195" i="1"/>
  <c r="AE174" i="1"/>
  <c r="AE176" i="1"/>
  <c r="O178" i="1"/>
  <c r="S179" i="1"/>
  <c r="S183" i="1"/>
  <c r="U183" i="1"/>
  <c r="V183" i="1"/>
  <c r="U184" i="1"/>
  <c r="S184" i="1"/>
  <c r="V184" i="1"/>
  <c r="M187" i="1"/>
  <c r="O187" i="1"/>
  <c r="P187" i="1"/>
  <c r="O188" i="1"/>
  <c r="M188" i="1"/>
  <c r="P188" i="1"/>
  <c r="S191" i="1"/>
  <c r="U191" i="1"/>
  <c r="V191" i="1"/>
  <c r="U192" i="1"/>
  <c r="S192" i="1"/>
  <c r="V192" i="1"/>
  <c r="M195" i="1"/>
  <c r="O195" i="1"/>
  <c r="P195" i="1"/>
  <c r="M197" i="1"/>
  <c r="P197" i="1"/>
  <c r="L197" i="1"/>
  <c r="O197" i="1"/>
  <c r="Y197" i="1"/>
  <c r="P178" i="1"/>
  <c r="Y178" i="1"/>
  <c r="T179" i="1"/>
  <c r="O180" i="1"/>
  <c r="S181" i="1"/>
  <c r="U181" i="1"/>
  <c r="L181" i="1"/>
  <c r="V181" i="1"/>
  <c r="U182" i="1"/>
  <c r="S182" i="1"/>
  <c r="L182" i="1"/>
  <c r="V182" i="1"/>
  <c r="M185" i="1"/>
  <c r="O185" i="1"/>
  <c r="P185" i="1"/>
  <c r="O186" i="1"/>
  <c r="M186" i="1"/>
  <c r="P186" i="1"/>
  <c r="S189" i="1"/>
  <c r="U189" i="1"/>
  <c r="L189" i="1"/>
  <c r="V189" i="1"/>
  <c r="U190" i="1"/>
  <c r="S190" i="1"/>
  <c r="L190" i="1"/>
  <c r="V190" i="1"/>
  <c r="M193" i="1"/>
  <c r="O193" i="1"/>
  <c r="P193" i="1"/>
  <c r="O194" i="1"/>
  <c r="M194" i="1"/>
  <c r="P194" i="1"/>
  <c r="AG182" i="1"/>
  <c r="AG184" i="1"/>
  <c r="AG186" i="1"/>
  <c r="AG188" i="1"/>
  <c r="AG190" i="1"/>
  <c r="AG192" i="1"/>
  <c r="AG194" i="1"/>
  <c r="M196" i="1"/>
  <c r="X196" i="1"/>
  <c r="AG196" i="1"/>
  <c r="U197" i="1"/>
  <c r="AE197" i="1"/>
  <c r="M198" i="1"/>
  <c r="X198" i="1"/>
  <c r="AG198" i="1"/>
  <c r="N196" i="1"/>
  <c r="V197" i="1"/>
  <c r="N198" i="1"/>
  <c r="AF122" i="1"/>
  <c r="X137" i="1"/>
  <c r="AE142" i="1"/>
  <c r="M135" i="1"/>
  <c r="AG63" i="1"/>
  <c r="AE117" i="1"/>
  <c r="AF74" i="1"/>
  <c r="AG111" i="1"/>
  <c r="N123" i="1"/>
  <c r="L123" i="1"/>
  <c r="T133" i="1"/>
  <c r="V133" i="1"/>
  <c r="O118" i="1"/>
  <c r="P118" i="1"/>
  <c r="AG71" i="1"/>
  <c r="AF115" i="1"/>
  <c r="AF117" i="1"/>
  <c r="P139" i="1"/>
  <c r="AH115" i="1"/>
  <c r="L116" i="1"/>
  <c r="AF118" i="1"/>
  <c r="L131" i="1"/>
  <c r="AF113" i="1"/>
  <c r="AH118" i="1"/>
  <c r="T138" i="1"/>
  <c r="L141" i="1"/>
  <c r="N121" i="1"/>
  <c r="P121" i="1"/>
  <c r="O121" i="1"/>
  <c r="L121" i="1"/>
  <c r="N114" i="1"/>
  <c r="O114" i="1"/>
  <c r="U120" i="1"/>
  <c r="V120" i="1"/>
  <c r="T120" i="1"/>
  <c r="V126" i="1"/>
  <c r="T126" i="1"/>
  <c r="S126" i="1"/>
  <c r="X128" i="1"/>
  <c r="Y128" i="1"/>
  <c r="X130" i="1"/>
  <c r="Y130" i="1"/>
  <c r="V132" i="1"/>
  <c r="U132" i="1"/>
  <c r="V141" i="1"/>
  <c r="S141" i="1"/>
  <c r="O144" i="1"/>
  <c r="N144" i="1"/>
  <c r="V128" i="1"/>
  <c r="S128" i="1"/>
  <c r="T128" i="1"/>
  <c r="V130" i="1"/>
  <c r="T130" i="1"/>
  <c r="S130" i="1"/>
  <c r="V111" i="1"/>
  <c r="S111" i="1"/>
  <c r="V122" i="1"/>
  <c r="T122" i="1"/>
  <c r="S122" i="1"/>
  <c r="X126" i="1"/>
  <c r="Y126" i="1"/>
  <c r="O134" i="1"/>
  <c r="N134" i="1"/>
  <c r="M134" i="1"/>
  <c r="X140" i="1"/>
  <c r="Y140" i="1"/>
  <c r="V115" i="1"/>
  <c r="S115" i="1"/>
  <c r="N125" i="1"/>
  <c r="L125" i="1"/>
  <c r="P125" i="1"/>
  <c r="O125" i="1"/>
  <c r="N129" i="1"/>
  <c r="P129" i="1"/>
  <c r="O129" i="1"/>
  <c r="L129" i="1"/>
  <c r="V124" i="1"/>
  <c r="T124" i="1"/>
  <c r="S124" i="1"/>
  <c r="O136" i="1"/>
  <c r="N136" i="1"/>
  <c r="AH65" i="1"/>
  <c r="AG80" i="1"/>
  <c r="S113" i="1"/>
  <c r="Y116" i="1"/>
  <c r="N117" i="1"/>
  <c r="X118" i="1"/>
  <c r="P119" i="1"/>
  <c r="AF120" i="1"/>
  <c r="AG122" i="1"/>
  <c r="AE123" i="1"/>
  <c r="AH124" i="1"/>
  <c r="O127" i="1"/>
  <c r="AH128" i="1"/>
  <c r="AF129" i="1"/>
  <c r="AG130" i="1"/>
  <c r="AF131" i="1"/>
  <c r="AH132" i="1"/>
  <c r="O133" i="1"/>
  <c r="AG133" i="1"/>
  <c r="U134" i="1"/>
  <c r="L135" i="1"/>
  <c r="AF135" i="1"/>
  <c r="Y136" i="1"/>
  <c r="V137" i="1"/>
  <c r="X141" i="1"/>
  <c r="AG143" i="1"/>
  <c r="Y144" i="1"/>
  <c r="AG145" i="1"/>
  <c r="P117" i="1"/>
  <c r="Y119" i="1"/>
  <c r="AG120" i="1"/>
  <c r="AF126" i="1"/>
  <c r="P127" i="1"/>
  <c r="AE134" i="1"/>
  <c r="AE138" i="1"/>
  <c r="AH87" i="1"/>
  <c r="AF111" i="1"/>
  <c r="O112" i="1"/>
  <c r="AG113" i="1"/>
  <c r="P116" i="1"/>
  <c r="AG116" i="1"/>
  <c r="U117" i="1"/>
  <c r="T118" i="1"/>
  <c r="AG118" i="1"/>
  <c r="AE119" i="1"/>
  <c r="AH120" i="1"/>
  <c r="O123" i="1"/>
  <c r="AF124" i="1"/>
  <c r="AF125" i="1"/>
  <c r="AG126" i="1"/>
  <c r="AF127" i="1"/>
  <c r="AF128" i="1"/>
  <c r="O131" i="1"/>
  <c r="AE132" i="1"/>
  <c r="L133" i="1"/>
  <c r="AE133" i="1"/>
  <c r="AG134" i="1"/>
  <c r="L137" i="1"/>
  <c r="AF137" i="1"/>
  <c r="AF139" i="1"/>
  <c r="N140" i="1"/>
  <c r="AG141" i="1"/>
  <c r="T142" i="1"/>
  <c r="L145" i="1"/>
  <c r="L117" i="1"/>
  <c r="Y117" i="1"/>
  <c r="V118" i="1"/>
  <c r="L119" i="1"/>
  <c r="P123" i="1"/>
  <c r="AG124" i="1"/>
  <c r="AH126" i="1"/>
  <c r="L127" i="1"/>
  <c r="AG128" i="1"/>
  <c r="AF130" i="1"/>
  <c r="P131" i="1"/>
  <c r="AG132" i="1"/>
  <c r="M133" i="1"/>
  <c r="AF133" i="1"/>
  <c r="AE135" i="1"/>
  <c r="AG137" i="1"/>
  <c r="AG139" i="1"/>
  <c r="AF143" i="1"/>
  <c r="AF145" i="1"/>
  <c r="P122" i="1"/>
  <c r="L122" i="1"/>
  <c r="O122" i="1"/>
  <c r="M122" i="1"/>
  <c r="N122" i="1"/>
  <c r="T114" i="1"/>
  <c r="U114" i="1"/>
  <c r="S114" i="1"/>
  <c r="V114" i="1"/>
  <c r="Y115" i="1"/>
  <c r="X115" i="1"/>
  <c r="T121" i="1"/>
  <c r="S121" i="1"/>
  <c r="U121" i="1"/>
  <c r="V121" i="1"/>
  <c r="P111" i="1"/>
  <c r="L111" i="1"/>
  <c r="M111" i="1"/>
  <c r="O111" i="1"/>
  <c r="N111" i="1"/>
  <c r="T112" i="1"/>
  <c r="U112" i="1"/>
  <c r="S112" i="1"/>
  <c r="V112" i="1"/>
  <c r="X113" i="1"/>
  <c r="Y113" i="1"/>
  <c r="P115" i="1"/>
  <c r="L115" i="1"/>
  <c r="O115" i="1"/>
  <c r="M115" i="1"/>
  <c r="N115" i="1"/>
  <c r="X111" i="1"/>
  <c r="Y111" i="1"/>
  <c r="P113" i="1"/>
  <c r="L113" i="1"/>
  <c r="M113" i="1"/>
  <c r="O113" i="1"/>
  <c r="N113" i="1"/>
  <c r="X122" i="1"/>
  <c r="Y122" i="1"/>
  <c r="U125" i="1"/>
  <c r="T125" i="1"/>
  <c r="S125" i="1"/>
  <c r="V125" i="1"/>
  <c r="N120" i="1"/>
  <c r="AH121" i="1"/>
  <c r="AG121" i="1"/>
  <c r="Y143" i="1"/>
  <c r="X143" i="1"/>
  <c r="AH83" i="1"/>
  <c r="T111" i="1"/>
  <c r="AH111" i="1"/>
  <c r="L112" i="1"/>
  <c r="P112" i="1"/>
  <c r="AF112" i="1"/>
  <c r="T113" i="1"/>
  <c r="AH113" i="1"/>
  <c r="L114" i="1"/>
  <c r="P114" i="1"/>
  <c r="AF114" i="1"/>
  <c r="T115" i="1"/>
  <c r="M116" i="1"/>
  <c r="T116" i="1"/>
  <c r="O117" i="1"/>
  <c r="V117" i="1"/>
  <c r="AH117" i="1"/>
  <c r="L118" i="1"/>
  <c r="S118" i="1"/>
  <c r="N119" i="1"/>
  <c r="U119" i="1"/>
  <c r="AF119" i="1"/>
  <c r="P120" i="1"/>
  <c r="X120" i="1"/>
  <c r="M124" i="1"/>
  <c r="X124" i="1"/>
  <c r="M128" i="1"/>
  <c r="P128" i="1"/>
  <c r="L128" i="1"/>
  <c r="O128" i="1"/>
  <c r="U129" i="1"/>
  <c r="T129" i="1"/>
  <c r="S129" i="1"/>
  <c r="P132" i="1"/>
  <c r="L132" i="1"/>
  <c r="N132" i="1"/>
  <c r="M132" i="1"/>
  <c r="X132" i="1"/>
  <c r="T135" i="1"/>
  <c r="S135" i="1"/>
  <c r="V135" i="1"/>
  <c r="AE112" i="1"/>
  <c r="AE114" i="1"/>
  <c r="S116" i="1"/>
  <c r="T119" i="1"/>
  <c r="Y133" i="1"/>
  <c r="X133" i="1"/>
  <c r="U111" i="1"/>
  <c r="M112" i="1"/>
  <c r="X112" i="1"/>
  <c r="AG112" i="1"/>
  <c r="U113" i="1"/>
  <c r="M114" i="1"/>
  <c r="X114" i="1"/>
  <c r="AG114" i="1"/>
  <c r="U115" i="1"/>
  <c r="AE115" i="1"/>
  <c r="N116" i="1"/>
  <c r="V116" i="1"/>
  <c r="M118" i="1"/>
  <c r="O119" i="1"/>
  <c r="V119" i="1"/>
  <c r="AH119" i="1"/>
  <c r="L120" i="1"/>
  <c r="S120" i="1"/>
  <c r="AE121" i="1"/>
  <c r="AH123" i="1"/>
  <c r="AG123" i="1"/>
  <c r="Y139" i="1"/>
  <c r="X139" i="1"/>
  <c r="S140" i="1"/>
  <c r="V140" i="1"/>
  <c r="U140" i="1"/>
  <c r="T140" i="1"/>
  <c r="Y134" i="1"/>
  <c r="X134" i="1"/>
  <c r="X138" i="1"/>
  <c r="Y138" i="1"/>
  <c r="T117" i="1"/>
  <c r="N118" i="1"/>
  <c r="M120" i="1"/>
  <c r="AF121" i="1"/>
  <c r="T123" i="1"/>
  <c r="S123" i="1"/>
  <c r="V123" i="1"/>
  <c r="P124" i="1"/>
  <c r="L124" i="1"/>
  <c r="O124" i="1"/>
  <c r="M126" i="1"/>
  <c r="P126" i="1"/>
  <c r="L126" i="1"/>
  <c r="O126" i="1"/>
  <c r="U127" i="1"/>
  <c r="T127" i="1"/>
  <c r="S127" i="1"/>
  <c r="M130" i="1"/>
  <c r="P130" i="1"/>
  <c r="L130" i="1"/>
  <c r="O130" i="1"/>
  <c r="U131" i="1"/>
  <c r="T131" i="1"/>
  <c r="S131" i="1"/>
  <c r="S136" i="1"/>
  <c r="V136" i="1"/>
  <c r="U136" i="1"/>
  <c r="T136" i="1"/>
  <c r="X142" i="1"/>
  <c r="Y142" i="1"/>
  <c r="S144" i="1"/>
  <c r="V144" i="1"/>
  <c r="U144" i="1"/>
  <c r="T144" i="1"/>
  <c r="M121" i="1"/>
  <c r="X121" i="1"/>
  <c r="U122" i="1"/>
  <c r="M123" i="1"/>
  <c r="X123" i="1"/>
  <c r="U124" i="1"/>
  <c r="M125" i="1"/>
  <c r="X125" i="1"/>
  <c r="AG125" i="1"/>
  <c r="U126" i="1"/>
  <c r="M127" i="1"/>
  <c r="X127" i="1"/>
  <c r="AG127" i="1"/>
  <c r="U128" i="1"/>
  <c r="M129" i="1"/>
  <c r="X129" i="1"/>
  <c r="AG129" i="1"/>
  <c r="U130" i="1"/>
  <c r="M131" i="1"/>
  <c r="X131" i="1"/>
  <c r="AG131" i="1"/>
  <c r="S132" i="1"/>
  <c r="P133" i="1"/>
  <c r="AH134" i="1"/>
  <c r="O135" i="1"/>
  <c r="AG135" i="1"/>
  <c r="AE136" i="1"/>
  <c r="U137" i="1"/>
  <c r="T137" i="1"/>
  <c r="M137" i="1"/>
  <c r="M138" i="1"/>
  <c r="P138" i="1"/>
  <c r="L138" i="1"/>
  <c r="AG138" i="1"/>
  <c r="AF138" i="1"/>
  <c r="O139" i="1"/>
  <c r="N139" i="1"/>
  <c r="S139" i="1"/>
  <c r="AE140" i="1"/>
  <c r="U141" i="1"/>
  <c r="T141" i="1"/>
  <c r="M141" i="1"/>
  <c r="M142" i="1"/>
  <c r="P142" i="1"/>
  <c r="L142" i="1"/>
  <c r="AG142" i="1"/>
  <c r="AF142" i="1"/>
  <c r="O143" i="1"/>
  <c r="N143" i="1"/>
  <c r="S143" i="1"/>
  <c r="AE144" i="1"/>
  <c r="U145" i="1"/>
  <c r="T145" i="1"/>
  <c r="S145" i="1"/>
  <c r="AH125" i="1"/>
  <c r="AH127" i="1"/>
  <c r="AH129" i="1"/>
  <c r="AH131" i="1"/>
  <c r="T132" i="1"/>
  <c r="S133" i="1"/>
  <c r="P134" i="1"/>
  <c r="L134" i="1"/>
  <c r="S134" i="1"/>
  <c r="P135" i="1"/>
  <c r="X135" i="1"/>
  <c r="S138" i="1"/>
  <c r="V138" i="1"/>
  <c r="N138" i="1"/>
  <c r="L139" i="1"/>
  <c r="S142" i="1"/>
  <c r="V142" i="1"/>
  <c r="N142" i="1"/>
  <c r="L143" i="1"/>
  <c r="Y145" i="1"/>
  <c r="X145" i="1"/>
  <c r="V145" i="1"/>
  <c r="U133" i="1"/>
  <c r="T134" i="1"/>
  <c r="M136" i="1"/>
  <c r="P136" i="1"/>
  <c r="L136" i="1"/>
  <c r="AG136" i="1"/>
  <c r="AF136" i="1"/>
  <c r="O137" i="1"/>
  <c r="N137" i="1"/>
  <c r="U139" i="1"/>
  <c r="T139" i="1"/>
  <c r="M140" i="1"/>
  <c r="P140" i="1"/>
  <c r="L140" i="1"/>
  <c r="AG140" i="1"/>
  <c r="AF140" i="1"/>
  <c r="O141" i="1"/>
  <c r="N141" i="1"/>
  <c r="U143" i="1"/>
  <c r="T143" i="1"/>
  <c r="M143" i="1"/>
  <c r="M144" i="1"/>
  <c r="P144" i="1"/>
  <c r="L144" i="1"/>
  <c r="AG144" i="1"/>
  <c r="AF144" i="1"/>
  <c r="O145" i="1"/>
  <c r="N145" i="1"/>
  <c r="M145" i="1"/>
  <c r="AH137" i="1"/>
  <c r="AH139" i="1"/>
  <c r="AH141" i="1"/>
  <c r="AH143" i="1"/>
  <c r="AH145" i="1"/>
  <c r="AG69" i="1"/>
  <c r="AF88" i="1"/>
  <c r="AF91" i="1"/>
  <c r="AH59" i="1"/>
  <c r="AH69" i="1"/>
  <c r="AF89" i="1"/>
  <c r="AG61" i="1"/>
  <c r="AG67" i="1"/>
  <c r="AG74" i="1"/>
  <c r="AF82" i="1"/>
  <c r="AG88" i="1"/>
  <c r="AF90" i="1"/>
  <c r="AG82" i="1"/>
  <c r="AG59" i="1"/>
  <c r="AG65" i="1"/>
  <c r="AF80" i="1"/>
  <c r="AH81" i="1"/>
  <c r="AF83" i="1"/>
  <c r="N82" i="1"/>
  <c r="L82" i="1"/>
  <c r="M73" i="1"/>
  <c r="N73" i="1"/>
  <c r="L73" i="1"/>
  <c r="O85" i="1"/>
  <c r="P85" i="1"/>
  <c r="L85" i="1"/>
  <c r="O87" i="1"/>
  <c r="L87" i="1"/>
  <c r="P87" i="1"/>
  <c r="S90" i="1"/>
  <c r="T90" i="1"/>
  <c r="O93" i="1"/>
  <c r="P93" i="1"/>
  <c r="L93" i="1"/>
  <c r="M75" i="1"/>
  <c r="L75" i="1"/>
  <c r="P75" i="1"/>
  <c r="N75" i="1"/>
  <c r="S84" i="1"/>
  <c r="T84" i="1"/>
  <c r="S86" i="1"/>
  <c r="T86" i="1"/>
  <c r="O89" i="1"/>
  <c r="P89" i="1"/>
  <c r="L89" i="1"/>
  <c r="S92" i="1"/>
  <c r="T92" i="1"/>
  <c r="P83" i="1"/>
  <c r="L83" i="1"/>
  <c r="AH61" i="1"/>
  <c r="AE73" i="1"/>
  <c r="AH74" i="1"/>
  <c r="T76" i="1"/>
  <c r="AH76" i="1"/>
  <c r="AF78" i="1"/>
  <c r="AH84" i="1"/>
  <c r="AH85" i="1"/>
  <c r="AG90" i="1"/>
  <c r="AH91" i="1"/>
  <c r="AH92" i="1"/>
  <c r="AH93" i="1"/>
  <c r="AF73" i="1"/>
  <c r="V74" i="1"/>
  <c r="V76" i="1"/>
  <c r="AG78" i="1"/>
  <c r="Y79" i="1"/>
  <c r="AH80" i="1"/>
  <c r="AF86" i="1"/>
  <c r="AH89" i="1"/>
  <c r="AH90" i="1"/>
  <c r="L91" i="1"/>
  <c r="AH63" i="1"/>
  <c r="AH67" i="1"/>
  <c r="AH71" i="1"/>
  <c r="Y75" i="1"/>
  <c r="AF76" i="1"/>
  <c r="AH78" i="1"/>
  <c r="AF81" i="1"/>
  <c r="AH82" i="1"/>
  <c r="AF84" i="1"/>
  <c r="AG86" i="1"/>
  <c r="AF87" i="1"/>
  <c r="AH88" i="1"/>
  <c r="P91" i="1"/>
  <c r="AF92" i="1"/>
  <c r="AG76" i="1"/>
  <c r="AG84" i="1"/>
  <c r="AF85" i="1"/>
  <c r="AH86" i="1"/>
  <c r="T88" i="1"/>
  <c r="AG92" i="1"/>
  <c r="AF93" i="1"/>
  <c r="X59" i="1"/>
  <c r="Y59" i="1"/>
  <c r="V60" i="1"/>
  <c r="T60" i="1"/>
  <c r="S60" i="1"/>
  <c r="U60" i="1"/>
  <c r="X61" i="1"/>
  <c r="V62" i="1"/>
  <c r="T62" i="1"/>
  <c r="S62" i="1"/>
  <c r="U62" i="1"/>
  <c r="V64" i="1"/>
  <c r="U64" i="1"/>
  <c r="T64" i="1"/>
  <c r="S64" i="1"/>
  <c r="T65" i="1"/>
  <c r="S65" i="1"/>
  <c r="V65" i="1"/>
  <c r="U65" i="1"/>
  <c r="V68" i="1"/>
  <c r="U68" i="1"/>
  <c r="T68" i="1"/>
  <c r="S68" i="1"/>
  <c r="T69" i="1"/>
  <c r="S69" i="1"/>
  <c r="V69" i="1"/>
  <c r="U69" i="1"/>
  <c r="U72" i="1"/>
  <c r="S72" i="1"/>
  <c r="V72" i="1"/>
  <c r="T72" i="1"/>
  <c r="S59" i="1"/>
  <c r="Y60" i="1"/>
  <c r="X60" i="1"/>
  <c r="Y62" i="1"/>
  <c r="X62" i="1"/>
  <c r="N63" i="1"/>
  <c r="M63" i="1"/>
  <c r="P63" i="1"/>
  <c r="L63" i="1"/>
  <c r="O63" i="1"/>
  <c r="Y64" i="1"/>
  <c r="X64" i="1"/>
  <c r="Y65" i="1"/>
  <c r="X65" i="1"/>
  <c r="P66" i="1"/>
  <c r="L66" i="1"/>
  <c r="O66" i="1"/>
  <c r="N66" i="1"/>
  <c r="M66" i="1"/>
  <c r="N67" i="1"/>
  <c r="M67" i="1"/>
  <c r="P67" i="1"/>
  <c r="L67" i="1"/>
  <c r="O67" i="1"/>
  <c r="Y68" i="1"/>
  <c r="X68" i="1"/>
  <c r="Y69" i="1"/>
  <c r="X69" i="1"/>
  <c r="P70" i="1"/>
  <c r="L70" i="1"/>
  <c r="O70" i="1"/>
  <c r="N70" i="1"/>
  <c r="M70" i="1"/>
  <c r="N71" i="1"/>
  <c r="M71" i="1"/>
  <c r="P71" i="1"/>
  <c r="L71" i="1"/>
  <c r="O71" i="1"/>
  <c r="Y72" i="1"/>
  <c r="X72" i="1"/>
  <c r="U79" i="1"/>
  <c r="S79" i="1"/>
  <c r="V79" i="1"/>
  <c r="T79" i="1"/>
  <c r="P59" i="1"/>
  <c r="L59" i="1"/>
  <c r="O59" i="1"/>
  <c r="AF60" i="1"/>
  <c r="AH60" i="1"/>
  <c r="AG60" i="1"/>
  <c r="N61" i="1"/>
  <c r="P61" i="1"/>
  <c r="L61" i="1"/>
  <c r="O61" i="1"/>
  <c r="M61" i="1"/>
  <c r="AF62" i="1"/>
  <c r="AE62" i="1"/>
  <c r="AH62" i="1"/>
  <c r="AG62" i="1"/>
  <c r="T63" i="1"/>
  <c r="S63" i="1"/>
  <c r="V63" i="1"/>
  <c r="U63" i="1"/>
  <c r="V66" i="1"/>
  <c r="U66" i="1"/>
  <c r="T66" i="1"/>
  <c r="S66" i="1"/>
  <c r="T67" i="1"/>
  <c r="S67" i="1"/>
  <c r="V67" i="1"/>
  <c r="U67" i="1"/>
  <c r="V70" i="1"/>
  <c r="U70" i="1"/>
  <c r="T70" i="1"/>
  <c r="S70" i="1"/>
  <c r="T71" i="1"/>
  <c r="S71" i="1"/>
  <c r="V71" i="1"/>
  <c r="U71" i="1"/>
  <c r="Y76" i="1"/>
  <c r="X76" i="1"/>
  <c r="Y78" i="1"/>
  <c r="X78" i="1"/>
  <c r="V59" i="1"/>
  <c r="U59" i="1"/>
  <c r="M59" i="1"/>
  <c r="P60" i="1"/>
  <c r="L60" i="1"/>
  <c r="N60" i="1"/>
  <c r="M60" i="1"/>
  <c r="O60" i="1"/>
  <c r="T61" i="1"/>
  <c r="V61" i="1"/>
  <c r="U61" i="1"/>
  <c r="S61" i="1"/>
  <c r="P62" i="1"/>
  <c r="L62" i="1"/>
  <c r="N62" i="1"/>
  <c r="M62" i="1"/>
  <c r="O62" i="1"/>
  <c r="Y63" i="1"/>
  <c r="X63" i="1"/>
  <c r="P64" i="1"/>
  <c r="L64" i="1"/>
  <c r="O64" i="1"/>
  <c r="N64" i="1"/>
  <c r="M64" i="1"/>
  <c r="N65" i="1"/>
  <c r="M65" i="1"/>
  <c r="P65" i="1"/>
  <c r="L65" i="1"/>
  <c r="O65" i="1"/>
  <c r="Y66" i="1"/>
  <c r="X66" i="1"/>
  <c r="Y67" i="1"/>
  <c r="X67" i="1"/>
  <c r="P68" i="1"/>
  <c r="L68" i="1"/>
  <c r="O68" i="1"/>
  <c r="N68" i="1"/>
  <c r="M68" i="1"/>
  <c r="N69" i="1"/>
  <c r="M69" i="1"/>
  <c r="P69" i="1"/>
  <c r="L69" i="1"/>
  <c r="O69" i="1"/>
  <c r="Y70" i="1"/>
  <c r="X70" i="1"/>
  <c r="Y71" i="1"/>
  <c r="X71" i="1"/>
  <c r="O72" i="1"/>
  <c r="L72" i="1"/>
  <c r="P72" i="1"/>
  <c r="N72" i="1"/>
  <c r="M72" i="1"/>
  <c r="S75" i="1"/>
  <c r="T75" i="1"/>
  <c r="V75" i="1"/>
  <c r="U75" i="1"/>
  <c r="O76" i="1"/>
  <c r="N76" i="1"/>
  <c r="M76" i="1"/>
  <c r="L76" i="1"/>
  <c r="P76" i="1"/>
  <c r="S77" i="1"/>
  <c r="V77" i="1"/>
  <c r="U77" i="1"/>
  <c r="T77" i="1"/>
  <c r="O78" i="1"/>
  <c r="M78" i="1"/>
  <c r="L78" i="1"/>
  <c r="P78" i="1"/>
  <c r="N78" i="1"/>
  <c r="AE59" i="1"/>
  <c r="AE61" i="1"/>
  <c r="AE63" i="1"/>
  <c r="AG64" i="1"/>
  <c r="AE65" i="1"/>
  <c r="AG66" i="1"/>
  <c r="AE67" i="1"/>
  <c r="AG68" i="1"/>
  <c r="AE69" i="1"/>
  <c r="AG70" i="1"/>
  <c r="AE71" i="1"/>
  <c r="AF72" i="1"/>
  <c r="O73" i="1"/>
  <c r="V73" i="1"/>
  <c r="AH73" i="1"/>
  <c r="L74" i="1"/>
  <c r="S74" i="1"/>
  <c r="Y74" i="1"/>
  <c r="AF75" i="1"/>
  <c r="L77" i="1"/>
  <c r="AE77" i="1"/>
  <c r="V78" i="1"/>
  <c r="AE79" i="1"/>
  <c r="AG79" i="1"/>
  <c r="AH79" i="1"/>
  <c r="S80" i="1"/>
  <c r="U80" i="1"/>
  <c r="L80" i="1"/>
  <c r="V80" i="1"/>
  <c r="U81" i="1"/>
  <c r="S81" i="1"/>
  <c r="L81" i="1"/>
  <c r="V81" i="1"/>
  <c r="Y82" i="1"/>
  <c r="U85" i="1"/>
  <c r="T85" i="1"/>
  <c r="S85" i="1"/>
  <c r="M90" i="1"/>
  <c r="P90" i="1"/>
  <c r="L90" i="1"/>
  <c r="O90" i="1"/>
  <c r="Y90" i="1"/>
  <c r="U93" i="1"/>
  <c r="T93" i="1"/>
  <c r="S93" i="1"/>
  <c r="AH64" i="1"/>
  <c r="AH66" i="1"/>
  <c r="AH68" i="1"/>
  <c r="AH70" i="1"/>
  <c r="AG72" i="1"/>
  <c r="P73" i="1"/>
  <c r="Y73" i="1"/>
  <c r="M74" i="1"/>
  <c r="T74" i="1"/>
  <c r="O75" i="1"/>
  <c r="AH75" i="1"/>
  <c r="S76" i="1"/>
  <c r="N77" i="1"/>
  <c r="AF77" i="1"/>
  <c r="L79" i="1"/>
  <c r="Y80" i="1"/>
  <c r="Y81" i="1"/>
  <c r="M82" i="1"/>
  <c r="O82" i="1"/>
  <c r="P82" i="1"/>
  <c r="O83" i="1"/>
  <c r="N83" i="1"/>
  <c r="M83" i="1"/>
  <c r="M84" i="1"/>
  <c r="P84" i="1"/>
  <c r="L84" i="1"/>
  <c r="O84" i="1"/>
  <c r="Y84" i="1"/>
  <c r="U87" i="1"/>
  <c r="T87" i="1"/>
  <c r="S87" i="1"/>
  <c r="M92" i="1"/>
  <c r="P92" i="1"/>
  <c r="L92" i="1"/>
  <c r="O92" i="1"/>
  <c r="Y92" i="1"/>
  <c r="AE64" i="1"/>
  <c r="AE66" i="1"/>
  <c r="AE68" i="1"/>
  <c r="AE70" i="1"/>
  <c r="AH72" i="1"/>
  <c r="T73" i="1"/>
  <c r="N74" i="1"/>
  <c r="O77" i="1"/>
  <c r="AH77" i="1"/>
  <c r="S78" i="1"/>
  <c r="M80" i="1"/>
  <c r="O80" i="1"/>
  <c r="P80" i="1"/>
  <c r="O81" i="1"/>
  <c r="M81" i="1"/>
  <c r="P81" i="1"/>
  <c r="M86" i="1"/>
  <c r="P86" i="1"/>
  <c r="L86" i="1"/>
  <c r="O86" i="1"/>
  <c r="Y86" i="1"/>
  <c r="U89" i="1"/>
  <c r="T89" i="1"/>
  <c r="S89" i="1"/>
  <c r="U73" i="1"/>
  <c r="P74" i="1"/>
  <c r="AE75" i="1"/>
  <c r="P77" i="1"/>
  <c r="Y77" i="1"/>
  <c r="T78" i="1"/>
  <c r="O79" i="1"/>
  <c r="M79" i="1"/>
  <c r="P79" i="1"/>
  <c r="S82" i="1"/>
  <c r="U82" i="1"/>
  <c r="V82" i="1"/>
  <c r="U83" i="1"/>
  <c r="T83" i="1"/>
  <c r="S83" i="1"/>
  <c r="M88" i="1"/>
  <c r="P88" i="1"/>
  <c r="L88" i="1"/>
  <c r="O88" i="1"/>
  <c r="Y88" i="1"/>
  <c r="U91" i="1"/>
  <c r="T91" i="1"/>
  <c r="S91" i="1"/>
  <c r="AG81" i="1"/>
  <c r="X83" i="1"/>
  <c r="AG83" i="1"/>
  <c r="U84" i="1"/>
  <c r="M85" i="1"/>
  <c r="X85" i="1"/>
  <c r="AG85" i="1"/>
  <c r="U86" i="1"/>
  <c r="M87" i="1"/>
  <c r="X87" i="1"/>
  <c r="AG87" i="1"/>
  <c r="U88" i="1"/>
  <c r="M89" i="1"/>
  <c r="X89" i="1"/>
  <c r="AG89" i="1"/>
  <c r="U90" i="1"/>
  <c r="M91" i="1"/>
  <c r="X91" i="1"/>
  <c r="AG91" i="1"/>
  <c r="U92" i="1"/>
  <c r="M93" i="1"/>
  <c r="X93" i="1"/>
  <c r="AG93" i="1"/>
  <c r="V84" i="1"/>
  <c r="N85" i="1"/>
  <c r="V86" i="1"/>
  <c r="N87" i="1"/>
  <c r="V88" i="1"/>
  <c r="N89" i="1"/>
  <c r="V90" i="1"/>
  <c r="N91" i="1"/>
  <c r="V92" i="1"/>
  <c r="N93" i="1"/>
  <c r="AE41" i="1"/>
  <c r="AD44" i="1" s="1"/>
  <c r="AH32" i="1"/>
  <c r="AH16" i="1"/>
  <c r="AH28" i="1"/>
  <c r="AH12" i="1"/>
  <c r="AH40" i="1"/>
  <c r="AH24" i="1"/>
  <c r="AH8" i="1"/>
  <c r="AH36" i="1"/>
  <c r="AH20" i="1"/>
  <c r="AH39" i="1"/>
  <c r="AH35" i="1"/>
  <c r="AH31" i="1"/>
  <c r="AH27" i="1"/>
  <c r="AH23" i="1"/>
  <c r="AH19" i="1"/>
  <c r="AH15" i="1"/>
  <c r="AH11" i="1"/>
  <c r="AH7" i="1"/>
  <c r="AH38" i="1"/>
  <c r="AH34" i="1"/>
  <c r="AH30" i="1"/>
  <c r="AH26" i="1"/>
  <c r="AH22" i="1"/>
  <c r="AH18" i="1"/>
  <c r="AH14" i="1"/>
  <c r="AH10" i="1"/>
  <c r="AH37" i="1"/>
  <c r="AH33" i="1"/>
  <c r="AH29" i="1"/>
  <c r="AH25" i="1"/>
  <c r="AH21" i="1"/>
  <c r="AH17" i="1"/>
  <c r="AH13" i="1"/>
  <c r="AH9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H6" i="1"/>
  <c r="AG6" i="1"/>
  <c r="AF6" i="1"/>
  <c r="X41" i="1"/>
  <c r="X43" i="1" s="1"/>
  <c r="Y10" i="1"/>
  <c r="Y34" i="1"/>
  <c r="Y26" i="1"/>
  <c r="Y18" i="1"/>
  <c r="Y40" i="1"/>
  <c r="Y32" i="1"/>
  <c r="Y24" i="1"/>
  <c r="Y16" i="1"/>
  <c r="Y8" i="1"/>
  <c r="Y38" i="1"/>
  <c r="Y30" i="1"/>
  <c r="Y22" i="1"/>
  <c r="Y14" i="1"/>
  <c r="Y36" i="1"/>
  <c r="Y28" i="1"/>
  <c r="Y20" i="1"/>
  <c r="Y12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Y6" i="1"/>
  <c r="S41" i="1"/>
  <c r="R44" i="1" s="1"/>
  <c r="V38" i="1"/>
  <c r="V34" i="1"/>
  <c r="V30" i="1"/>
  <c r="V26" i="1"/>
  <c r="V22" i="1"/>
  <c r="V18" i="1"/>
  <c r="V14" i="1"/>
  <c r="V10" i="1"/>
  <c r="V37" i="1"/>
  <c r="V33" i="1"/>
  <c r="V29" i="1"/>
  <c r="V25" i="1"/>
  <c r="V21" i="1"/>
  <c r="V17" i="1"/>
  <c r="V13" i="1"/>
  <c r="V9" i="1"/>
  <c r="V40" i="1"/>
  <c r="V36" i="1"/>
  <c r="V32" i="1"/>
  <c r="V28" i="1"/>
  <c r="V24" i="1"/>
  <c r="V20" i="1"/>
  <c r="V16" i="1"/>
  <c r="V12" i="1"/>
  <c r="V8" i="1"/>
  <c r="V39" i="1"/>
  <c r="V35" i="1"/>
  <c r="V31" i="1"/>
  <c r="V27" i="1"/>
  <c r="V23" i="1"/>
  <c r="V19" i="1"/>
  <c r="V15" i="1"/>
  <c r="V11" i="1"/>
  <c r="V7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V6" i="1"/>
  <c r="U6" i="1"/>
  <c r="T6" i="1"/>
  <c r="P38" i="1"/>
  <c r="O35" i="1"/>
  <c r="N32" i="1"/>
  <c r="M29" i="1"/>
  <c r="L26" i="1"/>
  <c r="P22" i="1"/>
  <c r="O19" i="1"/>
  <c r="N16" i="1"/>
  <c r="M13" i="1"/>
  <c r="L10" i="1"/>
  <c r="L38" i="1"/>
  <c r="P34" i="1"/>
  <c r="O31" i="1"/>
  <c r="N28" i="1"/>
  <c r="M25" i="1"/>
  <c r="L22" i="1"/>
  <c r="P18" i="1"/>
  <c r="O15" i="1"/>
  <c r="N12" i="1"/>
  <c r="M9" i="1"/>
  <c r="N40" i="1"/>
  <c r="M37" i="1"/>
  <c r="L34" i="1"/>
  <c r="P30" i="1"/>
  <c r="O27" i="1"/>
  <c r="N24" i="1"/>
  <c r="M21" i="1"/>
  <c r="L18" i="1"/>
  <c r="P14" i="1"/>
  <c r="O11" i="1"/>
  <c r="N8" i="1"/>
  <c r="O39" i="1"/>
  <c r="N36" i="1"/>
  <c r="M33" i="1"/>
  <c r="L30" i="1"/>
  <c r="P26" i="1"/>
  <c r="O23" i="1"/>
  <c r="N20" i="1"/>
  <c r="M17" i="1"/>
  <c r="L14" i="1"/>
  <c r="P10" i="1"/>
  <c r="O7" i="1"/>
  <c r="M40" i="1"/>
  <c r="N39" i="1"/>
  <c r="O38" i="1"/>
  <c r="P37" i="1"/>
  <c r="L37" i="1"/>
  <c r="M36" i="1"/>
  <c r="N35" i="1"/>
  <c r="O34" i="1"/>
  <c r="P33" i="1"/>
  <c r="L33" i="1"/>
  <c r="M32" i="1"/>
  <c r="N31" i="1"/>
  <c r="O30" i="1"/>
  <c r="P29" i="1"/>
  <c r="L29" i="1"/>
  <c r="M28" i="1"/>
  <c r="N27" i="1"/>
  <c r="O26" i="1"/>
  <c r="P25" i="1"/>
  <c r="L25" i="1"/>
  <c r="M24" i="1"/>
  <c r="N23" i="1"/>
  <c r="O22" i="1"/>
  <c r="P21" i="1"/>
  <c r="L21" i="1"/>
  <c r="M20" i="1"/>
  <c r="N19" i="1"/>
  <c r="O18" i="1"/>
  <c r="P17" i="1"/>
  <c r="L17" i="1"/>
  <c r="M16" i="1"/>
  <c r="N15" i="1"/>
  <c r="O14" i="1"/>
  <c r="P13" i="1"/>
  <c r="L13" i="1"/>
  <c r="M12" i="1"/>
  <c r="N11" i="1"/>
  <c r="O10" i="1"/>
  <c r="P9" i="1"/>
  <c r="L9" i="1"/>
  <c r="M8" i="1"/>
  <c r="N7" i="1"/>
  <c r="P40" i="1"/>
  <c r="L40" i="1"/>
  <c r="M39" i="1"/>
  <c r="N38" i="1"/>
  <c r="O37" i="1"/>
  <c r="P36" i="1"/>
  <c r="L36" i="1"/>
  <c r="M35" i="1"/>
  <c r="N34" i="1"/>
  <c r="O33" i="1"/>
  <c r="P32" i="1"/>
  <c r="L32" i="1"/>
  <c r="M31" i="1"/>
  <c r="N30" i="1"/>
  <c r="O29" i="1"/>
  <c r="P28" i="1"/>
  <c r="L28" i="1"/>
  <c r="M27" i="1"/>
  <c r="N26" i="1"/>
  <c r="O25" i="1"/>
  <c r="P24" i="1"/>
  <c r="L24" i="1"/>
  <c r="M23" i="1"/>
  <c r="N22" i="1"/>
  <c r="O21" i="1"/>
  <c r="P20" i="1"/>
  <c r="L20" i="1"/>
  <c r="M19" i="1"/>
  <c r="N18" i="1"/>
  <c r="O17" i="1"/>
  <c r="P16" i="1"/>
  <c r="L16" i="1"/>
  <c r="M15" i="1"/>
  <c r="N14" i="1"/>
  <c r="O13" i="1"/>
  <c r="P12" i="1"/>
  <c r="L12" i="1"/>
  <c r="M11" i="1"/>
  <c r="N10" i="1"/>
  <c r="O9" i="1"/>
  <c r="P8" i="1"/>
  <c r="L8" i="1"/>
  <c r="M7" i="1"/>
  <c r="P39" i="1"/>
  <c r="P35" i="1"/>
  <c r="P31" i="1"/>
  <c r="P27" i="1"/>
  <c r="P23" i="1"/>
  <c r="P19" i="1"/>
  <c r="P15" i="1"/>
  <c r="P11" i="1"/>
  <c r="P7" i="1"/>
  <c r="P6" i="1"/>
  <c r="O6" i="1"/>
  <c r="N6" i="1"/>
  <c r="M6" i="1"/>
  <c r="P199" i="1" l="1"/>
  <c r="K206" i="1" s="1"/>
  <c r="U199" i="1"/>
  <c r="R204" i="1" s="1"/>
  <c r="L199" i="1"/>
  <c r="K202" i="1" s="1"/>
  <c r="Y199" i="1"/>
  <c r="X202" i="1" s="1"/>
  <c r="O199" i="1"/>
  <c r="K205" i="1" s="1"/>
  <c r="AF199" i="1"/>
  <c r="AD203" i="1" s="1"/>
  <c r="AE199" i="1"/>
  <c r="AD202" i="1" s="1"/>
  <c r="AH199" i="1"/>
  <c r="AD205" i="1" s="1"/>
  <c r="AG199" i="1"/>
  <c r="AD204" i="1" s="1"/>
  <c r="V199" i="1"/>
  <c r="R205" i="1" s="1"/>
  <c r="N199" i="1"/>
  <c r="K204" i="1" s="1"/>
  <c r="X199" i="1"/>
  <c r="X201" i="1" s="1"/>
  <c r="Z201" i="1" s="1"/>
  <c r="AA204" i="1" s="1"/>
  <c r="BD17" i="1" s="1"/>
  <c r="S199" i="1"/>
  <c r="R202" i="1" s="1"/>
  <c r="T199" i="1"/>
  <c r="R203" i="1" s="1"/>
  <c r="M199" i="1"/>
  <c r="K203" i="1" s="1"/>
  <c r="AG146" i="1"/>
  <c r="AD151" i="1" s="1"/>
  <c r="S146" i="1"/>
  <c r="R149" i="1" s="1"/>
  <c r="V146" i="1"/>
  <c r="R152" i="1" s="1"/>
  <c r="AF146" i="1"/>
  <c r="AD150" i="1" s="1"/>
  <c r="AE146" i="1"/>
  <c r="AD149" i="1" s="1"/>
  <c r="AH146" i="1"/>
  <c r="AD152" i="1" s="1"/>
  <c r="T146" i="1"/>
  <c r="R150" i="1" s="1"/>
  <c r="Y146" i="1"/>
  <c r="X149" i="1" s="1"/>
  <c r="M146" i="1"/>
  <c r="K150" i="1" s="1"/>
  <c r="O146" i="1"/>
  <c r="K152" i="1" s="1"/>
  <c r="X146" i="1"/>
  <c r="X148" i="1" s="1"/>
  <c r="L146" i="1"/>
  <c r="K149" i="1" s="1"/>
  <c r="U146" i="1"/>
  <c r="R151" i="1" s="1"/>
  <c r="N146" i="1"/>
  <c r="K151" i="1" s="1"/>
  <c r="P146" i="1"/>
  <c r="K153" i="1" s="1"/>
  <c r="AH94" i="1"/>
  <c r="AD100" i="1" s="1"/>
  <c r="N94" i="1"/>
  <c r="K99" i="1" s="1"/>
  <c r="AG94" i="1"/>
  <c r="AD99" i="1" s="1"/>
  <c r="T94" i="1"/>
  <c r="R98" i="1" s="1"/>
  <c r="AF94" i="1"/>
  <c r="AD98" i="1" s="1"/>
  <c r="U94" i="1"/>
  <c r="R99" i="1" s="1"/>
  <c r="L94" i="1"/>
  <c r="K97" i="1" s="1"/>
  <c r="V94" i="1"/>
  <c r="R100" i="1" s="1"/>
  <c r="P94" i="1"/>
  <c r="K101" i="1" s="1"/>
  <c r="Y94" i="1"/>
  <c r="X97" i="1" s="1"/>
  <c r="S94" i="1"/>
  <c r="R97" i="1" s="1"/>
  <c r="X94" i="1"/>
  <c r="X96" i="1" s="1"/>
  <c r="AE94" i="1"/>
  <c r="AD97" i="1" s="1"/>
  <c r="M94" i="1"/>
  <c r="K98" i="1" s="1"/>
  <c r="O94" i="1"/>
  <c r="K100" i="1" s="1"/>
  <c r="AF41" i="1"/>
  <c r="AD45" i="1" s="1"/>
  <c r="AG41" i="1"/>
  <c r="AD46" i="1" s="1"/>
  <c r="AH41" i="1"/>
  <c r="AD47" i="1" s="1"/>
  <c r="T41" i="1"/>
  <c r="R45" i="1" s="1"/>
  <c r="U41" i="1"/>
  <c r="R46" i="1" s="1"/>
  <c r="V41" i="1"/>
  <c r="R47" i="1" s="1"/>
  <c r="Y41" i="1"/>
  <c r="X44" i="1" s="1"/>
  <c r="Z43" i="1" s="1"/>
  <c r="AA46" i="1" s="1"/>
  <c r="BD10" i="1" s="1"/>
  <c r="M41" i="1"/>
  <c r="K45" i="1" s="1"/>
  <c r="N41" i="1"/>
  <c r="K46" i="1" s="1"/>
  <c r="O41" i="1"/>
  <c r="K47" i="1" s="1"/>
  <c r="L41" i="1"/>
  <c r="K44" i="1" s="1"/>
  <c r="P41" i="1"/>
  <c r="K48" i="1" s="1"/>
  <c r="AG97" i="1" l="1"/>
  <c r="AH99" i="1" s="1"/>
  <c r="BG13" i="1" s="1"/>
  <c r="M202" i="1"/>
  <c r="O204" i="1" s="1"/>
  <c r="AX17" i="1" s="1"/>
  <c r="AG202" i="1"/>
  <c r="AH204" i="1" s="1"/>
  <c r="BG17" i="1" s="1"/>
  <c r="T202" i="1"/>
  <c r="V204" i="1" s="1"/>
  <c r="BA17" i="1" s="1"/>
  <c r="Z148" i="1"/>
  <c r="AA151" i="1" s="1"/>
  <c r="BD15" i="1" s="1"/>
  <c r="T149" i="1"/>
  <c r="V151" i="1" s="1"/>
  <c r="BA15" i="1" s="1"/>
  <c r="AG149" i="1"/>
  <c r="AH151" i="1" s="1"/>
  <c r="BG15" i="1" s="1"/>
  <c r="M149" i="1"/>
  <c r="O151" i="1" s="1"/>
  <c r="AX15" i="1" s="1"/>
  <c r="T97" i="1"/>
  <c r="V99" i="1" s="1"/>
  <c r="BA13" i="1" s="1"/>
  <c r="Z96" i="1"/>
  <c r="AA99" i="1" s="1"/>
  <c r="BD13" i="1" s="1"/>
  <c r="M97" i="1"/>
  <c r="O99" i="1" s="1"/>
  <c r="AX13" i="1" s="1"/>
  <c r="AG44" i="1"/>
  <c r="AH46" i="1" s="1"/>
  <c r="BG10" i="1" s="1"/>
  <c r="T44" i="1"/>
  <c r="V46" i="1" s="1"/>
  <c r="M44" i="1"/>
  <c r="O46" i="1" s="1"/>
  <c r="AX10" i="1" s="1"/>
  <c r="BA10" i="1" l="1"/>
</calcChain>
</file>

<file path=xl/sharedStrings.xml><?xml version="1.0" encoding="utf-8"?>
<sst xmlns="http://schemas.openxmlformats.org/spreadsheetml/2006/main" count="145" uniqueCount="45">
  <si>
    <t>Type of Movie</t>
  </si>
  <si>
    <t>Country of Movie</t>
  </si>
  <si>
    <t xml:space="preserve">Popular Actor </t>
  </si>
  <si>
    <t>Year of Movie</t>
  </si>
  <si>
    <t>Types Of Movie</t>
  </si>
  <si>
    <t>Action</t>
  </si>
  <si>
    <t>Drama</t>
  </si>
  <si>
    <t xml:space="preserve">Comedy </t>
  </si>
  <si>
    <t>Horror</t>
  </si>
  <si>
    <t>Thriller</t>
  </si>
  <si>
    <t>Country Of Movie</t>
  </si>
  <si>
    <t>America</t>
  </si>
  <si>
    <t>Europe</t>
  </si>
  <si>
    <t>Asia</t>
  </si>
  <si>
    <t>Africa</t>
  </si>
  <si>
    <t>Random NO</t>
  </si>
  <si>
    <t>Column1</t>
  </si>
  <si>
    <t>Column2</t>
  </si>
  <si>
    <t>Sum</t>
  </si>
  <si>
    <t>No of Movies Each Type</t>
  </si>
  <si>
    <t>No of Country Type</t>
  </si>
  <si>
    <t>sum</t>
  </si>
  <si>
    <t>Yes</t>
  </si>
  <si>
    <t>No</t>
  </si>
  <si>
    <t>Yes / No</t>
  </si>
  <si>
    <t>From 2000 to 2005</t>
  </si>
  <si>
    <t>From 2006 to 2010</t>
  </si>
  <si>
    <t>From 2011 to 2015</t>
  </si>
  <si>
    <t>From 2016 to 2020</t>
  </si>
  <si>
    <t>SUM</t>
  </si>
  <si>
    <t xml:space="preserve">Number of Movies Each Year Catogory </t>
  </si>
  <si>
    <t>USER 1</t>
  </si>
  <si>
    <t>Recommendation for User 1</t>
  </si>
  <si>
    <t>USER 2</t>
  </si>
  <si>
    <t>Recommendation for User 2</t>
  </si>
  <si>
    <t>USER 3</t>
  </si>
  <si>
    <t>Recommendation for User 3</t>
  </si>
  <si>
    <t>USER 4</t>
  </si>
  <si>
    <t>Recommendation for User 4</t>
  </si>
  <si>
    <t>Popular Actor</t>
  </si>
  <si>
    <t>Movies of each type</t>
  </si>
  <si>
    <t xml:space="preserve"> Country of each type</t>
  </si>
  <si>
    <t>         Movies for each year category</t>
  </si>
  <si>
    <t>Users</t>
  </si>
  <si>
    <t>Dashboard Movie Rcomendation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</si>
</sst>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2" xfId="0" applyBorder="1"/>
    <xf numFmtId="0" fontId="0" fillId="0" borderId="5" xfId="0" applyBorder="1"/>
    <xf numFmtId="0" fontId="1" fillId="0" borderId="0" xfId="0" applyFont="1" applyBorder="1"/>
    <xf numFmtId="0" fontId="1" fillId="0" borderId="6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/>
    <xf numFmtId="0" fontId="2" fillId="0" borderId="10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0" xfId="0" applyFill="1" applyBorder="1"/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974A5-E908-4F4A-B2F5-95E42659B69F}" name="Table1" displayName="Table1" ref="C5:I40" totalsRowShown="0">
  <autoFilter ref="C5:I40" xr:uid="{481974A5-E908-4F4A-B2F5-95E42659B69F}"/>
  <tableColumns count="7">
    <tableColumn id="1" xr3:uid="{D74AD1F8-385B-4B3F-B3B8-2D91C97BE147}" name="Random NO">
      <calculatedColumnFormula>RANDBETWEEN(1,5)</calculatedColumnFormula>
    </tableColumn>
    <tableColumn id="2" xr3:uid="{8CECCC92-CEE5-4059-B396-ECFF60F3E407}" name="Type of Movie">
      <calculatedColumnFormula>VLOOKUP(C6,$AM$5:$AN$9,2)</calculatedColumnFormula>
    </tableColumn>
    <tableColumn id="3" xr3:uid="{345C0517-386F-4C8A-ACB3-775853783F90}" name="Column1">
      <calculatedColumnFormula>RANDBETWEEN(1,4)</calculatedColumnFormula>
    </tableColumn>
    <tableColumn id="4" xr3:uid="{5CBCFB1D-1AEB-4346-ADA1-E9666973D6D7}" name="Country of Movie">
      <calculatedColumnFormula>VLOOKUP(E6,$AP$5:$AQ$8,2)</calculatedColumnFormula>
    </tableColumn>
    <tableColumn id="5" xr3:uid="{2FFD84FD-B7FF-41D6-AFA3-08580FEF7AB7}" name="Column2">
      <calculatedColumnFormula>RANDBETWEEN(1,2)</calculatedColumnFormula>
    </tableColumn>
    <tableColumn id="6" xr3:uid="{5E0ACA39-BD6E-4DDD-AE2B-86658F1F7078}" name="Popular Actor ">
      <calculatedColumnFormula>IF(G6=1,"Yes","NO")</calculatedColumnFormula>
    </tableColumn>
    <tableColumn id="7" xr3:uid="{5D36474B-73AC-430E-86FC-1DF33C80D733}" name="Year of Movie">
      <calculatedColumnFormula>RANDBETWEEN(2000,2021)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4FE06B-8059-4F64-8153-D5C834B6E37A}" name="Table13" displayName="Table13" ref="C58:I93" totalsRowShown="0">
  <autoFilter ref="C58:I93" xr:uid="{264FE06B-8059-4F64-8153-D5C834B6E37A}"/>
  <tableColumns count="7">
    <tableColumn id="1" xr3:uid="{7B2EF0E1-5360-4688-B04B-3F1A161BF213}" name="Random NO">
      <calculatedColumnFormula>RANDBETWEEN(1,5)</calculatedColumnFormula>
    </tableColumn>
    <tableColumn id="2" xr3:uid="{160FF9C5-9662-44B4-862A-D9208830BE33}" name="Type of Movie">
      <calculatedColumnFormula>VLOOKUP(C59,$AM$5:$AN$9,2)</calculatedColumnFormula>
    </tableColumn>
    <tableColumn id="3" xr3:uid="{A276227C-EABA-4E85-B8A6-58655FA133D7}" name="Column1">
      <calculatedColumnFormula>RANDBETWEEN(1,4)</calculatedColumnFormula>
    </tableColumn>
    <tableColumn id="4" xr3:uid="{C7DA2733-6DD9-4F82-895B-C141F4085830}" name="Country of Movie">
      <calculatedColumnFormula>VLOOKUP(E59,$AP$5:$AQ$8,2)</calculatedColumnFormula>
    </tableColumn>
    <tableColumn id="5" xr3:uid="{96D5416F-E6F4-4185-B6A0-DFA86C71249F}" name="Column2">
      <calculatedColumnFormula>RANDBETWEEN(1,2)</calculatedColumnFormula>
    </tableColumn>
    <tableColumn id="6" xr3:uid="{72AD55BD-1459-4DB8-B4B2-EAE122D0EB9E}" name="Popular Actor ">
      <calculatedColumnFormula>IF(G59=1,"Yes","NO")</calculatedColumnFormula>
    </tableColumn>
    <tableColumn id="7" xr3:uid="{81B85C45-1196-4D9C-8BF7-82EC6C87512B}" name="Year of Movie">
      <calculatedColumnFormula>RANDBETWEEN(2000,2021)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318758-2C29-47BB-8FCA-2A686989E95E}" name="Table134" displayName="Table134" ref="C110:I145" totalsRowShown="0">
  <autoFilter ref="C110:I145" xr:uid="{CD318758-2C29-47BB-8FCA-2A686989E95E}"/>
  <tableColumns count="7">
    <tableColumn id="1" xr3:uid="{A2DC5F56-97DC-4DC6-B9C1-911D33BA9125}" name="Random NO">
      <calculatedColumnFormula>RANDBETWEEN(1,5)</calculatedColumnFormula>
    </tableColumn>
    <tableColumn id="2" xr3:uid="{35F5ADA2-9339-489F-9C8F-CF5816E2E90E}" name="Type of Movie">
      <calculatedColumnFormula>VLOOKUP(C111,$AM$5:$AN$9,2)</calculatedColumnFormula>
    </tableColumn>
    <tableColumn id="3" xr3:uid="{AB8BCFA3-F0CA-4F09-B311-92782F0782E7}" name="Column1">
      <calculatedColumnFormula>RANDBETWEEN(1,4)</calculatedColumnFormula>
    </tableColumn>
    <tableColumn id="4" xr3:uid="{AF1E96F5-2465-4C76-A7ED-9A91ED27FC67}" name="Country of Movie">
      <calculatedColumnFormula>VLOOKUP(E111,$AP$5:$AQ$8,2)</calculatedColumnFormula>
    </tableColumn>
    <tableColumn id="5" xr3:uid="{7998A48B-E571-4B37-9BB9-7B4C20792091}" name="Column2">
      <calculatedColumnFormula>RANDBETWEEN(1,2)</calculatedColumnFormula>
    </tableColumn>
    <tableColumn id="6" xr3:uid="{A3A9B56F-2E67-4573-871A-C23120506604}" name="Popular Actor ">
      <calculatedColumnFormula>IF(G111=1,"Yes","NO")</calculatedColumnFormula>
    </tableColumn>
    <tableColumn id="7" xr3:uid="{D224DE48-876C-424E-987B-EAD5B2C16366}" name="Year of Movie">
      <calculatedColumnFormula>RANDBETWEEN(2000,2021)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3AE08C-2DE6-4A78-8C78-C2BE91DE1EDB}" name="Table1345" displayName="Table1345" ref="C163:I198" totalsRowShown="0">
  <autoFilter ref="C163:I198" xr:uid="{0F3AE08C-2DE6-4A78-8C78-C2BE91DE1EDB}"/>
  <tableColumns count="7">
    <tableColumn id="1" xr3:uid="{74D890B2-CFBA-4D40-A2A7-390A81DE1732}" name="Random NO">
      <calculatedColumnFormula>RANDBETWEEN(1,5)</calculatedColumnFormula>
    </tableColumn>
    <tableColumn id="2" xr3:uid="{EF13F522-B100-4E5E-9113-E46080B3004B}" name="Type of Movie">
      <calculatedColumnFormula>VLOOKUP(C164,$AM$5:$AN$9,2)</calculatedColumnFormula>
    </tableColumn>
    <tableColumn id="3" xr3:uid="{D7C37B67-B397-4DCE-9CFE-E9A97DCCDE94}" name="Column1">
      <calculatedColumnFormula>RANDBETWEEN(1,4)</calculatedColumnFormula>
    </tableColumn>
    <tableColumn id="4" xr3:uid="{A919B37F-8C8D-46B8-B0F4-0B72184BD530}" name="Country of Movie">
      <calculatedColumnFormula>VLOOKUP(E164,$AP$5:$AQ$8,2)</calculatedColumnFormula>
    </tableColumn>
    <tableColumn id="5" xr3:uid="{04CA9C65-4D14-42D3-A5BF-88CD1B54ED31}" name="Column2">
      <calculatedColumnFormula>RANDBETWEEN(1,2)</calculatedColumnFormula>
    </tableColumn>
    <tableColumn id="6" xr3:uid="{15B6C293-1420-4E96-A302-10FA8FB7DA44}" name="Popular Actor ">
      <calculatedColumnFormula>IF(G164=1,"Yes","NO")</calculatedColumnFormula>
    </tableColumn>
    <tableColumn id="7" xr3:uid="{570F0C03-9023-4064-8CCE-8FD8EE218E76}" name="Year of Movie">
      <calculatedColumnFormula>RANDBETWEEN(2000,2021)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F243-BEFF-4C90-BE1F-A0B118BBE4E6}">
  <dimension ref="C1:BM208"/>
  <sheetViews>
    <sheetView tabSelected="1" topLeftCell="AG1" zoomScale="71" zoomScaleNormal="71" workbookViewId="0">
      <selection activeCell="AY27" sqref="AY27"/>
    </sheetView>
  </sheetViews>
  <sheetFormatPr defaultRowHeight="15" x14ac:dyDescent="0.25"/>
  <cols>
    <col min="3" max="3" width="14.5703125" customWidth="1"/>
    <col min="4" max="4" width="15.85546875" customWidth="1"/>
    <col min="5" max="5" width="13.7109375" hidden="1" customWidth="1"/>
    <col min="6" max="6" width="18.5703125" customWidth="1"/>
    <col min="7" max="7" width="16.42578125" hidden="1" customWidth="1"/>
    <col min="8" max="9" width="15.5703125" customWidth="1"/>
    <col min="25" max="30" width="9.140625" customWidth="1"/>
    <col min="31" max="34" width="19" bestFit="1" customWidth="1"/>
    <col min="35" max="37" width="9.140625" customWidth="1"/>
    <col min="39" max="44" width="0" hidden="1" customWidth="1"/>
  </cols>
  <sheetData>
    <row r="1" spans="3:65" ht="15.75" thickBot="1" x14ac:dyDescent="0.3"/>
    <row r="2" spans="3:65" x14ac:dyDescent="0.25">
      <c r="C2" s="1"/>
      <c r="D2" s="22"/>
      <c r="E2" s="22"/>
      <c r="F2" s="22"/>
      <c r="G2" s="22"/>
      <c r="H2" s="22"/>
      <c r="I2" s="22"/>
      <c r="J2" s="22"/>
      <c r="K2" s="22"/>
      <c r="L2" s="22"/>
      <c r="M2" s="27" t="s">
        <v>31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3"/>
    </row>
    <row r="3" spans="3:65" ht="26.25" customHeight="1" thickBot="1" x14ac:dyDescent="0.3">
      <c r="C3" s="2"/>
      <c r="D3" s="5"/>
      <c r="E3" s="5"/>
      <c r="F3" s="5"/>
      <c r="G3" s="5"/>
      <c r="H3" s="5"/>
      <c r="I3" s="5"/>
      <c r="J3" s="5"/>
      <c r="K3" s="5"/>
      <c r="L3" s="5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6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</row>
    <row r="4" spans="3:65" ht="15.75" customHeight="1" thickBot="1" x14ac:dyDescent="0.3">
      <c r="C4" s="2"/>
      <c r="D4" s="5"/>
      <c r="E4" s="5"/>
      <c r="F4" s="5"/>
      <c r="G4" s="5"/>
      <c r="H4" s="5"/>
      <c r="I4" s="5"/>
      <c r="J4" s="5"/>
      <c r="K4" s="11"/>
      <c r="L4" s="12" t="s">
        <v>19</v>
      </c>
      <c r="M4" s="12"/>
      <c r="N4" s="12"/>
      <c r="O4" s="12"/>
      <c r="P4" s="13"/>
      <c r="Q4" s="10"/>
      <c r="R4" s="11"/>
      <c r="S4" s="12" t="s">
        <v>20</v>
      </c>
      <c r="T4" s="12"/>
      <c r="U4" s="12"/>
      <c r="V4" s="12"/>
      <c r="W4" s="12"/>
      <c r="X4" s="19" t="s">
        <v>24</v>
      </c>
      <c r="Y4" s="13"/>
      <c r="Z4" s="10"/>
      <c r="AA4" s="10"/>
      <c r="AB4" s="10"/>
      <c r="AC4" s="10"/>
      <c r="AD4" s="19" t="s">
        <v>30</v>
      </c>
      <c r="AE4" s="12"/>
      <c r="AF4" s="12"/>
      <c r="AG4" s="12"/>
      <c r="AH4" s="13"/>
      <c r="AI4" s="10"/>
      <c r="AJ4" s="24"/>
      <c r="AK4" s="10"/>
      <c r="AN4" t="s">
        <v>4</v>
      </c>
      <c r="AQ4" t="s">
        <v>10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</row>
    <row r="5" spans="3:65" ht="15.75" customHeight="1" thickBot="1" x14ac:dyDescent="0.3">
      <c r="C5" s="2" t="s">
        <v>15</v>
      </c>
      <c r="D5" s="5" t="s">
        <v>0</v>
      </c>
      <c r="E5" s="5" t="s">
        <v>16</v>
      </c>
      <c r="F5" s="5" t="s">
        <v>1</v>
      </c>
      <c r="G5" s="5" t="s">
        <v>17</v>
      </c>
      <c r="H5" s="5" t="s">
        <v>2</v>
      </c>
      <c r="I5" s="5" t="s">
        <v>3</v>
      </c>
      <c r="J5" s="5"/>
      <c r="K5" s="11"/>
      <c r="L5" s="14" t="s">
        <v>5</v>
      </c>
      <c r="M5" s="14" t="s">
        <v>6</v>
      </c>
      <c r="N5" s="14" t="s">
        <v>7</v>
      </c>
      <c r="O5" s="14" t="s">
        <v>8</v>
      </c>
      <c r="P5" s="15" t="s">
        <v>9</v>
      </c>
      <c r="Q5" s="3"/>
      <c r="R5" s="11"/>
      <c r="S5" s="18" t="s">
        <v>11</v>
      </c>
      <c r="T5" s="14" t="s">
        <v>12</v>
      </c>
      <c r="U5" s="14" t="s">
        <v>13</v>
      </c>
      <c r="V5" s="15" t="s">
        <v>14</v>
      </c>
      <c r="W5" s="14"/>
      <c r="X5" s="20" t="s">
        <v>22</v>
      </c>
      <c r="Y5" s="15" t="s">
        <v>23</v>
      </c>
      <c r="Z5" s="3"/>
      <c r="AA5" s="3"/>
      <c r="AB5" s="3"/>
      <c r="AC5" s="3"/>
      <c r="AD5" s="18"/>
      <c r="AE5" s="21" t="s">
        <v>25</v>
      </c>
      <c r="AF5" s="21" t="s">
        <v>26</v>
      </c>
      <c r="AG5" s="21" t="s">
        <v>27</v>
      </c>
      <c r="AH5" s="21" t="s">
        <v>28</v>
      </c>
      <c r="AI5" s="3"/>
      <c r="AJ5" s="4"/>
      <c r="AK5" s="3"/>
      <c r="AM5">
        <v>1</v>
      </c>
      <c r="AN5" t="s">
        <v>5</v>
      </c>
      <c r="AP5">
        <v>1</v>
      </c>
      <c r="AQ5" t="s">
        <v>11</v>
      </c>
      <c r="AT5" s="32" t="s">
        <v>44</v>
      </c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4"/>
      <c r="BL5" s="5"/>
      <c r="BM5" s="5"/>
    </row>
    <row r="6" spans="3:65" ht="15" customHeight="1" x14ac:dyDescent="0.25">
      <c r="C6" s="2">
        <f ca="1">RANDBETWEEN(1,5)</f>
        <v>4</v>
      </c>
      <c r="D6" s="5" t="str">
        <f ca="1">VLOOKUP(C6,$AM$5:$AN$9,2)</f>
        <v>Horror</v>
      </c>
      <c r="E6" s="5">
        <f ca="1">RANDBETWEEN(1,4)</f>
        <v>2</v>
      </c>
      <c r="F6" s="5" t="str">
        <f ca="1">VLOOKUP(E6,$AP$5:$AQ$8,2)</f>
        <v>Europe</v>
      </c>
      <c r="G6" s="5">
        <f ca="1">RANDBETWEEN(1,2)</f>
        <v>2</v>
      </c>
      <c r="H6" s="5" t="str">
        <f ca="1">IF(G6=1,"Yes","NO")</f>
        <v>NO</v>
      </c>
      <c r="I6" s="5">
        <f ca="1">RANDBETWEEN(2000,2021)</f>
        <v>2007</v>
      </c>
      <c r="J6" s="5"/>
      <c r="K6" s="2"/>
      <c r="L6" s="5">
        <f ca="1">IF(Table1[[#This Row],[Type of Movie]]= "Action",1,0)</f>
        <v>0</v>
      </c>
      <c r="M6" s="5">
        <f ca="1">IF(Table1[[#This Row],[Type of Movie]]= "Drama",1,0)</f>
        <v>0</v>
      </c>
      <c r="N6" s="5">
        <f ca="1">IF(Table1[[#This Row],[Type of Movie]]= "Comedy",1,0)</f>
        <v>0</v>
      </c>
      <c r="O6" s="5">
        <f ca="1">IF(Table1[[#This Row],[Type of Movie]]= "Horror",1,0)</f>
        <v>1</v>
      </c>
      <c r="P6" s="6">
        <f ca="1">IF(Table1[[#This Row],[Type of Movie]]= "Thriller",1,0)</f>
        <v>0</v>
      </c>
      <c r="Q6" s="5"/>
      <c r="R6" s="2"/>
      <c r="S6" s="5">
        <f ca="1">IF(Table1[[#This Row],[Country of Movie]]="America",1,0)</f>
        <v>0</v>
      </c>
      <c r="T6" s="5">
        <f ca="1">IF(Table1[[#This Row],[Country of Movie]]="Europe",1,0)</f>
        <v>1</v>
      </c>
      <c r="U6" s="5">
        <f ca="1">IF(Table1[[#This Row],[Country of Movie]]="Asia",1,0)</f>
        <v>0</v>
      </c>
      <c r="V6" s="5">
        <f ca="1">IF(Table1[[#This Row],[Country of Movie]]="Africa",1,0)</f>
        <v>0</v>
      </c>
      <c r="W6" s="5"/>
      <c r="X6" s="2">
        <f ca="1">IF(Table1[[#This Row],[Popular Actor ]]="Yes",1,0)</f>
        <v>0</v>
      </c>
      <c r="Y6" s="6">
        <f ca="1">IF(Table1[[#This Row],[Popular Actor ]]="No",1,0)</f>
        <v>1</v>
      </c>
      <c r="Z6" s="5"/>
      <c r="AA6" s="5"/>
      <c r="AB6" s="5"/>
      <c r="AC6" s="5"/>
      <c r="AD6" s="2"/>
      <c r="AE6" s="5">
        <f ca="1">IF(AND(Table1[[#This Row],[Year of Movie]]&gt;=2000,Table1[[#This Row],[Year of Movie]]&lt; 2005), 1,0)</f>
        <v>0</v>
      </c>
      <c r="AF6" s="5">
        <f ca="1">IF(AND(Table1[[#This Row],[Year of Movie]]&gt;=2006,Table1[[#This Row],[Year of Movie]]&lt; 2010), 1,0)</f>
        <v>1</v>
      </c>
      <c r="AG6" s="5">
        <f ca="1">IF(AND(Table1[[#This Row],[Year of Movie]]&gt;=2011,Table1[[#This Row],[Year of Movie]]&lt; 2015), 1,0)</f>
        <v>0</v>
      </c>
      <c r="AH6" s="6">
        <f ca="1">IF(AND(Table1[[#This Row],[Year of Movie]]&gt;=2016,Table1[[#This Row],[Year of Movie]]&lt; 2020), 1,0)</f>
        <v>0</v>
      </c>
      <c r="AI6" s="5"/>
      <c r="AJ6" s="6"/>
      <c r="AK6" s="5"/>
      <c r="AM6">
        <v>2</v>
      </c>
      <c r="AN6" t="s">
        <v>6</v>
      </c>
      <c r="AP6">
        <v>2</v>
      </c>
      <c r="AQ6" t="s">
        <v>12</v>
      </c>
      <c r="AT6" s="35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7"/>
      <c r="BL6" s="5"/>
      <c r="BM6" s="5"/>
    </row>
    <row r="7" spans="3:65" ht="15" customHeight="1" thickBot="1" x14ac:dyDescent="0.3">
      <c r="C7" s="2">
        <f t="shared" ref="C7:C40" ca="1" si="0">RANDBETWEEN(1,5)</f>
        <v>4</v>
      </c>
      <c r="D7" s="5" t="str">
        <f t="shared" ref="D7:D40" ca="1" si="1">VLOOKUP(C7,$AM$5:$AN$9,2)</f>
        <v>Horror</v>
      </c>
      <c r="E7" s="5">
        <f t="shared" ref="E7:E40" ca="1" si="2">RANDBETWEEN(1,4)</f>
        <v>3</v>
      </c>
      <c r="F7" s="5" t="str">
        <f t="shared" ref="F7:F40" ca="1" si="3">VLOOKUP(E7,$AP$5:$AQ$8,2)</f>
        <v>Asia</v>
      </c>
      <c r="G7" s="5">
        <f t="shared" ref="G7:G40" ca="1" si="4">RANDBETWEEN(1,2)</f>
        <v>1</v>
      </c>
      <c r="H7" s="5" t="str">
        <f t="shared" ref="H7:H40" ca="1" si="5">IF(G7=1,"Yes","NO")</f>
        <v>Yes</v>
      </c>
      <c r="I7" s="5">
        <f t="shared" ref="I7:I40" ca="1" si="6">RANDBETWEEN(2000,2021)</f>
        <v>2002</v>
      </c>
      <c r="J7" s="5"/>
      <c r="K7" s="2"/>
      <c r="L7" s="5">
        <f ca="1">IF(Table1[[#This Row],[Type of Movie]]= "Action",1,0)</f>
        <v>0</v>
      </c>
      <c r="M7" s="5">
        <f ca="1">IF(Table1[[#This Row],[Type of Movie]]= "Drama",1,0)</f>
        <v>0</v>
      </c>
      <c r="N7" s="5">
        <f ca="1">IF(Table1[[#This Row],[Type of Movie]]= "Comedy",1,0)</f>
        <v>0</v>
      </c>
      <c r="O7" s="5">
        <f ca="1">IF(Table1[[#This Row],[Type of Movie]]= "Horror",1,0)</f>
        <v>1</v>
      </c>
      <c r="P7" s="6">
        <f ca="1">IF(Table1[[#This Row],[Type of Movie]]= "Thriller",1,0)</f>
        <v>0</v>
      </c>
      <c r="Q7" s="5"/>
      <c r="R7" s="2"/>
      <c r="S7" s="5">
        <f ca="1">IF(Table1[[#This Row],[Country of Movie]]="America",1,0)</f>
        <v>0</v>
      </c>
      <c r="T7" s="5">
        <f ca="1">IF(Table1[[#This Row],[Country of Movie]]="Europe",1,0)</f>
        <v>0</v>
      </c>
      <c r="U7" s="5">
        <f ca="1">IF(Table1[[#This Row],[Country of Movie]]="Asia",1,0)</f>
        <v>1</v>
      </c>
      <c r="V7" s="5">
        <f ca="1">IF(Table1[[#This Row],[Country of Movie]]="Africa",1,0)</f>
        <v>0</v>
      </c>
      <c r="W7" s="5"/>
      <c r="X7" s="2">
        <f ca="1">IF(Table1[[#This Row],[Popular Actor ]]="Yes",1,0)</f>
        <v>1</v>
      </c>
      <c r="Y7" s="6">
        <f ca="1">IF(Table1[[#This Row],[Popular Actor ]]="No",1,0)</f>
        <v>0</v>
      </c>
      <c r="Z7" s="5"/>
      <c r="AA7" s="5"/>
      <c r="AB7" s="5"/>
      <c r="AC7" s="5"/>
      <c r="AD7" s="2"/>
      <c r="AE7" s="5">
        <f ca="1">IF(AND(Table1[[#This Row],[Year of Movie]]&gt;=2000,Table1[[#This Row],[Year of Movie]]&lt; 2005), 1,0)</f>
        <v>1</v>
      </c>
      <c r="AF7" s="5">
        <f ca="1">IF(AND(Table1[[#This Row],[Year of Movie]]&gt;=2006,Table1[[#This Row],[Year of Movie]]&lt; 2010), 1,0)</f>
        <v>0</v>
      </c>
      <c r="AG7" s="5">
        <f ca="1">IF(AND(Table1[[#This Row],[Year of Movie]]&gt;=2011,Table1[[#This Row],[Year of Movie]]&lt; 2015), 1,0)</f>
        <v>0</v>
      </c>
      <c r="AH7" s="6">
        <f ca="1">IF(AND(Table1[[#This Row],[Year of Movie]]&gt;=2016,Table1[[#This Row],[Year of Movie]]&lt; 2020), 1,0)</f>
        <v>0</v>
      </c>
      <c r="AI7" s="5"/>
      <c r="AJ7" s="6"/>
      <c r="AK7" s="5"/>
      <c r="AM7">
        <v>3</v>
      </c>
      <c r="AN7" t="s">
        <v>7</v>
      </c>
      <c r="AP7">
        <v>3</v>
      </c>
      <c r="AQ7" t="s">
        <v>13</v>
      </c>
      <c r="AT7" s="38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40"/>
      <c r="BL7" s="5"/>
      <c r="BM7" s="5"/>
    </row>
    <row r="8" spans="3:65" ht="15.75" customHeight="1" x14ac:dyDescent="0.25">
      <c r="C8" s="2">
        <f t="shared" ca="1" si="0"/>
        <v>1</v>
      </c>
      <c r="D8" s="5" t="str">
        <f t="shared" ca="1" si="1"/>
        <v>Action</v>
      </c>
      <c r="E8" s="5">
        <f t="shared" ca="1" si="2"/>
        <v>2</v>
      </c>
      <c r="F8" s="5" t="str">
        <f t="shared" ca="1" si="3"/>
        <v>Europe</v>
      </c>
      <c r="G8" s="5">
        <f t="shared" ca="1" si="4"/>
        <v>2</v>
      </c>
      <c r="H8" s="5" t="str">
        <f t="shared" ca="1" si="5"/>
        <v>NO</v>
      </c>
      <c r="I8" s="5">
        <f t="shared" ca="1" si="6"/>
        <v>2004</v>
      </c>
      <c r="J8" s="5"/>
      <c r="K8" s="2"/>
      <c r="L8" s="5">
        <f ca="1">IF(Table1[[#This Row],[Type of Movie]]= "Action",1,0)</f>
        <v>1</v>
      </c>
      <c r="M8" s="5">
        <f ca="1">IF(Table1[[#This Row],[Type of Movie]]= "Drama",1,0)</f>
        <v>0</v>
      </c>
      <c r="N8" s="5">
        <f ca="1">IF(Table1[[#This Row],[Type of Movie]]= "Comedy",1,0)</f>
        <v>0</v>
      </c>
      <c r="O8" s="5">
        <f ca="1">IF(Table1[[#This Row],[Type of Movie]]= "Horror",1,0)</f>
        <v>0</v>
      </c>
      <c r="P8" s="6">
        <f ca="1">IF(Table1[[#This Row],[Type of Movie]]= "Thriller",1,0)</f>
        <v>0</v>
      </c>
      <c r="Q8" s="5"/>
      <c r="R8" s="2"/>
      <c r="S8" s="5">
        <f ca="1">IF(Table1[[#This Row],[Country of Movie]]="America",1,0)</f>
        <v>0</v>
      </c>
      <c r="T8" s="5">
        <f ca="1">IF(Table1[[#This Row],[Country of Movie]]="Europe",1,0)</f>
        <v>1</v>
      </c>
      <c r="U8" s="5">
        <f ca="1">IF(Table1[[#This Row],[Country of Movie]]="Asia",1,0)</f>
        <v>0</v>
      </c>
      <c r="V8" s="5">
        <f ca="1">IF(Table1[[#This Row],[Country of Movie]]="Africa",1,0)</f>
        <v>0</v>
      </c>
      <c r="W8" s="5"/>
      <c r="X8" s="2">
        <f ca="1">IF(Table1[[#This Row],[Popular Actor ]]="Yes",1,0)</f>
        <v>0</v>
      </c>
      <c r="Y8" s="6">
        <f ca="1">IF(Table1[[#This Row],[Popular Actor ]]="No",1,0)</f>
        <v>1</v>
      </c>
      <c r="Z8" s="5"/>
      <c r="AA8" s="5"/>
      <c r="AB8" s="5"/>
      <c r="AC8" s="5"/>
      <c r="AD8" s="2"/>
      <c r="AE8" s="5">
        <f ca="1">IF(AND(Table1[[#This Row],[Year of Movie]]&gt;=2000,Table1[[#This Row],[Year of Movie]]&lt; 2005), 1,0)</f>
        <v>1</v>
      </c>
      <c r="AF8" s="5">
        <f ca="1">IF(AND(Table1[[#This Row],[Year of Movie]]&gt;=2006,Table1[[#This Row],[Year of Movie]]&lt; 2010), 1,0)</f>
        <v>0</v>
      </c>
      <c r="AG8" s="5">
        <f ca="1">IF(AND(Table1[[#This Row],[Year of Movie]]&gt;=2011,Table1[[#This Row],[Year of Movie]]&lt; 2015), 1,0)</f>
        <v>0</v>
      </c>
      <c r="AH8" s="6">
        <f ca="1">IF(AND(Table1[[#This Row],[Year of Movie]]&gt;=2016,Table1[[#This Row],[Year of Movie]]&lt; 2020), 1,0)</f>
        <v>0</v>
      </c>
      <c r="AI8" s="5"/>
      <c r="AJ8" s="6"/>
      <c r="AK8" s="5"/>
      <c r="AM8">
        <v>4</v>
      </c>
      <c r="AN8" t="s">
        <v>8</v>
      </c>
      <c r="AP8">
        <v>4</v>
      </c>
      <c r="AQ8" t="s">
        <v>14</v>
      </c>
      <c r="AT8" s="41" t="s">
        <v>43</v>
      </c>
      <c r="AU8" s="42"/>
      <c r="AV8" s="42"/>
      <c r="AW8" s="43"/>
      <c r="AX8" s="44" t="s">
        <v>40</v>
      </c>
      <c r="AY8" s="45"/>
      <c r="AZ8" s="46"/>
      <c r="BA8" s="47" t="s">
        <v>41</v>
      </c>
      <c r="BB8" s="48"/>
      <c r="BC8" s="49"/>
      <c r="BD8" s="47" t="s">
        <v>39</v>
      </c>
      <c r="BE8" s="48"/>
      <c r="BF8" s="49"/>
      <c r="BG8" s="44" t="s">
        <v>42</v>
      </c>
      <c r="BH8" s="45"/>
      <c r="BI8" s="45"/>
      <c r="BJ8" s="45"/>
      <c r="BK8" s="46"/>
      <c r="BL8" s="5"/>
      <c r="BM8" s="5"/>
    </row>
    <row r="9" spans="3:65" ht="15.75" customHeight="1" thickBot="1" x14ac:dyDescent="0.3">
      <c r="C9" s="2">
        <f t="shared" ca="1" si="0"/>
        <v>2</v>
      </c>
      <c r="D9" s="5" t="str">
        <f t="shared" ca="1" si="1"/>
        <v>Drama</v>
      </c>
      <c r="E9" s="5">
        <f t="shared" ca="1" si="2"/>
        <v>4</v>
      </c>
      <c r="F9" s="5" t="str">
        <f t="shared" ca="1" si="3"/>
        <v>Africa</v>
      </c>
      <c r="G9" s="5">
        <f t="shared" ca="1" si="4"/>
        <v>1</v>
      </c>
      <c r="H9" s="5" t="str">
        <f t="shared" ca="1" si="5"/>
        <v>Yes</v>
      </c>
      <c r="I9" s="5">
        <f t="shared" ca="1" si="6"/>
        <v>2004</v>
      </c>
      <c r="J9" s="5"/>
      <c r="K9" s="2"/>
      <c r="L9" s="5">
        <f ca="1">IF(Table1[[#This Row],[Type of Movie]]= "Action",1,0)</f>
        <v>0</v>
      </c>
      <c r="M9" s="5">
        <f ca="1">IF(Table1[[#This Row],[Type of Movie]]= "Drama",1,0)</f>
        <v>1</v>
      </c>
      <c r="N9" s="5">
        <f ca="1">IF(Table1[[#This Row],[Type of Movie]]= "Comedy",1,0)</f>
        <v>0</v>
      </c>
      <c r="O9" s="5">
        <f ca="1">IF(Table1[[#This Row],[Type of Movie]]= "Horror",1,0)</f>
        <v>0</v>
      </c>
      <c r="P9" s="6">
        <f ca="1">IF(Table1[[#This Row],[Type of Movie]]= "Thriller",1,0)</f>
        <v>0</v>
      </c>
      <c r="Q9" s="5"/>
      <c r="R9" s="2"/>
      <c r="S9" s="5">
        <f ca="1">IF(Table1[[#This Row],[Country of Movie]]="America",1,0)</f>
        <v>0</v>
      </c>
      <c r="T9" s="5">
        <f ca="1">IF(Table1[[#This Row],[Country of Movie]]="Europe",1,0)</f>
        <v>0</v>
      </c>
      <c r="U9" s="5">
        <f ca="1">IF(Table1[[#This Row],[Country of Movie]]="Asia",1,0)</f>
        <v>0</v>
      </c>
      <c r="V9" s="5">
        <f ca="1">IF(Table1[[#This Row],[Country of Movie]]="Africa",1,0)</f>
        <v>1</v>
      </c>
      <c r="W9" s="5"/>
      <c r="X9" s="2">
        <f ca="1">IF(Table1[[#This Row],[Popular Actor ]]="Yes",1,0)</f>
        <v>1</v>
      </c>
      <c r="Y9" s="6">
        <f ca="1">IF(Table1[[#This Row],[Popular Actor ]]="No",1,0)</f>
        <v>0</v>
      </c>
      <c r="Z9" s="5"/>
      <c r="AA9" s="5"/>
      <c r="AB9" s="5"/>
      <c r="AC9" s="5"/>
      <c r="AD9" s="2"/>
      <c r="AE9" s="5">
        <f ca="1">IF(AND(Table1[[#This Row],[Year of Movie]]&gt;=2000,Table1[[#This Row],[Year of Movie]]&lt; 2005), 1,0)</f>
        <v>1</v>
      </c>
      <c r="AF9" s="5">
        <f ca="1">IF(AND(Table1[[#This Row],[Year of Movie]]&gt;=2006,Table1[[#This Row],[Year of Movie]]&lt; 2010), 1,0)</f>
        <v>0</v>
      </c>
      <c r="AG9" s="5">
        <f ca="1">IF(AND(Table1[[#This Row],[Year of Movie]]&gt;=2011,Table1[[#This Row],[Year of Movie]]&lt; 2015), 1,0)</f>
        <v>0</v>
      </c>
      <c r="AH9" s="6">
        <f ca="1">IF(AND(Table1[[#This Row],[Year of Movie]]&gt;=2016,Table1[[#This Row],[Year of Movie]]&lt; 2020), 1,0)</f>
        <v>0</v>
      </c>
      <c r="AI9" s="5"/>
      <c r="AJ9" s="6"/>
      <c r="AK9" s="5"/>
      <c r="AM9">
        <v>5</v>
      </c>
      <c r="AN9" t="s">
        <v>9</v>
      </c>
      <c r="AP9">
        <v>5</v>
      </c>
      <c r="AT9" s="50"/>
      <c r="AU9" s="51"/>
      <c r="AV9" s="51"/>
      <c r="AW9" s="52"/>
      <c r="AX9" s="53"/>
      <c r="AY9" s="54"/>
      <c r="AZ9" s="55"/>
      <c r="BA9" s="50"/>
      <c r="BB9" s="51"/>
      <c r="BC9" s="52"/>
      <c r="BD9" s="47"/>
      <c r="BE9" s="48"/>
      <c r="BF9" s="49"/>
      <c r="BG9" s="53"/>
      <c r="BH9" s="54"/>
      <c r="BI9" s="54"/>
      <c r="BJ9" s="54"/>
      <c r="BK9" s="55"/>
      <c r="BL9" s="5"/>
      <c r="BM9" s="5"/>
    </row>
    <row r="10" spans="3:65" ht="15" customHeight="1" x14ac:dyDescent="0.25">
      <c r="C10" s="2">
        <f t="shared" ca="1" si="0"/>
        <v>2</v>
      </c>
      <c r="D10" s="5" t="str">
        <f t="shared" ca="1" si="1"/>
        <v>Drama</v>
      </c>
      <c r="E10" s="5">
        <f t="shared" ca="1" si="2"/>
        <v>3</v>
      </c>
      <c r="F10" s="5" t="str">
        <f t="shared" ca="1" si="3"/>
        <v>Asia</v>
      </c>
      <c r="G10" s="5">
        <f t="shared" ca="1" si="4"/>
        <v>2</v>
      </c>
      <c r="H10" s="5" t="str">
        <f t="shared" ca="1" si="5"/>
        <v>NO</v>
      </c>
      <c r="I10" s="5">
        <f t="shared" ca="1" si="6"/>
        <v>2000</v>
      </c>
      <c r="J10" s="5"/>
      <c r="K10" s="2"/>
      <c r="L10" s="5">
        <f ca="1">IF(Table1[[#This Row],[Type of Movie]]= "Action",1,0)</f>
        <v>0</v>
      </c>
      <c r="M10" s="5">
        <f ca="1">IF(Table1[[#This Row],[Type of Movie]]= "Drama",1,0)</f>
        <v>1</v>
      </c>
      <c r="N10" s="5">
        <f ca="1">IF(Table1[[#This Row],[Type of Movie]]= "Comedy",1,0)</f>
        <v>0</v>
      </c>
      <c r="O10" s="5">
        <f ca="1">IF(Table1[[#This Row],[Type of Movie]]= "Horror",1,0)</f>
        <v>0</v>
      </c>
      <c r="P10" s="6">
        <f ca="1">IF(Table1[[#This Row],[Type of Movie]]= "Thriller",1,0)</f>
        <v>0</v>
      </c>
      <c r="Q10" s="5"/>
      <c r="R10" s="2"/>
      <c r="S10" s="5">
        <f ca="1">IF(Table1[[#This Row],[Country of Movie]]="America",1,0)</f>
        <v>0</v>
      </c>
      <c r="T10" s="5">
        <f ca="1">IF(Table1[[#This Row],[Country of Movie]]="Europe",1,0)</f>
        <v>0</v>
      </c>
      <c r="U10" s="5">
        <f ca="1">IF(Table1[[#This Row],[Country of Movie]]="Asia",1,0)</f>
        <v>1</v>
      </c>
      <c r="V10" s="5">
        <f ca="1">IF(Table1[[#This Row],[Country of Movie]]="Africa",1,0)</f>
        <v>0</v>
      </c>
      <c r="W10" s="5"/>
      <c r="X10" s="2">
        <f ca="1">IF(Table1[[#This Row],[Popular Actor ]]="Yes",1,0)</f>
        <v>0</v>
      </c>
      <c r="Y10" s="6">
        <f ca="1">IF(Table1[[#This Row],[Popular Actor ]]="No",1,0)</f>
        <v>1</v>
      </c>
      <c r="Z10" s="5"/>
      <c r="AA10" s="5"/>
      <c r="AB10" s="5"/>
      <c r="AC10" s="5"/>
      <c r="AD10" s="2"/>
      <c r="AE10" s="5">
        <f ca="1">IF(AND(Table1[[#This Row],[Year of Movie]]&gt;=2000,Table1[[#This Row],[Year of Movie]]&lt; 2005), 1,0)</f>
        <v>1</v>
      </c>
      <c r="AF10" s="5">
        <f ca="1">IF(AND(Table1[[#This Row],[Year of Movie]]&gt;=2006,Table1[[#This Row],[Year of Movie]]&lt; 2010), 1,0)</f>
        <v>0</v>
      </c>
      <c r="AG10" s="5">
        <f ca="1">IF(AND(Table1[[#This Row],[Year of Movie]]&gt;=2011,Table1[[#This Row],[Year of Movie]]&lt; 2015), 1,0)</f>
        <v>0</v>
      </c>
      <c r="AH10" s="6">
        <f ca="1">IF(AND(Table1[[#This Row],[Year of Movie]]&gt;=2016,Table1[[#This Row],[Year of Movie]]&lt; 2020), 1,0)</f>
        <v>0</v>
      </c>
      <c r="AI10" s="5"/>
      <c r="AJ10" s="6"/>
      <c r="AK10" s="5"/>
      <c r="AT10" s="56" t="s">
        <v>31</v>
      </c>
      <c r="AU10" s="57"/>
      <c r="AV10" s="57"/>
      <c r="AW10" s="58"/>
      <c r="AX10" s="65" t="str">
        <f ca="1">O46</f>
        <v>Thriller</v>
      </c>
      <c r="AY10" s="66"/>
      <c r="AZ10" s="67"/>
      <c r="BA10" s="74" t="str">
        <f ca="1">V46</f>
        <v>Europe</v>
      </c>
      <c r="BB10" s="75"/>
      <c r="BC10" s="75"/>
      <c r="BD10" s="83" t="str">
        <f ca="1">AA46</f>
        <v>No</v>
      </c>
      <c r="BE10" s="84"/>
      <c r="BF10" s="85"/>
      <c r="BG10" s="92" t="str">
        <f ca="1">AH46</f>
        <v>From 2016 to 2020</v>
      </c>
      <c r="BH10" s="92"/>
      <c r="BI10" s="92"/>
      <c r="BJ10" s="92"/>
      <c r="BK10" s="93"/>
      <c r="BL10" s="5"/>
      <c r="BM10" s="5"/>
    </row>
    <row r="11" spans="3:65" ht="15" customHeight="1" x14ac:dyDescent="0.25">
      <c r="C11" s="2">
        <f t="shared" ca="1" si="0"/>
        <v>2</v>
      </c>
      <c r="D11" s="5" t="str">
        <f t="shared" ca="1" si="1"/>
        <v>Drama</v>
      </c>
      <c r="E11" s="5">
        <f t="shared" ca="1" si="2"/>
        <v>4</v>
      </c>
      <c r="F11" s="5" t="str">
        <f t="shared" ca="1" si="3"/>
        <v>Africa</v>
      </c>
      <c r="G11" s="5">
        <f t="shared" ca="1" si="4"/>
        <v>2</v>
      </c>
      <c r="H11" s="5" t="str">
        <f t="shared" ca="1" si="5"/>
        <v>NO</v>
      </c>
      <c r="I11" s="5">
        <f t="shared" ca="1" si="6"/>
        <v>2005</v>
      </c>
      <c r="J11" s="5"/>
      <c r="K11" s="2"/>
      <c r="L11" s="5">
        <f ca="1">IF(Table1[[#This Row],[Type of Movie]]= "Action",1,0)</f>
        <v>0</v>
      </c>
      <c r="M11" s="5">
        <f ca="1">IF(Table1[[#This Row],[Type of Movie]]= "Drama",1,0)</f>
        <v>1</v>
      </c>
      <c r="N11" s="5">
        <f ca="1">IF(Table1[[#This Row],[Type of Movie]]= "Comedy",1,0)</f>
        <v>0</v>
      </c>
      <c r="O11" s="5">
        <f ca="1">IF(Table1[[#This Row],[Type of Movie]]= "Horror",1,0)</f>
        <v>0</v>
      </c>
      <c r="P11" s="6">
        <f ca="1">IF(Table1[[#This Row],[Type of Movie]]= "Thriller",1,0)</f>
        <v>0</v>
      </c>
      <c r="Q11" s="5"/>
      <c r="R11" s="2"/>
      <c r="S11" s="5">
        <f ca="1">IF(Table1[[#This Row],[Country of Movie]]="America",1,0)</f>
        <v>0</v>
      </c>
      <c r="T11" s="5">
        <f ca="1">IF(Table1[[#This Row],[Country of Movie]]="Europe",1,0)</f>
        <v>0</v>
      </c>
      <c r="U11" s="5">
        <f ca="1">IF(Table1[[#This Row],[Country of Movie]]="Asia",1,0)</f>
        <v>0</v>
      </c>
      <c r="V11" s="5">
        <f ca="1">IF(Table1[[#This Row],[Country of Movie]]="Africa",1,0)</f>
        <v>1</v>
      </c>
      <c r="W11" s="5"/>
      <c r="X11" s="2">
        <f ca="1">IF(Table1[[#This Row],[Popular Actor ]]="Yes",1,0)</f>
        <v>0</v>
      </c>
      <c r="Y11" s="6">
        <f ca="1">IF(Table1[[#This Row],[Popular Actor ]]="No",1,0)</f>
        <v>1</v>
      </c>
      <c r="Z11" s="5"/>
      <c r="AA11" s="5"/>
      <c r="AB11" s="5"/>
      <c r="AC11" s="5"/>
      <c r="AD11" s="2"/>
      <c r="AE11" s="5">
        <f ca="1">IF(AND(Table1[[#This Row],[Year of Movie]]&gt;=2000,Table1[[#This Row],[Year of Movie]]&lt; 2005), 1,0)</f>
        <v>0</v>
      </c>
      <c r="AF11" s="5">
        <f ca="1">IF(AND(Table1[[#This Row],[Year of Movie]]&gt;=2006,Table1[[#This Row],[Year of Movie]]&lt; 2010), 1,0)</f>
        <v>0</v>
      </c>
      <c r="AG11" s="5">
        <f ca="1">IF(AND(Table1[[#This Row],[Year of Movie]]&gt;=2011,Table1[[#This Row],[Year of Movie]]&lt; 2015), 1,0)</f>
        <v>0</v>
      </c>
      <c r="AH11" s="6">
        <f ca="1">IF(AND(Table1[[#This Row],[Year of Movie]]&gt;=2016,Table1[[#This Row],[Year of Movie]]&lt; 2020), 1,0)</f>
        <v>0</v>
      </c>
      <c r="AI11" s="5"/>
      <c r="AJ11" s="6"/>
      <c r="AK11" s="5"/>
      <c r="AT11" s="59"/>
      <c r="AU11" s="60"/>
      <c r="AV11" s="60"/>
      <c r="AW11" s="61"/>
      <c r="AX11" s="68"/>
      <c r="AY11" s="69"/>
      <c r="AZ11" s="70"/>
      <c r="BA11" s="76"/>
      <c r="BB11" s="77"/>
      <c r="BC11" s="77"/>
      <c r="BD11" s="86"/>
      <c r="BE11" s="87"/>
      <c r="BF11" s="88"/>
      <c r="BG11" s="94"/>
      <c r="BH11" s="94"/>
      <c r="BI11" s="94"/>
      <c r="BJ11" s="94"/>
      <c r="BK11" s="95"/>
      <c r="BL11" s="5"/>
      <c r="BM11" s="5"/>
    </row>
    <row r="12" spans="3:65" ht="15.75" customHeight="1" thickBot="1" x14ac:dyDescent="0.3">
      <c r="C12" s="2">
        <f t="shared" ca="1" si="0"/>
        <v>1</v>
      </c>
      <c r="D12" s="5" t="str">
        <f t="shared" ca="1" si="1"/>
        <v>Action</v>
      </c>
      <c r="E12" s="5">
        <f t="shared" ca="1" si="2"/>
        <v>3</v>
      </c>
      <c r="F12" s="5" t="str">
        <f t="shared" ca="1" si="3"/>
        <v>Asia</v>
      </c>
      <c r="G12" s="5">
        <f t="shared" ca="1" si="4"/>
        <v>2</v>
      </c>
      <c r="H12" s="5" t="str">
        <f t="shared" ca="1" si="5"/>
        <v>NO</v>
      </c>
      <c r="I12" s="5">
        <f t="shared" ca="1" si="6"/>
        <v>2020</v>
      </c>
      <c r="J12" s="5"/>
      <c r="K12" s="2"/>
      <c r="L12" s="5">
        <f ca="1">IF(Table1[[#This Row],[Type of Movie]]= "Action",1,0)</f>
        <v>1</v>
      </c>
      <c r="M12" s="5">
        <f ca="1">IF(Table1[[#This Row],[Type of Movie]]= "Drama",1,0)</f>
        <v>0</v>
      </c>
      <c r="N12" s="5">
        <f ca="1">IF(Table1[[#This Row],[Type of Movie]]= "Comedy",1,0)</f>
        <v>0</v>
      </c>
      <c r="O12" s="5">
        <f ca="1">IF(Table1[[#This Row],[Type of Movie]]= "Horror",1,0)</f>
        <v>0</v>
      </c>
      <c r="P12" s="6">
        <f ca="1">IF(Table1[[#This Row],[Type of Movie]]= "Thriller",1,0)</f>
        <v>0</v>
      </c>
      <c r="Q12" s="5"/>
      <c r="R12" s="2"/>
      <c r="S12" s="5">
        <f ca="1">IF(Table1[[#This Row],[Country of Movie]]="America",1,0)</f>
        <v>0</v>
      </c>
      <c r="T12" s="5">
        <f ca="1">IF(Table1[[#This Row],[Country of Movie]]="Europe",1,0)</f>
        <v>0</v>
      </c>
      <c r="U12" s="5">
        <f ca="1">IF(Table1[[#This Row],[Country of Movie]]="Asia",1,0)</f>
        <v>1</v>
      </c>
      <c r="V12" s="5">
        <f ca="1">IF(Table1[[#This Row],[Country of Movie]]="Africa",1,0)</f>
        <v>0</v>
      </c>
      <c r="W12" s="5"/>
      <c r="X12" s="2">
        <f ca="1">IF(Table1[[#This Row],[Popular Actor ]]="Yes",1,0)</f>
        <v>0</v>
      </c>
      <c r="Y12" s="6">
        <f ca="1">IF(Table1[[#This Row],[Popular Actor ]]="No",1,0)</f>
        <v>1</v>
      </c>
      <c r="Z12" s="5"/>
      <c r="AA12" s="5"/>
      <c r="AB12" s="5"/>
      <c r="AC12" s="5"/>
      <c r="AD12" s="2"/>
      <c r="AE12" s="5">
        <f ca="1">IF(AND(Table1[[#This Row],[Year of Movie]]&gt;=2000,Table1[[#This Row],[Year of Movie]]&lt; 2005), 1,0)</f>
        <v>0</v>
      </c>
      <c r="AF12" s="5">
        <f ca="1">IF(AND(Table1[[#This Row],[Year of Movie]]&gt;=2006,Table1[[#This Row],[Year of Movie]]&lt; 2010), 1,0)</f>
        <v>0</v>
      </c>
      <c r="AG12" s="5">
        <f ca="1">IF(AND(Table1[[#This Row],[Year of Movie]]&gt;=2011,Table1[[#This Row],[Year of Movie]]&lt; 2015), 1,0)</f>
        <v>0</v>
      </c>
      <c r="AH12" s="6">
        <f ca="1">IF(AND(Table1[[#This Row],[Year of Movie]]&gt;=2016,Table1[[#This Row],[Year of Movie]]&lt; 2020), 1,0)</f>
        <v>0</v>
      </c>
      <c r="AI12" s="5"/>
      <c r="AJ12" s="6"/>
      <c r="AK12" s="5"/>
      <c r="AT12" s="62"/>
      <c r="AU12" s="63"/>
      <c r="AV12" s="63"/>
      <c r="AW12" s="64"/>
      <c r="AX12" s="71"/>
      <c r="AY12" s="72"/>
      <c r="AZ12" s="73"/>
      <c r="BA12" s="78"/>
      <c r="BB12" s="79"/>
      <c r="BC12" s="79"/>
      <c r="BD12" s="89"/>
      <c r="BE12" s="90"/>
      <c r="BF12" s="91"/>
      <c r="BG12" s="96"/>
      <c r="BH12" s="96"/>
      <c r="BI12" s="96"/>
      <c r="BJ12" s="96"/>
      <c r="BK12" s="97"/>
      <c r="BL12" s="5"/>
      <c r="BM12" s="5"/>
    </row>
    <row r="13" spans="3:65" ht="15" customHeight="1" x14ac:dyDescent="0.25">
      <c r="C13" s="2">
        <f t="shared" ca="1" si="0"/>
        <v>3</v>
      </c>
      <c r="D13" s="5" t="str">
        <f t="shared" ca="1" si="1"/>
        <v xml:space="preserve">Comedy </v>
      </c>
      <c r="E13" s="5">
        <f t="shared" ca="1" si="2"/>
        <v>4</v>
      </c>
      <c r="F13" s="5" t="str">
        <f t="shared" ca="1" si="3"/>
        <v>Africa</v>
      </c>
      <c r="G13" s="5">
        <f t="shared" ca="1" si="4"/>
        <v>2</v>
      </c>
      <c r="H13" s="5" t="str">
        <f t="shared" ca="1" si="5"/>
        <v>NO</v>
      </c>
      <c r="I13" s="5">
        <f t="shared" ca="1" si="6"/>
        <v>2008</v>
      </c>
      <c r="J13" s="5"/>
      <c r="K13" s="2"/>
      <c r="L13" s="5">
        <f ca="1">IF(Table1[[#This Row],[Type of Movie]]= "Action",1,0)</f>
        <v>0</v>
      </c>
      <c r="M13" s="5">
        <f ca="1">IF(Table1[[#This Row],[Type of Movie]]= "Drama",1,0)</f>
        <v>0</v>
      </c>
      <c r="N13" s="5">
        <f ca="1">IF(Table1[[#This Row],[Type of Movie]]= "Comedy",1,0)</f>
        <v>0</v>
      </c>
      <c r="O13" s="5">
        <f ca="1">IF(Table1[[#This Row],[Type of Movie]]= "Horror",1,0)</f>
        <v>0</v>
      </c>
      <c r="P13" s="6">
        <f ca="1">IF(Table1[[#This Row],[Type of Movie]]= "Thriller",1,0)</f>
        <v>0</v>
      </c>
      <c r="Q13" s="5"/>
      <c r="R13" s="2"/>
      <c r="S13" s="5">
        <f ca="1">IF(Table1[[#This Row],[Country of Movie]]="America",1,0)</f>
        <v>0</v>
      </c>
      <c r="T13" s="5">
        <f ca="1">IF(Table1[[#This Row],[Country of Movie]]="Europe",1,0)</f>
        <v>0</v>
      </c>
      <c r="U13" s="5">
        <f ca="1">IF(Table1[[#This Row],[Country of Movie]]="Asia",1,0)</f>
        <v>0</v>
      </c>
      <c r="V13" s="5">
        <f ca="1">IF(Table1[[#This Row],[Country of Movie]]="Africa",1,0)</f>
        <v>1</v>
      </c>
      <c r="W13" s="5"/>
      <c r="X13" s="2">
        <f ca="1">IF(Table1[[#This Row],[Popular Actor ]]="Yes",1,0)</f>
        <v>0</v>
      </c>
      <c r="Y13" s="6">
        <f ca="1">IF(Table1[[#This Row],[Popular Actor ]]="No",1,0)</f>
        <v>1</v>
      </c>
      <c r="Z13" s="5"/>
      <c r="AA13" s="5"/>
      <c r="AB13" s="5"/>
      <c r="AC13" s="5"/>
      <c r="AD13" s="2"/>
      <c r="AE13" s="5">
        <f ca="1">IF(AND(Table1[[#This Row],[Year of Movie]]&gt;=2000,Table1[[#This Row],[Year of Movie]]&lt; 2005), 1,0)</f>
        <v>0</v>
      </c>
      <c r="AF13" s="5">
        <f ca="1">IF(AND(Table1[[#This Row],[Year of Movie]]&gt;=2006,Table1[[#This Row],[Year of Movie]]&lt; 2010), 1,0)</f>
        <v>1</v>
      </c>
      <c r="AG13" s="5">
        <f ca="1">IF(AND(Table1[[#This Row],[Year of Movie]]&gt;=2011,Table1[[#This Row],[Year of Movie]]&lt; 2015), 1,0)</f>
        <v>0</v>
      </c>
      <c r="AH13" s="6">
        <f ca="1">IF(AND(Table1[[#This Row],[Year of Movie]]&gt;=2016,Table1[[#This Row],[Year of Movie]]&lt; 2020), 1,0)</f>
        <v>0</v>
      </c>
      <c r="AI13" s="5"/>
      <c r="AJ13" s="6"/>
      <c r="AK13" s="5"/>
      <c r="AT13" s="56" t="s">
        <v>33</v>
      </c>
      <c r="AU13" s="57"/>
      <c r="AV13" s="57"/>
      <c r="AW13" s="58"/>
      <c r="AX13" s="65" t="str">
        <f ca="1">O99</f>
        <v>Thriller</v>
      </c>
      <c r="AY13" s="66"/>
      <c r="AZ13" s="67"/>
      <c r="BA13" s="74" t="str">
        <f ca="1">V99</f>
        <v>Africa</v>
      </c>
      <c r="BB13" s="75"/>
      <c r="BC13" s="80"/>
      <c r="BD13" s="86" t="str">
        <f ca="1">AA99</f>
        <v>Yes</v>
      </c>
      <c r="BE13" s="87"/>
      <c r="BF13" s="88"/>
      <c r="BG13" s="98" t="str">
        <f ca="1">AH99</f>
        <v>From 2016 to 2020</v>
      </c>
      <c r="BH13" s="92"/>
      <c r="BI13" s="92"/>
      <c r="BJ13" s="92"/>
      <c r="BK13" s="93"/>
      <c r="BL13" s="5"/>
      <c r="BM13" s="5"/>
    </row>
    <row r="14" spans="3:65" ht="15.75" customHeight="1" thickBot="1" x14ac:dyDescent="0.3">
      <c r="C14" s="2">
        <f t="shared" ca="1" si="0"/>
        <v>2</v>
      </c>
      <c r="D14" s="5" t="str">
        <f t="shared" ca="1" si="1"/>
        <v>Drama</v>
      </c>
      <c r="E14" s="5">
        <f t="shared" ca="1" si="2"/>
        <v>4</v>
      </c>
      <c r="F14" s="5" t="str">
        <f t="shared" ca="1" si="3"/>
        <v>Africa</v>
      </c>
      <c r="G14" s="5">
        <f t="shared" ca="1" si="4"/>
        <v>2</v>
      </c>
      <c r="H14" s="5" t="str">
        <f t="shared" ca="1" si="5"/>
        <v>NO</v>
      </c>
      <c r="I14" s="5">
        <f t="shared" ca="1" si="6"/>
        <v>2013</v>
      </c>
      <c r="J14" s="5"/>
      <c r="K14" s="2"/>
      <c r="L14" s="5">
        <f ca="1">IF(Table1[[#This Row],[Type of Movie]]= "Action",1,0)</f>
        <v>0</v>
      </c>
      <c r="M14" s="5">
        <f ca="1">IF(Table1[[#This Row],[Type of Movie]]= "Drama",1,0)</f>
        <v>1</v>
      </c>
      <c r="N14" s="5">
        <f ca="1">IF(Table1[[#This Row],[Type of Movie]]= "Comedy",1,0)</f>
        <v>0</v>
      </c>
      <c r="O14" s="5">
        <f ca="1">IF(Table1[[#This Row],[Type of Movie]]= "Horror",1,0)</f>
        <v>0</v>
      </c>
      <c r="P14" s="6">
        <f ca="1">IF(Table1[[#This Row],[Type of Movie]]= "Thriller",1,0)</f>
        <v>0</v>
      </c>
      <c r="Q14" s="5"/>
      <c r="R14" s="2"/>
      <c r="S14" s="5">
        <f ca="1">IF(Table1[[#This Row],[Country of Movie]]="America",1,0)</f>
        <v>0</v>
      </c>
      <c r="T14" s="5">
        <f ca="1">IF(Table1[[#This Row],[Country of Movie]]="Europe",1,0)</f>
        <v>0</v>
      </c>
      <c r="U14" s="5">
        <f ca="1">IF(Table1[[#This Row],[Country of Movie]]="Asia",1,0)</f>
        <v>0</v>
      </c>
      <c r="V14" s="5">
        <f ca="1">IF(Table1[[#This Row],[Country of Movie]]="Africa",1,0)</f>
        <v>1</v>
      </c>
      <c r="W14" s="5"/>
      <c r="X14" s="2">
        <f ca="1">IF(Table1[[#This Row],[Popular Actor ]]="Yes",1,0)</f>
        <v>0</v>
      </c>
      <c r="Y14" s="6">
        <f ca="1">IF(Table1[[#This Row],[Popular Actor ]]="No",1,0)</f>
        <v>1</v>
      </c>
      <c r="Z14" s="5"/>
      <c r="AA14" s="5"/>
      <c r="AB14" s="5"/>
      <c r="AC14" s="5"/>
      <c r="AD14" s="2"/>
      <c r="AE14" s="5">
        <f ca="1">IF(AND(Table1[[#This Row],[Year of Movie]]&gt;=2000,Table1[[#This Row],[Year of Movie]]&lt; 2005), 1,0)</f>
        <v>0</v>
      </c>
      <c r="AF14" s="5">
        <f ca="1">IF(AND(Table1[[#This Row],[Year of Movie]]&gt;=2006,Table1[[#This Row],[Year of Movie]]&lt; 2010), 1,0)</f>
        <v>0</v>
      </c>
      <c r="AG14" s="5">
        <f ca="1">IF(AND(Table1[[#This Row],[Year of Movie]]&gt;=2011,Table1[[#This Row],[Year of Movie]]&lt; 2015), 1,0)</f>
        <v>1</v>
      </c>
      <c r="AH14" s="6">
        <f ca="1">IF(AND(Table1[[#This Row],[Year of Movie]]&gt;=2016,Table1[[#This Row],[Year of Movie]]&lt; 2020), 1,0)</f>
        <v>0</v>
      </c>
      <c r="AI14" s="5"/>
      <c r="AJ14" s="6"/>
      <c r="AK14" s="5"/>
      <c r="AT14" s="62"/>
      <c r="AU14" s="63"/>
      <c r="AV14" s="63"/>
      <c r="AW14" s="64"/>
      <c r="AX14" s="68"/>
      <c r="AY14" s="69"/>
      <c r="AZ14" s="70"/>
      <c r="BA14" s="76"/>
      <c r="BB14" s="77"/>
      <c r="BC14" s="81"/>
      <c r="BD14" s="86"/>
      <c r="BE14" s="87"/>
      <c r="BF14" s="88"/>
      <c r="BG14" s="99"/>
      <c r="BH14" s="94"/>
      <c r="BI14" s="94"/>
      <c r="BJ14" s="94"/>
      <c r="BK14" s="95"/>
      <c r="BL14" s="5"/>
      <c r="BM14" s="5"/>
    </row>
    <row r="15" spans="3:65" ht="15" customHeight="1" x14ac:dyDescent="0.25">
      <c r="C15" s="2">
        <f t="shared" ca="1" si="0"/>
        <v>5</v>
      </c>
      <c r="D15" s="5" t="str">
        <f t="shared" ca="1" si="1"/>
        <v>Thriller</v>
      </c>
      <c r="E15" s="5">
        <f t="shared" ca="1" si="2"/>
        <v>1</v>
      </c>
      <c r="F15" s="5" t="str">
        <f t="shared" ca="1" si="3"/>
        <v>America</v>
      </c>
      <c r="G15" s="5">
        <f t="shared" ca="1" si="4"/>
        <v>2</v>
      </c>
      <c r="H15" s="5" t="str">
        <f t="shared" ca="1" si="5"/>
        <v>NO</v>
      </c>
      <c r="I15" s="5">
        <f t="shared" ca="1" si="6"/>
        <v>2012</v>
      </c>
      <c r="J15" s="5"/>
      <c r="K15" s="2"/>
      <c r="L15" s="5">
        <f ca="1">IF(Table1[[#This Row],[Type of Movie]]= "Action",1,0)</f>
        <v>0</v>
      </c>
      <c r="M15" s="5">
        <f ca="1">IF(Table1[[#This Row],[Type of Movie]]= "Drama",1,0)</f>
        <v>0</v>
      </c>
      <c r="N15" s="5">
        <f ca="1">IF(Table1[[#This Row],[Type of Movie]]= "Comedy",1,0)</f>
        <v>0</v>
      </c>
      <c r="O15" s="5">
        <f ca="1">IF(Table1[[#This Row],[Type of Movie]]= "Horror",1,0)</f>
        <v>0</v>
      </c>
      <c r="P15" s="6">
        <f ca="1">IF(Table1[[#This Row],[Type of Movie]]= "Thriller",1,0)</f>
        <v>1</v>
      </c>
      <c r="Q15" s="5"/>
      <c r="R15" s="2"/>
      <c r="S15" s="5">
        <f ca="1">IF(Table1[[#This Row],[Country of Movie]]="America",1,0)</f>
        <v>1</v>
      </c>
      <c r="T15" s="5">
        <f ca="1">IF(Table1[[#This Row],[Country of Movie]]="Europe",1,0)</f>
        <v>0</v>
      </c>
      <c r="U15" s="5">
        <f ca="1">IF(Table1[[#This Row],[Country of Movie]]="Asia",1,0)</f>
        <v>0</v>
      </c>
      <c r="V15" s="5">
        <f ca="1">IF(Table1[[#This Row],[Country of Movie]]="Africa",1,0)</f>
        <v>0</v>
      </c>
      <c r="W15" s="5"/>
      <c r="X15" s="2">
        <f ca="1">IF(Table1[[#This Row],[Popular Actor ]]="Yes",1,0)</f>
        <v>0</v>
      </c>
      <c r="Y15" s="6">
        <f ca="1">IF(Table1[[#This Row],[Popular Actor ]]="No",1,0)</f>
        <v>1</v>
      </c>
      <c r="Z15" s="5"/>
      <c r="AA15" s="5"/>
      <c r="AB15" s="5"/>
      <c r="AC15" s="5"/>
      <c r="AD15" s="2"/>
      <c r="AE15" s="5">
        <f ca="1">IF(AND(Table1[[#This Row],[Year of Movie]]&gt;=2000,Table1[[#This Row],[Year of Movie]]&lt; 2005), 1,0)</f>
        <v>0</v>
      </c>
      <c r="AF15" s="5">
        <f ca="1">IF(AND(Table1[[#This Row],[Year of Movie]]&gt;=2006,Table1[[#This Row],[Year of Movie]]&lt; 2010), 1,0)</f>
        <v>0</v>
      </c>
      <c r="AG15" s="5">
        <f ca="1">IF(AND(Table1[[#This Row],[Year of Movie]]&gt;=2011,Table1[[#This Row],[Year of Movie]]&lt; 2015), 1,0)</f>
        <v>1</v>
      </c>
      <c r="AH15" s="6">
        <f ca="1">IF(AND(Table1[[#This Row],[Year of Movie]]&gt;=2016,Table1[[#This Row],[Year of Movie]]&lt; 2020), 1,0)</f>
        <v>0</v>
      </c>
      <c r="AI15" s="5"/>
      <c r="AJ15" s="6"/>
      <c r="AK15" s="5"/>
      <c r="AT15" s="56" t="s">
        <v>35</v>
      </c>
      <c r="AU15" s="57"/>
      <c r="AV15" s="57"/>
      <c r="AW15" s="58"/>
      <c r="AX15" s="65" t="str">
        <f ca="1">O151</f>
        <v>Thriller</v>
      </c>
      <c r="AY15" s="66"/>
      <c r="AZ15" s="67"/>
      <c r="BA15" s="74" t="str">
        <f ca="1">V151</f>
        <v>Asia</v>
      </c>
      <c r="BB15" s="75"/>
      <c r="BC15" s="80"/>
      <c r="BD15" s="83" t="str">
        <f ca="1">AA151</f>
        <v>Yes</v>
      </c>
      <c r="BE15" s="84"/>
      <c r="BF15" s="85"/>
      <c r="BG15" s="98" t="str">
        <f ca="1">AH151</f>
        <v>From 2006 to 2010</v>
      </c>
      <c r="BH15" s="92"/>
      <c r="BI15" s="92"/>
      <c r="BJ15" s="92"/>
      <c r="BK15" s="93"/>
      <c r="BL15" s="5"/>
      <c r="BM15" s="5"/>
    </row>
    <row r="16" spans="3:65" ht="15.75" customHeight="1" thickBot="1" x14ac:dyDescent="0.3">
      <c r="C16" s="2">
        <f t="shared" ca="1" si="0"/>
        <v>2</v>
      </c>
      <c r="D16" s="5" t="str">
        <f t="shared" ca="1" si="1"/>
        <v>Drama</v>
      </c>
      <c r="E16" s="5">
        <f t="shared" ca="1" si="2"/>
        <v>1</v>
      </c>
      <c r="F16" s="5" t="str">
        <f t="shared" ca="1" si="3"/>
        <v>America</v>
      </c>
      <c r="G16" s="5">
        <f t="shared" ca="1" si="4"/>
        <v>1</v>
      </c>
      <c r="H16" s="5" t="str">
        <f t="shared" ca="1" si="5"/>
        <v>Yes</v>
      </c>
      <c r="I16" s="5">
        <f t="shared" ca="1" si="6"/>
        <v>2008</v>
      </c>
      <c r="J16" s="5"/>
      <c r="K16" s="2"/>
      <c r="L16" s="5">
        <f ca="1">IF(Table1[[#This Row],[Type of Movie]]= "Action",1,0)</f>
        <v>0</v>
      </c>
      <c r="M16" s="5">
        <f ca="1">IF(Table1[[#This Row],[Type of Movie]]= "Drama",1,0)</f>
        <v>1</v>
      </c>
      <c r="N16" s="5">
        <f ca="1">IF(Table1[[#This Row],[Type of Movie]]= "Comedy",1,0)</f>
        <v>0</v>
      </c>
      <c r="O16" s="5">
        <f ca="1">IF(Table1[[#This Row],[Type of Movie]]= "Horror",1,0)</f>
        <v>0</v>
      </c>
      <c r="P16" s="6">
        <f ca="1">IF(Table1[[#This Row],[Type of Movie]]= "Thriller",1,0)</f>
        <v>0</v>
      </c>
      <c r="Q16" s="5"/>
      <c r="R16" s="2"/>
      <c r="S16" s="5">
        <f ca="1">IF(Table1[[#This Row],[Country of Movie]]="America",1,0)</f>
        <v>1</v>
      </c>
      <c r="T16" s="5">
        <f ca="1">IF(Table1[[#This Row],[Country of Movie]]="Europe",1,0)</f>
        <v>0</v>
      </c>
      <c r="U16" s="5">
        <f ca="1">IF(Table1[[#This Row],[Country of Movie]]="Asia",1,0)</f>
        <v>0</v>
      </c>
      <c r="V16" s="5">
        <f ca="1">IF(Table1[[#This Row],[Country of Movie]]="Africa",1,0)</f>
        <v>0</v>
      </c>
      <c r="W16" s="5"/>
      <c r="X16" s="2">
        <f ca="1">IF(Table1[[#This Row],[Popular Actor ]]="Yes",1,0)</f>
        <v>1</v>
      </c>
      <c r="Y16" s="6">
        <f ca="1">IF(Table1[[#This Row],[Popular Actor ]]="No",1,0)</f>
        <v>0</v>
      </c>
      <c r="Z16" s="5"/>
      <c r="AA16" s="5"/>
      <c r="AB16" s="5"/>
      <c r="AC16" s="5"/>
      <c r="AD16" s="2"/>
      <c r="AE16" s="5">
        <f ca="1">IF(AND(Table1[[#This Row],[Year of Movie]]&gt;=2000,Table1[[#This Row],[Year of Movie]]&lt; 2005), 1,0)</f>
        <v>0</v>
      </c>
      <c r="AF16" s="5">
        <f ca="1">IF(AND(Table1[[#This Row],[Year of Movie]]&gt;=2006,Table1[[#This Row],[Year of Movie]]&lt; 2010), 1,0)</f>
        <v>1</v>
      </c>
      <c r="AG16" s="5">
        <f ca="1">IF(AND(Table1[[#This Row],[Year of Movie]]&gt;=2011,Table1[[#This Row],[Year of Movie]]&lt; 2015), 1,0)</f>
        <v>0</v>
      </c>
      <c r="AH16" s="6">
        <f ca="1">IF(AND(Table1[[#This Row],[Year of Movie]]&gt;=2016,Table1[[#This Row],[Year of Movie]]&lt; 2020), 1,0)</f>
        <v>0</v>
      </c>
      <c r="AI16" s="5"/>
      <c r="AJ16" s="6"/>
      <c r="AK16" s="5"/>
      <c r="AT16" s="62"/>
      <c r="AU16" s="63"/>
      <c r="AV16" s="63"/>
      <c r="AW16" s="64"/>
      <c r="AX16" s="68"/>
      <c r="AY16" s="69"/>
      <c r="AZ16" s="70"/>
      <c r="BA16" s="76"/>
      <c r="BB16" s="77"/>
      <c r="BC16" s="81"/>
      <c r="BD16" s="86"/>
      <c r="BE16" s="87"/>
      <c r="BF16" s="88"/>
      <c r="BG16" s="99"/>
      <c r="BH16" s="94"/>
      <c r="BI16" s="94"/>
      <c r="BJ16" s="94"/>
      <c r="BK16" s="95"/>
      <c r="BL16" s="5"/>
      <c r="BM16" s="5"/>
    </row>
    <row r="17" spans="3:65" ht="15" customHeight="1" x14ac:dyDescent="0.25">
      <c r="C17" s="2">
        <f t="shared" ca="1" si="0"/>
        <v>5</v>
      </c>
      <c r="D17" s="5" t="str">
        <f t="shared" ca="1" si="1"/>
        <v>Thriller</v>
      </c>
      <c r="E17" s="5">
        <f t="shared" ca="1" si="2"/>
        <v>4</v>
      </c>
      <c r="F17" s="5" t="str">
        <f t="shared" ca="1" si="3"/>
        <v>Africa</v>
      </c>
      <c r="G17" s="5">
        <f t="shared" ca="1" si="4"/>
        <v>2</v>
      </c>
      <c r="H17" s="5" t="str">
        <f t="shared" ca="1" si="5"/>
        <v>NO</v>
      </c>
      <c r="I17" s="5">
        <f t="shared" ca="1" si="6"/>
        <v>2001</v>
      </c>
      <c r="J17" s="5"/>
      <c r="K17" s="2"/>
      <c r="L17" s="5">
        <f ca="1">IF(Table1[[#This Row],[Type of Movie]]= "Action",1,0)</f>
        <v>0</v>
      </c>
      <c r="M17" s="5">
        <f ca="1">IF(Table1[[#This Row],[Type of Movie]]= "Drama",1,0)</f>
        <v>0</v>
      </c>
      <c r="N17" s="5">
        <f ca="1">IF(Table1[[#This Row],[Type of Movie]]= "Comedy",1,0)</f>
        <v>0</v>
      </c>
      <c r="O17" s="5">
        <f ca="1">IF(Table1[[#This Row],[Type of Movie]]= "Horror",1,0)</f>
        <v>0</v>
      </c>
      <c r="P17" s="6">
        <f ca="1">IF(Table1[[#This Row],[Type of Movie]]= "Thriller",1,0)</f>
        <v>1</v>
      </c>
      <c r="Q17" s="5"/>
      <c r="R17" s="2"/>
      <c r="S17" s="5">
        <f ca="1">IF(Table1[[#This Row],[Country of Movie]]="America",1,0)</f>
        <v>0</v>
      </c>
      <c r="T17" s="5">
        <f ca="1">IF(Table1[[#This Row],[Country of Movie]]="Europe",1,0)</f>
        <v>0</v>
      </c>
      <c r="U17" s="5">
        <f ca="1">IF(Table1[[#This Row],[Country of Movie]]="Asia",1,0)</f>
        <v>0</v>
      </c>
      <c r="V17" s="5">
        <f ca="1">IF(Table1[[#This Row],[Country of Movie]]="Africa",1,0)</f>
        <v>1</v>
      </c>
      <c r="W17" s="5"/>
      <c r="X17" s="2">
        <f ca="1">IF(Table1[[#This Row],[Popular Actor ]]="Yes",1,0)</f>
        <v>0</v>
      </c>
      <c r="Y17" s="6">
        <f ca="1">IF(Table1[[#This Row],[Popular Actor ]]="No",1,0)</f>
        <v>1</v>
      </c>
      <c r="Z17" s="5"/>
      <c r="AA17" s="5"/>
      <c r="AB17" s="5"/>
      <c r="AC17" s="5"/>
      <c r="AD17" s="2"/>
      <c r="AE17" s="5">
        <f ca="1">IF(AND(Table1[[#This Row],[Year of Movie]]&gt;=2000,Table1[[#This Row],[Year of Movie]]&lt; 2005), 1,0)</f>
        <v>1</v>
      </c>
      <c r="AF17" s="5">
        <f ca="1">IF(AND(Table1[[#This Row],[Year of Movie]]&gt;=2006,Table1[[#This Row],[Year of Movie]]&lt; 2010), 1,0)</f>
        <v>0</v>
      </c>
      <c r="AG17" s="5">
        <f ca="1">IF(AND(Table1[[#This Row],[Year of Movie]]&gt;=2011,Table1[[#This Row],[Year of Movie]]&lt; 2015), 1,0)</f>
        <v>0</v>
      </c>
      <c r="AH17" s="6">
        <f ca="1">IF(AND(Table1[[#This Row],[Year of Movie]]&gt;=2016,Table1[[#This Row],[Year of Movie]]&lt; 2020), 1,0)</f>
        <v>0</v>
      </c>
      <c r="AI17" s="5"/>
      <c r="AJ17" s="6"/>
      <c r="AK17" s="5"/>
      <c r="AT17" s="56" t="s">
        <v>37</v>
      </c>
      <c r="AU17" s="57"/>
      <c r="AV17" s="57"/>
      <c r="AW17" s="58"/>
      <c r="AX17" s="65" t="str">
        <f ca="1">O204</f>
        <v>Horror</v>
      </c>
      <c r="AY17" s="66"/>
      <c r="AZ17" s="67"/>
      <c r="BA17" s="74" t="str">
        <f ca="1">V204</f>
        <v>Asia</v>
      </c>
      <c r="BB17" s="75"/>
      <c r="BC17" s="80"/>
      <c r="BD17" s="83" t="str">
        <f ca="1">AA204</f>
        <v>No</v>
      </c>
      <c r="BE17" s="84"/>
      <c r="BF17" s="85"/>
      <c r="BG17" s="98" t="str">
        <f ca="1">AH204</f>
        <v>From 2006 to 2010</v>
      </c>
      <c r="BH17" s="92"/>
      <c r="BI17" s="92"/>
      <c r="BJ17" s="92"/>
      <c r="BK17" s="93"/>
      <c r="BL17" s="5"/>
      <c r="BM17" s="5"/>
    </row>
    <row r="18" spans="3:65" ht="15.75" customHeight="1" thickBot="1" x14ac:dyDescent="0.3">
      <c r="C18" s="2">
        <f t="shared" ca="1" si="0"/>
        <v>2</v>
      </c>
      <c r="D18" s="5" t="str">
        <f t="shared" ca="1" si="1"/>
        <v>Drama</v>
      </c>
      <c r="E18" s="5">
        <f t="shared" ca="1" si="2"/>
        <v>1</v>
      </c>
      <c r="F18" s="5" t="str">
        <f t="shared" ca="1" si="3"/>
        <v>America</v>
      </c>
      <c r="G18" s="5">
        <f t="shared" ca="1" si="4"/>
        <v>1</v>
      </c>
      <c r="H18" s="5" t="str">
        <f t="shared" ca="1" si="5"/>
        <v>Yes</v>
      </c>
      <c r="I18" s="5">
        <f t="shared" ca="1" si="6"/>
        <v>2005</v>
      </c>
      <c r="J18" s="5"/>
      <c r="K18" s="2"/>
      <c r="L18" s="5">
        <f ca="1">IF(Table1[[#This Row],[Type of Movie]]= "Action",1,0)</f>
        <v>0</v>
      </c>
      <c r="M18" s="5">
        <f ca="1">IF(Table1[[#This Row],[Type of Movie]]= "Drama",1,0)</f>
        <v>1</v>
      </c>
      <c r="N18" s="5">
        <f ca="1">IF(Table1[[#This Row],[Type of Movie]]= "Comedy",1,0)</f>
        <v>0</v>
      </c>
      <c r="O18" s="5">
        <f ca="1">IF(Table1[[#This Row],[Type of Movie]]= "Horror",1,0)</f>
        <v>0</v>
      </c>
      <c r="P18" s="6">
        <f ca="1">IF(Table1[[#This Row],[Type of Movie]]= "Thriller",1,0)</f>
        <v>0</v>
      </c>
      <c r="Q18" s="5"/>
      <c r="R18" s="2"/>
      <c r="S18" s="5">
        <f ca="1">IF(Table1[[#This Row],[Country of Movie]]="America",1,0)</f>
        <v>1</v>
      </c>
      <c r="T18" s="5">
        <f ca="1">IF(Table1[[#This Row],[Country of Movie]]="Europe",1,0)</f>
        <v>0</v>
      </c>
      <c r="U18" s="5">
        <f ca="1">IF(Table1[[#This Row],[Country of Movie]]="Asia",1,0)</f>
        <v>0</v>
      </c>
      <c r="V18" s="5">
        <f ca="1">IF(Table1[[#This Row],[Country of Movie]]="Africa",1,0)</f>
        <v>0</v>
      </c>
      <c r="W18" s="5"/>
      <c r="X18" s="2">
        <f ca="1">IF(Table1[[#This Row],[Popular Actor ]]="Yes",1,0)</f>
        <v>1</v>
      </c>
      <c r="Y18" s="6">
        <f ca="1">IF(Table1[[#This Row],[Popular Actor ]]="No",1,0)</f>
        <v>0</v>
      </c>
      <c r="Z18" s="5"/>
      <c r="AA18" s="5"/>
      <c r="AB18" s="5"/>
      <c r="AC18" s="5"/>
      <c r="AD18" s="2"/>
      <c r="AE18" s="5">
        <f ca="1">IF(AND(Table1[[#This Row],[Year of Movie]]&gt;=2000,Table1[[#This Row],[Year of Movie]]&lt; 2005), 1,0)</f>
        <v>0</v>
      </c>
      <c r="AF18" s="5">
        <f ca="1">IF(AND(Table1[[#This Row],[Year of Movie]]&gt;=2006,Table1[[#This Row],[Year of Movie]]&lt; 2010), 1,0)</f>
        <v>0</v>
      </c>
      <c r="AG18" s="5">
        <f ca="1">IF(AND(Table1[[#This Row],[Year of Movie]]&gt;=2011,Table1[[#This Row],[Year of Movie]]&lt; 2015), 1,0)</f>
        <v>0</v>
      </c>
      <c r="AH18" s="6">
        <f ca="1">IF(AND(Table1[[#This Row],[Year of Movie]]&gt;=2016,Table1[[#This Row],[Year of Movie]]&lt; 2020), 1,0)</f>
        <v>0</v>
      </c>
      <c r="AI18" s="5"/>
      <c r="AJ18" s="6"/>
      <c r="AK18" s="5"/>
      <c r="AT18" s="62"/>
      <c r="AU18" s="63"/>
      <c r="AV18" s="63"/>
      <c r="AW18" s="64"/>
      <c r="AX18" s="71"/>
      <c r="AY18" s="72"/>
      <c r="AZ18" s="73"/>
      <c r="BA18" s="78"/>
      <c r="BB18" s="79"/>
      <c r="BC18" s="82"/>
      <c r="BD18" s="89"/>
      <c r="BE18" s="90"/>
      <c r="BF18" s="91"/>
      <c r="BG18" s="100"/>
      <c r="BH18" s="96"/>
      <c r="BI18" s="96"/>
      <c r="BJ18" s="96"/>
      <c r="BK18" s="97"/>
      <c r="BL18" s="5"/>
      <c r="BM18" s="5"/>
    </row>
    <row r="19" spans="3:65" ht="15.75" customHeight="1" x14ac:dyDescent="0.25">
      <c r="C19" s="2">
        <f t="shared" ca="1" si="0"/>
        <v>2</v>
      </c>
      <c r="D19" s="5" t="str">
        <f t="shared" ca="1" si="1"/>
        <v>Drama</v>
      </c>
      <c r="E19" s="5">
        <f t="shared" ca="1" si="2"/>
        <v>2</v>
      </c>
      <c r="F19" s="5" t="str">
        <f t="shared" ca="1" si="3"/>
        <v>Europe</v>
      </c>
      <c r="G19" s="5">
        <f t="shared" ca="1" si="4"/>
        <v>1</v>
      </c>
      <c r="H19" s="5" t="str">
        <f t="shared" ca="1" si="5"/>
        <v>Yes</v>
      </c>
      <c r="I19" s="5">
        <f t="shared" ca="1" si="6"/>
        <v>2017</v>
      </c>
      <c r="J19" s="5"/>
      <c r="K19" s="2"/>
      <c r="L19" s="5">
        <f ca="1">IF(Table1[[#This Row],[Type of Movie]]= "Action",1,0)</f>
        <v>0</v>
      </c>
      <c r="M19" s="5">
        <f ca="1">IF(Table1[[#This Row],[Type of Movie]]= "Drama",1,0)</f>
        <v>1</v>
      </c>
      <c r="N19" s="5">
        <f ca="1">IF(Table1[[#This Row],[Type of Movie]]= "Comedy",1,0)</f>
        <v>0</v>
      </c>
      <c r="O19" s="5">
        <f ca="1">IF(Table1[[#This Row],[Type of Movie]]= "Horror",1,0)</f>
        <v>0</v>
      </c>
      <c r="P19" s="6">
        <f ca="1">IF(Table1[[#This Row],[Type of Movie]]= "Thriller",1,0)</f>
        <v>0</v>
      </c>
      <c r="Q19" s="5"/>
      <c r="R19" s="2"/>
      <c r="S19" s="5">
        <f ca="1">IF(Table1[[#This Row],[Country of Movie]]="America",1,0)</f>
        <v>0</v>
      </c>
      <c r="T19" s="5">
        <f ca="1">IF(Table1[[#This Row],[Country of Movie]]="Europe",1,0)</f>
        <v>1</v>
      </c>
      <c r="U19" s="5">
        <f ca="1">IF(Table1[[#This Row],[Country of Movie]]="Asia",1,0)</f>
        <v>0</v>
      </c>
      <c r="V19" s="5">
        <f ca="1">IF(Table1[[#This Row],[Country of Movie]]="Africa",1,0)</f>
        <v>0</v>
      </c>
      <c r="W19" s="5"/>
      <c r="X19" s="2">
        <f ca="1">IF(Table1[[#This Row],[Popular Actor ]]="Yes",1,0)</f>
        <v>1</v>
      </c>
      <c r="Y19" s="6">
        <f ca="1">IF(Table1[[#This Row],[Popular Actor ]]="No",1,0)</f>
        <v>0</v>
      </c>
      <c r="Z19" s="5"/>
      <c r="AA19" s="5"/>
      <c r="AB19" s="5"/>
      <c r="AC19" s="5"/>
      <c r="AD19" s="2"/>
      <c r="AE19" s="5">
        <f ca="1">IF(AND(Table1[[#This Row],[Year of Movie]]&gt;=2000,Table1[[#This Row],[Year of Movie]]&lt; 2005), 1,0)</f>
        <v>0</v>
      </c>
      <c r="AF19" s="5">
        <f ca="1">IF(AND(Table1[[#This Row],[Year of Movie]]&gt;=2006,Table1[[#This Row],[Year of Movie]]&lt; 2010), 1,0)</f>
        <v>0</v>
      </c>
      <c r="AG19" s="5">
        <f ca="1">IF(AND(Table1[[#This Row],[Year of Movie]]&gt;=2011,Table1[[#This Row],[Year of Movie]]&lt; 2015), 1,0)</f>
        <v>0</v>
      </c>
      <c r="AH19" s="6">
        <f ca="1">IF(AND(Table1[[#This Row],[Year of Movie]]&gt;=2016,Table1[[#This Row],[Year of Movie]]&lt; 2020), 1,0)</f>
        <v>1</v>
      </c>
      <c r="AI19" s="5"/>
      <c r="AJ19" s="6"/>
      <c r="AK19" s="5"/>
      <c r="AT19" s="31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5"/>
      <c r="BM19" s="5"/>
    </row>
    <row r="20" spans="3:65" x14ac:dyDescent="0.25">
      <c r="C20" s="2">
        <f t="shared" ca="1" si="0"/>
        <v>5</v>
      </c>
      <c r="D20" s="5" t="str">
        <f t="shared" ca="1" si="1"/>
        <v>Thriller</v>
      </c>
      <c r="E20" s="5">
        <f t="shared" ca="1" si="2"/>
        <v>2</v>
      </c>
      <c r="F20" s="5" t="str">
        <f t="shared" ca="1" si="3"/>
        <v>Europe</v>
      </c>
      <c r="G20" s="5">
        <f t="shared" ca="1" si="4"/>
        <v>2</v>
      </c>
      <c r="H20" s="5" t="str">
        <f t="shared" ca="1" si="5"/>
        <v>NO</v>
      </c>
      <c r="I20" s="5">
        <f t="shared" ca="1" si="6"/>
        <v>2018</v>
      </c>
      <c r="J20" s="5"/>
      <c r="K20" s="2"/>
      <c r="L20" s="5">
        <f ca="1">IF(Table1[[#This Row],[Type of Movie]]= "Action",1,0)</f>
        <v>0</v>
      </c>
      <c r="M20" s="5">
        <f ca="1">IF(Table1[[#This Row],[Type of Movie]]= "Drama",1,0)</f>
        <v>0</v>
      </c>
      <c r="N20" s="5">
        <f ca="1">IF(Table1[[#This Row],[Type of Movie]]= "Comedy",1,0)</f>
        <v>0</v>
      </c>
      <c r="O20" s="5">
        <f ca="1">IF(Table1[[#This Row],[Type of Movie]]= "Horror",1,0)</f>
        <v>0</v>
      </c>
      <c r="P20" s="6">
        <f ca="1">IF(Table1[[#This Row],[Type of Movie]]= "Thriller",1,0)</f>
        <v>1</v>
      </c>
      <c r="Q20" s="5"/>
      <c r="R20" s="2"/>
      <c r="S20" s="5">
        <f ca="1">IF(Table1[[#This Row],[Country of Movie]]="America",1,0)</f>
        <v>0</v>
      </c>
      <c r="T20" s="5">
        <f ca="1">IF(Table1[[#This Row],[Country of Movie]]="Europe",1,0)</f>
        <v>1</v>
      </c>
      <c r="U20" s="5">
        <f ca="1">IF(Table1[[#This Row],[Country of Movie]]="Asia",1,0)</f>
        <v>0</v>
      </c>
      <c r="V20" s="5">
        <f ca="1">IF(Table1[[#This Row],[Country of Movie]]="Africa",1,0)</f>
        <v>0</v>
      </c>
      <c r="W20" s="5"/>
      <c r="X20" s="2">
        <f ca="1">IF(Table1[[#This Row],[Popular Actor ]]="Yes",1,0)</f>
        <v>0</v>
      </c>
      <c r="Y20" s="6">
        <f ca="1">IF(Table1[[#This Row],[Popular Actor ]]="No",1,0)</f>
        <v>1</v>
      </c>
      <c r="Z20" s="5"/>
      <c r="AA20" s="5"/>
      <c r="AB20" s="5"/>
      <c r="AC20" s="5"/>
      <c r="AD20" s="2"/>
      <c r="AE20" s="5">
        <f ca="1">IF(AND(Table1[[#This Row],[Year of Movie]]&gt;=2000,Table1[[#This Row],[Year of Movie]]&lt; 2005), 1,0)</f>
        <v>0</v>
      </c>
      <c r="AF20" s="5">
        <f ca="1">IF(AND(Table1[[#This Row],[Year of Movie]]&gt;=2006,Table1[[#This Row],[Year of Movie]]&lt; 2010), 1,0)</f>
        <v>0</v>
      </c>
      <c r="AG20" s="5">
        <f ca="1">IF(AND(Table1[[#This Row],[Year of Movie]]&gt;=2011,Table1[[#This Row],[Year of Movie]]&lt; 2015), 1,0)</f>
        <v>0</v>
      </c>
      <c r="AH20" s="6">
        <f ca="1">IF(AND(Table1[[#This Row],[Year of Movie]]&gt;=2016,Table1[[#This Row],[Year of Movie]]&lt; 2020), 1,0)</f>
        <v>1</v>
      </c>
      <c r="AI20" s="5"/>
      <c r="AJ20" s="6"/>
      <c r="AK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</row>
    <row r="21" spans="3:65" x14ac:dyDescent="0.25">
      <c r="C21" s="2">
        <f t="shared" ca="1" si="0"/>
        <v>3</v>
      </c>
      <c r="D21" s="5" t="str">
        <f t="shared" ca="1" si="1"/>
        <v xml:space="preserve">Comedy </v>
      </c>
      <c r="E21" s="5">
        <f t="shared" ca="1" si="2"/>
        <v>2</v>
      </c>
      <c r="F21" s="5" t="str">
        <f t="shared" ca="1" si="3"/>
        <v>Europe</v>
      </c>
      <c r="G21" s="5">
        <f t="shared" ca="1" si="4"/>
        <v>2</v>
      </c>
      <c r="H21" s="5" t="str">
        <f t="shared" ca="1" si="5"/>
        <v>NO</v>
      </c>
      <c r="I21" s="5">
        <f t="shared" ca="1" si="6"/>
        <v>2008</v>
      </c>
      <c r="J21" s="5"/>
      <c r="K21" s="2"/>
      <c r="L21" s="5">
        <f ca="1">IF(Table1[[#This Row],[Type of Movie]]= "Action",1,0)</f>
        <v>0</v>
      </c>
      <c r="M21" s="5">
        <f ca="1">IF(Table1[[#This Row],[Type of Movie]]= "Drama",1,0)</f>
        <v>0</v>
      </c>
      <c r="N21" s="5">
        <f ca="1">IF(Table1[[#This Row],[Type of Movie]]= "Comedy",1,0)</f>
        <v>0</v>
      </c>
      <c r="O21" s="5">
        <f ca="1">IF(Table1[[#This Row],[Type of Movie]]= "Horror",1,0)</f>
        <v>0</v>
      </c>
      <c r="P21" s="6">
        <f ca="1">IF(Table1[[#This Row],[Type of Movie]]= "Thriller",1,0)</f>
        <v>0</v>
      </c>
      <c r="Q21" s="5"/>
      <c r="R21" s="2"/>
      <c r="S21" s="5">
        <f ca="1">IF(Table1[[#This Row],[Country of Movie]]="America",1,0)</f>
        <v>0</v>
      </c>
      <c r="T21" s="5">
        <f ca="1">IF(Table1[[#This Row],[Country of Movie]]="Europe",1,0)</f>
        <v>1</v>
      </c>
      <c r="U21" s="5">
        <f ca="1">IF(Table1[[#This Row],[Country of Movie]]="Asia",1,0)</f>
        <v>0</v>
      </c>
      <c r="V21" s="5">
        <f ca="1">IF(Table1[[#This Row],[Country of Movie]]="Africa",1,0)</f>
        <v>0</v>
      </c>
      <c r="W21" s="5"/>
      <c r="X21" s="2">
        <f ca="1">IF(Table1[[#This Row],[Popular Actor ]]="Yes",1,0)</f>
        <v>0</v>
      </c>
      <c r="Y21" s="6">
        <f ca="1">IF(Table1[[#This Row],[Popular Actor ]]="No",1,0)</f>
        <v>1</v>
      </c>
      <c r="Z21" s="5"/>
      <c r="AA21" s="5"/>
      <c r="AB21" s="5"/>
      <c r="AC21" s="5"/>
      <c r="AD21" s="2"/>
      <c r="AE21" s="5">
        <f ca="1">IF(AND(Table1[[#This Row],[Year of Movie]]&gt;=2000,Table1[[#This Row],[Year of Movie]]&lt; 2005), 1,0)</f>
        <v>0</v>
      </c>
      <c r="AF21" s="5">
        <f ca="1">IF(AND(Table1[[#This Row],[Year of Movie]]&gt;=2006,Table1[[#This Row],[Year of Movie]]&lt; 2010), 1,0)</f>
        <v>1</v>
      </c>
      <c r="AG21" s="5">
        <f ca="1">IF(AND(Table1[[#This Row],[Year of Movie]]&gt;=2011,Table1[[#This Row],[Year of Movie]]&lt; 2015), 1,0)</f>
        <v>0</v>
      </c>
      <c r="AH21" s="6">
        <f ca="1">IF(AND(Table1[[#This Row],[Year of Movie]]&gt;=2016,Table1[[#This Row],[Year of Movie]]&lt; 2020), 1,0)</f>
        <v>0</v>
      </c>
      <c r="AI21" s="5"/>
      <c r="AJ21" s="6"/>
      <c r="AK21" s="5"/>
    </row>
    <row r="22" spans="3:65" x14ac:dyDescent="0.25">
      <c r="C22" s="2">
        <f t="shared" ca="1" si="0"/>
        <v>5</v>
      </c>
      <c r="D22" s="5" t="str">
        <f t="shared" ca="1" si="1"/>
        <v>Thriller</v>
      </c>
      <c r="E22" s="5">
        <f t="shared" ca="1" si="2"/>
        <v>4</v>
      </c>
      <c r="F22" s="5" t="str">
        <f t="shared" ca="1" si="3"/>
        <v>Africa</v>
      </c>
      <c r="G22" s="5">
        <f t="shared" ca="1" si="4"/>
        <v>2</v>
      </c>
      <c r="H22" s="5" t="str">
        <f t="shared" ca="1" si="5"/>
        <v>NO</v>
      </c>
      <c r="I22" s="5">
        <f t="shared" ca="1" si="6"/>
        <v>2010</v>
      </c>
      <c r="J22" s="5"/>
      <c r="K22" s="2"/>
      <c r="L22" s="5">
        <f ca="1">IF(Table1[[#This Row],[Type of Movie]]= "Action",1,0)</f>
        <v>0</v>
      </c>
      <c r="M22" s="5">
        <f ca="1">IF(Table1[[#This Row],[Type of Movie]]= "Drama",1,0)</f>
        <v>0</v>
      </c>
      <c r="N22" s="5">
        <f ca="1">IF(Table1[[#This Row],[Type of Movie]]= "Comedy",1,0)</f>
        <v>0</v>
      </c>
      <c r="O22" s="5">
        <f ca="1">IF(Table1[[#This Row],[Type of Movie]]= "Horror",1,0)</f>
        <v>0</v>
      </c>
      <c r="P22" s="6">
        <f ca="1">IF(Table1[[#This Row],[Type of Movie]]= "Thriller",1,0)</f>
        <v>1</v>
      </c>
      <c r="Q22" s="5"/>
      <c r="R22" s="2"/>
      <c r="S22" s="5">
        <f ca="1">IF(Table1[[#This Row],[Country of Movie]]="America",1,0)</f>
        <v>0</v>
      </c>
      <c r="T22" s="5">
        <f ca="1">IF(Table1[[#This Row],[Country of Movie]]="Europe",1,0)</f>
        <v>0</v>
      </c>
      <c r="U22" s="5">
        <f ca="1">IF(Table1[[#This Row],[Country of Movie]]="Asia",1,0)</f>
        <v>0</v>
      </c>
      <c r="V22" s="5">
        <f ca="1">IF(Table1[[#This Row],[Country of Movie]]="Africa",1,0)</f>
        <v>1</v>
      </c>
      <c r="W22" s="5"/>
      <c r="X22" s="2">
        <f ca="1">IF(Table1[[#This Row],[Popular Actor ]]="Yes",1,0)</f>
        <v>0</v>
      </c>
      <c r="Y22" s="6">
        <f ca="1">IF(Table1[[#This Row],[Popular Actor ]]="No",1,0)</f>
        <v>1</v>
      </c>
      <c r="Z22" s="5"/>
      <c r="AA22" s="5"/>
      <c r="AB22" s="5"/>
      <c r="AC22" s="5"/>
      <c r="AD22" s="2"/>
      <c r="AE22" s="5">
        <f ca="1">IF(AND(Table1[[#This Row],[Year of Movie]]&gt;=2000,Table1[[#This Row],[Year of Movie]]&lt; 2005), 1,0)</f>
        <v>0</v>
      </c>
      <c r="AF22" s="5">
        <f ca="1">IF(AND(Table1[[#This Row],[Year of Movie]]&gt;=2006,Table1[[#This Row],[Year of Movie]]&lt; 2010), 1,0)</f>
        <v>0</v>
      </c>
      <c r="AG22" s="5">
        <f ca="1">IF(AND(Table1[[#This Row],[Year of Movie]]&gt;=2011,Table1[[#This Row],[Year of Movie]]&lt; 2015), 1,0)</f>
        <v>0</v>
      </c>
      <c r="AH22" s="6">
        <f ca="1">IF(AND(Table1[[#This Row],[Year of Movie]]&gt;=2016,Table1[[#This Row],[Year of Movie]]&lt; 2020), 1,0)</f>
        <v>0</v>
      </c>
      <c r="AI22" s="5"/>
      <c r="AJ22" s="6"/>
      <c r="AK22" s="5"/>
    </row>
    <row r="23" spans="3:65" x14ac:dyDescent="0.25">
      <c r="C23" s="2">
        <f t="shared" ca="1" si="0"/>
        <v>2</v>
      </c>
      <c r="D23" s="5" t="str">
        <f t="shared" ca="1" si="1"/>
        <v>Drama</v>
      </c>
      <c r="E23" s="5">
        <f t="shared" ca="1" si="2"/>
        <v>4</v>
      </c>
      <c r="F23" s="5" t="str">
        <f t="shared" ca="1" si="3"/>
        <v>Africa</v>
      </c>
      <c r="G23" s="5">
        <f t="shared" ca="1" si="4"/>
        <v>1</v>
      </c>
      <c r="H23" s="5" t="str">
        <f t="shared" ca="1" si="5"/>
        <v>Yes</v>
      </c>
      <c r="I23" s="5">
        <f t="shared" ca="1" si="6"/>
        <v>2012</v>
      </c>
      <c r="J23" s="5"/>
      <c r="K23" s="2"/>
      <c r="L23" s="5">
        <f ca="1">IF(Table1[[#This Row],[Type of Movie]]= "Action",1,0)</f>
        <v>0</v>
      </c>
      <c r="M23" s="5">
        <f ca="1">IF(Table1[[#This Row],[Type of Movie]]= "Drama",1,0)</f>
        <v>1</v>
      </c>
      <c r="N23" s="5">
        <f ca="1">IF(Table1[[#This Row],[Type of Movie]]= "Comedy",1,0)</f>
        <v>0</v>
      </c>
      <c r="O23" s="5">
        <f ca="1">IF(Table1[[#This Row],[Type of Movie]]= "Horror",1,0)</f>
        <v>0</v>
      </c>
      <c r="P23" s="6">
        <f ca="1">IF(Table1[[#This Row],[Type of Movie]]= "Thriller",1,0)</f>
        <v>0</v>
      </c>
      <c r="Q23" s="5"/>
      <c r="R23" s="2"/>
      <c r="S23" s="5">
        <f ca="1">IF(Table1[[#This Row],[Country of Movie]]="America",1,0)</f>
        <v>0</v>
      </c>
      <c r="T23" s="5">
        <f ca="1">IF(Table1[[#This Row],[Country of Movie]]="Europe",1,0)</f>
        <v>0</v>
      </c>
      <c r="U23" s="5">
        <f ca="1">IF(Table1[[#This Row],[Country of Movie]]="Asia",1,0)</f>
        <v>0</v>
      </c>
      <c r="V23" s="5">
        <f ca="1">IF(Table1[[#This Row],[Country of Movie]]="Africa",1,0)</f>
        <v>1</v>
      </c>
      <c r="W23" s="5"/>
      <c r="X23" s="2">
        <f ca="1">IF(Table1[[#This Row],[Popular Actor ]]="Yes",1,0)</f>
        <v>1</v>
      </c>
      <c r="Y23" s="6">
        <f ca="1">IF(Table1[[#This Row],[Popular Actor ]]="No",1,0)</f>
        <v>0</v>
      </c>
      <c r="Z23" s="5"/>
      <c r="AA23" s="5"/>
      <c r="AB23" s="5"/>
      <c r="AC23" s="5"/>
      <c r="AD23" s="2"/>
      <c r="AE23" s="5">
        <f ca="1">IF(AND(Table1[[#This Row],[Year of Movie]]&gt;=2000,Table1[[#This Row],[Year of Movie]]&lt; 2005), 1,0)</f>
        <v>0</v>
      </c>
      <c r="AF23" s="5">
        <f ca="1">IF(AND(Table1[[#This Row],[Year of Movie]]&gt;=2006,Table1[[#This Row],[Year of Movie]]&lt; 2010), 1,0)</f>
        <v>0</v>
      </c>
      <c r="AG23" s="5">
        <f ca="1">IF(AND(Table1[[#This Row],[Year of Movie]]&gt;=2011,Table1[[#This Row],[Year of Movie]]&lt; 2015), 1,0)</f>
        <v>1</v>
      </c>
      <c r="AH23" s="6">
        <f ca="1">IF(AND(Table1[[#This Row],[Year of Movie]]&gt;=2016,Table1[[#This Row],[Year of Movie]]&lt; 2020), 1,0)</f>
        <v>0</v>
      </c>
      <c r="AI23" s="5"/>
      <c r="AJ23" s="6"/>
      <c r="AK23" s="5"/>
    </row>
    <row r="24" spans="3:65" x14ac:dyDescent="0.25">
      <c r="C24" s="2">
        <f t="shared" ca="1" si="0"/>
        <v>3</v>
      </c>
      <c r="D24" s="5" t="str">
        <f t="shared" ca="1" si="1"/>
        <v xml:space="preserve">Comedy </v>
      </c>
      <c r="E24" s="5">
        <f t="shared" ca="1" si="2"/>
        <v>3</v>
      </c>
      <c r="F24" s="5" t="str">
        <f t="shared" ca="1" si="3"/>
        <v>Asia</v>
      </c>
      <c r="G24" s="5">
        <f t="shared" ca="1" si="4"/>
        <v>1</v>
      </c>
      <c r="H24" s="5" t="str">
        <f t="shared" ca="1" si="5"/>
        <v>Yes</v>
      </c>
      <c r="I24" s="5">
        <f t="shared" ca="1" si="6"/>
        <v>2001</v>
      </c>
      <c r="J24" s="5"/>
      <c r="K24" s="2"/>
      <c r="L24" s="5">
        <f ca="1">IF(Table1[[#This Row],[Type of Movie]]= "Action",1,0)</f>
        <v>0</v>
      </c>
      <c r="M24" s="5">
        <f ca="1">IF(Table1[[#This Row],[Type of Movie]]= "Drama",1,0)</f>
        <v>0</v>
      </c>
      <c r="N24" s="5">
        <f ca="1">IF(Table1[[#This Row],[Type of Movie]]= "Comedy",1,0)</f>
        <v>0</v>
      </c>
      <c r="O24" s="5">
        <f ca="1">IF(Table1[[#This Row],[Type of Movie]]= "Horror",1,0)</f>
        <v>0</v>
      </c>
      <c r="P24" s="6">
        <f ca="1">IF(Table1[[#This Row],[Type of Movie]]= "Thriller",1,0)</f>
        <v>0</v>
      </c>
      <c r="Q24" s="5"/>
      <c r="R24" s="2"/>
      <c r="S24" s="5">
        <f ca="1">IF(Table1[[#This Row],[Country of Movie]]="America",1,0)</f>
        <v>0</v>
      </c>
      <c r="T24" s="5">
        <f ca="1">IF(Table1[[#This Row],[Country of Movie]]="Europe",1,0)</f>
        <v>0</v>
      </c>
      <c r="U24" s="5">
        <f ca="1">IF(Table1[[#This Row],[Country of Movie]]="Asia",1,0)</f>
        <v>1</v>
      </c>
      <c r="V24" s="5">
        <f ca="1">IF(Table1[[#This Row],[Country of Movie]]="Africa",1,0)</f>
        <v>0</v>
      </c>
      <c r="W24" s="5"/>
      <c r="X24" s="2">
        <f ca="1">IF(Table1[[#This Row],[Popular Actor ]]="Yes",1,0)</f>
        <v>1</v>
      </c>
      <c r="Y24" s="6">
        <f ca="1">IF(Table1[[#This Row],[Popular Actor ]]="No",1,0)</f>
        <v>0</v>
      </c>
      <c r="Z24" s="5"/>
      <c r="AA24" s="5"/>
      <c r="AB24" s="5"/>
      <c r="AC24" s="5"/>
      <c r="AD24" s="2"/>
      <c r="AE24" s="5">
        <f ca="1">IF(AND(Table1[[#This Row],[Year of Movie]]&gt;=2000,Table1[[#This Row],[Year of Movie]]&lt; 2005), 1,0)</f>
        <v>1</v>
      </c>
      <c r="AF24" s="5">
        <f ca="1">IF(AND(Table1[[#This Row],[Year of Movie]]&gt;=2006,Table1[[#This Row],[Year of Movie]]&lt; 2010), 1,0)</f>
        <v>0</v>
      </c>
      <c r="AG24" s="5">
        <f ca="1">IF(AND(Table1[[#This Row],[Year of Movie]]&gt;=2011,Table1[[#This Row],[Year of Movie]]&lt; 2015), 1,0)</f>
        <v>0</v>
      </c>
      <c r="AH24" s="6">
        <f ca="1">IF(AND(Table1[[#This Row],[Year of Movie]]&gt;=2016,Table1[[#This Row],[Year of Movie]]&lt; 2020), 1,0)</f>
        <v>0</v>
      </c>
      <c r="AI24" s="5"/>
      <c r="AJ24" s="6"/>
      <c r="AK24" s="5"/>
    </row>
    <row r="25" spans="3:65" x14ac:dyDescent="0.25">
      <c r="C25" s="2">
        <f t="shared" ca="1" si="0"/>
        <v>3</v>
      </c>
      <c r="D25" s="5" t="str">
        <f t="shared" ca="1" si="1"/>
        <v xml:space="preserve">Comedy </v>
      </c>
      <c r="E25" s="5">
        <f t="shared" ca="1" si="2"/>
        <v>2</v>
      </c>
      <c r="F25" s="5" t="str">
        <f t="shared" ca="1" si="3"/>
        <v>Europe</v>
      </c>
      <c r="G25" s="5">
        <f t="shared" ca="1" si="4"/>
        <v>2</v>
      </c>
      <c r="H25" s="5" t="str">
        <f t="shared" ca="1" si="5"/>
        <v>NO</v>
      </c>
      <c r="I25" s="5">
        <f t="shared" ca="1" si="6"/>
        <v>2001</v>
      </c>
      <c r="J25" s="5"/>
      <c r="K25" s="2"/>
      <c r="L25" s="5">
        <f ca="1">IF(Table1[[#This Row],[Type of Movie]]= "Action",1,0)</f>
        <v>0</v>
      </c>
      <c r="M25" s="5">
        <f ca="1">IF(Table1[[#This Row],[Type of Movie]]= "Drama",1,0)</f>
        <v>0</v>
      </c>
      <c r="N25" s="5">
        <f ca="1">IF(Table1[[#This Row],[Type of Movie]]= "Comedy",1,0)</f>
        <v>0</v>
      </c>
      <c r="O25" s="5">
        <f ca="1">IF(Table1[[#This Row],[Type of Movie]]= "Horror",1,0)</f>
        <v>0</v>
      </c>
      <c r="P25" s="6">
        <f ca="1">IF(Table1[[#This Row],[Type of Movie]]= "Thriller",1,0)</f>
        <v>0</v>
      </c>
      <c r="Q25" s="5"/>
      <c r="R25" s="2"/>
      <c r="S25" s="5">
        <f ca="1">IF(Table1[[#This Row],[Country of Movie]]="America",1,0)</f>
        <v>0</v>
      </c>
      <c r="T25" s="5">
        <f ca="1">IF(Table1[[#This Row],[Country of Movie]]="Europe",1,0)</f>
        <v>1</v>
      </c>
      <c r="U25" s="5">
        <f ca="1">IF(Table1[[#This Row],[Country of Movie]]="Asia",1,0)</f>
        <v>0</v>
      </c>
      <c r="V25" s="5">
        <f ca="1">IF(Table1[[#This Row],[Country of Movie]]="Africa",1,0)</f>
        <v>0</v>
      </c>
      <c r="W25" s="5"/>
      <c r="X25" s="2">
        <f ca="1">IF(Table1[[#This Row],[Popular Actor ]]="Yes",1,0)</f>
        <v>0</v>
      </c>
      <c r="Y25" s="6">
        <f ca="1">IF(Table1[[#This Row],[Popular Actor ]]="No",1,0)</f>
        <v>1</v>
      </c>
      <c r="Z25" s="5"/>
      <c r="AA25" s="5"/>
      <c r="AB25" s="5"/>
      <c r="AC25" s="5"/>
      <c r="AD25" s="2"/>
      <c r="AE25" s="5">
        <f ca="1">IF(AND(Table1[[#This Row],[Year of Movie]]&gt;=2000,Table1[[#This Row],[Year of Movie]]&lt; 2005), 1,0)</f>
        <v>1</v>
      </c>
      <c r="AF25" s="5">
        <f ca="1">IF(AND(Table1[[#This Row],[Year of Movie]]&gt;=2006,Table1[[#This Row],[Year of Movie]]&lt; 2010), 1,0)</f>
        <v>0</v>
      </c>
      <c r="AG25" s="5">
        <f ca="1">IF(AND(Table1[[#This Row],[Year of Movie]]&gt;=2011,Table1[[#This Row],[Year of Movie]]&lt; 2015), 1,0)</f>
        <v>0</v>
      </c>
      <c r="AH25" s="6">
        <f ca="1">IF(AND(Table1[[#This Row],[Year of Movie]]&gt;=2016,Table1[[#This Row],[Year of Movie]]&lt; 2020), 1,0)</f>
        <v>0</v>
      </c>
      <c r="AI25" s="5"/>
      <c r="AJ25" s="6"/>
      <c r="AK25" s="5"/>
    </row>
    <row r="26" spans="3:65" x14ac:dyDescent="0.25">
      <c r="C26" s="2">
        <f t="shared" ca="1" si="0"/>
        <v>5</v>
      </c>
      <c r="D26" s="5" t="str">
        <f t="shared" ca="1" si="1"/>
        <v>Thriller</v>
      </c>
      <c r="E26" s="5">
        <f t="shared" ca="1" si="2"/>
        <v>1</v>
      </c>
      <c r="F26" s="5" t="str">
        <f t="shared" ca="1" si="3"/>
        <v>America</v>
      </c>
      <c r="G26" s="5">
        <f t="shared" ca="1" si="4"/>
        <v>1</v>
      </c>
      <c r="H26" s="5" t="str">
        <f t="shared" ca="1" si="5"/>
        <v>Yes</v>
      </c>
      <c r="I26" s="5">
        <f t="shared" ca="1" si="6"/>
        <v>2004</v>
      </c>
      <c r="J26" s="5"/>
      <c r="K26" s="2"/>
      <c r="L26" s="5">
        <f ca="1">IF(Table1[[#This Row],[Type of Movie]]= "Action",1,0)</f>
        <v>0</v>
      </c>
      <c r="M26" s="5">
        <f ca="1">IF(Table1[[#This Row],[Type of Movie]]= "Drama",1,0)</f>
        <v>0</v>
      </c>
      <c r="N26" s="5">
        <f ca="1">IF(Table1[[#This Row],[Type of Movie]]= "Comedy",1,0)</f>
        <v>0</v>
      </c>
      <c r="O26" s="5">
        <f ca="1">IF(Table1[[#This Row],[Type of Movie]]= "Horror",1,0)</f>
        <v>0</v>
      </c>
      <c r="P26" s="6">
        <f ca="1">IF(Table1[[#This Row],[Type of Movie]]= "Thriller",1,0)</f>
        <v>1</v>
      </c>
      <c r="Q26" s="5"/>
      <c r="R26" s="2"/>
      <c r="S26" s="5">
        <f ca="1">IF(Table1[[#This Row],[Country of Movie]]="America",1,0)</f>
        <v>1</v>
      </c>
      <c r="T26" s="5">
        <f ca="1">IF(Table1[[#This Row],[Country of Movie]]="Europe",1,0)</f>
        <v>0</v>
      </c>
      <c r="U26" s="5">
        <f ca="1">IF(Table1[[#This Row],[Country of Movie]]="Asia",1,0)</f>
        <v>0</v>
      </c>
      <c r="V26" s="5">
        <f ca="1">IF(Table1[[#This Row],[Country of Movie]]="Africa",1,0)</f>
        <v>0</v>
      </c>
      <c r="W26" s="5"/>
      <c r="X26" s="2">
        <f ca="1">IF(Table1[[#This Row],[Popular Actor ]]="Yes",1,0)</f>
        <v>1</v>
      </c>
      <c r="Y26" s="6">
        <f ca="1">IF(Table1[[#This Row],[Popular Actor ]]="No",1,0)</f>
        <v>0</v>
      </c>
      <c r="Z26" s="5"/>
      <c r="AA26" s="5"/>
      <c r="AB26" s="5"/>
      <c r="AC26" s="5"/>
      <c r="AD26" s="2"/>
      <c r="AE26" s="5">
        <f ca="1">IF(AND(Table1[[#This Row],[Year of Movie]]&gt;=2000,Table1[[#This Row],[Year of Movie]]&lt; 2005), 1,0)</f>
        <v>1</v>
      </c>
      <c r="AF26" s="5">
        <f ca="1">IF(AND(Table1[[#This Row],[Year of Movie]]&gt;=2006,Table1[[#This Row],[Year of Movie]]&lt; 2010), 1,0)</f>
        <v>0</v>
      </c>
      <c r="AG26" s="5">
        <f ca="1">IF(AND(Table1[[#This Row],[Year of Movie]]&gt;=2011,Table1[[#This Row],[Year of Movie]]&lt; 2015), 1,0)</f>
        <v>0</v>
      </c>
      <c r="AH26" s="6">
        <f ca="1">IF(AND(Table1[[#This Row],[Year of Movie]]&gt;=2016,Table1[[#This Row],[Year of Movie]]&lt; 2020), 1,0)</f>
        <v>0</v>
      </c>
      <c r="AI26" s="5"/>
      <c r="AJ26" s="6"/>
      <c r="AK26" s="5"/>
    </row>
    <row r="27" spans="3:65" x14ac:dyDescent="0.25">
      <c r="C27" s="2">
        <f t="shared" ca="1" si="0"/>
        <v>5</v>
      </c>
      <c r="D27" s="5" t="str">
        <f t="shared" ca="1" si="1"/>
        <v>Thriller</v>
      </c>
      <c r="E27" s="5">
        <f t="shared" ca="1" si="2"/>
        <v>2</v>
      </c>
      <c r="F27" s="5" t="str">
        <f t="shared" ca="1" si="3"/>
        <v>Europe</v>
      </c>
      <c r="G27" s="5">
        <f t="shared" ca="1" si="4"/>
        <v>2</v>
      </c>
      <c r="H27" s="5" t="str">
        <f t="shared" ca="1" si="5"/>
        <v>NO</v>
      </c>
      <c r="I27" s="5">
        <f t="shared" ca="1" si="6"/>
        <v>2010</v>
      </c>
      <c r="J27" s="5"/>
      <c r="K27" s="2"/>
      <c r="L27" s="5">
        <f ca="1">IF(Table1[[#This Row],[Type of Movie]]= "Action",1,0)</f>
        <v>0</v>
      </c>
      <c r="M27" s="5">
        <f ca="1">IF(Table1[[#This Row],[Type of Movie]]= "Drama",1,0)</f>
        <v>0</v>
      </c>
      <c r="N27" s="5">
        <f ca="1">IF(Table1[[#This Row],[Type of Movie]]= "Comedy",1,0)</f>
        <v>0</v>
      </c>
      <c r="O27" s="5">
        <f ca="1">IF(Table1[[#This Row],[Type of Movie]]= "Horror",1,0)</f>
        <v>0</v>
      </c>
      <c r="P27" s="6">
        <f ca="1">IF(Table1[[#This Row],[Type of Movie]]= "Thriller",1,0)</f>
        <v>1</v>
      </c>
      <c r="Q27" s="5"/>
      <c r="R27" s="2"/>
      <c r="S27" s="5">
        <f ca="1">IF(Table1[[#This Row],[Country of Movie]]="America",1,0)</f>
        <v>0</v>
      </c>
      <c r="T27" s="5">
        <f ca="1">IF(Table1[[#This Row],[Country of Movie]]="Europe",1,0)</f>
        <v>1</v>
      </c>
      <c r="U27" s="5">
        <f ca="1">IF(Table1[[#This Row],[Country of Movie]]="Asia",1,0)</f>
        <v>0</v>
      </c>
      <c r="V27" s="5">
        <f ca="1">IF(Table1[[#This Row],[Country of Movie]]="Africa",1,0)</f>
        <v>0</v>
      </c>
      <c r="W27" s="5"/>
      <c r="X27" s="2">
        <f ca="1">IF(Table1[[#This Row],[Popular Actor ]]="Yes",1,0)</f>
        <v>0</v>
      </c>
      <c r="Y27" s="6">
        <f ca="1">IF(Table1[[#This Row],[Popular Actor ]]="No",1,0)</f>
        <v>1</v>
      </c>
      <c r="Z27" s="5"/>
      <c r="AA27" s="5"/>
      <c r="AB27" s="5"/>
      <c r="AC27" s="5"/>
      <c r="AD27" s="2"/>
      <c r="AE27" s="5">
        <f ca="1">IF(AND(Table1[[#This Row],[Year of Movie]]&gt;=2000,Table1[[#This Row],[Year of Movie]]&lt; 2005), 1,0)</f>
        <v>0</v>
      </c>
      <c r="AF27" s="5">
        <f ca="1">IF(AND(Table1[[#This Row],[Year of Movie]]&gt;=2006,Table1[[#This Row],[Year of Movie]]&lt; 2010), 1,0)</f>
        <v>0</v>
      </c>
      <c r="AG27" s="5">
        <f ca="1">IF(AND(Table1[[#This Row],[Year of Movie]]&gt;=2011,Table1[[#This Row],[Year of Movie]]&lt; 2015), 1,0)</f>
        <v>0</v>
      </c>
      <c r="AH27" s="6">
        <f ca="1">IF(AND(Table1[[#This Row],[Year of Movie]]&gt;=2016,Table1[[#This Row],[Year of Movie]]&lt; 2020), 1,0)</f>
        <v>0</v>
      </c>
      <c r="AI27" s="5"/>
      <c r="AJ27" s="6"/>
      <c r="AK27" s="5"/>
    </row>
    <row r="28" spans="3:65" x14ac:dyDescent="0.25">
      <c r="C28" s="2">
        <f t="shared" ca="1" si="0"/>
        <v>1</v>
      </c>
      <c r="D28" s="5" t="str">
        <f t="shared" ca="1" si="1"/>
        <v>Action</v>
      </c>
      <c r="E28" s="5">
        <f t="shared" ca="1" si="2"/>
        <v>4</v>
      </c>
      <c r="F28" s="5" t="str">
        <f t="shared" ca="1" si="3"/>
        <v>Africa</v>
      </c>
      <c r="G28" s="5">
        <f t="shared" ca="1" si="4"/>
        <v>2</v>
      </c>
      <c r="H28" s="5" t="str">
        <f t="shared" ca="1" si="5"/>
        <v>NO</v>
      </c>
      <c r="I28" s="5">
        <f t="shared" ca="1" si="6"/>
        <v>2016</v>
      </c>
      <c r="J28" s="5"/>
      <c r="K28" s="2"/>
      <c r="L28" s="5">
        <f ca="1">IF(Table1[[#This Row],[Type of Movie]]= "Action",1,0)</f>
        <v>1</v>
      </c>
      <c r="M28" s="5">
        <f ca="1">IF(Table1[[#This Row],[Type of Movie]]= "Drama",1,0)</f>
        <v>0</v>
      </c>
      <c r="N28" s="5">
        <f ca="1">IF(Table1[[#This Row],[Type of Movie]]= "Comedy",1,0)</f>
        <v>0</v>
      </c>
      <c r="O28" s="5">
        <f ca="1">IF(Table1[[#This Row],[Type of Movie]]= "Horror",1,0)</f>
        <v>0</v>
      </c>
      <c r="P28" s="6">
        <f ca="1">IF(Table1[[#This Row],[Type of Movie]]= "Thriller",1,0)</f>
        <v>0</v>
      </c>
      <c r="Q28" s="5"/>
      <c r="R28" s="2"/>
      <c r="S28" s="5">
        <f ca="1">IF(Table1[[#This Row],[Country of Movie]]="America",1,0)</f>
        <v>0</v>
      </c>
      <c r="T28" s="5">
        <f ca="1">IF(Table1[[#This Row],[Country of Movie]]="Europe",1,0)</f>
        <v>0</v>
      </c>
      <c r="U28" s="5">
        <f ca="1">IF(Table1[[#This Row],[Country of Movie]]="Asia",1,0)</f>
        <v>0</v>
      </c>
      <c r="V28" s="5">
        <f ca="1">IF(Table1[[#This Row],[Country of Movie]]="Africa",1,0)</f>
        <v>1</v>
      </c>
      <c r="W28" s="5"/>
      <c r="X28" s="2">
        <f ca="1">IF(Table1[[#This Row],[Popular Actor ]]="Yes",1,0)</f>
        <v>0</v>
      </c>
      <c r="Y28" s="6">
        <f ca="1">IF(Table1[[#This Row],[Popular Actor ]]="No",1,0)</f>
        <v>1</v>
      </c>
      <c r="Z28" s="5"/>
      <c r="AA28" s="5"/>
      <c r="AB28" s="5"/>
      <c r="AC28" s="5"/>
      <c r="AD28" s="2"/>
      <c r="AE28" s="5">
        <f ca="1">IF(AND(Table1[[#This Row],[Year of Movie]]&gt;=2000,Table1[[#This Row],[Year of Movie]]&lt; 2005), 1,0)</f>
        <v>0</v>
      </c>
      <c r="AF28" s="5">
        <f ca="1">IF(AND(Table1[[#This Row],[Year of Movie]]&gt;=2006,Table1[[#This Row],[Year of Movie]]&lt; 2010), 1,0)</f>
        <v>0</v>
      </c>
      <c r="AG28" s="5">
        <f ca="1">IF(AND(Table1[[#This Row],[Year of Movie]]&gt;=2011,Table1[[#This Row],[Year of Movie]]&lt; 2015), 1,0)</f>
        <v>0</v>
      </c>
      <c r="AH28" s="6">
        <f ca="1">IF(AND(Table1[[#This Row],[Year of Movie]]&gt;=2016,Table1[[#This Row],[Year of Movie]]&lt; 2020), 1,0)</f>
        <v>1</v>
      </c>
      <c r="AI28" s="5"/>
      <c r="AJ28" s="6"/>
      <c r="AK28" s="5"/>
    </row>
    <row r="29" spans="3:65" x14ac:dyDescent="0.25">
      <c r="C29" s="2">
        <f t="shared" ca="1" si="0"/>
        <v>3</v>
      </c>
      <c r="D29" s="5" t="str">
        <f t="shared" ca="1" si="1"/>
        <v xml:space="preserve">Comedy </v>
      </c>
      <c r="E29" s="5">
        <f t="shared" ca="1" si="2"/>
        <v>2</v>
      </c>
      <c r="F29" s="5" t="str">
        <f t="shared" ca="1" si="3"/>
        <v>Europe</v>
      </c>
      <c r="G29" s="5">
        <f t="shared" ca="1" si="4"/>
        <v>2</v>
      </c>
      <c r="H29" s="5" t="str">
        <f t="shared" ca="1" si="5"/>
        <v>NO</v>
      </c>
      <c r="I29" s="5">
        <f t="shared" ca="1" si="6"/>
        <v>2018</v>
      </c>
      <c r="J29" s="5"/>
      <c r="K29" s="2"/>
      <c r="L29" s="5">
        <f ca="1">IF(Table1[[#This Row],[Type of Movie]]= "Action",1,0)</f>
        <v>0</v>
      </c>
      <c r="M29" s="5">
        <f ca="1">IF(Table1[[#This Row],[Type of Movie]]= "Drama",1,0)</f>
        <v>0</v>
      </c>
      <c r="N29" s="5">
        <f ca="1">IF(Table1[[#This Row],[Type of Movie]]= "Comedy",1,0)</f>
        <v>0</v>
      </c>
      <c r="O29" s="5">
        <f ca="1">IF(Table1[[#This Row],[Type of Movie]]= "Horror",1,0)</f>
        <v>0</v>
      </c>
      <c r="P29" s="6">
        <f ca="1">IF(Table1[[#This Row],[Type of Movie]]= "Thriller",1,0)</f>
        <v>0</v>
      </c>
      <c r="Q29" s="5"/>
      <c r="R29" s="2"/>
      <c r="S29" s="5">
        <f ca="1">IF(Table1[[#This Row],[Country of Movie]]="America",1,0)</f>
        <v>0</v>
      </c>
      <c r="T29" s="5">
        <f ca="1">IF(Table1[[#This Row],[Country of Movie]]="Europe",1,0)</f>
        <v>1</v>
      </c>
      <c r="U29" s="5">
        <f ca="1">IF(Table1[[#This Row],[Country of Movie]]="Asia",1,0)</f>
        <v>0</v>
      </c>
      <c r="V29" s="5">
        <f ca="1">IF(Table1[[#This Row],[Country of Movie]]="Africa",1,0)</f>
        <v>0</v>
      </c>
      <c r="W29" s="5"/>
      <c r="X29" s="2">
        <f ca="1">IF(Table1[[#This Row],[Popular Actor ]]="Yes",1,0)</f>
        <v>0</v>
      </c>
      <c r="Y29" s="6">
        <f ca="1">IF(Table1[[#This Row],[Popular Actor ]]="No",1,0)</f>
        <v>1</v>
      </c>
      <c r="Z29" s="5"/>
      <c r="AA29" s="5"/>
      <c r="AB29" s="5"/>
      <c r="AC29" s="5"/>
      <c r="AD29" s="2"/>
      <c r="AE29" s="5">
        <f ca="1">IF(AND(Table1[[#This Row],[Year of Movie]]&gt;=2000,Table1[[#This Row],[Year of Movie]]&lt; 2005), 1,0)</f>
        <v>0</v>
      </c>
      <c r="AF29" s="5">
        <f ca="1">IF(AND(Table1[[#This Row],[Year of Movie]]&gt;=2006,Table1[[#This Row],[Year of Movie]]&lt; 2010), 1,0)</f>
        <v>0</v>
      </c>
      <c r="AG29" s="5">
        <f ca="1">IF(AND(Table1[[#This Row],[Year of Movie]]&gt;=2011,Table1[[#This Row],[Year of Movie]]&lt; 2015), 1,0)</f>
        <v>0</v>
      </c>
      <c r="AH29" s="6">
        <f ca="1">IF(AND(Table1[[#This Row],[Year of Movie]]&gt;=2016,Table1[[#This Row],[Year of Movie]]&lt; 2020), 1,0)</f>
        <v>1</v>
      </c>
      <c r="AI29" s="5"/>
      <c r="AJ29" s="6"/>
      <c r="AK29" s="5"/>
    </row>
    <row r="30" spans="3:65" x14ac:dyDescent="0.25">
      <c r="C30" s="2">
        <f t="shared" ca="1" si="0"/>
        <v>3</v>
      </c>
      <c r="D30" s="5" t="str">
        <f t="shared" ca="1" si="1"/>
        <v xml:space="preserve">Comedy </v>
      </c>
      <c r="E30" s="5">
        <f t="shared" ca="1" si="2"/>
        <v>4</v>
      </c>
      <c r="F30" s="5" t="str">
        <f t="shared" ca="1" si="3"/>
        <v>Africa</v>
      </c>
      <c r="G30" s="5">
        <f t="shared" ca="1" si="4"/>
        <v>1</v>
      </c>
      <c r="H30" s="5" t="str">
        <f t="shared" ca="1" si="5"/>
        <v>Yes</v>
      </c>
      <c r="I30" s="5">
        <f t="shared" ca="1" si="6"/>
        <v>2019</v>
      </c>
      <c r="J30" s="5"/>
      <c r="K30" s="2"/>
      <c r="L30" s="5">
        <f ca="1">IF(Table1[[#This Row],[Type of Movie]]= "Action",1,0)</f>
        <v>0</v>
      </c>
      <c r="M30" s="5">
        <f ca="1">IF(Table1[[#This Row],[Type of Movie]]= "Drama",1,0)</f>
        <v>0</v>
      </c>
      <c r="N30" s="5">
        <f ca="1">IF(Table1[[#This Row],[Type of Movie]]= "Comedy",1,0)</f>
        <v>0</v>
      </c>
      <c r="O30" s="5">
        <f ca="1">IF(Table1[[#This Row],[Type of Movie]]= "Horror",1,0)</f>
        <v>0</v>
      </c>
      <c r="P30" s="6">
        <f ca="1">IF(Table1[[#This Row],[Type of Movie]]= "Thriller",1,0)</f>
        <v>0</v>
      </c>
      <c r="Q30" s="5"/>
      <c r="R30" s="2"/>
      <c r="S30" s="5">
        <f ca="1">IF(Table1[[#This Row],[Country of Movie]]="America",1,0)</f>
        <v>0</v>
      </c>
      <c r="T30" s="5">
        <f ca="1">IF(Table1[[#This Row],[Country of Movie]]="Europe",1,0)</f>
        <v>0</v>
      </c>
      <c r="U30" s="5">
        <f ca="1">IF(Table1[[#This Row],[Country of Movie]]="Asia",1,0)</f>
        <v>0</v>
      </c>
      <c r="V30" s="5">
        <f ca="1">IF(Table1[[#This Row],[Country of Movie]]="Africa",1,0)</f>
        <v>1</v>
      </c>
      <c r="W30" s="5"/>
      <c r="X30" s="2">
        <f ca="1">IF(Table1[[#This Row],[Popular Actor ]]="Yes",1,0)</f>
        <v>1</v>
      </c>
      <c r="Y30" s="6">
        <f ca="1">IF(Table1[[#This Row],[Popular Actor ]]="No",1,0)</f>
        <v>0</v>
      </c>
      <c r="Z30" s="5"/>
      <c r="AA30" s="5"/>
      <c r="AB30" s="5"/>
      <c r="AC30" s="5"/>
      <c r="AD30" s="2"/>
      <c r="AE30" s="5">
        <f ca="1">IF(AND(Table1[[#This Row],[Year of Movie]]&gt;=2000,Table1[[#This Row],[Year of Movie]]&lt; 2005), 1,0)</f>
        <v>0</v>
      </c>
      <c r="AF30" s="5">
        <f ca="1">IF(AND(Table1[[#This Row],[Year of Movie]]&gt;=2006,Table1[[#This Row],[Year of Movie]]&lt; 2010), 1,0)</f>
        <v>0</v>
      </c>
      <c r="AG30" s="5">
        <f ca="1">IF(AND(Table1[[#This Row],[Year of Movie]]&gt;=2011,Table1[[#This Row],[Year of Movie]]&lt; 2015), 1,0)</f>
        <v>0</v>
      </c>
      <c r="AH30" s="6">
        <f ca="1">IF(AND(Table1[[#This Row],[Year of Movie]]&gt;=2016,Table1[[#This Row],[Year of Movie]]&lt; 2020), 1,0)</f>
        <v>1</v>
      </c>
      <c r="AI30" s="5"/>
      <c r="AJ30" s="6"/>
      <c r="AK30" s="5"/>
    </row>
    <row r="31" spans="3:65" x14ac:dyDescent="0.25">
      <c r="C31" s="2">
        <f t="shared" ca="1" si="0"/>
        <v>3</v>
      </c>
      <c r="D31" s="5" t="str">
        <f t="shared" ca="1" si="1"/>
        <v xml:space="preserve">Comedy </v>
      </c>
      <c r="E31" s="5">
        <f t="shared" ca="1" si="2"/>
        <v>2</v>
      </c>
      <c r="F31" s="5" t="str">
        <f t="shared" ca="1" si="3"/>
        <v>Europe</v>
      </c>
      <c r="G31" s="5">
        <f t="shared" ca="1" si="4"/>
        <v>1</v>
      </c>
      <c r="H31" s="5" t="str">
        <f t="shared" ca="1" si="5"/>
        <v>Yes</v>
      </c>
      <c r="I31" s="5">
        <f t="shared" ca="1" si="6"/>
        <v>2009</v>
      </c>
      <c r="J31" s="5"/>
      <c r="K31" s="2"/>
      <c r="L31" s="5">
        <f ca="1">IF(Table1[[#This Row],[Type of Movie]]= "Action",1,0)</f>
        <v>0</v>
      </c>
      <c r="M31" s="5">
        <f ca="1">IF(Table1[[#This Row],[Type of Movie]]= "Drama",1,0)</f>
        <v>0</v>
      </c>
      <c r="N31" s="5">
        <f ca="1">IF(Table1[[#This Row],[Type of Movie]]= "Comedy",1,0)</f>
        <v>0</v>
      </c>
      <c r="O31" s="5">
        <f ca="1">IF(Table1[[#This Row],[Type of Movie]]= "Horror",1,0)</f>
        <v>0</v>
      </c>
      <c r="P31" s="6">
        <f ca="1">IF(Table1[[#This Row],[Type of Movie]]= "Thriller",1,0)</f>
        <v>0</v>
      </c>
      <c r="Q31" s="5"/>
      <c r="R31" s="2"/>
      <c r="S31" s="5">
        <f ca="1">IF(Table1[[#This Row],[Country of Movie]]="America",1,0)</f>
        <v>0</v>
      </c>
      <c r="T31" s="5">
        <f ca="1">IF(Table1[[#This Row],[Country of Movie]]="Europe",1,0)</f>
        <v>1</v>
      </c>
      <c r="U31" s="5">
        <f ca="1">IF(Table1[[#This Row],[Country of Movie]]="Asia",1,0)</f>
        <v>0</v>
      </c>
      <c r="V31" s="5">
        <f ca="1">IF(Table1[[#This Row],[Country of Movie]]="Africa",1,0)</f>
        <v>0</v>
      </c>
      <c r="W31" s="5"/>
      <c r="X31" s="2">
        <f ca="1">IF(Table1[[#This Row],[Popular Actor ]]="Yes",1,0)</f>
        <v>1</v>
      </c>
      <c r="Y31" s="6">
        <f ca="1">IF(Table1[[#This Row],[Popular Actor ]]="No",1,0)</f>
        <v>0</v>
      </c>
      <c r="Z31" s="5"/>
      <c r="AA31" s="5"/>
      <c r="AB31" s="5"/>
      <c r="AC31" s="5"/>
      <c r="AD31" s="2"/>
      <c r="AE31" s="5">
        <f ca="1">IF(AND(Table1[[#This Row],[Year of Movie]]&gt;=2000,Table1[[#This Row],[Year of Movie]]&lt; 2005), 1,0)</f>
        <v>0</v>
      </c>
      <c r="AF31" s="5">
        <f ca="1">IF(AND(Table1[[#This Row],[Year of Movie]]&gt;=2006,Table1[[#This Row],[Year of Movie]]&lt; 2010), 1,0)</f>
        <v>1</v>
      </c>
      <c r="AG31" s="5">
        <f ca="1">IF(AND(Table1[[#This Row],[Year of Movie]]&gt;=2011,Table1[[#This Row],[Year of Movie]]&lt; 2015), 1,0)</f>
        <v>0</v>
      </c>
      <c r="AH31" s="6">
        <f ca="1">IF(AND(Table1[[#This Row],[Year of Movie]]&gt;=2016,Table1[[#This Row],[Year of Movie]]&lt; 2020), 1,0)</f>
        <v>0</v>
      </c>
      <c r="AI31" s="5"/>
      <c r="AJ31" s="6"/>
      <c r="AK31" s="5"/>
    </row>
    <row r="32" spans="3:65" x14ac:dyDescent="0.25">
      <c r="C32" s="2">
        <f t="shared" ca="1" si="0"/>
        <v>2</v>
      </c>
      <c r="D32" s="5" t="str">
        <f t="shared" ca="1" si="1"/>
        <v>Drama</v>
      </c>
      <c r="E32" s="5">
        <f t="shared" ca="1" si="2"/>
        <v>2</v>
      </c>
      <c r="F32" s="5" t="str">
        <f t="shared" ca="1" si="3"/>
        <v>Europe</v>
      </c>
      <c r="G32" s="5">
        <f t="shared" ca="1" si="4"/>
        <v>1</v>
      </c>
      <c r="H32" s="5" t="str">
        <f t="shared" ca="1" si="5"/>
        <v>Yes</v>
      </c>
      <c r="I32" s="5">
        <f t="shared" ca="1" si="6"/>
        <v>2015</v>
      </c>
      <c r="J32" s="5"/>
      <c r="K32" s="2"/>
      <c r="L32" s="5">
        <f ca="1">IF(Table1[[#This Row],[Type of Movie]]= "Action",1,0)</f>
        <v>0</v>
      </c>
      <c r="M32" s="5">
        <f ca="1">IF(Table1[[#This Row],[Type of Movie]]= "Drama",1,0)</f>
        <v>1</v>
      </c>
      <c r="N32" s="5">
        <f ca="1">IF(Table1[[#This Row],[Type of Movie]]= "Comedy",1,0)</f>
        <v>0</v>
      </c>
      <c r="O32" s="5">
        <f ca="1">IF(Table1[[#This Row],[Type of Movie]]= "Horror",1,0)</f>
        <v>0</v>
      </c>
      <c r="P32" s="6">
        <f ca="1">IF(Table1[[#This Row],[Type of Movie]]= "Thriller",1,0)</f>
        <v>0</v>
      </c>
      <c r="Q32" s="5"/>
      <c r="R32" s="2"/>
      <c r="S32" s="5">
        <f ca="1">IF(Table1[[#This Row],[Country of Movie]]="America",1,0)</f>
        <v>0</v>
      </c>
      <c r="T32" s="5">
        <f ca="1">IF(Table1[[#This Row],[Country of Movie]]="Europe",1,0)</f>
        <v>1</v>
      </c>
      <c r="U32" s="5">
        <f ca="1">IF(Table1[[#This Row],[Country of Movie]]="Asia",1,0)</f>
        <v>0</v>
      </c>
      <c r="V32" s="5">
        <f ca="1">IF(Table1[[#This Row],[Country of Movie]]="Africa",1,0)</f>
        <v>0</v>
      </c>
      <c r="W32" s="5"/>
      <c r="X32" s="2">
        <f ca="1">IF(Table1[[#This Row],[Popular Actor ]]="Yes",1,0)</f>
        <v>1</v>
      </c>
      <c r="Y32" s="6">
        <f ca="1">IF(Table1[[#This Row],[Popular Actor ]]="No",1,0)</f>
        <v>0</v>
      </c>
      <c r="Z32" s="5"/>
      <c r="AA32" s="5"/>
      <c r="AB32" s="5"/>
      <c r="AC32" s="5"/>
      <c r="AD32" s="2"/>
      <c r="AE32" s="5">
        <f ca="1">IF(AND(Table1[[#This Row],[Year of Movie]]&gt;=2000,Table1[[#This Row],[Year of Movie]]&lt; 2005), 1,0)</f>
        <v>0</v>
      </c>
      <c r="AF32" s="5">
        <f ca="1">IF(AND(Table1[[#This Row],[Year of Movie]]&gt;=2006,Table1[[#This Row],[Year of Movie]]&lt; 2010), 1,0)</f>
        <v>0</v>
      </c>
      <c r="AG32" s="5">
        <f ca="1">IF(AND(Table1[[#This Row],[Year of Movie]]&gt;=2011,Table1[[#This Row],[Year of Movie]]&lt; 2015), 1,0)</f>
        <v>0</v>
      </c>
      <c r="AH32" s="6">
        <f ca="1">IF(AND(Table1[[#This Row],[Year of Movie]]&gt;=2016,Table1[[#This Row],[Year of Movie]]&lt; 2020), 1,0)</f>
        <v>0</v>
      </c>
      <c r="AI32" s="5"/>
      <c r="AJ32" s="6"/>
      <c r="AK32" s="5"/>
    </row>
    <row r="33" spans="3:37" x14ac:dyDescent="0.25">
      <c r="C33" s="2">
        <f t="shared" ca="1" si="0"/>
        <v>4</v>
      </c>
      <c r="D33" s="5" t="str">
        <f t="shared" ca="1" si="1"/>
        <v>Horror</v>
      </c>
      <c r="E33" s="5">
        <f t="shared" ca="1" si="2"/>
        <v>2</v>
      </c>
      <c r="F33" s="5" t="str">
        <f t="shared" ca="1" si="3"/>
        <v>Europe</v>
      </c>
      <c r="G33" s="5">
        <f t="shared" ca="1" si="4"/>
        <v>2</v>
      </c>
      <c r="H33" s="5" t="str">
        <f t="shared" ca="1" si="5"/>
        <v>NO</v>
      </c>
      <c r="I33" s="5">
        <f t="shared" ca="1" si="6"/>
        <v>2018</v>
      </c>
      <c r="J33" s="5"/>
      <c r="K33" s="2"/>
      <c r="L33" s="5">
        <f ca="1">IF(Table1[[#This Row],[Type of Movie]]= "Action",1,0)</f>
        <v>0</v>
      </c>
      <c r="M33" s="5">
        <f ca="1">IF(Table1[[#This Row],[Type of Movie]]= "Drama",1,0)</f>
        <v>0</v>
      </c>
      <c r="N33" s="5">
        <f ca="1">IF(Table1[[#This Row],[Type of Movie]]= "Comedy",1,0)</f>
        <v>0</v>
      </c>
      <c r="O33" s="5">
        <f ca="1">IF(Table1[[#This Row],[Type of Movie]]= "Horror",1,0)</f>
        <v>1</v>
      </c>
      <c r="P33" s="6">
        <f ca="1">IF(Table1[[#This Row],[Type of Movie]]= "Thriller",1,0)</f>
        <v>0</v>
      </c>
      <c r="Q33" s="5"/>
      <c r="R33" s="2"/>
      <c r="S33" s="5">
        <f ca="1">IF(Table1[[#This Row],[Country of Movie]]="America",1,0)</f>
        <v>0</v>
      </c>
      <c r="T33" s="5">
        <f ca="1">IF(Table1[[#This Row],[Country of Movie]]="Europe",1,0)</f>
        <v>1</v>
      </c>
      <c r="U33" s="5">
        <f ca="1">IF(Table1[[#This Row],[Country of Movie]]="Asia",1,0)</f>
        <v>0</v>
      </c>
      <c r="V33" s="5">
        <f ca="1">IF(Table1[[#This Row],[Country of Movie]]="Africa",1,0)</f>
        <v>0</v>
      </c>
      <c r="W33" s="5"/>
      <c r="X33" s="2">
        <f ca="1">IF(Table1[[#This Row],[Popular Actor ]]="Yes",1,0)</f>
        <v>0</v>
      </c>
      <c r="Y33" s="6">
        <f ca="1">IF(Table1[[#This Row],[Popular Actor ]]="No",1,0)</f>
        <v>1</v>
      </c>
      <c r="Z33" s="5"/>
      <c r="AA33" s="5"/>
      <c r="AB33" s="5"/>
      <c r="AC33" s="5"/>
      <c r="AD33" s="2"/>
      <c r="AE33" s="5">
        <f ca="1">IF(AND(Table1[[#This Row],[Year of Movie]]&gt;=2000,Table1[[#This Row],[Year of Movie]]&lt; 2005), 1,0)</f>
        <v>0</v>
      </c>
      <c r="AF33" s="5">
        <f ca="1">IF(AND(Table1[[#This Row],[Year of Movie]]&gt;=2006,Table1[[#This Row],[Year of Movie]]&lt; 2010), 1,0)</f>
        <v>0</v>
      </c>
      <c r="AG33" s="5">
        <f ca="1">IF(AND(Table1[[#This Row],[Year of Movie]]&gt;=2011,Table1[[#This Row],[Year of Movie]]&lt; 2015), 1,0)</f>
        <v>0</v>
      </c>
      <c r="AH33" s="6">
        <f ca="1">IF(AND(Table1[[#This Row],[Year of Movie]]&gt;=2016,Table1[[#This Row],[Year of Movie]]&lt; 2020), 1,0)</f>
        <v>1</v>
      </c>
      <c r="AI33" s="5"/>
      <c r="AJ33" s="6"/>
      <c r="AK33" s="5"/>
    </row>
    <row r="34" spans="3:37" x14ac:dyDescent="0.25">
      <c r="C34" s="2">
        <f t="shared" ca="1" si="0"/>
        <v>1</v>
      </c>
      <c r="D34" s="5" t="str">
        <f t="shared" ca="1" si="1"/>
        <v>Action</v>
      </c>
      <c r="E34" s="5">
        <f t="shared" ca="1" si="2"/>
        <v>3</v>
      </c>
      <c r="F34" s="5" t="str">
        <f t="shared" ca="1" si="3"/>
        <v>Asia</v>
      </c>
      <c r="G34" s="5">
        <f t="shared" ca="1" si="4"/>
        <v>2</v>
      </c>
      <c r="H34" s="5" t="str">
        <f t="shared" ca="1" si="5"/>
        <v>NO</v>
      </c>
      <c r="I34" s="5">
        <f t="shared" ca="1" si="6"/>
        <v>2001</v>
      </c>
      <c r="J34" s="5"/>
      <c r="K34" s="2"/>
      <c r="L34" s="5">
        <f ca="1">IF(Table1[[#This Row],[Type of Movie]]= "Action",1,0)</f>
        <v>1</v>
      </c>
      <c r="M34" s="5">
        <f ca="1">IF(Table1[[#This Row],[Type of Movie]]= "Drama",1,0)</f>
        <v>0</v>
      </c>
      <c r="N34" s="5">
        <f ca="1">IF(Table1[[#This Row],[Type of Movie]]= "Comedy",1,0)</f>
        <v>0</v>
      </c>
      <c r="O34" s="5">
        <f ca="1">IF(Table1[[#This Row],[Type of Movie]]= "Horror",1,0)</f>
        <v>0</v>
      </c>
      <c r="P34" s="6">
        <f ca="1">IF(Table1[[#This Row],[Type of Movie]]= "Thriller",1,0)</f>
        <v>0</v>
      </c>
      <c r="Q34" s="5"/>
      <c r="R34" s="2"/>
      <c r="S34" s="5">
        <f ca="1">IF(Table1[[#This Row],[Country of Movie]]="America",1,0)</f>
        <v>0</v>
      </c>
      <c r="T34" s="5">
        <f ca="1">IF(Table1[[#This Row],[Country of Movie]]="Europe",1,0)</f>
        <v>0</v>
      </c>
      <c r="U34" s="5">
        <f ca="1">IF(Table1[[#This Row],[Country of Movie]]="Asia",1,0)</f>
        <v>1</v>
      </c>
      <c r="V34" s="5">
        <f ca="1">IF(Table1[[#This Row],[Country of Movie]]="Africa",1,0)</f>
        <v>0</v>
      </c>
      <c r="W34" s="5"/>
      <c r="X34" s="2">
        <f ca="1">IF(Table1[[#This Row],[Popular Actor ]]="Yes",1,0)</f>
        <v>0</v>
      </c>
      <c r="Y34" s="6">
        <f ca="1">IF(Table1[[#This Row],[Popular Actor ]]="No",1,0)</f>
        <v>1</v>
      </c>
      <c r="Z34" s="5"/>
      <c r="AA34" s="5"/>
      <c r="AB34" s="5"/>
      <c r="AC34" s="5"/>
      <c r="AD34" s="2"/>
      <c r="AE34" s="5">
        <f ca="1">IF(AND(Table1[[#This Row],[Year of Movie]]&gt;=2000,Table1[[#This Row],[Year of Movie]]&lt; 2005), 1,0)</f>
        <v>1</v>
      </c>
      <c r="AF34" s="5">
        <f ca="1">IF(AND(Table1[[#This Row],[Year of Movie]]&gt;=2006,Table1[[#This Row],[Year of Movie]]&lt; 2010), 1,0)</f>
        <v>0</v>
      </c>
      <c r="AG34" s="5">
        <f ca="1">IF(AND(Table1[[#This Row],[Year of Movie]]&gt;=2011,Table1[[#This Row],[Year of Movie]]&lt; 2015), 1,0)</f>
        <v>0</v>
      </c>
      <c r="AH34" s="6">
        <f ca="1">IF(AND(Table1[[#This Row],[Year of Movie]]&gt;=2016,Table1[[#This Row],[Year of Movie]]&lt; 2020), 1,0)</f>
        <v>0</v>
      </c>
      <c r="AI34" s="5"/>
      <c r="AJ34" s="6"/>
      <c r="AK34" s="5"/>
    </row>
    <row r="35" spans="3:37" x14ac:dyDescent="0.25">
      <c r="C35" s="2">
        <f t="shared" ca="1" si="0"/>
        <v>5</v>
      </c>
      <c r="D35" s="5" t="str">
        <f t="shared" ca="1" si="1"/>
        <v>Thriller</v>
      </c>
      <c r="E35" s="5">
        <f t="shared" ca="1" si="2"/>
        <v>2</v>
      </c>
      <c r="F35" s="5" t="str">
        <f t="shared" ca="1" si="3"/>
        <v>Europe</v>
      </c>
      <c r="G35" s="5">
        <f t="shared" ca="1" si="4"/>
        <v>1</v>
      </c>
      <c r="H35" s="5" t="str">
        <f t="shared" ca="1" si="5"/>
        <v>Yes</v>
      </c>
      <c r="I35" s="5">
        <f t="shared" ca="1" si="6"/>
        <v>2015</v>
      </c>
      <c r="J35" s="5"/>
      <c r="K35" s="2"/>
      <c r="L35" s="5">
        <f ca="1">IF(Table1[[#This Row],[Type of Movie]]= "Action",1,0)</f>
        <v>0</v>
      </c>
      <c r="M35" s="5">
        <f ca="1">IF(Table1[[#This Row],[Type of Movie]]= "Drama",1,0)</f>
        <v>0</v>
      </c>
      <c r="N35" s="5">
        <f ca="1">IF(Table1[[#This Row],[Type of Movie]]= "Comedy",1,0)</f>
        <v>0</v>
      </c>
      <c r="O35" s="5">
        <f ca="1">IF(Table1[[#This Row],[Type of Movie]]= "Horror",1,0)</f>
        <v>0</v>
      </c>
      <c r="P35" s="6">
        <f ca="1">IF(Table1[[#This Row],[Type of Movie]]= "Thriller",1,0)</f>
        <v>1</v>
      </c>
      <c r="Q35" s="5"/>
      <c r="R35" s="2"/>
      <c r="S35" s="5">
        <f ca="1">IF(Table1[[#This Row],[Country of Movie]]="America",1,0)</f>
        <v>0</v>
      </c>
      <c r="T35" s="5">
        <f ca="1">IF(Table1[[#This Row],[Country of Movie]]="Europe",1,0)</f>
        <v>1</v>
      </c>
      <c r="U35" s="5">
        <f ca="1">IF(Table1[[#This Row],[Country of Movie]]="Asia",1,0)</f>
        <v>0</v>
      </c>
      <c r="V35" s="5">
        <f ca="1">IF(Table1[[#This Row],[Country of Movie]]="Africa",1,0)</f>
        <v>0</v>
      </c>
      <c r="W35" s="5"/>
      <c r="X35" s="2">
        <f ca="1">IF(Table1[[#This Row],[Popular Actor ]]="Yes",1,0)</f>
        <v>1</v>
      </c>
      <c r="Y35" s="6">
        <f ca="1">IF(Table1[[#This Row],[Popular Actor ]]="No",1,0)</f>
        <v>0</v>
      </c>
      <c r="Z35" s="5"/>
      <c r="AA35" s="5"/>
      <c r="AB35" s="5"/>
      <c r="AC35" s="5"/>
      <c r="AD35" s="2"/>
      <c r="AE35" s="5">
        <f ca="1">IF(AND(Table1[[#This Row],[Year of Movie]]&gt;=2000,Table1[[#This Row],[Year of Movie]]&lt; 2005), 1,0)</f>
        <v>0</v>
      </c>
      <c r="AF35" s="5">
        <f ca="1">IF(AND(Table1[[#This Row],[Year of Movie]]&gt;=2006,Table1[[#This Row],[Year of Movie]]&lt; 2010), 1,0)</f>
        <v>0</v>
      </c>
      <c r="AG35" s="5">
        <f ca="1">IF(AND(Table1[[#This Row],[Year of Movie]]&gt;=2011,Table1[[#This Row],[Year of Movie]]&lt; 2015), 1,0)</f>
        <v>0</v>
      </c>
      <c r="AH35" s="6">
        <f ca="1">IF(AND(Table1[[#This Row],[Year of Movie]]&gt;=2016,Table1[[#This Row],[Year of Movie]]&lt; 2020), 1,0)</f>
        <v>0</v>
      </c>
      <c r="AI35" s="5"/>
      <c r="AJ35" s="6"/>
      <c r="AK35" s="5"/>
    </row>
    <row r="36" spans="3:37" x14ac:dyDescent="0.25">
      <c r="C36" s="2">
        <f t="shared" ca="1" si="0"/>
        <v>4</v>
      </c>
      <c r="D36" s="5" t="str">
        <f t="shared" ca="1" si="1"/>
        <v>Horror</v>
      </c>
      <c r="E36" s="5">
        <f t="shared" ca="1" si="2"/>
        <v>2</v>
      </c>
      <c r="F36" s="5" t="str">
        <f t="shared" ca="1" si="3"/>
        <v>Europe</v>
      </c>
      <c r="G36" s="5">
        <f t="shared" ca="1" si="4"/>
        <v>1</v>
      </c>
      <c r="H36" s="5" t="str">
        <f t="shared" ca="1" si="5"/>
        <v>Yes</v>
      </c>
      <c r="I36" s="5">
        <f t="shared" ca="1" si="6"/>
        <v>2020</v>
      </c>
      <c r="J36" s="5"/>
      <c r="K36" s="2"/>
      <c r="L36" s="5">
        <f ca="1">IF(Table1[[#This Row],[Type of Movie]]= "Action",1,0)</f>
        <v>0</v>
      </c>
      <c r="M36" s="5">
        <f ca="1">IF(Table1[[#This Row],[Type of Movie]]= "Drama",1,0)</f>
        <v>0</v>
      </c>
      <c r="N36" s="5">
        <f ca="1">IF(Table1[[#This Row],[Type of Movie]]= "Comedy",1,0)</f>
        <v>0</v>
      </c>
      <c r="O36" s="5">
        <f ca="1">IF(Table1[[#This Row],[Type of Movie]]= "Horror",1,0)</f>
        <v>1</v>
      </c>
      <c r="P36" s="6">
        <f ca="1">IF(Table1[[#This Row],[Type of Movie]]= "Thriller",1,0)</f>
        <v>0</v>
      </c>
      <c r="Q36" s="5"/>
      <c r="R36" s="2"/>
      <c r="S36" s="5">
        <f ca="1">IF(Table1[[#This Row],[Country of Movie]]="America",1,0)</f>
        <v>0</v>
      </c>
      <c r="T36" s="5">
        <f ca="1">IF(Table1[[#This Row],[Country of Movie]]="Europe",1,0)</f>
        <v>1</v>
      </c>
      <c r="U36" s="5">
        <f ca="1">IF(Table1[[#This Row],[Country of Movie]]="Asia",1,0)</f>
        <v>0</v>
      </c>
      <c r="V36" s="5">
        <f ca="1">IF(Table1[[#This Row],[Country of Movie]]="Africa",1,0)</f>
        <v>0</v>
      </c>
      <c r="W36" s="5"/>
      <c r="X36" s="2">
        <f ca="1">IF(Table1[[#This Row],[Popular Actor ]]="Yes",1,0)</f>
        <v>1</v>
      </c>
      <c r="Y36" s="6">
        <f ca="1">IF(Table1[[#This Row],[Popular Actor ]]="No",1,0)</f>
        <v>0</v>
      </c>
      <c r="Z36" s="5"/>
      <c r="AA36" s="5"/>
      <c r="AB36" s="5"/>
      <c r="AC36" s="5"/>
      <c r="AD36" s="2"/>
      <c r="AE36" s="5">
        <f ca="1">IF(AND(Table1[[#This Row],[Year of Movie]]&gt;=2000,Table1[[#This Row],[Year of Movie]]&lt; 2005), 1,0)</f>
        <v>0</v>
      </c>
      <c r="AF36" s="5">
        <f ca="1">IF(AND(Table1[[#This Row],[Year of Movie]]&gt;=2006,Table1[[#This Row],[Year of Movie]]&lt; 2010), 1,0)</f>
        <v>0</v>
      </c>
      <c r="AG36" s="5">
        <f ca="1">IF(AND(Table1[[#This Row],[Year of Movie]]&gt;=2011,Table1[[#This Row],[Year of Movie]]&lt; 2015), 1,0)</f>
        <v>0</v>
      </c>
      <c r="AH36" s="6">
        <f ca="1">IF(AND(Table1[[#This Row],[Year of Movie]]&gt;=2016,Table1[[#This Row],[Year of Movie]]&lt; 2020), 1,0)</f>
        <v>0</v>
      </c>
      <c r="AI36" s="5"/>
      <c r="AJ36" s="6"/>
      <c r="AK36" s="5"/>
    </row>
    <row r="37" spans="3:37" x14ac:dyDescent="0.25">
      <c r="C37" s="2">
        <f t="shared" ca="1" si="0"/>
        <v>2</v>
      </c>
      <c r="D37" s="5" t="str">
        <f t="shared" ca="1" si="1"/>
        <v>Drama</v>
      </c>
      <c r="E37" s="5">
        <f t="shared" ca="1" si="2"/>
        <v>2</v>
      </c>
      <c r="F37" s="5" t="str">
        <f t="shared" ca="1" si="3"/>
        <v>Europe</v>
      </c>
      <c r="G37" s="5">
        <f t="shared" ca="1" si="4"/>
        <v>2</v>
      </c>
      <c r="H37" s="5" t="str">
        <f t="shared" ca="1" si="5"/>
        <v>NO</v>
      </c>
      <c r="I37" s="5">
        <f t="shared" ca="1" si="6"/>
        <v>2008</v>
      </c>
      <c r="J37" s="5"/>
      <c r="K37" s="2"/>
      <c r="L37" s="5">
        <f ca="1">IF(Table1[[#This Row],[Type of Movie]]= "Action",1,0)</f>
        <v>0</v>
      </c>
      <c r="M37" s="5">
        <f ca="1">IF(Table1[[#This Row],[Type of Movie]]= "Drama",1,0)</f>
        <v>1</v>
      </c>
      <c r="N37" s="5">
        <f ca="1">IF(Table1[[#This Row],[Type of Movie]]= "Comedy",1,0)</f>
        <v>0</v>
      </c>
      <c r="O37" s="5">
        <f ca="1">IF(Table1[[#This Row],[Type of Movie]]= "Horror",1,0)</f>
        <v>0</v>
      </c>
      <c r="P37" s="6">
        <f ca="1">IF(Table1[[#This Row],[Type of Movie]]= "Thriller",1,0)</f>
        <v>0</v>
      </c>
      <c r="Q37" s="5"/>
      <c r="R37" s="2"/>
      <c r="S37" s="5">
        <f ca="1">IF(Table1[[#This Row],[Country of Movie]]="America",1,0)</f>
        <v>0</v>
      </c>
      <c r="T37" s="5">
        <f ca="1">IF(Table1[[#This Row],[Country of Movie]]="Europe",1,0)</f>
        <v>1</v>
      </c>
      <c r="U37" s="5">
        <f ca="1">IF(Table1[[#This Row],[Country of Movie]]="Asia",1,0)</f>
        <v>0</v>
      </c>
      <c r="V37" s="5">
        <f ca="1">IF(Table1[[#This Row],[Country of Movie]]="Africa",1,0)</f>
        <v>0</v>
      </c>
      <c r="W37" s="5"/>
      <c r="X37" s="2">
        <f ca="1">IF(Table1[[#This Row],[Popular Actor ]]="Yes",1,0)</f>
        <v>0</v>
      </c>
      <c r="Y37" s="6">
        <f ca="1">IF(Table1[[#This Row],[Popular Actor ]]="No",1,0)</f>
        <v>1</v>
      </c>
      <c r="Z37" s="5"/>
      <c r="AA37" s="5"/>
      <c r="AB37" s="5"/>
      <c r="AC37" s="5"/>
      <c r="AD37" s="2"/>
      <c r="AE37" s="5">
        <f ca="1">IF(AND(Table1[[#This Row],[Year of Movie]]&gt;=2000,Table1[[#This Row],[Year of Movie]]&lt; 2005), 1,0)</f>
        <v>0</v>
      </c>
      <c r="AF37" s="5">
        <f ca="1">IF(AND(Table1[[#This Row],[Year of Movie]]&gt;=2006,Table1[[#This Row],[Year of Movie]]&lt; 2010), 1,0)</f>
        <v>1</v>
      </c>
      <c r="AG37" s="5">
        <f ca="1">IF(AND(Table1[[#This Row],[Year of Movie]]&gt;=2011,Table1[[#This Row],[Year of Movie]]&lt; 2015), 1,0)</f>
        <v>0</v>
      </c>
      <c r="AH37" s="6">
        <f ca="1">IF(AND(Table1[[#This Row],[Year of Movie]]&gt;=2016,Table1[[#This Row],[Year of Movie]]&lt; 2020), 1,0)</f>
        <v>0</v>
      </c>
      <c r="AI37" s="5"/>
      <c r="AJ37" s="6"/>
      <c r="AK37" s="5"/>
    </row>
    <row r="38" spans="3:37" x14ac:dyDescent="0.25">
      <c r="C38" s="2">
        <f t="shared" ca="1" si="0"/>
        <v>5</v>
      </c>
      <c r="D38" s="5" t="str">
        <f t="shared" ca="1" si="1"/>
        <v>Thriller</v>
      </c>
      <c r="E38" s="5">
        <f t="shared" ca="1" si="2"/>
        <v>4</v>
      </c>
      <c r="F38" s="5" t="str">
        <f t="shared" ca="1" si="3"/>
        <v>Africa</v>
      </c>
      <c r="G38" s="5">
        <f t="shared" ca="1" si="4"/>
        <v>2</v>
      </c>
      <c r="H38" s="5" t="str">
        <f t="shared" ca="1" si="5"/>
        <v>NO</v>
      </c>
      <c r="I38" s="5">
        <f t="shared" ca="1" si="6"/>
        <v>2003</v>
      </c>
      <c r="J38" s="5"/>
      <c r="K38" s="2"/>
      <c r="L38" s="5">
        <f ca="1">IF(Table1[[#This Row],[Type of Movie]]= "Action",1,0)</f>
        <v>0</v>
      </c>
      <c r="M38" s="5">
        <f ca="1">IF(Table1[[#This Row],[Type of Movie]]= "Drama",1,0)</f>
        <v>0</v>
      </c>
      <c r="N38" s="5">
        <f ca="1">IF(Table1[[#This Row],[Type of Movie]]= "Comedy",1,0)</f>
        <v>0</v>
      </c>
      <c r="O38" s="5">
        <f ca="1">IF(Table1[[#This Row],[Type of Movie]]= "Horror",1,0)</f>
        <v>0</v>
      </c>
      <c r="P38" s="6">
        <f ca="1">IF(Table1[[#This Row],[Type of Movie]]= "Thriller",1,0)</f>
        <v>1</v>
      </c>
      <c r="Q38" s="5"/>
      <c r="R38" s="2"/>
      <c r="S38" s="5">
        <f ca="1">IF(Table1[[#This Row],[Country of Movie]]="America",1,0)</f>
        <v>0</v>
      </c>
      <c r="T38" s="5">
        <f ca="1">IF(Table1[[#This Row],[Country of Movie]]="Europe",1,0)</f>
        <v>0</v>
      </c>
      <c r="U38" s="5">
        <f ca="1">IF(Table1[[#This Row],[Country of Movie]]="Asia",1,0)</f>
        <v>0</v>
      </c>
      <c r="V38" s="5">
        <f ca="1">IF(Table1[[#This Row],[Country of Movie]]="Africa",1,0)</f>
        <v>1</v>
      </c>
      <c r="W38" s="5"/>
      <c r="X38" s="2">
        <f ca="1">IF(Table1[[#This Row],[Popular Actor ]]="Yes",1,0)</f>
        <v>0</v>
      </c>
      <c r="Y38" s="6">
        <f ca="1">IF(Table1[[#This Row],[Popular Actor ]]="No",1,0)</f>
        <v>1</v>
      </c>
      <c r="Z38" s="5"/>
      <c r="AA38" s="5"/>
      <c r="AB38" s="5"/>
      <c r="AC38" s="5"/>
      <c r="AD38" s="2"/>
      <c r="AE38" s="5">
        <f ca="1">IF(AND(Table1[[#This Row],[Year of Movie]]&gt;=2000,Table1[[#This Row],[Year of Movie]]&lt; 2005), 1,0)</f>
        <v>1</v>
      </c>
      <c r="AF38" s="5">
        <f ca="1">IF(AND(Table1[[#This Row],[Year of Movie]]&gt;=2006,Table1[[#This Row],[Year of Movie]]&lt; 2010), 1,0)</f>
        <v>0</v>
      </c>
      <c r="AG38" s="5">
        <f ca="1">IF(AND(Table1[[#This Row],[Year of Movie]]&gt;=2011,Table1[[#This Row],[Year of Movie]]&lt; 2015), 1,0)</f>
        <v>0</v>
      </c>
      <c r="AH38" s="6">
        <f ca="1">IF(AND(Table1[[#This Row],[Year of Movie]]&gt;=2016,Table1[[#This Row],[Year of Movie]]&lt; 2020), 1,0)</f>
        <v>0</v>
      </c>
      <c r="AI38" s="5"/>
      <c r="AJ38" s="6"/>
      <c r="AK38" s="5"/>
    </row>
    <row r="39" spans="3:37" x14ac:dyDescent="0.25">
      <c r="C39" s="2">
        <f t="shared" ca="1" si="0"/>
        <v>2</v>
      </c>
      <c r="D39" s="5" t="str">
        <f t="shared" ca="1" si="1"/>
        <v>Drama</v>
      </c>
      <c r="E39" s="5">
        <f t="shared" ca="1" si="2"/>
        <v>1</v>
      </c>
      <c r="F39" s="5" t="str">
        <f t="shared" ca="1" si="3"/>
        <v>America</v>
      </c>
      <c r="G39" s="5">
        <f t="shared" ca="1" si="4"/>
        <v>2</v>
      </c>
      <c r="H39" s="5" t="str">
        <f t="shared" ca="1" si="5"/>
        <v>NO</v>
      </c>
      <c r="I39" s="5">
        <f t="shared" ca="1" si="6"/>
        <v>2006</v>
      </c>
      <c r="J39" s="5"/>
      <c r="K39" s="2"/>
      <c r="L39" s="5">
        <f ca="1">IF(Table1[[#This Row],[Type of Movie]]= "Action",1,0)</f>
        <v>0</v>
      </c>
      <c r="M39" s="5">
        <f ca="1">IF(Table1[[#This Row],[Type of Movie]]= "Drama",1,0)</f>
        <v>1</v>
      </c>
      <c r="N39" s="5">
        <f ca="1">IF(Table1[[#This Row],[Type of Movie]]= "Comedy",1,0)</f>
        <v>0</v>
      </c>
      <c r="O39" s="5">
        <f ca="1">IF(Table1[[#This Row],[Type of Movie]]= "Horror",1,0)</f>
        <v>0</v>
      </c>
      <c r="P39" s="6">
        <f ca="1">IF(Table1[[#This Row],[Type of Movie]]= "Thriller",1,0)</f>
        <v>0</v>
      </c>
      <c r="Q39" s="5"/>
      <c r="R39" s="2"/>
      <c r="S39" s="5">
        <f ca="1">IF(Table1[[#This Row],[Country of Movie]]="America",1,0)</f>
        <v>1</v>
      </c>
      <c r="T39" s="5">
        <f ca="1">IF(Table1[[#This Row],[Country of Movie]]="Europe",1,0)</f>
        <v>0</v>
      </c>
      <c r="U39" s="5">
        <f ca="1">IF(Table1[[#This Row],[Country of Movie]]="Asia",1,0)</f>
        <v>0</v>
      </c>
      <c r="V39" s="5">
        <f ca="1">IF(Table1[[#This Row],[Country of Movie]]="Africa",1,0)</f>
        <v>0</v>
      </c>
      <c r="W39" s="5"/>
      <c r="X39" s="2">
        <f ca="1">IF(Table1[[#This Row],[Popular Actor ]]="Yes",1,0)</f>
        <v>0</v>
      </c>
      <c r="Y39" s="6">
        <f ca="1">IF(Table1[[#This Row],[Popular Actor ]]="No",1,0)</f>
        <v>1</v>
      </c>
      <c r="Z39" s="5"/>
      <c r="AA39" s="5"/>
      <c r="AB39" s="5"/>
      <c r="AC39" s="5"/>
      <c r="AD39" s="2"/>
      <c r="AE39" s="5">
        <f ca="1">IF(AND(Table1[[#This Row],[Year of Movie]]&gt;=2000,Table1[[#This Row],[Year of Movie]]&lt; 2005), 1,0)</f>
        <v>0</v>
      </c>
      <c r="AF39" s="5">
        <f ca="1">IF(AND(Table1[[#This Row],[Year of Movie]]&gt;=2006,Table1[[#This Row],[Year of Movie]]&lt; 2010), 1,0)</f>
        <v>1</v>
      </c>
      <c r="AG39" s="5">
        <f ca="1">IF(AND(Table1[[#This Row],[Year of Movie]]&gt;=2011,Table1[[#This Row],[Year of Movie]]&lt; 2015), 1,0)</f>
        <v>0</v>
      </c>
      <c r="AH39" s="6">
        <f ca="1">IF(AND(Table1[[#This Row],[Year of Movie]]&gt;=2016,Table1[[#This Row],[Year of Movie]]&lt; 2020), 1,0)</f>
        <v>0</v>
      </c>
      <c r="AI39" s="5"/>
      <c r="AJ39" s="6"/>
      <c r="AK39" s="5"/>
    </row>
    <row r="40" spans="3:37" ht="15.75" thickBot="1" x14ac:dyDescent="0.3">
      <c r="C40" s="2">
        <f t="shared" ca="1" si="0"/>
        <v>2</v>
      </c>
      <c r="D40" s="5" t="str">
        <f t="shared" ca="1" si="1"/>
        <v>Drama</v>
      </c>
      <c r="E40" s="5">
        <f t="shared" ca="1" si="2"/>
        <v>1</v>
      </c>
      <c r="F40" s="5" t="str">
        <f t="shared" ca="1" si="3"/>
        <v>America</v>
      </c>
      <c r="G40" s="5">
        <f t="shared" ca="1" si="4"/>
        <v>1</v>
      </c>
      <c r="H40" s="5" t="str">
        <f t="shared" ca="1" si="5"/>
        <v>Yes</v>
      </c>
      <c r="I40" s="5">
        <f t="shared" ca="1" si="6"/>
        <v>2020</v>
      </c>
      <c r="J40" s="5"/>
      <c r="K40" s="2"/>
      <c r="L40" s="5">
        <f ca="1">IF(Table1[[#This Row],[Type of Movie]]= "Action",1,0)</f>
        <v>0</v>
      </c>
      <c r="M40" s="5">
        <f ca="1">IF(Table1[[#This Row],[Type of Movie]]= "Drama",1,0)</f>
        <v>1</v>
      </c>
      <c r="N40" s="5">
        <f ca="1">IF(Table1[[#This Row],[Type of Movie]]= "Comedy",1,0)</f>
        <v>0</v>
      </c>
      <c r="O40" s="5">
        <f ca="1">IF(Table1[[#This Row],[Type of Movie]]= "Horror",1,0)</f>
        <v>0</v>
      </c>
      <c r="P40" s="6">
        <f ca="1">IF(Table1[[#This Row],[Type of Movie]]= "Thriller",1,0)</f>
        <v>0</v>
      </c>
      <c r="Q40" s="5"/>
      <c r="R40" s="2"/>
      <c r="S40" s="5">
        <f ca="1">IF(Table1[[#This Row],[Country of Movie]]="America",1,0)</f>
        <v>1</v>
      </c>
      <c r="T40" s="5">
        <f ca="1">IF(Table1[[#This Row],[Country of Movie]]="Europe",1,0)</f>
        <v>0</v>
      </c>
      <c r="U40" s="5">
        <f ca="1">IF(Table1[[#This Row],[Country of Movie]]="Asia",1,0)</f>
        <v>0</v>
      </c>
      <c r="V40" s="5">
        <f ca="1">IF(Table1[[#This Row],[Country of Movie]]="Africa",1,0)</f>
        <v>0</v>
      </c>
      <c r="W40" s="5"/>
      <c r="X40" s="2">
        <f ca="1">IF(Table1[[#This Row],[Popular Actor ]]="Yes",1,0)</f>
        <v>1</v>
      </c>
      <c r="Y40" s="6">
        <f ca="1">IF(Table1[[#This Row],[Popular Actor ]]="No",1,0)</f>
        <v>0</v>
      </c>
      <c r="Z40" s="5"/>
      <c r="AA40" s="5"/>
      <c r="AB40" s="5"/>
      <c r="AC40" s="5"/>
      <c r="AD40" s="2"/>
      <c r="AE40" s="5">
        <f ca="1">IF(AND(Table1[[#This Row],[Year of Movie]]&gt;=2000,Table1[[#This Row],[Year of Movie]]&lt; 2005), 1,0)</f>
        <v>0</v>
      </c>
      <c r="AF40" s="5">
        <f ca="1">IF(AND(Table1[[#This Row],[Year of Movie]]&gt;=2006,Table1[[#This Row],[Year of Movie]]&lt; 2010), 1,0)</f>
        <v>0</v>
      </c>
      <c r="AG40" s="5">
        <f ca="1">IF(AND(Table1[[#This Row],[Year of Movie]]&gt;=2011,Table1[[#This Row],[Year of Movie]]&lt; 2015), 1,0)</f>
        <v>0</v>
      </c>
      <c r="AH40" s="6">
        <f ca="1">IF(AND(Table1[[#This Row],[Year of Movie]]&gt;=2016,Table1[[#This Row],[Year of Movie]]&lt; 2020), 1,0)</f>
        <v>0</v>
      </c>
      <c r="AI40" s="5"/>
      <c r="AJ40" s="6"/>
      <c r="AK40" s="5"/>
    </row>
    <row r="41" spans="3:37" ht="15.75" thickBot="1" x14ac:dyDescent="0.3">
      <c r="C41" s="2"/>
      <c r="D41" s="5"/>
      <c r="E41" s="5"/>
      <c r="F41" s="5"/>
      <c r="G41" s="5"/>
      <c r="H41" s="5"/>
      <c r="I41" s="5"/>
      <c r="J41" s="5"/>
      <c r="K41" s="11" t="s">
        <v>18</v>
      </c>
      <c r="L41" s="16">
        <f ca="1">SUM(L6:L40)</f>
        <v>4</v>
      </c>
      <c r="M41" s="16">
        <f t="shared" ref="M41:P41" ca="1" si="7">SUM(M6:M40)</f>
        <v>12</v>
      </c>
      <c r="N41" s="16">
        <f t="shared" ca="1" si="7"/>
        <v>0</v>
      </c>
      <c r="O41" s="16">
        <f t="shared" ca="1" si="7"/>
        <v>4</v>
      </c>
      <c r="P41" s="17">
        <f t="shared" ca="1" si="7"/>
        <v>8</v>
      </c>
      <c r="Q41" s="5"/>
      <c r="R41" s="11" t="s">
        <v>21</v>
      </c>
      <c r="S41" s="16">
        <f ca="1">SUM(S6:S40)</f>
        <v>6</v>
      </c>
      <c r="T41" s="16">
        <f t="shared" ref="T41:Y41" ca="1" si="8">SUM(T6:T40)</f>
        <v>14</v>
      </c>
      <c r="U41" s="16">
        <f t="shared" ca="1" si="8"/>
        <v>5</v>
      </c>
      <c r="V41" s="16">
        <f t="shared" ca="1" si="8"/>
        <v>10</v>
      </c>
      <c r="W41" s="16"/>
      <c r="X41" s="11">
        <f t="shared" ca="1" si="8"/>
        <v>14</v>
      </c>
      <c r="Y41" s="17">
        <f t="shared" ca="1" si="8"/>
        <v>21</v>
      </c>
      <c r="Z41" s="5"/>
      <c r="AA41" s="5"/>
      <c r="AB41" s="5"/>
      <c r="AC41" s="5"/>
      <c r="AD41" s="11" t="s">
        <v>29</v>
      </c>
      <c r="AE41" s="17">
        <f t="shared" ref="AE41" ca="1" si="9">SUM(AE6:AE40)</f>
        <v>10</v>
      </c>
      <c r="AF41" s="17">
        <f t="shared" ref="AF41" ca="1" si="10">SUM(AF6:AF40)</f>
        <v>7</v>
      </c>
      <c r="AG41" s="17">
        <f t="shared" ref="AG41" ca="1" si="11">SUM(AG6:AG40)</f>
        <v>3</v>
      </c>
      <c r="AH41" s="17">
        <f t="shared" ref="AH41" ca="1" si="12">SUM(AH6:AH40)</f>
        <v>6</v>
      </c>
      <c r="AI41" s="5"/>
      <c r="AJ41" s="6"/>
      <c r="AK41" s="5"/>
    </row>
    <row r="42" spans="3:37" x14ac:dyDescent="0.25">
      <c r="C42" s="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6"/>
    </row>
    <row r="43" spans="3:37" x14ac:dyDescent="0.25">
      <c r="C43" s="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>
        <f ca="1">X41</f>
        <v>14</v>
      </c>
      <c r="Y43" s="5" t="str">
        <f>X5</f>
        <v>Yes</v>
      </c>
      <c r="Z43" s="5">
        <f ca="1">MAX(X43:X44)</f>
        <v>21</v>
      </c>
      <c r="AB43" s="5"/>
      <c r="AC43" s="5"/>
      <c r="AD43" s="5"/>
      <c r="AE43" s="5"/>
      <c r="AF43" s="5"/>
      <c r="AG43" s="5"/>
      <c r="AH43" s="5"/>
      <c r="AI43" s="5"/>
      <c r="AJ43" s="6"/>
    </row>
    <row r="44" spans="3:37" x14ac:dyDescent="0.25">
      <c r="C44" s="2"/>
      <c r="D44" s="5"/>
      <c r="E44" s="5"/>
      <c r="F44" s="5"/>
      <c r="G44" s="5"/>
      <c r="H44" s="5"/>
      <c r="I44" s="5"/>
      <c r="J44" s="5"/>
      <c r="K44" s="5">
        <f ca="1">L41</f>
        <v>4</v>
      </c>
      <c r="L44" s="5" t="str">
        <f>L5</f>
        <v>Action</v>
      </c>
      <c r="M44" s="5">
        <f ca="1">MAX(K44:K48)</f>
        <v>12</v>
      </c>
      <c r="N44" s="5"/>
      <c r="O44" s="5"/>
      <c r="P44" s="5"/>
      <c r="Q44" s="5"/>
      <c r="R44" s="5">
        <f ca="1">S41</f>
        <v>6</v>
      </c>
      <c r="S44" s="5" t="str">
        <f>S5</f>
        <v>America</v>
      </c>
      <c r="T44" s="5">
        <f ca="1">MAX(R44:R47)</f>
        <v>14</v>
      </c>
      <c r="U44" s="5"/>
      <c r="V44" s="5"/>
      <c r="W44" s="5"/>
      <c r="X44" s="5">
        <f ca="1">Y41</f>
        <v>21</v>
      </c>
      <c r="Y44" s="5" t="str">
        <f>Y5</f>
        <v>No</v>
      </c>
      <c r="Z44" s="5"/>
      <c r="AA44" s="5"/>
      <c r="AB44" s="5"/>
      <c r="AC44" s="5"/>
      <c r="AD44" s="5">
        <f ca="1">AE41</f>
        <v>10</v>
      </c>
      <c r="AE44" s="5" t="str">
        <f>AE5</f>
        <v>From 2000 to 2005</v>
      </c>
      <c r="AF44" s="5"/>
      <c r="AG44" s="5">
        <f ca="1">MAX(AD44:AD47)</f>
        <v>10</v>
      </c>
      <c r="AH44" s="5"/>
      <c r="AI44" s="5"/>
      <c r="AJ44" s="6"/>
    </row>
    <row r="45" spans="3:37" x14ac:dyDescent="0.25">
      <c r="C45" s="2"/>
      <c r="D45" s="5"/>
      <c r="E45" s="5"/>
      <c r="F45" s="5"/>
      <c r="G45" s="5"/>
      <c r="H45" s="5"/>
      <c r="I45" s="5"/>
      <c r="J45" s="5"/>
      <c r="K45" s="5">
        <f ca="1">M41</f>
        <v>12</v>
      </c>
      <c r="L45" s="5" t="str">
        <f>M5</f>
        <v>Drama</v>
      </c>
      <c r="M45" s="5"/>
      <c r="N45" s="5"/>
      <c r="P45" s="5"/>
      <c r="Q45" s="5"/>
      <c r="R45" s="5">
        <f ca="1">T41</f>
        <v>14</v>
      </c>
      <c r="S45" s="5" t="str">
        <f>T5</f>
        <v>Europe</v>
      </c>
      <c r="T45" s="5"/>
      <c r="U45" s="5"/>
      <c r="W45" s="5"/>
      <c r="X45" s="5"/>
      <c r="Y45" s="5"/>
      <c r="Z45" s="5"/>
      <c r="AA45" s="5"/>
      <c r="AB45" s="5"/>
      <c r="AC45" s="5"/>
      <c r="AD45" s="5">
        <f ca="1">AF41</f>
        <v>7</v>
      </c>
      <c r="AE45" s="5" t="str">
        <f>AF5</f>
        <v>From 2006 to 2010</v>
      </c>
      <c r="AF45" s="5"/>
      <c r="AG45" s="5"/>
      <c r="AH45" s="5"/>
      <c r="AI45" s="5"/>
      <c r="AJ45" s="6"/>
    </row>
    <row r="46" spans="3:37" x14ac:dyDescent="0.25">
      <c r="C46" s="2"/>
      <c r="D46" s="5"/>
      <c r="E46" s="5"/>
      <c r="F46" s="29" t="s">
        <v>32</v>
      </c>
      <c r="G46" s="30"/>
      <c r="H46" s="30"/>
      <c r="I46" s="30"/>
      <c r="J46" s="5"/>
      <c r="K46" s="5">
        <f ca="1">N41</f>
        <v>0</v>
      </c>
      <c r="L46" s="5" t="str">
        <f>N5</f>
        <v xml:space="preserve">Comedy </v>
      </c>
      <c r="M46" s="5"/>
      <c r="N46" s="5"/>
      <c r="O46" s="28" t="str">
        <f ca="1">VLOOKUP(M44,K44:L48,2)</f>
        <v>Thriller</v>
      </c>
      <c r="P46" s="5"/>
      <c r="Q46" s="5"/>
      <c r="R46" s="5">
        <f ca="1">U41</f>
        <v>5</v>
      </c>
      <c r="S46" s="5" t="str">
        <f>U5</f>
        <v>Asia</v>
      </c>
      <c r="T46" s="5"/>
      <c r="U46" s="5"/>
      <c r="V46" s="28" t="str">
        <f ca="1">VLOOKUP(T44,R44:S47,2)</f>
        <v>Europe</v>
      </c>
      <c r="W46" s="5"/>
      <c r="X46" s="5"/>
      <c r="Y46" s="5"/>
      <c r="Z46" s="5"/>
      <c r="AA46" s="28" t="str">
        <f ca="1">VLOOKUP(Z43,X43:Y44,2)</f>
        <v>No</v>
      </c>
      <c r="AB46" s="5"/>
      <c r="AC46" s="5"/>
      <c r="AD46" s="5">
        <f ca="1">AG41</f>
        <v>3</v>
      </c>
      <c r="AE46" s="5" t="str">
        <f>AG5</f>
        <v>From 2011 to 2015</v>
      </c>
      <c r="AF46" s="5"/>
      <c r="AG46" s="5"/>
      <c r="AH46" s="28" t="str">
        <f ca="1">VLOOKUP(AG44,AD44:AE47,2)</f>
        <v>From 2016 to 2020</v>
      </c>
      <c r="AI46" s="5"/>
      <c r="AJ46" s="6"/>
    </row>
    <row r="47" spans="3:37" x14ac:dyDescent="0.25">
      <c r="C47" s="2"/>
      <c r="D47" s="5"/>
      <c r="E47" s="5"/>
      <c r="F47" s="30"/>
      <c r="G47" s="30"/>
      <c r="H47" s="30"/>
      <c r="I47" s="30"/>
      <c r="J47" s="5"/>
      <c r="K47" s="5">
        <f ca="1">O41</f>
        <v>4</v>
      </c>
      <c r="L47" s="5" t="str">
        <f>O5</f>
        <v>Horror</v>
      </c>
      <c r="M47" s="5"/>
      <c r="N47" s="5"/>
      <c r="O47" s="5"/>
      <c r="P47" s="5"/>
      <c r="Q47" s="5"/>
      <c r="R47" s="5">
        <f ca="1">V41</f>
        <v>10</v>
      </c>
      <c r="S47" s="5" t="str">
        <f>V5</f>
        <v>Africa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f ca="1">AH41</f>
        <v>6</v>
      </c>
      <c r="AE47" s="5" t="str">
        <f>AH5</f>
        <v>From 2016 to 2020</v>
      </c>
      <c r="AF47" s="5"/>
      <c r="AG47" s="5"/>
      <c r="AH47" s="5"/>
      <c r="AI47" s="5"/>
      <c r="AJ47" s="6"/>
    </row>
    <row r="48" spans="3:37" x14ac:dyDescent="0.25">
      <c r="C48" s="2"/>
      <c r="D48" s="5"/>
      <c r="E48" s="5"/>
      <c r="F48" s="5"/>
      <c r="G48" s="5"/>
      <c r="H48" s="5"/>
      <c r="I48" s="5"/>
      <c r="J48" s="5"/>
      <c r="K48" s="5">
        <f ca="1">P41</f>
        <v>8</v>
      </c>
      <c r="L48" s="5" t="str">
        <f>P5</f>
        <v>Thriller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6"/>
    </row>
    <row r="49" spans="3:36" x14ac:dyDescent="0.25">
      <c r="C49" s="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6"/>
    </row>
    <row r="50" spans="3:36" ht="15.75" thickBot="1" x14ac:dyDescent="0.3"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9"/>
    </row>
    <row r="54" spans="3:36" ht="15.75" thickBot="1" x14ac:dyDescent="0.3"/>
    <row r="55" spans="3:36" x14ac:dyDescent="0.25">
      <c r="C55" s="1"/>
      <c r="D55" s="22"/>
      <c r="E55" s="22"/>
      <c r="F55" s="22"/>
      <c r="G55" s="22"/>
      <c r="H55" s="22"/>
      <c r="I55" s="22"/>
      <c r="J55" s="22"/>
      <c r="K55" s="22"/>
      <c r="L55" s="22"/>
      <c r="M55" s="27" t="s">
        <v>33</v>
      </c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3"/>
    </row>
    <row r="56" spans="3:36" ht="15.75" thickBot="1" x14ac:dyDescent="0.3">
      <c r="C56" s="2"/>
      <c r="D56" s="5"/>
      <c r="E56" s="5"/>
      <c r="F56" s="5"/>
      <c r="G56" s="5"/>
      <c r="H56" s="5"/>
      <c r="I56" s="5"/>
      <c r="J56" s="5"/>
      <c r="K56" s="5"/>
      <c r="L56" s="5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6"/>
    </row>
    <row r="57" spans="3:36" ht="15.75" thickBot="1" x14ac:dyDescent="0.3">
      <c r="C57" s="2"/>
      <c r="D57" s="5"/>
      <c r="E57" s="5"/>
      <c r="F57" s="5"/>
      <c r="G57" s="5"/>
      <c r="H57" s="5"/>
      <c r="I57" s="5"/>
      <c r="J57" s="5"/>
      <c r="K57" s="11"/>
      <c r="L57" s="12" t="s">
        <v>19</v>
      </c>
      <c r="M57" s="12"/>
      <c r="N57" s="12"/>
      <c r="O57" s="12"/>
      <c r="P57" s="13"/>
      <c r="Q57" s="10"/>
      <c r="R57" s="11"/>
      <c r="S57" s="12" t="s">
        <v>20</v>
      </c>
      <c r="T57" s="12"/>
      <c r="U57" s="12"/>
      <c r="V57" s="12"/>
      <c r="W57" s="12"/>
      <c r="X57" s="19" t="s">
        <v>24</v>
      </c>
      <c r="Y57" s="13"/>
      <c r="Z57" s="10"/>
      <c r="AA57" s="10"/>
      <c r="AB57" s="10"/>
      <c r="AC57" s="10"/>
      <c r="AD57" s="19" t="s">
        <v>30</v>
      </c>
      <c r="AE57" s="12"/>
      <c r="AF57" s="12"/>
      <c r="AG57" s="12"/>
      <c r="AH57" s="13"/>
      <c r="AI57" s="10"/>
      <c r="AJ57" s="24"/>
    </row>
    <row r="58" spans="3:36" ht="15.75" thickBot="1" x14ac:dyDescent="0.3">
      <c r="C58" s="2" t="s">
        <v>15</v>
      </c>
      <c r="D58" s="5" t="s">
        <v>0</v>
      </c>
      <c r="E58" s="5" t="s">
        <v>16</v>
      </c>
      <c r="F58" s="5" t="s">
        <v>1</v>
      </c>
      <c r="G58" s="5" t="s">
        <v>17</v>
      </c>
      <c r="H58" s="5" t="s">
        <v>2</v>
      </c>
      <c r="I58" s="5" t="s">
        <v>3</v>
      </c>
      <c r="J58" s="5"/>
      <c r="K58" s="11"/>
      <c r="L58" s="14" t="s">
        <v>5</v>
      </c>
      <c r="M58" s="14" t="s">
        <v>6</v>
      </c>
      <c r="N58" s="14" t="s">
        <v>7</v>
      </c>
      <c r="O58" s="14" t="s">
        <v>8</v>
      </c>
      <c r="P58" s="15" t="s">
        <v>9</v>
      </c>
      <c r="Q58" s="3"/>
      <c r="R58" s="11"/>
      <c r="S58" s="18" t="s">
        <v>11</v>
      </c>
      <c r="T58" s="14" t="s">
        <v>12</v>
      </c>
      <c r="U58" s="14" t="s">
        <v>13</v>
      </c>
      <c r="V58" s="15" t="s">
        <v>14</v>
      </c>
      <c r="W58" s="14"/>
      <c r="X58" s="20" t="s">
        <v>22</v>
      </c>
      <c r="Y58" s="15" t="s">
        <v>23</v>
      </c>
      <c r="Z58" s="3"/>
      <c r="AA58" s="3"/>
      <c r="AB58" s="3"/>
      <c r="AC58" s="3"/>
      <c r="AD58" s="18"/>
      <c r="AE58" s="21" t="s">
        <v>25</v>
      </c>
      <c r="AF58" s="21" t="s">
        <v>26</v>
      </c>
      <c r="AG58" s="21" t="s">
        <v>27</v>
      </c>
      <c r="AH58" s="21" t="s">
        <v>28</v>
      </c>
      <c r="AI58" s="3"/>
      <c r="AJ58" s="4"/>
    </row>
    <row r="59" spans="3:36" x14ac:dyDescent="0.25">
      <c r="C59" s="2">
        <f ca="1">RANDBETWEEN(1,5)</f>
        <v>5</v>
      </c>
      <c r="D59" s="5" t="str">
        <f ca="1">VLOOKUP(C59,$AM$5:$AN$9,2)</f>
        <v>Thriller</v>
      </c>
      <c r="E59" s="5">
        <f ca="1">RANDBETWEEN(1,4)</f>
        <v>4</v>
      </c>
      <c r="F59" s="5" t="str">
        <f ca="1">VLOOKUP(E59,$AP$5:$AQ$8,2)</f>
        <v>Africa</v>
      </c>
      <c r="G59" s="5">
        <f ca="1">RANDBETWEEN(1,2)</f>
        <v>2</v>
      </c>
      <c r="H59" s="5" t="str">
        <f ca="1">IF(G59=1,"Yes","NO")</f>
        <v>NO</v>
      </c>
      <c r="I59" s="5">
        <f ca="1">RANDBETWEEN(2000,2021)</f>
        <v>2016</v>
      </c>
      <c r="J59" s="5"/>
      <c r="K59" s="2"/>
      <c r="L59" s="5">
        <f ca="1">IF(Table13[[#This Row],[Type of Movie]]= "Action",1,0)</f>
        <v>0</v>
      </c>
      <c r="M59" s="5">
        <f ca="1">IF(Table13[[#This Row],[Type of Movie]]= "Drama",1,0)</f>
        <v>0</v>
      </c>
      <c r="N59" s="5">
        <f ca="1">IF(Table13[[#This Row],[Type of Movie]]= "Comedy",1,0)</f>
        <v>0</v>
      </c>
      <c r="O59" s="5">
        <f ca="1">IF(Table13[[#This Row],[Type of Movie]]= "Horror",1,0)</f>
        <v>0</v>
      </c>
      <c r="P59" s="6">
        <f ca="1">IF(Table13[[#This Row],[Type of Movie]]= "Thriller",1,0)</f>
        <v>1</v>
      </c>
      <c r="Q59" s="5"/>
      <c r="R59" s="2"/>
      <c r="S59" s="5">
        <f ca="1">IF(Table13[[#This Row],[Country of Movie]]="America",1,0)</f>
        <v>0</v>
      </c>
      <c r="T59" s="5">
        <f ca="1">IF(Table13[[#This Row],[Country of Movie]]="Europe",1,0)</f>
        <v>0</v>
      </c>
      <c r="U59" s="5">
        <f ca="1">IF(Table13[[#This Row],[Country of Movie]]="Asia",1,0)</f>
        <v>0</v>
      </c>
      <c r="V59" s="5">
        <f ca="1">IF(Table13[[#This Row],[Country of Movie]]="Africa",1,0)</f>
        <v>1</v>
      </c>
      <c r="W59" s="5"/>
      <c r="X59" s="2">
        <f ca="1">IF(Table13[[#This Row],[Popular Actor ]]="Yes",1,0)</f>
        <v>0</v>
      </c>
      <c r="Y59" s="6">
        <f ca="1">IF(Table13[[#This Row],[Popular Actor ]]="No",1,0)</f>
        <v>1</v>
      </c>
      <c r="Z59" s="5"/>
      <c r="AA59" s="5"/>
      <c r="AB59" s="5"/>
      <c r="AC59" s="5"/>
      <c r="AD59" s="2"/>
      <c r="AE59" s="5">
        <f ca="1">IF(AND(Table13[[#This Row],[Year of Movie]]&gt;=2000,Table13[[#This Row],[Year of Movie]]&lt; 2005), 1,0)</f>
        <v>0</v>
      </c>
      <c r="AF59" s="5">
        <f ca="1">IF(AND(Table13[[#This Row],[Year of Movie]]&gt;=2006,Table13[[#This Row],[Year of Movie]]&lt; 2010), 1,0)</f>
        <v>0</v>
      </c>
      <c r="AG59" s="5">
        <f ca="1">IF(AND(Table13[[#This Row],[Year of Movie]]&gt;=2011,Table13[[#This Row],[Year of Movie]]&lt; 2015), 1,0)</f>
        <v>0</v>
      </c>
      <c r="AH59" s="6">
        <f ca="1">IF(AND(Table13[[#This Row],[Year of Movie]]&gt;=2016,Table13[[#This Row],[Year of Movie]]&lt; 2020), 1,0)</f>
        <v>1</v>
      </c>
      <c r="AI59" s="5"/>
      <c r="AJ59" s="6"/>
    </row>
    <row r="60" spans="3:36" x14ac:dyDescent="0.25">
      <c r="C60" s="2">
        <f t="shared" ref="C60:C93" ca="1" si="13">RANDBETWEEN(1,5)</f>
        <v>2</v>
      </c>
      <c r="D60" s="5" t="str">
        <f t="shared" ref="D60:D93" ca="1" si="14">VLOOKUP(C60,$AM$5:$AN$9,2)</f>
        <v>Drama</v>
      </c>
      <c r="E60" s="5">
        <f t="shared" ref="E60:E93" ca="1" si="15">RANDBETWEEN(1,4)</f>
        <v>2</v>
      </c>
      <c r="F60" s="5" t="str">
        <f t="shared" ref="F60:F93" ca="1" si="16">VLOOKUP(E60,$AP$5:$AQ$8,2)</f>
        <v>Europe</v>
      </c>
      <c r="G60" s="5">
        <f t="shared" ref="G60:G93" ca="1" si="17">RANDBETWEEN(1,2)</f>
        <v>1</v>
      </c>
      <c r="H60" s="5" t="str">
        <f t="shared" ref="H60:H93" ca="1" si="18">IF(G60=1,"Yes","NO")</f>
        <v>Yes</v>
      </c>
      <c r="I60" s="5">
        <f t="shared" ref="I60:I93" ca="1" si="19">RANDBETWEEN(2000,2021)</f>
        <v>2015</v>
      </c>
      <c r="J60" s="5"/>
      <c r="K60" s="2"/>
      <c r="L60" s="5">
        <f ca="1">IF(Table13[[#This Row],[Type of Movie]]= "Action",1,0)</f>
        <v>0</v>
      </c>
      <c r="M60" s="5">
        <f ca="1">IF(Table13[[#This Row],[Type of Movie]]= "Drama",1,0)</f>
        <v>1</v>
      </c>
      <c r="N60" s="5">
        <f ca="1">IF(Table13[[#This Row],[Type of Movie]]= "Comedy",1,0)</f>
        <v>0</v>
      </c>
      <c r="O60" s="5">
        <f ca="1">IF(Table13[[#This Row],[Type of Movie]]= "Horror",1,0)</f>
        <v>0</v>
      </c>
      <c r="P60" s="6">
        <f ca="1">IF(Table13[[#This Row],[Type of Movie]]= "Thriller",1,0)</f>
        <v>0</v>
      </c>
      <c r="Q60" s="5"/>
      <c r="R60" s="2"/>
      <c r="S60" s="5">
        <f ca="1">IF(Table13[[#This Row],[Country of Movie]]="America",1,0)</f>
        <v>0</v>
      </c>
      <c r="T60" s="5">
        <f ca="1">IF(Table13[[#This Row],[Country of Movie]]="Europe",1,0)</f>
        <v>1</v>
      </c>
      <c r="U60" s="5">
        <f ca="1">IF(Table13[[#This Row],[Country of Movie]]="Asia",1,0)</f>
        <v>0</v>
      </c>
      <c r="V60" s="5">
        <f ca="1">IF(Table13[[#This Row],[Country of Movie]]="Africa",1,0)</f>
        <v>0</v>
      </c>
      <c r="W60" s="5"/>
      <c r="X60" s="2">
        <f ca="1">IF(Table13[[#This Row],[Popular Actor ]]="Yes",1,0)</f>
        <v>1</v>
      </c>
      <c r="Y60" s="6">
        <f ca="1">IF(Table13[[#This Row],[Popular Actor ]]="No",1,0)</f>
        <v>0</v>
      </c>
      <c r="Z60" s="5"/>
      <c r="AA60" s="5"/>
      <c r="AB60" s="5"/>
      <c r="AC60" s="5"/>
      <c r="AD60" s="2"/>
      <c r="AE60" s="5">
        <f ca="1">IF(AND(Table13[[#This Row],[Year of Movie]]&gt;=2000,Table13[[#This Row],[Year of Movie]]&lt; 2005), 1,0)</f>
        <v>0</v>
      </c>
      <c r="AF60" s="5">
        <f ca="1">IF(AND(Table13[[#This Row],[Year of Movie]]&gt;=2006,Table13[[#This Row],[Year of Movie]]&lt; 2010), 1,0)</f>
        <v>0</v>
      </c>
      <c r="AG60" s="5">
        <f ca="1">IF(AND(Table13[[#This Row],[Year of Movie]]&gt;=2011,Table13[[#This Row],[Year of Movie]]&lt; 2015), 1,0)</f>
        <v>0</v>
      </c>
      <c r="AH60" s="6">
        <f ca="1">IF(AND(Table13[[#This Row],[Year of Movie]]&gt;=2016,Table13[[#This Row],[Year of Movie]]&lt; 2020), 1,0)</f>
        <v>0</v>
      </c>
      <c r="AI60" s="5"/>
      <c r="AJ60" s="6"/>
    </row>
    <row r="61" spans="3:36" x14ac:dyDescent="0.25">
      <c r="C61" s="2">
        <f t="shared" ca="1" si="13"/>
        <v>5</v>
      </c>
      <c r="D61" s="5" t="str">
        <f t="shared" ca="1" si="14"/>
        <v>Thriller</v>
      </c>
      <c r="E61" s="5">
        <f t="shared" ca="1" si="15"/>
        <v>1</v>
      </c>
      <c r="F61" s="5" t="str">
        <f t="shared" ca="1" si="16"/>
        <v>America</v>
      </c>
      <c r="G61" s="5">
        <f t="shared" ca="1" si="17"/>
        <v>2</v>
      </c>
      <c r="H61" s="5" t="str">
        <f t="shared" ca="1" si="18"/>
        <v>NO</v>
      </c>
      <c r="I61" s="5">
        <f t="shared" ca="1" si="19"/>
        <v>2017</v>
      </c>
      <c r="J61" s="5"/>
      <c r="K61" s="2"/>
      <c r="L61" s="5">
        <f ca="1">IF(Table13[[#This Row],[Type of Movie]]= "Action",1,0)</f>
        <v>0</v>
      </c>
      <c r="M61" s="5">
        <f ca="1">IF(Table13[[#This Row],[Type of Movie]]= "Drama",1,0)</f>
        <v>0</v>
      </c>
      <c r="N61" s="5">
        <f ca="1">IF(Table13[[#This Row],[Type of Movie]]= "Comedy",1,0)</f>
        <v>0</v>
      </c>
      <c r="O61" s="5">
        <f ca="1">IF(Table13[[#This Row],[Type of Movie]]= "Horror",1,0)</f>
        <v>0</v>
      </c>
      <c r="P61" s="6">
        <f ca="1">IF(Table13[[#This Row],[Type of Movie]]= "Thriller",1,0)</f>
        <v>1</v>
      </c>
      <c r="Q61" s="5"/>
      <c r="R61" s="2"/>
      <c r="S61" s="5">
        <f ca="1">IF(Table13[[#This Row],[Country of Movie]]="America",1,0)</f>
        <v>1</v>
      </c>
      <c r="T61" s="5">
        <f ca="1">IF(Table13[[#This Row],[Country of Movie]]="Europe",1,0)</f>
        <v>0</v>
      </c>
      <c r="U61" s="5">
        <f ca="1">IF(Table13[[#This Row],[Country of Movie]]="Asia",1,0)</f>
        <v>0</v>
      </c>
      <c r="V61" s="5">
        <f ca="1">IF(Table13[[#This Row],[Country of Movie]]="Africa",1,0)</f>
        <v>0</v>
      </c>
      <c r="W61" s="5"/>
      <c r="X61" s="2">
        <f ca="1">IF(Table13[[#This Row],[Popular Actor ]]="Yes",1,0)</f>
        <v>0</v>
      </c>
      <c r="Y61" s="6">
        <f ca="1">IF(Table13[[#This Row],[Popular Actor ]]="No",1,0)</f>
        <v>1</v>
      </c>
      <c r="Z61" s="5"/>
      <c r="AA61" s="5"/>
      <c r="AB61" s="5"/>
      <c r="AC61" s="5"/>
      <c r="AD61" s="2"/>
      <c r="AE61" s="5">
        <f ca="1">IF(AND(Table13[[#This Row],[Year of Movie]]&gt;=2000,Table13[[#This Row],[Year of Movie]]&lt; 2005), 1,0)</f>
        <v>0</v>
      </c>
      <c r="AF61" s="5">
        <f ca="1">IF(AND(Table13[[#This Row],[Year of Movie]]&gt;=2006,Table13[[#This Row],[Year of Movie]]&lt; 2010), 1,0)</f>
        <v>0</v>
      </c>
      <c r="AG61" s="5">
        <f ca="1">IF(AND(Table13[[#This Row],[Year of Movie]]&gt;=2011,Table13[[#This Row],[Year of Movie]]&lt; 2015), 1,0)</f>
        <v>0</v>
      </c>
      <c r="AH61" s="6">
        <f ca="1">IF(AND(Table13[[#This Row],[Year of Movie]]&gt;=2016,Table13[[#This Row],[Year of Movie]]&lt; 2020), 1,0)</f>
        <v>1</v>
      </c>
      <c r="AI61" s="5"/>
      <c r="AJ61" s="6"/>
    </row>
    <row r="62" spans="3:36" x14ac:dyDescent="0.25">
      <c r="C62" s="2">
        <f t="shared" ca="1" si="13"/>
        <v>5</v>
      </c>
      <c r="D62" s="5" t="str">
        <f t="shared" ca="1" si="14"/>
        <v>Thriller</v>
      </c>
      <c r="E62" s="5">
        <f t="shared" ca="1" si="15"/>
        <v>2</v>
      </c>
      <c r="F62" s="5" t="str">
        <f t="shared" ca="1" si="16"/>
        <v>Europe</v>
      </c>
      <c r="G62" s="5">
        <f t="shared" ca="1" si="17"/>
        <v>2</v>
      </c>
      <c r="H62" s="5" t="str">
        <f t="shared" ca="1" si="18"/>
        <v>NO</v>
      </c>
      <c r="I62" s="5">
        <f t="shared" ca="1" si="19"/>
        <v>2007</v>
      </c>
      <c r="J62" s="5"/>
      <c r="K62" s="2"/>
      <c r="L62" s="5">
        <f ca="1">IF(Table13[[#This Row],[Type of Movie]]= "Action",1,0)</f>
        <v>0</v>
      </c>
      <c r="M62" s="5">
        <f ca="1">IF(Table13[[#This Row],[Type of Movie]]= "Drama",1,0)</f>
        <v>0</v>
      </c>
      <c r="N62" s="5">
        <f ca="1">IF(Table13[[#This Row],[Type of Movie]]= "Comedy",1,0)</f>
        <v>0</v>
      </c>
      <c r="O62" s="5">
        <f ca="1">IF(Table13[[#This Row],[Type of Movie]]= "Horror",1,0)</f>
        <v>0</v>
      </c>
      <c r="P62" s="6">
        <f ca="1">IF(Table13[[#This Row],[Type of Movie]]= "Thriller",1,0)</f>
        <v>1</v>
      </c>
      <c r="Q62" s="5"/>
      <c r="R62" s="2"/>
      <c r="S62" s="5">
        <f ca="1">IF(Table13[[#This Row],[Country of Movie]]="America",1,0)</f>
        <v>0</v>
      </c>
      <c r="T62" s="5">
        <f ca="1">IF(Table13[[#This Row],[Country of Movie]]="Europe",1,0)</f>
        <v>1</v>
      </c>
      <c r="U62" s="5">
        <f ca="1">IF(Table13[[#This Row],[Country of Movie]]="Asia",1,0)</f>
        <v>0</v>
      </c>
      <c r="V62" s="5">
        <f ca="1">IF(Table13[[#This Row],[Country of Movie]]="Africa",1,0)</f>
        <v>0</v>
      </c>
      <c r="W62" s="5"/>
      <c r="X62" s="2">
        <f ca="1">IF(Table13[[#This Row],[Popular Actor ]]="Yes",1,0)</f>
        <v>0</v>
      </c>
      <c r="Y62" s="6">
        <f ca="1">IF(Table13[[#This Row],[Popular Actor ]]="No",1,0)</f>
        <v>1</v>
      </c>
      <c r="Z62" s="5"/>
      <c r="AA62" s="5"/>
      <c r="AB62" s="5"/>
      <c r="AC62" s="5"/>
      <c r="AD62" s="2"/>
      <c r="AE62" s="5">
        <f ca="1">IF(AND(Table13[[#This Row],[Year of Movie]]&gt;=2000,Table13[[#This Row],[Year of Movie]]&lt; 2005), 1,0)</f>
        <v>0</v>
      </c>
      <c r="AF62" s="5">
        <f ca="1">IF(AND(Table13[[#This Row],[Year of Movie]]&gt;=2006,Table13[[#This Row],[Year of Movie]]&lt; 2010), 1,0)</f>
        <v>1</v>
      </c>
      <c r="AG62" s="5">
        <f ca="1">IF(AND(Table13[[#This Row],[Year of Movie]]&gt;=2011,Table13[[#This Row],[Year of Movie]]&lt; 2015), 1,0)</f>
        <v>0</v>
      </c>
      <c r="AH62" s="6">
        <f ca="1">IF(AND(Table13[[#This Row],[Year of Movie]]&gt;=2016,Table13[[#This Row],[Year of Movie]]&lt; 2020), 1,0)</f>
        <v>0</v>
      </c>
      <c r="AI62" s="5"/>
      <c r="AJ62" s="6"/>
    </row>
    <row r="63" spans="3:36" x14ac:dyDescent="0.25">
      <c r="C63" s="2">
        <f t="shared" ca="1" si="13"/>
        <v>3</v>
      </c>
      <c r="D63" s="5" t="str">
        <f t="shared" ca="1" si="14"/>
        <v xml:space="preserve">Comedy </v>
      </c>
      <c r="E63" s="5">
        <f t="shared" ca="1" si="15"/>
        <v>2</v>
      </c>
      <c r="F63" s="5" t="str">
        <f t="shared" ca="1" si="16"/>
        <v>Europe</v>
      </c>
      <c r="G63" s="5">
        <f t="shared" ca="1" si="17"/>
        <v>1</v>
      </c>
      <c r="H63" s="5" t="str">
        <f t="shared" ca="1" si="18"/>
        <v>Yes</v>
      </c>
      <c r="I63" s="5">
        <f t="shared" ca="1" si="19"/>
        <v>2019</v>
      </c>
      <c r="J63" s="5"/>
      <c r="K63" s="2"/>
      <c r="L63" s="5">
        <f ca="1">IF(Table13[[#This Row],[Type of Movie]]= "Action",1,0)</f>
        <v>0</v>
      </c>
      <c r="M63" s="5">
        <f ca="1">IF(Table13[[#This Row],[Type of Movie]]= "Drama",1,0)</f>
        <v>0</v>
      </c>
      <c r="N63" s="5">
        <f ca="1">IF(Table13[[#This Row],[Type of Movie]]= "Comedy",1,0)</f>
        <v>0</v>
      </c>
      <c r="O63" s="5">
        <f ca="1">IF(Table13[[#This Row],[Type of Movie]]= "Horror",1,0)</f>
        <v>0</v>
      </c>
      <c r="P63" s="6">
        <f ca="1">IF(Table13[[#This Row],[Type of Movie]]= "Thriller",1,0)</f>
        <v>0</v>
      </c>
      <c r="Q63" s="5"/>
      <c r="R63" s="2"/>
      <c r="S63" s="5">
        <f ca="1">IF(Table13[[#This Row],[Country of Movie]]="America",1,0)</f>
        <v>0</v>
      </c>
      <c r="T63" s="5">
        <f ca="1">IF(Table13[[#This Row],[Country of Movie]]="Europe",1,0)</f>
        <v>1</v>
      </c>
      <c r="U63" s="5">
        <f ca="1">IF(Table13[[#This Row],[Country of Movie]]="Asia",1,0)</f>
        <v>0</v>
      </c>
      <c r="V63" s="5">
        <f ca="1">IF(Table13[[#This Row],[Country of Movie]]="Africa",1,0)</f>
        <v>0</v>
      </c>
      <c r="W63" s="5"/>
      <c r="X63" s="2">
        <f ca="1">IF(Table13[[#This Row],[Popular Actor ]]="Yes",1,0)</f>
        <v>1</v>
      </c>
      <c r="Y63" s="6">
        <f ca="1">IF(Table13[[#This Row],[Popular Actor ]]="No",1,0)</f>
        <v>0</v>
      </c>
      <c r="Z63" s="5"/>
      <c r="AA63" s="5"/>
      <c r="AB63" s="5"/>
      <c r="AC63" s="5"/>
      <c r="AD63" s="2"/>
      <c r="AE63" s="5">
        <f ca="1">IF(AND(Table13[[#This Row],[Year of Movie]]&gt;=2000,Table13[[#This Row],[Year of Movie]]&lt; 2005), 1,0)</f>
        <v>0</v>
      </c>
      <c r="AF63" s="5">
        <f ca="1">IF(AND(Table13[[#This Row],[Year of Movie]]&gt;=2006,Table13[[#This Row],[Year of Movie]]&lt; 2010), 1,0)</f>
        <v>0</v>
      </c>
      <c r="AG63" s="5">
        <f ca="1">IF(AND(Table13[[#This Row],[Year of Movie]]&gt;=2011,Table13[[#This Row],[Year of Movie]]&lt; 2015), 1,0)</f>
        <v>0</v>
      </c>
      <c r="AH63" s="6">
        <f ca="1">IF(AND(Table13[[#This Row],[Year of Movie]]&gt;=2016,Table13[[#This Row],[Year of Movie]]&lt; 2020), 1,0)</f>
        <v>1</v>
      </c>
      <c r="AI63" s="5"/>
      <c r="AJ63" s="6"/>
    </row>
    <row r="64" spans="3:36" x14ac:dyDescent="0.25">
      <c r="C64" s="2">
        <f t="shared" ca="1" si="13"/>
        <v>2</v>
      </c>
      <c r="D64" s="5" t="str">
        <f t="shared" ca="1" si="14"/>
        <v>Drama</v>
      </c>
      <c r="E64" s="5">
        <f t="shared" ca="1" si="15"/>
        <v>1</v>
      </c>
      <c r="F64" s="5" t="str">
        <f t="shared" ca="1" si="16"/>
        <v>America</v>
      </c>
      <c r="G64" s="5">
        <f t="shared" ca="1" si="17"/>
        <v>1</v>
      </c>
      <c r="H64" s="5" t="str">
        <f t="shared" ca="1" si="18"/>
        <v>Yes</v>
      </c>
      <c r="I64" s="5">
        <f t="shared" ca="1" si="19"/>
        <v>2019</v>
      </c>
      <c r="J64" s="5"/>
      <c r="K64" s="2"/>
      <c r="L64" s="5">
        <f ca="1">IF(Table13[[#This Row],[Type of Movie]]= "Action",1,0)</f>
        <v>0</v>
      </c>
      <c r="M64" s="5">
        <f ca="1">IF(Table13[[#This Row],[Type of Movie]]= "Drama",1,0)</f>
        <v>1</v>
      </c>
      <c r="N64" s="5">
        <f ca="1">IF(Table13[[#This Row],[Type of Movie]]= "Comedy",1,0)</f>
        <v>0</v>
      </c>
      <c r="O64" s="5">
        <f ca="1">IF(Table13[[#This Row],[Type of Movie]]= "Horror",1,0)</f>
        <v>0</v>
      </c>
      <c r="P64" s="6">
        <f ca="1">IF(Table13[[#This Row],[Type of Movie]]= "Thriller",1,0)</f>
        <v>0</v>
      </c>
      <c r="Q64" s="5"/>
      <c r="R64" s="2"/>
      <c r="S64" s="5">
        <f ca="1">IF(Table13[[#This Row],[Country of Movie]]="America",1,0)</f>
        <v>1</v>
      </c>
      <c r="T64" s="5">
        <f ca="1">IF(Table13[[#This Row],[Country of Movie]]="Europe",1,0)</f>
        <v>0</v>
      </c>
      <c r="U64" s="5">
        <f ca="1">IF(Table13[[#This Row],[Country of Movie]]="Asia",1,0)</f>
        <v>0</v>
      </c>
      <c r="V64" s="5">
        <f ca="1">IF(Table13[[#This Row],[Country of Movie]]="Africa",1,0)</f>
        <v>0</v>
      </c>
      <c r="W64" s="5"/>
      <c r="X64" s="2">
        <f ca="1">IF(Table13[[#This Row],[Popular Actor ]]="Yes",1,0)</f>
        <v>1</v>
      </c>
      <c r="Y64" s="6">
        <f ca="1">IF(Table13[[#This Row],[Popular Actor ]]="No",1,0)</f>
        <v>0</v>
      </c>
      <c r="Z64" s="5"/>
      <c r="AA64" s="5"/>
      <c r="AB64" s="5"/>
      <c r="AC64" s="5"/>
      <c r="AD64" s="2"/>
      <c r="AE64" s="5">
        <f ca="1">IF(AND(Table13[[#This Row],[Year of Movie]]&gt;=2000,Table13[[#This Row],[Year of Movie]]&lt; 2005), 1,0)</f>
        <v>0</v>
      </c>
      <c r="AF64" s="5">
        <f ca="1">IF(AND(Table13[[#This Row],[Year of Movie]]&gt;=2006,Table13[[#This Row],[Year of Movie]]&lt; 2010), 1,0)</f>
        <v>0</v>
      </c>
      <c r="AG64" s="5">
        <f ca="1">IF(AND(Table13[[#This Row],[Year of Movie]]&gt;=2011,Table13[[#This Row],[Year of Movie]]&lt; 2015), 1,0)</f>
        <v>0</v>
      </c>
      <c r="AH64" s="6">
        <f ca="1">IF(AND(Table13[[#This Row],[Year of Movie]]&gt;=2016,Table13[[#This Row],[Year of Movie]]&lt; 2020), 1,0)</f>
        <v>1</v>
      </c>
      <c r="AI64" s="5"/>
      <c r="AJ64" s="6"/>
    </row>
    <row r="65" spans="3:36" x14ac:dyDescent="0.25">
      <c r="C65" s="2">
        <f t="shared" ca="1" si="13"/>
        <v>4</v>
      </c>
      <c r="D65" s="5" t="str">
        <f t="shared" ca="1" si="14"/>
        <v>Horror</v>
      </c>
      <c r="E65" s="5">
        <f t="shared" ca="1" si="15"/>
        <v>1</v>
      </c>
      <c r="F65" s="5" t="str">
        <f t="shared" ca="1" si="16"/>
        <v>America</v>
      </c>
      <c r="G65" s="5">
        <f t="shared" ca="1" si="17"/>
        <v>1</v>
      </c>
      <c r="H65" s="5" t="str">
        <f t="shared" ca="1" si="18"/>
        <v>Yes</v>
      </c>
      <c r="I65" s="5">
        <f t="shared" ca="1" si="19"/>
        <v>2005</v>
      </c>
      <c r="J65" s="5"/>
      <c r="K65" s="2"/>
      <c r="L65" s="5">
        <f ca="1">IF(Table13[[#This Row],[Type of Movie]]= "Action",1,0)</f>
        <v>0</v>
      </c>
      <c r="M65" s="5">
        <f ca="1">IF(Table13[[#This Row],[Type of Movie]]= "Drama",1,0)</f>
        <v>0</v>
      </c>
      <c r="N65" s="5">
        <f ca="1">IF(Table13[[#This Row],[Type of Movie]]= "Comedy",1,0)</f>
        <v>0</v>
      </c>
      <c r="O65" s="5">
        <f ca="1">IF(Table13[[#This Row],[Type of Movie]]= "Horror",1,0)</f>
        <v>1</v>
      </c>
      <c r="P65" s="6">
        <f ca="1">IF(Table13[[#This Row],[Type of Movie]]= "Thriller",1,0)</f>
        <v>0</v>
      </c>
      <c r="Q65" s="5"/>
      <c r="R65" s="2"/>
      <c r="S65" s="5">
        <f ca="1">IF(Table13[[#This Row],[Country of Movie]]="America",1,0)</f>
        <v>1</v>
      </c>
      <c r="T65" s="5">
        <f ca="1">IF(Table13[[#This Row],[Country of Movie]]="Europe",1,0)</f>
        <v>0</v>
      </c>
      <c r="U65" s="5">
        <f ca="1">IF(Table13[[#This Row],[Country of Movie]]="Asia",1,0)</f>
        <v>0</v>
      </c>
      <c r="V65" s="5">
        <f ca="1">IF(Table13[[#This Row],[Country of Movie]]="Africa",1,0)</f>
        <v>0</v>
      </c>
      <c r="W65" s="5"/>
      <c r="X65" s="2">
        <f ca="1">IF(Table13[[#This Row],[Popular Actor ]]="Yes",1,0)</f>
        <v>1</v>
      </c>
      <c r="Y65" s="6">
        <f ca="1">IF(Table13[[#This Row],[Popular Actor ]]="No",1,0)</f>
        <v>0</v>
      </c>
      <c r="Z65" s="5"/>
      <c r="AA65" s="5"/>
      <c r="AB65" s="5"/>
      <c r="AC65" s="5"/>
      <c r="AD65" s="2"/>
      <c r="AE65" s="5">
        <f ca="1">IF(AND(Table13[[#This Row],[Year of Movie]]&gt;=2000,Table13[[#This Row],[Year of Movie]]&lt; 2005), 1,0)</f>
        <v>0</v>
      </c>
      <c r="AF65" s="5">
        <f ca="1">IF(AND(Table13[[#This Row],[Year of Movie]]&gt;=2006,Table13[[#This Row],[Year of Movie]]&lt; 2010), 1,0)</f>
        <v>0</v>
      </c>
      <c r="AG65" s="5">
        <f ca="1">IF(AND(Table13[[#This Row],[Year of Movie]]&gt;=2011,Table13[[#This Row],[Year of Movie]]&lt; 2015), 1,0)</f>
        <v>0</v>
      </c>
      <c r="AH65" s="6">
        <f ca="1">IF(AND(Table13[[#This Row],[Year of Movie]]&gt;=2016,Table13[[#This Row],[Year of Movie]]&lt; 2020), 1,0)</f>
        <v>0</v>
      </c>
      <c r="AI65" s="5"/>
      <c r="AJ65" s="6"/>
    </row>
    <row r="66" spans="3:36" x14ac:dyDescent="0.25">
      <c r="C66" s="2">
        <f t="shared" ca="1" si="13"/>
        <v>1</v>
      </c>
      <c r="D66" s="5" t="str">
        <f t="shared" ca="1" si="14"/>
        <v>Action</v>
      </c>
      <c r="E66" s="5">
        <f t="shared" ca="1" si="15"/>
        <v>2</v>
      </c>
      <c r="F66" s="5" t="str">
        <f t="shared" ca="1" si="16"/>
        <v>Europe</v>
      </c>
      <c r="G66" s="5">
        <f t="shared" ca="1" si="17"/>
        <v>1</v>
      </c>
      <c r="H66" s="5" t="str">
        <f t="shared" ca="1" si="18"/>
        <v>Yes</v>
      </c>
      <c r="I66" s="5">
        <f t="shared" ca="1" si="19"/>
        <v>2012</v>
      </c>
      <c r="J66" s="5"/>
      <c r="K66" s="2"/>
      <c r="L66" s="5">
        <f ca="1">IF(Table13[[#This Row],[Type of Movie]]= "Action",1,0)</f>
        <v>1</v>
      </c>
      <c r="M66" s="5">
        <f ca="1">IF(Table13[[#This Row],[Type of Movie]]= "Drama",1,0)</f>
        <v>0</v>
      </c>
      <c r="N66" s="5">
        <f ca="1">IF(Table13[[#This Row],[Type of Movie]]= "Comedy",1,0)</f>
        <v>0</v>
      </c>
      <c r="O66" s="5">
        <f ca="1">IF(Table13[[#This Row],[Type of Movie]]= "Horror",1,0)</f>
        <v>0</v>
      </c>
      <c r="P66" s="6">
        <f ca="1">IF(Table13[[#This Row],[Type of Movie]]= "Thriller",1,0)</f>
        <v>0</v>
      </c>
      <c r="Q66" s="5"/>
      <c r="R66" s="2"/>
      <c r="S66" s="5">
        <f ca="1">IF(Table13[[#This Row],[Country of Movie]]="America",1,0)</f>
        <v>0</v>
      </c>
      <c r="T66" s="5">
        <f ca="1">IF(Table13[[#This Row],[Country of Movie]]="Europe",1,0)</f>
        <v>1</v>
      </c>
      <c r="U66" s="5">
        <f ca="1">IF(Table13[[#This Row],[Country of Movie]]="Asia",1,0)</f>
        <v>0</v>
      </c>
      <c r="V66" s="5">
        <f ca="1">IF(Table13[[#This Row],[Country of Movie]]="Africa",1,0)</f>
        <v>0</v>
      </c>
      <c r="W66" s="5"/>
      <c r="X66" s="2">
        <f ca="1">IF(Table13[[#This Row],[Popular Actor ]]="Yes",1,0)</f>
        <v>1</v>
      </c>
      <c r="Y66" s="6">
        <f ca="1">IF(Table13[[#This Row],[Popular Actor ]]="No",1,0)</f>
        <v>0</v>
      </c>
      <c r="Z66" s="5"/>
      <c r="AA66" s="5"/>
      <c r="AB66" s="5"/>
      <c r="AC66" s="5"/>
      <c r="AD66" s="2"/>
      <c r="AE66" s="5">
        <f ca="1">IF(AND(Table13[[#This Row],[Year of Movie]]&gt;=2000,Table13[[#This Row],[Year of Movie]]&lt; 2005), 1,0)</f>
        <v>0</v>
      </c>
      <c r="AF66" s="5">
        <f ca="1">IF(AND(Table13[[#This Row],[Year of Movie]]&gt;=2006,Table13[[#This Row],[Year of Movie]]&lt; 2010), 1,0)</f>
        <v>0</v>
      </c>
      <c r="AG66" s="5">
        <f ca="1">IF(AND(Table13[[#This Row],[Year of Movie]]&gt;=2011,Table13[[#This Row],[Year of Movie]]&lt; 2015), 1,0)</f>
        <v>1</v>
      </c>
      <c r="AH66" s="6">
        <f ca="1">IF(AND(Table13[[#This Row],[Year of Movie]]&gt;=2016,Table13[[#This Row],[Year of Movie]]&lt; 2020), 1,0)</f>
        <v>0</v>
      </c>
      <c r="AI66" s="5"/>
      <c r="AJ66" s="6"/>
    </row>
    <row r="67" spans="3:36" x14ac:dyDescent="0.25">
      <c r="C67" s="2">
        <f t="shared" ca="1" si="13"/>
        <v>2</v>
      </c>
      <c r="D67" s="5" t="str">
        <f t="shared" ca="1" si="14"/>
        <v>Drama</v>
      </c>
      <c r="E67" s="5">
        <f t="shared" ca="1" si="15"/>
        <v>1</v>
      </c>
      <c r="F67" s="5" t="str">
        <f t="shared" ca="1" si="16"/>
        <v>America</v>
      </c>
      <c r="G67" s="5">
        <f t="shared" ca="1" si="17"/>
        <v>1</v>
      </c>
      <c r="H67" s="5" t="str">
        <f t="shared" ca="1" si="18"/>
        <v>Yes</v>
      </c>
      <c r="I67" s="5">
        <f t="shared" ca="1" si="19"/>
        <v>2004</v>
      </c>
      <c r="J67" s="5"/>
      <c r="K67" s="2"/>
      <c r="L67" s="5">
        <f ca="1">IF(Table13[[#This Row],[Type of Movie]]= "Action",1,0)</f>
        <v>0</v>
      </c>
      <c r="M67" s="5">
        <f ca="1">IF(Table13[[#This Row],[Type of Movie]]= "Drama",1,0)</f>
        <v>1</v>
      </c>
      <c r="N67" s="5">
        <f ca="1">IF(Table13[[#This Row],[Type of Movie]]= "Comedy",1,0)</f>
        <v>0</v>
      </c>
      <c r="O67" s="5">
        <f ca="1">IF(Table13[[#This Row],[Type of Movie]]= "Horror",1,0)</f>
        <v>0</v>
      </c>
      <c r="P67" s="6">
        <f ca="1">IF(Table13[[#This Row],[Type of Movie]]= "Thriller",1,0)</f>
        <v>0</v>
      </c>
      <c r="Q67" s="5"/>
      <c r="R67" s="2"/>
      <c r="S67" s="5">
        <f ca="1">IF(Table13[[#This Row],[Country of Movie]]="America",1,0)</f>
        <v>1</v>
      </c>
      <c r="T67" s="5">
        <f ca="1">IF(Table13[[#This Row],[Country of Movie]]="Europe",1,0)</f>
        <v>0</v>
      </c>
      <c r="U67" s="5">
        <f ca="1">IF(Table13[[#This Row],[Country of Movie]]="Asia",1,0)</f>
        <v>0</v>
      </c>
      <c r="V67" s="5">
        <f ca="1">IF(Table13[[#This Row],[Country of Movie]]="Africa",1,0)</f>
        <v>0</v>
      </c>
      <c r="W67" s="5"/>
      <c r="X67" s="2">
        <f ca="1">IF(Table13[[#This Row],[Popular Actor ]]="Yes",1,0)</f>
        <v>1</v>
      </c>
      <c r="Y67" s="6">
        <f ca="1">IF(Table13[[#This Row],[Popular Actor ]]="No",1,0)</f>
        <v>0</v>
      </c>
      <c r="Z67" s="5"/>
      <c r="AA67" s="5"/>
      <c r="AB67" s="5"/>
      <c r="AC67" s="5"/>
      <c r="AD67" s="2"/>
      <c r="AE67" s="5">
        <f ca="1">IF(AND(Table13[[#This Row],[Year of Movie]]&gt;=2000,Table13[[#This Row],[Year of Movie]]&lt; 2005), 1,0)</f>
        <v>1</v>
      </c>
      <c r="AF67" s="5">
        <f ca="1">IF(AND(Table13[[#This Row],[Year of Movie]]&gt;=2006,Table13[[#This Row],[Year of Movie]]&lt; 2010), 1,0)</f>
        <v>0</v>
      </c>
      <c r="AG67" s="5">
        <f ca="1">IF(AND(Table13[[#This Row],[Year of Movie]]&gt;=2011,Table13[[#This Row],[Year of Movie]]&lt; 2015), 1,0)</f>
        <v>0</v>
      </c>
      <c r="AH67" s="6">
        <f ca="1">IF(AND(Table13[[#This Row],[Year of Movie]]&gt;=2016,Table13[[#This Row],[Year of Movie]]&lt; 2020), 1,0)</f>
        <v>0</v>
      </c>
      <c r="AI67" s="5"/>
      <c r="AJ67" s="6"/>
    </row>
    <row r="68" spans="3:36" x14ac:dyDescent="0.25">
      <c r="C68" s="2">
        <f t="shared" ca="1" si="13"/>
        <v>3</v>
      </c>
      <c r="D68" s="5" t="str">
        <f t="shared" ca="1" si="14"/>
        <v xml:space="preserve">Comedy </v>
      </c>
      <c r="E68" s="5">
        <f t="shared" ca="1" si="15"/>
        <v>2</v>
      </c>
      <c r="F68" s="5" t="str">
        <f t="shared" ca="1" si="16"/>
        <v>Europe</v>
      </c>
      <c r="G68" s="5">
        <f t="shared" ca="1" si="17"/>
        <v>1</v>
      </c>
      <c r="H68" s="5" t="str">
        <f t="shared" ca="1" si="18"/>
        <v>Yes</v>
      </c>
      <c r="I68" s="5">
        <f t="shared" ca="1" si="19"/>
        <v>2005</v>
      </c>
      <c r="J68" s="5"/>
      <c r="K68" s="2"/>
      <c r="L68" s="5">
        <f ca="1">IF(Table13[[#This Row],[Type of Movie]]= "Action",1,0)</f>
        <v>0</v>
      </c>
      <c r="M68" s="5">
        <f ca="1">IF(Table13[[#This Row],[Type of Movie]]= "Drama",1,0)</f>
        <v>0</v>
      </c>
      <c r="N68" s="5">
        <f ca="1">IF(Table13[[#This Row],[Type of Movie]]= "Comedy",1,0)</f>
        <v>0</v>
      </c>
      <c r="O68" s="5">
        <f ca="1">IF(Table13[[#This Row],[Type of Movie]]= "Horror",1,0)</f>
        <v>0</v>
      </c>
      <c r="P68" s="6">
        <f ca="1">IF(Table13[[#This Row],[Type of Movie]]= "Thriller",1,0)</f>
        <v>0</v>
      </c>
      <c r="Q68" s="5"/>
      <c r="R68" s="2"/>
      <c r="S68" s="5">
        <f ca="1">IF(Table13[[#This Row],[Country of Movie]]="America",1,0)</f>
        <v>0</v>
      </c>
      <c r="T68" s="5">
        <f ca="1">IF(Table13[[#This Row],[Country of Movie]]="Europe",1,0)</f>
        <v>1</v>
      </c>
      <c r="U68" s="5">
        <f ca="1">IF(Table13[[#This Row],[Country of Movie]]="Asia",1,0)</f>
        <v>0</v>
      </c>
      <c r="V68" s="5">
        <f ca="1">IF(Table13[[#This Row],[Country of Movie]]="Africa",1,0)</f>
        <v>0</v>
      </c>
      <c r="W68" s="5"/>
      <c r="X68" s="2">
        <f ca="1">IF(Table13[[#This Row],[Popular Actor ]]="Yes",1,0)</f>
        <v>1</v>
      </c>
      <c r="Y68" s="6">
        <f ca="1">IF(Table13[[#This Row],[Popular Actor ]]="No",1,0)</f>
        <v>0</v>
      </c>
      <c r="Z68" s="5"/>
      <c r="AA68" s="5"/>
      <c r="AB68" s="5"/>
      <c r="AC68" s="5"/>
      <c r="AD68" s="2"/>
      <c r="AE68" s="5">
        <f ca="1">IF(AND(Table13[[#This Row],[Year of Movie]]&gt;=2000,Table13[[#This Row],[Year of Movie]]&lt; 2005), 1,0)</f>
        <v>0</v>
      </c>
      <c r="AF68" s="5">
        <f ca="1">IF(AND(Table13[[#This Row],[Year of Movie]]&gt;=2006,Table13[[#This Row],[Year of Movie]]&lt; 2010), 1,0)</f>
        <v>0</v>
      </c>
      <c r="AG68" s="5">
        <f ca="1">IF(AND(Table13[[#This Row],[Year of Movie]]&gt;=2011,Table13[[#This Row],[Year of Movie]]&lt; 2015), 1,0)</f>
        <v>0</v>
      </c>
      <c r="AH68" s="6">
        <f ca="1">IF(AND(Table13[[#This Row],[Year of Movie]]&gt;=2016,Table13[[#This Row],[Year of Movie]]&lt; 2020), 1,0)</f>
        <v>0</v>
      </c>
      <c r="AI68" s="5"/>
      <c r="AJ68" s="6"/>
    </row>
    <row r="69" spans="3:36" x14ac:dyDescent="0.25">
      <c r="C69" s="2">
        <f t="shared" ca="1" si="13"/>
        <v>2</v>
      </c>
      <c r="D69" s="5" t="str">
        <f t="shared" ca="1" si="14"/>
        <v>Drama</v>
      </c>
      <c r="E69" s="5">
        <f t="shared" ca="1" si="15"/>
        <v>4</v>
      </c>
      <c r="F69" s="5" t="str">
        <f t="shared" ca="1" si="16"/>
        <v>Africa</v>
      </c>
      <c r="G69" s="5">
        <f t="shared" ca="1" si="17"/>
        <v>1</v>
      </c>
      <c r="H69" s="5" t="str">
        <f t="shared" ca="1" si="18"/>
        <v>Yes</v>
      </c>
      <c r="I69" s="5">
        <f t="shared" ca="1" si="19"/>
        <v>2015</v>
      </c>
      <c r="J69" s="5"/>
      <c r="K69" s="2"/>
      <c r="L69" s="5">
        <f ca="1">IF(Table13[[#This Row],[Type of Movie]]= "Action",1,0)</f>
        <v>0</v>
      </c>
      <c r="M69" s="5">
        <f ca="1">IF(Table13[[#This Row],[Type of Movie]]= "Drama",1,0)</f>
        <v>1</v>
      </c>
      <c r="N69" s="5">
        <f ca="1">IF(Table13[[#This Row],[Type of Movie]]= "Comedy",1,0)</f>
        <v>0</v>
      </c>
      <c r="O69" s="5">
        <f ca="1">IF(Table13[[#This Row],[Type of Movie]]= "Horror",1,0)</f>
        <v>0</v>
      </c>
      <c r="P69" s="6">
        <f ca="1">IF(Table13[[#This Row],[Type of Movie]]= "Thriller",1,0)</f>
        <v>0</v>
      </c>
      <c r="Q69" s="5"/>
      <c r="R69" s="2"/>
      <c r="S69" s="5">
        <f ca="1">IF(Table13[[#This Row],[Country of Movie]]="America",1,0)</f>
        <v>0</v>
      </c>
      <c r="T69" s="5">
        <f ca="1">IF(Table13[[#This Row],[Country of Movie]]="Europe",1,0)</f>
        <v>0</v>
      </c>
      <c r="U69" s="5">
        <f ca="1">IF(Table13[[#This Row],[Country of Movie]]="Asia",1,0)</f>
        <v>0</v>
      </c>
      <c r="V69" s="5">
        <f ca="1">IF(Table13[[#This Row],[Country of Movie]]="Africa",1,0)</f>
        <v>1</v>
      </c>
      <c r="W69" s="5"/>
      <c r="X69" s="2">
        <f ca="1">IF(Table13[[#This Row],[Popular Actor ]]="Yes",1,0)</f>
        <v>1</v>
      </c>
      <c r="Y69" s="6">
        <f ca="1">IF(Table13[[#This Row],[Popular Actor ]]="No",1,0)</f>
        <v>0</v>
      </c>
      <c r="Z69" s="5"/>
      <c r="AA69" s="5"/>
      <c r="AB69" s="5"/>
      <c r="AC69" s="5"/>
      <c r="AD69" s="2"/>
      <c r="AE69" s="5">
        <f ca="1">IF(AND(Table13[[#This Row],[Year of Movie]]&gt;=2000,Table13[[#This Row],[Year of Movie]]&lt; 2005), 1,0)</f>
        <v>0</v>
      </c>
      <c r="AF69" s="5">
        <f ca="1">IF(AND(Table13[[#This Row],[Year of Movie]]&gt;=2006,Table13[[#This Row],[Year of Movie]]&lt; 2010), 1,0)</f>
        <v>0</v>
      </c>
      <c r="AG69" s="5">
        <f ca="1">IF(AND(Table13[[#This Row],[Year of Movie]]&gt;=2011,Table13[[#This Row],[Year of Movie]]&lt; 2015), 1,0)</f>
        <v>0</v>
      </c>
      <c r="AH69" s="6">
        <f ca="1">IF(AND(Table13[[#This Row],[Year of Movie]]&gt;=2016,Table13[[#This Row],[Year of Movie]]&lt; 2020), 1,0)</f>
        <v>0</v>
      </c>
      <c r="AI69" s="5"/>
      <c r="AJ69" s="6"/>
    </row>
    <row r="70" spans="3:36" x14ac:dyDescent="0.25">
      <c r="C70" s="2">
        <f t="shared" ca="1" si="13"/>
        <v>3</v>
      </c>
      <c r="D70" s="5" t="str">
        <f t="shared" ca="1" si="14"/>
        <v xml:space="preserve">Comedy </v>
      </c>
      <c r="E70" s="5">
        <f t="shared" ca="1" si="15"/>
        <v>4</v>
      </c>
      <c r="F70" s="5" t="str">
        <f t="shared" ca="1" si="16"/>
        <v>Africa</v>
      </c>
      <c r="G70" s="5">
        <f t="shared" ca="1" si="17"/>
        <v>1</v>
      </c>
      <c r="H70" s="5" t="str">
        <f t="shared" ca="1" si="18"/>
        <v>Yes</v>
      </c>
      <c r="I70" s="5">
        <f t="shared" ca="1" si="19"/>
        <v>2011</v>
      </c>
      <c r="J70" s="5"/>
      <c r="K70" s="2"/>
      <c r="L70" s="5">
        <f ca="1">IF(Table13[[#This Row],[Type of Movie]]= "Action",1,0)</f>
        <v>0</v>
      </c>
      <c r="M70" s="5">
        <f ca="1">IF(Table13[[#This Row],[Type of Movie]]= "Drama",1,0)</f>
        <v>0</v>
      </c>
      <c r="N70" s="5">
        <f ca="1">IF(Table13[[#This Row],[Type of Movie]]= "Comedy",1,0)</f>
        <v>0</v>
      </c>
      <c r="O70" s="5">
        <f ca="1">IF(Table13[[#This Row],[Type of Movie]]= "Horror",1,0)</f>
        <v>0</v>
      </c>
      <c r="P70" s="6">
        <f ca="1">IF(Table13[[#This Row],[Type of Movie]]= "Thriller",1,0)</f>
        <v>0</v>
      </c>
      <c r="Q70" s="5"/>
      <c r="R70" s="2"/>
      <c r="S70" s="5">
        <f ca="1">IF(Table13[[#This Row],[Country of Movie]]="America",1,0)</f>
        <v>0</v>
      </c>
      <c r="T70" s="5">
        <f ca="1">IF(Table13[[#This Row],[Country of Movie]]="Europe",1,0)</f>
        <v>0</v>
      </c>
      <c r="U70" s="5">
        <f ca="1">IF(Table13[[#This Row],[Country of Movie]]="Asia",1,0)</f>
        <v>0</v>
      </c>
      <c r="V70" s="5">
        <f ca="1">IF(Table13[[#This Row],[Country of Movie]]="Africa",1,0)</f>
        <v>1</v>
      </c>
      <c r="W70" s="5"/>
      <c r="X70" s="2">
        <f ca="1">IF(Table13[[#This Row],[Popular Actor ]]="Yes",1,0)</f>
        <v>1</v>
      </c>
      <c r="Y70" s="6">
        <f ca="1">IF(Table13[[#This Row],[Popular Actor ]]="No",1,0)</f>
        <v>0</v>
      </c>
      <c r="Z70" s="5"/>
      <c r="AA70" s="5"/>
      <c r="AB70" s="5"/>
      <c r="AC70" s="5"/>
      <c r="AD70" s="2"/>
      <c r="AE70" s="5">
        <f ca="1">IF(AND(Table13[[#This Row],[Year of Movie]]&gt;=2000,Table13[[#This Row],[Year of Movie]]&lt; 2005), 1,0)</f>
        <v>0</v>
      </c>
      <c r="AF70" s="5">
        <f ca="1">IF(AND(Table13[[#This Row],[Year of Movie]]&gt;=2006,Table13[[#This Row],[Year of Movie]]&lt; 2010), 1,0)</f>
        <v>0</v>
      </c>
      <c r="AG70" s="5">
        <f ca="1">IF(AND(Table13[[#This Row],[Year of Movie]]&gt;=2011,Table13[[#This Row],[Year of Movie]]&lt; 2015), 1,0)</f>
        <v>1</v>
      </c>
      <c r="AH70" s="6">
        <f ca="1">IF(AND(Table13[[#This Row],[Year of Movie]]&gt;=2016,Table13[[#This Row],[Year of Movie]]&lt; 2020), 1,0)</f>
        <v>0</v>
      </c>
      <c r="AI70" s="5"/>
      <c r="AJ70" s="6"/>
    </row>
    <row r="71" spans="3:36" x14ac:dyDescent="0.25">
      <c r="C71" s="2">
        <f t="shared" ca="1" si="13"/>
        <v>1</v>
      </c>
      <c r="D71" s="5" t="str">
        <f t="shared" ca="1" si="14"/>
        <v>Action</v>
      </c>
      <c r="E71" s="5">
        <f t="shared" ca="1" si="15"/>
        <v>4</v>
      </c>
      <c r="F71" s="5" t="str">
        <f t="shared" ca="1" si="16"/>
        <v>Africa</v>
      </c>
      <c r="G71" s="5">
        <f t="shared" ca="1" si="17"/>
        <v>1</v>
      </c>
      <c r="H71" s="5" t="str">
        <f t="shared" ca="1" si="18"/>
        <v>Yes</v>
      </c>
      <c r="I71" s="5">
        <f t="shared" ca="1" si="19"/>
        <v>2008</v>
      </c>
      <c r="J71" s="5"/>
      <c r="K71" s="2"/>
      <c r="L71" s="5">
        <f ca="1">IF(Table13[[#This Row],[Type of Movie]]= "Action",1,0)</f>
        <v>1</v>
      </c>
      <c r="M71" s="5">
        <f ca="1">IF(Table13[[#This Row],[Type of Movie]]= "Drama",1,0)</f>
        <v>0</v>
      </c>
      <c r="N71" s="5">
        <f ca="1">IF(Table13[[#This Row],[Type of Movie]]= "Comedy",1,0)</f>
        <v>0</v>
      </c>
      <c r="O71" s="5">
        <f ca="1">IF(Table13[[#This Row],[Type of Movie]]= "Horror",1,0)</f>
        <v>0</v>
      </c>
      <c r="P71" s="6">
        <f ca="1">IF(Table13[[#This Row],[Type of Movie]]= "Thriller",1,0)</f>
        <v>0</v>
      </c>
      <c r="Q71" s="5"/>
      <c r="R71" s="2"/>
      <c r="S71" s="5">
        <f ca="1">IF(Table13[[#This Row],[Country of Movie]]="America",1,0)</f>
        <v>0</v>
      </c>
      <c r="T71" s="5">
        <f ca="1">IF(Table13[[#This Row],[Country of Movie]]="Europe",1,0)</f>
        <v>0</v>
      </c>
      <c r="U71" s="5">
        <f ca="1">IF(Table13[[#This Row],[Country of Movie]]="Asia",1,0)</f>
        <v>0</v>
      </c>
      <c r="V71" s="5">
        <f ca="1">IF(Table13[[#This Row],[Country of Movie]]="Africa",1,0)</f>
        <v>1</v>
      </c>
      <c r="W71" s="5"/>
      <c r="X71" s="2">
        <f ca="1">IF(Table13[[#This Row],[Popular Actor ]]="Yes",1,0)</f>
        <v>1</v>
      </c>
      <c r="Y71" s="6">
        <f ca="1">IF(Table13[[#This Row],[Popular Actor ]]="No",1,0)</f>
        <v>0</v>
      </c>
      <c r="Z71" s="5"/>
      <c r="AA71" s="5"/>
      <c r="AB71" s="5"/>
      <c r="AC71" s="5"/>
      <c r="AD71" s="2"/>
      <c r="AE71" s="5">
        <f ca="1">IF(AND(Table13[[#This Row],[Year of Movie]]&gt;=2000,Table13[[#This Row],[Year of Movie]]&lt; 2005), 1,0)</f>
        <v>0</v>
      </c>
      <c r="AF71" s="5">
        <f ca="1">IF(AND(Table13[[#This Row],[Year of Movie]]&gt;=2006,Table13[[#This Row],[Year of Movie]]&lt; 2010), 1,0)</f>
        <v>1</v>
      </c>
      <c r="AG71" s="5">
        <f ca="1">IF(AND(Table13[[#This Row],[Year of Movie]]&gt;=2011,Table13[[#This Row],[Year of Movie]]&lt; 2015), 1,0)</f>
        <v>0</v>
      </c>
      <c r="AH71" s="6">
        <f ca="1">IF(AND(Table13[[#This Row],[Year of Movie]]&gt;=2016,Table13[[#This Row],[Year of Movie]]&lt; 2020), 1,0)</f>
        <v>0</v>
      </c>
      <c r="AI71" s="5"/>
      <c r="AJ71" s="6"/>
    </row>
    <row r="72" spans="3:36" x14ac:dyDescent="0.25">
      <c r="C72" s="2">
        <f t="shared" ca="1" si="13"/>
        <v>3</v>
      </c>
      <c r="D72" s="5" t="str">
        <f t="shared" ca="1" si="14"/>
        <v xml:space="preserve">Comedy </v>
      </c>
      <c r="E72" s="5">
        <f t="shared" ca="1" si="15"/>
        <v>1</v>
      </c>
      <c r="F72" s="5" t="str">
        <f t="shared" ca="1" si="16"/>
        <v>America</v>
      </c>
      <c r="G72" s="5">
        <f t="shared" ca="1" si="17"/>
        <v>1</v>
      </c>
      <c r="H72" s="5" t="str">
        <f t="shared" ca="1" si="18"/>
        <v>Yes</v>
      </c>
      <c r="I72" s="5">
        <f t="shared" ca="1" si="19"/>
        <v>2019</v>
      </c>
      <c r="J72" s="5"/>
      <c r="K72" s="2"/>
      <c r="L72" s="5">
        <f ca="1">IF(Table13[[#This Row],[Type of Movie]]= "Action",1,0)</f>
        <v>0</v>
      </c>
      <c r="M72" s="5">
        <f ca="1">IF(Table13[[#This Row],[Type of Movie]]= "Drama",1,0)</f>
        <v>0</v>
      </c>
      <c r="N72" s="5">
        <f ca="1">IF(Table13[[#This Row],[Type of Movie]]= "Comedy",1,0)</f>
        <v>0</v>
      </c>
      <c r="O72" s="5">
        <f ca="1">IF(Table13[[#This Row],[Type of Movie]]= "Horror",1,0)</f>
        <v>0</v>
      </c>
      <c r="P72" s="6">
        <f ca="1">IF(Table13[[#This Row],[Type of Movie]]= "Thriller",1,0)</f>
        <v>0</v>
      </c>
      <c r="Q72" s="5"/>
      <c r="R72" s="2"/>
      <c r="S72" s="5">
        <f ca="1">IF(Table13[[#This Row],[Country of Movie]]="America",1,0)</f>
        <v>1</v>
      </c>
      <c r="T72" s="5">
        <f ca="1">IF(Table13[[#This Row],[Country of Movie]]="Europe",1,0)</f>
        <v>0</v>
      </c>
      <c r="U72" s="5">
        <f ca="1">IF(Table13[[#This Row],[Country of Movie]]="Asia",1,0)</f>
        <v>0</v>
      </c>
      <c r="V72" s="5">
        <f ca="1">IF(Table13[[#This Row],[Country of Movie]]="Africa",1,0)</f>
        <v>0</v>
      </c>
      <c r="W72" s="5"/>
      <c r="X72" s="2">
        <f ca="1">IF(Table13[[#This Row],[Popular Actor ]]="Yes",1,0)</f>
        <v>1</v>
      </c>
      <c r="Y72" s="6">
        <f ca="1">IF(Table13[[#This Row],[Popular Actor ]]="No",1,0)</f>
        <v>0</v>
      </c>
      <c r="Z72" s="5"/>
      <c r="AA72" s="5"/>
      <c r="AB72" s="5"/>
      <c r="AC72" s="5"/>
      <c r="AD72" s="2"/>
      <c r="AE72" s="5">
        <f ca="1">IF(AND(Table13[[#This Row],[Year of Movie]]&gt;=2000,Table13[[#This Row],[Year of Movie]]&lt; 2005), 1,0)</f>
        <v>0</v>
      </c>
      <c r="AF72" s="5">
        <f ca="1">IF(AND(Table13[[#This Row],[Year of Movie]]&gt;=2006,Table13[[#This Row],[Year of Movie]]&lt; 2010), 1,0)</f>
        <v>0</v>
      </c>
      <c r="AG72" s="5">
        <f ca="1">IF(AND(Table13[[#This Row],[Year of Movie]]&gt;=2011,Table13[[#This Row],[Year of Movie]]&lt; 2015), 1,0)</f>
        <v>0</v>
      </c>
      <c r="AH72" s="6">
        <f ca="1">IF(AND(Table13[[#This Row],[Year of Movie]]&gt;=2016,Table13[[#This Row],[Year of Movie]]&lt; 2020), 1,0)</f>
        <v>1</v>
      </c>
      <c r="AI72" s="5"/>
      <c r="AJ72" s="6"/>
    </row>
    <row r="73" spans="3:36" x14ac:dyDescent="0.25">
      <c r="C73" s="2">
        <f t="shared" ca="1" si="13"/>
        <v>4</v>
      </c>
      <c r="D73" s="5" t="str">
        <f t="shared" ca="1" si="14"/>
        <v>Horror</v>
      </c>
      <c r="E73" s="5">
        <f t="shared" ca="1" si="15"/>
        <v>4</v>
      </c>
      <c r="F73" s="5" t="str">
        <f t="shared" ca="1" si="16"/>
        <v>Africa</v>
      </c>
      <c r="G73" s="5">
        <f t="shared" ca="1" si="17"/>
        <v>1</v>
      </c>
      <c r="H73" s="5" t="str">
        <f t="shared" ca="1" si="18"/>
        <v>Yes</v>
      </c>
      <c r="I73" s="5">
        <f t="shared" ca="1" si="19"/>
        <v>2007</v>
      </c>
      <c r="J73" s="5"/>
      <c r="K73" s="2"/>
      <c r="L73" s="5">
        <f ca="1">IF(Table13[[#This Row],[Type of Movie]]= "Action",1,0)</f>
        <v>0</v>
      </c>
      <c r="M73" s="5">
        <f ca="1">IF(Table13[[#This Row],[Type of Movie]]= "Drama",1,0)</f>
        <v>0</v>
      </c>
      <c r="N73" s="5">
        <f ca="1">IF(Table13[[#This Row],[Type of Movie]]= "Comedy",1,0)</f>
        <v>0</v>
      </c>
      <c r="O73" s="5">
        <f ca="1">IF(Table13[[#This Row],[Type of Movie]]= "Horror",1,0)</f>
        <v>1</v>
      </c>
      <c r="P73" s="6">
        <f ca="1">IF(Table13[[#This Row],[Type of Movie]]= "Thriller",1,0)</f>
        <v>0</v>
      </c>
      <c r="Q73" s="5"/>
      <c r="R73" s="2"/>
      <c r="S73" s="5">
        <f ca="1">IF(Table13[[#This Row],[Country of Movie]]="America",1,0)</f>
        <v>0</v>
      </c>
      <c r="T73" s="5">
        <f ca="1">IF(Table13[[#This Row],[Country of Movie]]="Europe",1,0)</f>
        <v>0</v>
      </c>
      <c r="U73" s="5">
        <f ca="1">IF(Table13[[#This Row],[Country of Movie]]="Asia",1,0)</f>
        <v>0</v>
      </c>
      <c r="V73" s="5">
        <f ca="1">IF(Table13[[#This Row],[Country of Movie]]="Africa",1,0)</f>
        <v>1</v>
      </c>
      <c r="W73" s="5"/>
      <c r="X73" s="2">
        <f ca="1">IF(Table13[[#This Row],[Popular Actor ]]="Yes",1,0)</f>
        <v>1</v>
      </c>
      <c r="Y73" s="6">
        <f ca="1">IF(Table13[[#This Row],[Popular Actor ]]="No",1,0)</f>
        <v>0</v>
      </c>
      <c r="Z73" s="5"/>
      <c r="AA73" s="5"/>
      <c r="AB73" s="5"/>
      <c r="AC73" s="5"/>
      <c r="AD73" s="2"/>
      <c r="AE73" s="5">
        <f ca="1">IF(AND(Table13[[#This Row],[Year of Movie]]&gt;=2000,Table13[[#This Row],[Year of Movie]]&lt; 2005), 1,0)</f>
        <v>0</v>
      </c>
      <c r="AF73" s="5">
        <f ca="1">IF(AND(Table13[[#This Row],[Year of Movie]]&gt;=2006,Table13[[#This Row],[Year of Movie]]&lt; 2010), 1,0)</f>
        <v>1</v>
      </c>
      <c r="AG73" s="5">
        <f ca="1">IF(AND(Table13[[#This Row],[Year of Movie]]&gt;=2011,Table13[[#This Row],[Year of Movie]]&lt; 2015), 1,0)</f>
        <v>0</v>
      </c>
      <c r="AH73" s="6">
        <f ca="1">IF(AND(Table13[[#This Row],[Year of Movie]]&gt;=2016,Table13[[#This Row],[Year of Movie]]&lt; 2020), 1,0)</f>
        <v>0</v>
      </c>
      <c r="AI73" s="5"/>
      <c r="AJ73" s="6"/>
    </row>
    <row r="74" spans="3:36" x14ac:dyDescent="0.25">
      <c r="C74" s="2">
        <f t="shared" ca="1" si="13"/>
        <v>4</v>
      </c>
      <c r="D74" s="5" t="str">
        <f t="shared" ca="1" si="14"/>
        <v>Horror</v>
      </c>
      <c r="E74" s="5">
        <f t="shared" ca="1" si="15"/>
        <v>1</v>
      </c>
      <c r="F74" s="5" t="str">
        <f t="shared" ca="1" si="16"/>
        <v>America</v>
      </c>
      <c r="G74" s="5">
        <f t="shared" ca="1" si="17"/>
        <v>2</v>
      </c>
      <c r="H74" s="5" t="str">
        <f t="shared" ca="1" si="18"/>
        <v>NO</v>
      </c>
      <c r="I74" s="5">
        <f t="shared" ca="1" si="19"/>
        <v>2004</v>
      </c>
      <c r="J74" s="5"/>
      <c r="K74" s="2"/>
      <c r="L74" s="5">
        <f ca="1">IF(Table13[[#This Row],[Type of Movie]]= "Action",1,0)</f>
        <v>0</v>
      </c>
      <c r="M74" s="5">
        <f ca="1">IF(Table13[[#This Row],[Type of Movie]]= "Drama",1,0)</f>
        <v>0</v>
      </c>
      <c r="N74" s="5">
        <f ca="1">IF(Table13[[#This Row],[Type of Movie]]= "Comedy",1,0)</f>
        <v>0</v>
      </c>
      <c r="O74" s="5">
        <f ca="1">IF(Table13[[#This Row],[Type of Movie]]= "Horror",1,0)</f>
        <v>1</v>
      </c>
      <c r="P74" s="6">
        <f ca="1">IF(Table13[[#This Row],[Type of Movie]]= "Thriller",1,0)</f>
        <v>0</v>
      </c>
      <c r="Q74" s="5"/>
      <c r="R74" s="2"/>
      <c r="S74" s="5">
        <f ca="1">IF(Table13[[#This Row],[Country of Movie]]="America",1,0)</f>
        <v>1</v>
      </c>
      <c r="T74" s="5">
        <f ca="1">IF(Table13[[#This Row],[Country of Movie]]="Europe",1,0)</f>
        <v>0</v>
      </c>
      <c r="U74" s="5">
        <f ca="1">IF(Table13[[#This Row],[Country of Movie]]="Asia",1,0)</f>
        <v>0</v>
      </c>
      <c r="V74" s="5">
        <f ca="1">IF(Table13[[#This Row],[Country of Movie]]="Africa",1,0)</f>
        <v>0</v>
      </c>
      <c r="W74" s="5"/>
      <c r="X74" s="2">
        <f ca="1">IF(Table13[[#This Row],[Popular Actor ]]="Yes",1,0)</f>
        <v>0</v>
      </c>
      <c r="Y74" s="6">
        <f ca="1">IF(Table13[[#This Row],[Popular Actor ]]="No",1,0)</f>
        <v>1</v>
      </c>
      <c r="Z74" s="5"/>
      <c r="AA74" s="5"/>
      <c r="AB74" s="5"/>
      <c r="AC74" s="5"/>
      <c r="AD74" s="2"/>
      <c r="AE74" s="5">
        <f ca="1">IF(AND(Table13[[#This Row],[Year of Movie]]&gt;=2000,Table13[[#This Row],[Year of Movie]]&lt; 2005), 1,0)</f>
        <v>1</v>
      </c>
      <c r="AF74" s="5">
        <f ca="1">IF(AND(Table13[[#This Row],[Year of Movie]]&gt;=2006,Table13[[#This Row],[Year of Movie]]&lt; 2010), 1,0)</f>
        <v>0</v>
      </c>
      <c r="AG74" s="5">
        <f ca="1">IF(AND(Table13[[#This Row],[Year of Movie]]&gt;=2011,Table13[[#This Row],[Year of Movie]]&lt; 2015), 1,0)</f>
        <v>0</v>
      </c>
      <c r="AH74" s="6">
        <f ca="1">IF(AND(Table13[[#This Row],[Year of Movie]]&gt;=2016,Table13[[#This Row],[Year of Movie]]&lt; 2020), 1,0)</f>
        <v>0</v>
      </c>
      <c r="AI74" s="5"/>
      <c r="AJ74" s="6"/>
    </row>
    <row r="75" spans="3:36" x14ac:dyDescent="0.25">
      <c r="C75" s="2">
        <f t="shared" ca="1" si="13"/>
        <v>2</v>
      </c>
      <c r="D75" s="5" t="str">
        <f t="shared" ca="1" si="14"/>
        <v>Drama</v>
      </c>
      <c r="E75" s="5">
        <f t="shared" ca="1" si="15"/>
        <v>3</v>
      </c>
      <c r="F75" s="5" t="str">
        <f t="shared" ca="1" si="16"/>
        <v>Asia</v>
      </c>
      <c r="G75" s="5">
        <f t="shared" ca="1" si="17"/>
        <v>1</v>
      </c>
      <c r="H75" s="5" t="str">
        <f t="shared" ca="1" si="18"/>
        <v>Yes</v>
      </c>
      <c r="I75" s="5">
        <f t="shared" ca="1" si="19"/>
        <v>2000</v>
      </c>
      <c r="J75" s="5"/>
      <c r="K75" s="2"/>
      <c r="L75" s="5">
        <f ca="1">IF(Table13[[#This Row],[Type of Movie]]= "Action",1,0)</f>
        <v>0</v>
      </c>
      <c r="M75" s="5">
        <f ca="1">IF(Table13[[#This Row],[Type of Movie]]= "Drama",1,0)</f>
        <v>1</v>
      </c>
      <c r="N75" s="5">
        <f ca="1">IF(Table13[[#This Row],[Type of Movie]]= "Comedy",1,0)</f>
        <v>0</v>
      </c>
      <c r="O75" s="5">
        <f ca="1">IF(Table13[[#This Row],[Type of Movie]]= "Horror",1,0)</f>
        <v>0</v>
      </c>
      <c r="P75" s="6">
        <f ca="1">IF(Table13[[#This Row],[Type of Movie]]= "Thriller",1,0)</f>
        <v>0</v>
      </c>
      <c r="Q75" s="5"/>
      <c r="R75" s="2"/>
      <c r="S75" s="5">
        <f ca="1">IF(Table13[[#This Row],[Country of Movie]]="America",1,0)</f>
        <v>0</v>
      </c>
      <c r="T75" s="5">
        <f ca="1">IF(Table13[[#This Row],[Country of Movie]]="Europe",1,0)</f>
        <v>0</v>
      </c>
      <c r="U75" s="5">
        <f ca="1">IF(Table13[[#This Row],[Country of Movie]]="Asia",1,0)</f>
        <v>1</v>
      </c>
      <c r="V75" s="5">
        <f ca="1">IF(Table13[[#This Row],[Country of Movie]]="Africa",1,0)</f>
        <v>0</v>
      </c>
      <c r="W75" s="5"/>
      <c r="X75" s="2">
        <f ca="1">IF(Table13[[#This Row],[Popular Actor ]]="Yes",1,0)</f>
        <v>1</v>
      </c>
      <c r="Y75" s="6">
        <f ca="1">IF(Table13[[#This Row],[Popular Actor ]]="No",1,0)</f>
        <v>0</v>
      </c>
      <c r="Z75" s="5"/>
      <c r="AA75" s="5"/>
      <c r="AB75" s="5"/>
      <c r="AC75" s="5"/>
      <c r="AD75" s="2"/>
      <c r="AE75" s="5">
        <f ca="1">IF(AND(Table13[[#This Row],[Year of Movie]]&gt;=2000,Table13[[#This Row],[Year of Movie]]&lt; 2005), 1,0)</f>
        <v>1</v>
      </c>
      <c r="AF75" s="5">
        <f ca="1">IF(AND(Table13[[#This Row],[Year of Movie]]&gt;=2006,Table13[[#This Row],[Year of Movie]]&lt; 2010), 1,0)</f>
        <v>0</v>
      </c>
      <c r="AG75" s="5">
        <f ca="1">IF(AND(Table13[[#This Row],[Year of Movie]]&gt;=2011,Table13[[#This Row],[Year of Movie]]&lt; 2015), 1,0)</f>
        <v>0</v>
      </c>
      <c r="AH75" s="6">
        <f ca="1">IF(AND(Table13[[#This Row],[Year of Movie]]&gt;=2016,Table13[[#This Row],[Year of Movie]]&lt; 2020), 1,0)</f>
        <v>0</v>
      </c>
      <c r="AI75" s="5"/>
      <c r="AJ75" s="6"/>
    </row>
    <row r="76" spans="3:36" x14ac:dyDescent="0.25">
      <c r="C76" s="2">
        <f t="shared" ca="1" si="13"/>
        <v>2</v>
      </c>
      <c r="D76" s="5" t="str">
        <f t="shared" ca="1" si="14"/>
        <v>Drama</v>
      </c>
      <c r="E76" s="5">
        <f t="shared" ca="1" si="15"/>
        <v>4</v>
      </c>
      <c r="F76" s="5" t="str">
        <f t="shared" ca="1" si="16"/>
        <v>Africa</v>
      </c>
      <c r="G76" s="5">
        <f t="shared" ca="1" si="17"/>
        <v>1</v>
      </c>
      <c r="H76" s="5" t="str">
        <f t="shared" ca="1" si="18"/>
        <v>Yes</v>
      </c>
      <c r="I76" s="5">
        <f t="shared" ca="1" si="19"/>
        <v>2010</v>
      </c>
      <c r="J76" s="5"/>
      <c r="K76" s="2"/>
      <c r="L76" s="5">
        <f ca="1">IF(Table13[[#This Row],[Type of Movie]]= "Action",1,0)</f>
        <v>0</v>
      </c>
      <c r="M76" s="5">
        <f ca="1">IF(Table13[[#This Row],[Type of Movie]]= "Drama",1,0)</f>
        <v>1</v>
      </c>
      <c r="N76" s="5">
        <f ca="1">IF(Table13[[#This Row],[Type of Movie]]= "Comedy",1,0)</f>
        <v>0</v>
      </c>
      <c r="O76" s="5">
        <f ca="1">IF(Table13[[#This Row],[Type of Movie]]= "Horror",1,0)</f>
        <v>0</v>
      </c>
      <c r="P76" s="6">
        <f ca="1">IF(Table13[[#This Row],[Type of Movie]]= "Thriller",1,0)</f>
        <v>0</v>
      </c>
      <c r="Q76" s="5"/>
      <c r="R76" s="2"/>
      <c r="S76" s="5">
        <f ca="1">IF(Table13[[#This Row],[Country of Movie]]="America",1,0)</f>
        <v>0</v>
      </c>
      <c r="T76" s="5">
        <f ca="1">IF(Table13[[#This Row],[Country of Movie]]="Europe",1,0)</f>
        <v>0</v>
      </c>
      <c r="U76" s="5">
        <f ca="1">IF(Table13[[#This Row],[Country of Movie]]="Asia",1,0)</f>
        <v>0</v>
      </c>
      <c r="V76" s="5">
        <f ca="1">IF(Table13[[#This Row],[Country of Movie]]="Africa",1,0)</f>
        <v>1</v>
      </c>
      <c r="W76" s="5"/>
      <c r="X76" s="2">
        <f ca="1">IF(Table13[[#This Row],[Popular Actor ]]="Yes",1,0)</f>
        <v>1</v>
      </c>
      <c r="Y76" s="6">
        <f ca="1">IF(Table13[[#This Row],[Popular Actor ]]="No",1,0)</f>
        <v>0</v>
      </c>
      <c r="Z76" s="5"/>
      <c r="AA76" s="5"/>
      <c r="AB76" s="5"/>
      <c r="AC76" s="5"/>
      <c r="AD76" s="2"/>
      <c r="AE76" s="5">
        <f ca="1">IF(AND(Table13[[#This Row],[Year of Movie]]&gt;=2000,Table13[[#This Row],[Year of Movie]]&lt; 2005), 1,0)</f>
        <v>0</v>
      </c>
      <c r="AF76" s="5">
        <f ca="1">IF(AND(Table13[[#This Row],[Year of Movie]]&gt;=2006,Table13[[#This Row],[Year of Movie]]&lt; 2010), 1,0)</f>
        <v>0</v>
      </c>
      <c r="AG76" s="5">
        <f ca="1">IF(AND(Table13[[#This Row],[Year of Movie]]&gt;=2011,Table13[[#This Row],[Year of Movie]]&lt; 2015), 1,0)</f>
        <v>0</v>
      </c>
      <c r="AH76" s="6">
        <f ca="1">IF(AND(Table13[[#This Row],[Year of Movie]]&gt;=2016,Table13[[#This Row],[Year of Movie]]&lt; 2020), 1,0)</f>
        <v>0</v>
      </c>
      <c r="AI76" s="5"/>
      <c r="AJ76" s="6"/>
    </row>
    <row r="77" spans="3:36" x14ac:dyDescent="0.25">
      <c r="C77" s="2">
        <f t="shared" ca="1" si="13"/>
        <v>2</v>
      </c>
      <c r="D77" s="5" t="str">
        <f t="shared" ca="1" si="14"/>
        <v>Drama</v>
      </c>
      <c r="E77" s="5">
        <f t="shared" ca="1" si="15"/>
        <v>1</v>
      </c>
      <c r="F77" s="5" t="str">
        <f t="shared" ca="1" si="16"/>
        <v>America</v>
      </c>
      <c r="G77" s="5">
        <f t="shared" ca="1" si="17"/>
        <v>1</v>
      </c>
      <c r="H77" s="5" t="str">
        <f t="shared" ca="1" si="18"/>
        <v>Yes</v>
      </c>
      <c r="I77" s="5">
        <f t="shared" ca="1" si="19"/>
        <v>2013</v>
      </c>
      <c r="J77" s="5"/>
      <c r="K77" s="2"/>
      <c r="L77" s="5">
        <f ca="1">IF(Table13[[#This Row],[Type of Movie]]= "Action",1,0)</f>
        <v>0</v>
      </c>
      <c r="M77" s="5">
        <f ca="1">IF(Table13[[#This Row],[Type of Movie]]= "Drama",1,0)</f>
        <v>1</v>
      </c>
      <c r="N77" s="5">
        <f ca="1">IF(Table13[[#This Row],[Type of Movie]]= "Comedy",1,0)</f>
        <v>0</v>
      </c>
      <c r="O77" s="5">
        <f ca="1">IF(Table13[[#This Row],[Type of Movie]]= "Horror",1,0)</f>
        <v>0</v>
      </c>
      <c r="P77" s="6">
        <f ca="1">IF(Table13[[#This Row],[Type of Movie]]= "Thriller",1,0)</f>
        <v>0</v>
      </c>
      <c r="Q77" s="5"/>
      <c r="R77" s="2"/>
      <c r="S77" s="5">
        <f ca="1">IF(Table13[[#This Row],[Country of Movie]]="America",1,0)</f>
        <v>1</v>
      </c>
      <c r="T77" s="5">
        <f ca="1">IF(Table13[[#This Row],[Country of Movie]]="Europe",1,0)</f>
        <v>0</v>
      </c>
      <c r="U77" s="5">
        <f ca="1">IF(Table13[[#This Row],[Country of Movie]]="Asia",1,0)</f>
        <v>0</v>
      </c>
      <c r="V77" s="5">
        <f ca="1">IF(Table13[[#This Row],[Country of Movie]]="Africa",1,0)</f>
        <v>0</v>
      </c>
      <c r="W77" s="5"/>
      <c r="X77" s="2">
        <f ca="1">IF(Table13[[#This Row],[Popular Actor ]]="Yes",1,0)</f>
        <v>1</v>
      </c>
      <c r="Y77" s="6">
        <f ca="1">IF(Table13[[#This Row],[Popular Actor ]]="No",1,0)</f>
        <v>0</v>
      </c>
      <c r="Z77" s="5"/>
      <c r="AA77" s="5"/>
      <c r="AB77" s="5"/>
      <c r="AC77" s="5"/>
      <c r="AD77" s="2"/>
      <c r="AE77" s="5">
        <f ca="1">IF(AND(Table13[[#This Row],[Year of Movie]]&gt;=2000,Table13[[#This Row],[Year of Movie]]&lt; 2005), 1,0)</f>
        <v>0</v>
      </c>
      <c r="AF77" s="5">
        <f ca="1">IF(AND(Table13[[#This Row],[Year of Movie]]&gt;=2006,Table13[[#This Row],[Year of Movie]]&lt; 2010), 1,0)</f>
        <v>0</v>
      </c>
      <c r="AG77" s="5">
        <f ca="1">IF(AND(Table13[[#This Row],[Year of Movie]]&gt;=2011,Table13[[#This Row],[Year of Movie]]&lt; 2015), 1,0)</f>
        <v>1</v>
      </c>
      <c r="AH77" s="6">
        <f ca="1">IF(AND(Table13[[#This Row],[Year of Movie]]&gt;=2016,Table13[[#This Row],[Year of Movie]]&lt; 2020), 1,0)</f>
        <v>0</v>
      </c>
      <c r="AI77" s="5"/>
      <c r="AJ77" s="6"/>
    </row>
    <row r="78" spans="3:36" x14ac:dyDescent="0.25">
      <c r="C78" s="2">
        <f t="shared" ca="1" si="13"/>
        <v>2</v>
      </c>
      <c r="D78" s="5" t="str">
        <f t="shared" ca="1" si="14"/>
        <v>Drama</v>
      </c>
      <c r="E78" s="5">
        <f t="shared" ca="1" si="15"/>
        <v>1</v>
      </c>
      <c r="F78" s="5" t="str">
        <f t="shared" ca="1" si="16"/>
        <v>America</v>
      </c>
      <c r="G78" s="5">
        <f t="shared" ca="1" si="17"/>
        <v>1</v>
      </c>
      <c r="H78" s="5" t="str">
        <f t="shared" ca="1" si="18"/>
        <v>Yes</v>
      </c>
      <c r="I78" s="5">
        <f t="shared" ca="1" si="19"/>
        <v>2007</v>
      </c>
      <c r="J78" s="5"/>
      <c r="K78" s="2"/>
      <c r="L78" s="5">
        <f ca="1">IF(Table13[[#This Row],[Type of Movie]]= "Action",1,0)</f>
        <v>0</v>
      </c>
      <c r="M78" s="5">
        <f ca="1">IF(Table13[[#This Row],[Type of Movie]]= "Drama",1,0)</f>
        <v>1</v>
      </c>
      <c r="N78" s="5">
        <f ca="1">IF(Table13[[#This Row],[Type of Movie]]= "Comedy",1,0)</f>
        <v>0</v>
      </c>
      <c r="O78" s="5">
        <f ca="1">IF(Table13[[#This Row],[Type of Movie]]= "Horror",1,0)</f>
        <v>0</v>
      </c>
      <c r="P78" s="6">
        <f ca="1">IF(Table13[[#This Row],[Type of Movie]]= "Thriller",1,0)</f>
        <v>0</v>
      </c>
      <c r="Q78" s="5"/>
      <c r="R78" s="2"/>
      <c r="S78" s="5">
        <f ca="1">IF(Table13[[#This Row],[Country of Movie]]="America",1,0)</f>
        <v>1</v>
      </c>
      <c r="T78" s="5">
        <f ca="1">IF(Table13[[#This Row],[Country of Movie]]="Europe",1,0)</f>
        <v>0</v>
      </c>
      <c r="U78" s="5">
        <f ca="1">IF(Table13[[#This Row],[Country of Movie]]="Asia",1,0)</f>
        <v>0</v>
      </c>
      <c r="V78" s="5">
        <f ca="1">IF(Table13[[#This Row],[Country of Movie]]="Africa",1,0)</f>
        <v>0</v>
      </c>
      <c r="W78" s="5"/>
      <c r="X78" s="2">
        <f ca="1">IF(Table13[[#This Row],[Popular Actor ]]="Yes",1,0)</f>
        <v>1</v>
      </c>
      <c r="Y78" s="6">
        <f ca="1">IF(Table13[[#This Row],[Popular Actor ]]="No",1,0)</f>
        <v>0</v>
      </c>
      <c r="Z78" s="5"/>
      <c r="AA78" s="5"/>
      <c r="AB78" s="5"/>
      <c r="AC78" s="5"/>
      <c r="AD78" s="2"/>
      <c r="AE78" s="5">
        <f ca="1">IF(AND(Table13[[#This Row],[Year of Movie]]&gt;=2000,Table13[[#This Row],[Year of Movie]]&lt; 2005), 1,0)</f>
        <v>0</v>
      </c>
      <c r="AF78" s="5">
        <f ca="1">IF(AND(Table13[[#This Row],[Year of Movie]]&gt;=2006,Table13[[#This Row],[Year of Movie]]&lt; 2010), 1,0)</f>
        <v>1</v>
      </c>
      <c r="AG78" s="5">
        <f ca="1">IF(AND(Table13[[#This Row],[Year of Movie]]&gt;=2011,Table13[[#This Row],[Year of Movie]]&lt; 2015), 1,0)</f>
        <v>0</v>
      </c>
      <c r="AH78" s="6">
        <f ca="1">IF(AND(Table13[[#This Row],[Year of Movie]]&gt;=2016,Table13[[#This Row],[Year of Movie]]&lt; 2020), 1,0)</f>
        <v>0</v>
      </c>
      <c r="AI78" s="5"/>
      <c r="AJ78" s="6"/>
    </row>
    <row r="79" spans="3:36" x14ac:dyDescent="0.25">
      <c r="C79" s="2">
        <f t="shared" ca="1" si="13"/>
        <v>4</v>
      </c>
      <c r="D79" s="5" t="str">
        <f t="shared" ca="1" si="14"/>
        <v>Horror</v>
      </c>
      <c r="E79" s="5">
        <f t="shared" ca="1" si="15"/>
        <v>1</v>
      </c>
      <c r="F79" s="5" t="str">
        <f t="shared" ca="1" si="16"/>
        <v>America</v>
      </c>
      <c r="G79" s="5">
        <f t="shared" ca="1" si="17"/>
        <v>2</v>
      </c>
      <c r="H79" s="5" t="str">
        <f t="shared" ca="1" si="18"/>
        <v>NO</v>
      </c>
      <c r="I79" s="5">
        <f t="shared" ca="1" si="19"/>
        <v>2010</v>
      </c>
      <c r="J79" s="5"/>
      <c r="K79" s="2"/>
      <c r="L79" s="5">
        <f ca="1">IF(Table13[[#This Row],[Type of Movie]]= "Action",1,0)</f>
        <v>0</v>
      </c>
      <c r="M79" s="5">
        <f ca="1">IF(Table13[[#This Row],[Type of Movie]]= "Drama",1,0)</f>
        <v>0</v>
      </c>
      <c r="N79" s="5">
        <f ca="1">IF(Table13[[#This Row],[Type of Movie]]= "Comedy",1,0)</f>
        <v>0</v>
      </c>
      <c r="O79" s="5">
        <f ca="1">IF(Table13[[#This Row],[Type of Movie]]= "Horror",1,0)</f>
        <v>1</v>
      </c>
      <c r="P79" s="6">
        <f ca="1">IF(Table13[[#This Row],[Type of Movie]]= "Thriller",1,0)</f>
        <v>0</v>
      </c>
      <c r="Q79" s="5"/>
      <c r="R79" s="2"/>
      <c r="S79" s="5">
        <f ca="1">IF(Table13[[#This Row],[Country of Movie]]="America",1,0)</f>
        <v>1</v>
      </c>
      <c r="T79" s="5">
        <f ca="1">IF(Table13[[#This Row],[Country of Movie]]="Europe",1,0)</f>
        <v>0</v>
      </c>
      <c r="U79" s="5">
        <f ca="1">IF(Table13[[#This Row],[Country of Movie]]="Asia",1,0)</f>
        <v>0</v>
      </c>
      <c r="V79" s="5">
        <f ca="1">IF(Table13[[#This Row],[Country of Movie]]="Africa",1,0)</f>
        <v>0</v>
      </c>
      <c r="W79" s="5"/>
      <c r="X79" s="2">
        <f ca="1">IF(Table13[[#This Row],[Popular Actor ]]="Yes",1,0)</f>
        <v>0</v>
      </c>
      <c r="Y79" s="6">
        <f ca="1">IF(Table13[[#This Row],[Popular Actor ]]="No",1,0)</f>
        <v>1</v>
      </c>
      <c r="Z79" s="5"/>
      <c r="AA79" s="5"/>
      <c r="AB79" s="5"/>
      <c r="AC79" s="5"/>
      <c r="AD79" s="2"/>
      <c r="AE79" s="5">
        <f ca="1">IF(AND(Table13[[#This Row],[Year of Movie]]&gt;=2000,Table13[[#This Row],[Year of Movie]]&lt; 2005), 1,0)</f>
        <v>0</v>
      </c>
      <c r="AF79" s="5">
        <f ca="1">IF(AND(Table13[[#This Row],[Year of Movie]]&gt;=2006,Table13[[#This Row],[Year of Movie]]&lt; 2010), 1,0)</f>
        <v>0</v>
      </c>
      <c r="AG79" s="5">
        <f ca="1">IF(AND(Table13[[#This Row],[Year of Movie]]&gt;=2011,Table13[[#This Row],[Year of Movie]]&lt; 2015), 1,0)</f>
        <v>0</v>
      </c>
      <c r="AH79" s="6">
        <f ca="1">IF(AND(Table13[[#This Row],[Year of Movie]]&gt;=2016,Table13[[#This Row],[Year of Movie]]&lt; 2020), 1,0)</f>
        <v>0</v>
      </c>
      <c r="AI79" s="5"/>
      <c r="AJ79" s="6"/>
    </row>
    <row r="80" spans="3:36" x14ac:dyDescent="0.25">
      <c r="C80" s="2">
        <f t="shared" ca="1" si="13"/>
        <v>3</v>
      </c>
      <c r="D80" s="5" t="str">
        <f t="shared" ca="1" si="14"/>
        <v xml:space="preserve">Comedy </v>
      </c>
      <c r="E80" s="5">
        <f t="shared" ca="1" si="15"/>
        <v>2</v>
      </c>
      <c r="F80" s="5" t="str">
        <f t="shared" ca="1" si="16"/>
        <v>Europe</v>
      </c>
      <c r="G80" s="5">
        <f t="shared" ca="1" si="17"/>
        <v>1</v>
      </c>
      <c r="H80" s="5" t="str">
        <f t="shared" ca="1" si="18"/>
        <v>Yes</v>
      </c>
      <c r="I80" s="5">
        <f t="shared" ca="1" si="19"/>
        <v>2012</v>
      </c>
      <c r="J80" s="5"/>
      <c r="K80" s="2"/>
      <c r="L80" s="5">
        <f ca="1">IF(Table13[[#This Row],[Type of Movie]]= "Action",1,0)</f>
        <v>0</v>
      </c>
      <c r="M80" s="5">
        <f ca="1">IF(Table13[[#This Row],[Type of Movie]]= "Drama",1,0)</f>
        <v>0</v>
      </c>
      <c r="N80" s="5">
        <f ca="1">IF(Table13[[#This Row],[Type of Movie]]= "Comedy",1,0)</f>
        <v>0</v>
      </c>
      <c r="O80" s="5">
        <f ca="1">IF(Table13[[#This Row],[Type of Movie]]= "Horror",1,0)</f>
        <v>0</v>
      </c>
      <c r="P80" s="6">
        <f ca="1">IF(Table13[[#This Row],[Type of Movie]]= "Thriller",1,0)</f>
        <v>0</v>
      </c>
      <c r="Q80" s="5"/>
      <c r="R80" s="2"/>
      <c r="S80" s="5">
        <f ca="1">IF(Table13[[#This Row],[Country of Movie]]="America",1,0)</f>
        <v>0</v>
      </c>
      <c r="T80" s="5">
        <f ca="1">IF(Table13[[#This Row],[Country of Movie]]="Europe",1,0)</f>
        <v>1</v>
      </c>
      <c r="U80" s="5">
        <f ca="1">IF(Table13[[#This Row],[Country of Movie]]="Asia",1,0)</f>
        <v>0</v>
      </c>
      <c r="V80" s="5">
        <f ca="1">IF(Table13[[#This Row],[Country of Movie]]="Africa",1,0)</f>
        <v>0</v>
      </c>
      <c r="W80" s="5"/>
      <c r="X80" s="2">
        <f ca="1">IF(Table13[[#This Row],[Popular Actor ]]="Yes",1,0)</f>
        <v>1</v>
      </c>
      <c r="Y80" s="6">
        <f ca="1">IF(Table13[[#This Row],[Popular Actor ]]="No",1,0)</f>
        <v>0</v>
      </c>
      <c r="Z80" s="5"/>
      <c r="AA80" s="5"/>
      <c r="AB80" s="5"/>
      <c r="AC80" s="5"/>
      <c r="AD80" s="2"/>
      <c r="AE80" s="5">
        <f ca="1">IF(AND(Table13[[#This Row],[Year of Movie]]&gt;=2000,Table13[[#This Row],[Year of Movie]]&lt; 2005), 1,0)</f>
        <v>0</v>
      </c>
      <c r="AF80" s="5">
        <f ca="1">IF(AND(Table13[[#This Row],[Year of Movie]]&gt;=2006,Table13[[#This Row],[Year of Movie]]&lt; 2010), 1,0)</f>
        <v>0</v>
      </c>
      <c r="AG80" s="5">
        <f ca="1">IF(AND(Table13[[#This Row],[Year of Movie]]&gt;=2011,Table13[[#This Row],[Year of Movie]]&lt; 2015), 1,0)</f>
        <v>1</v>
      </c>
      <c r="AH80" s="6">
        <f ca="1">IF(AND(Table13[[#This Row],[Year of Movie]]&gt;=2016,Table13[[#This Row],[Year of Movie]]&lt; 2020), 1,0)</f>
        <v>0</v>
      </c>
      <c r="AI80" s="5"/>
      <c r="AJ80" s="6"/>
    </row>
    <row r="81" spans="3:36" x14ac:dyDescent="0.25">
      <c r="C81" s="2">
        <f t="shared" ca="1" si="13"/>
        <v>5</v>
      </c>
      <c r="D81" s="5" t="str">
        <f t="shared" ca="1" si="14"/>
        <v>Thriller</v>
      </c>
      <c r="E81" s="5">
        <f t="shared" ca="1" si="15"/>
        <v>3</v>
      </c>
      <c r="F81" s="5" t="str">
        <f t="shared" ca="1" si="16"/>
        <v>Asia</v>
      </c>
      <c r="G81" s="5">
        <f t="shared" ca="1" si="17"/>
        <v>2</v>
      </c>
      <c r="H81" s="5" t="str">
        <f t="shared" ca="1" si="18"/>
        <v>NO</v>
      </c>
      <c r="I81" s="5">
        <f t="shared" ca="1" si="19"/>
        <v>2021</v>
      </c>
      <c r="J81" s="5"/>
      <c r="K81" s="2"/>
      <c r="L81" s="5">
        <f ca="1">IF(Table13[[#This Row],[Type of Movie]]= "Action",1,0)</f>
        <v>0</v>
      </c>
      <c r="M81" s="5">
        <f ca="1">IF(Table13[[#This Row],[Type of Movie]]= "Drama",1,0)</f>
        <v>0</v>
      </c>
      <c r="N81" s="5">
        <f ca="1">IF(Table13[[#This Row],[Type of Movie]]= "Comedy",1,0)</f>
        <v>0</v>
      </c>
      <c r="O81" s="5">
        <f ca="1">IF(Table13[[#This Row],[Type of Movie]]= "Horror",1,0)</f>
        <v>0</v>
      </c>
      <c r="P81" s="6">
        <f ca="1">IF(Table13[[#This Row],[Type of Movie]]= "Thriller",1,0)</f>
        <v>1</v>
      </c>
      <c r="Q81" s="5"/>
      <c r="R81" s="2"/>
      <c r="S81" s="5">
        <f ca="1">IF(Table13[[#This Row],[Country of Movie]]="America",1,0)</f>
        <v>0</v>
      </c>
      <c r="T81" s="5">
        <f ca="1">IF(Table13[[#This Row],[Country of Movie]]="Europe",1,0)</f>
        <v>0</v>
      </c>
      <c r="U81" s="5">
        <f ca="1">IF(Table13[[#This Row],[Country of Movie]]="Asia",1,0)</f>
        <v>1</v>
      </c>
      <c r="V81" s="5">
        <f ca="1">IF(Table13[[#This Row],[Country of Movie]]="Africa",1,0)</f>
        <v>0</v>
      </c>
      <c r="W81" s="5"/>
      <c r="X81" s="2">
        <f ca="1">IF(Table13[[#This Row],[Popular Actor ]]="Yes",1,0)</f>
        <v>0</v>
      </c>
      <c r="Y81" s="6">
        <f ca="1">IF(Table13[[#This Row],[Popular Actor ]]="No",1,0)</f>
        <v>1</v>
      </c>
      <c r="Z81" s="5"/>
      <c r="AA81" s="5"/>
      <c r="AB81" s="5"/>
      <c r="AC81" s="5"/>
      <c r="AD81" s="2"/>
      <c r="AE81" s="5">
        <f ca="1">IF(AND(Table13[[#This Row],[Year of Movie]]&gt;=2000,Table13[[#This Row],[Year of Movie]]&lt; 2005), 1,0)</f>
        <v>0</v>
      </c>
      <c r="AF81" s="5">
        <f ca="1">IF(AND(Table13[[#This Row],[Year of Movie]]&gt;=2006,Table13[[#This Row],[Year of Movie]]&lt; 2010), 1,0)</f>
        <v>0</v>
      </c>
      <c r="AG81" s="5">
        <f ca="1">IF(AND(Table13[[#This Row],[Year of Movie]]&gt;=2011,Table13[[#This Row],[Year of Movie]]&lt; 2015), 1,0)</f>
        <v>0</v>
      </c>
      <c r="AH81" s="6">
        <f ca="1">IF(AND(Table13[[#This Row],[Year of Movie]]&gt;=2016,Table13[[#This Row],[Year of Movie]]&lt; 2020), 1,0)</f>
        <v>0</v>
      </c>
      <c r="AI81" s="5"/>
      <c r="AJ81" s="6"/>
    </row>
    <row r="82" spans="3:36" x14ac:dyDescent="0.25">
      <c r="C82" s="2">
        <f t="shared" ca="1" si="13"/>
        <v>1</v>
      </c>
      <c r="D82" s="5" t="str">
        <f t="shared" ca="1" si="14"/>
        <v>Action</v>
      </c>
      <c r="E82" s="5">
        <f t="shared" ca="1" si="15"/>
        <v>1</v>
      </c>
      <c r="F82" s="5" t="str">
        <f t="shared" ca="1" si="16"/>
        <v>America</v>
      </c>
      <c r="G82" s="5">
        <f t="shared" ca="1" si="17"/>
        <v>1</v>
      </c>
      <c r="H82" s="5" t="str">
        <f t="shared" ca="1" si="18"/>
        <v>Yes</v>
      </c>
      <c r="I82" s="5">
        <f t="shared" ca="1" si="19"/>
        <v>2001</v>
      </c>
      <c r="J82" s="5"/>
      <c r="K82" s="2"/>
      <c r="L82" s="5">
        <f ca="1">IF(Table13[[#This Row],[Type of Movie]]= "Action",1,0)</f>
        <v>1</v>
      </c>
      <c r="M82" s="5">
        <f ca="1">IF(Table13[[#This Row],[Type of Movie]]= "Drama",1,0)</f>
        <v>0</v>
      </c>
      <c r="N82" s="5">
        <f ca="1">IF(Table13[[#This Row],[Type of Movie]]= "Comedy",1,0)</f>
        <v>0</v>
      </c>
      <c r="O82" s="5">
        <f ca="1">IF(Table13[[#This Row],[Type of Movie]]= "Horror",1,0)</f>
        <v>0</v>
      </c>
      <c r="P82" s="6">
        <f ca="1">IF(Table13[[#This Row],[Type of Movie]]= "Thriller",1,0)</f>
        <v>0</v>
      </c>
      <c r="Q82" s="5"/>
      <c r="R82" s="2"/>
      <c r="S82" s="5">
        <f ca="1">IF(Table13[[#This Row],[Country of Movie]]="America",1,0)</f>
        <v>1</v>
      </c>
      <c r="T82" s="5">
        <f ca="1">IF(Table13[[#This Row],[Country of Movie]]="Europe",1,0)</f>
        <v>0</v>
      </c>
      <c r="U82" s="5">
        <f ca="1">IF(Table13[[#This Row],[Country of Movie]]="Asia",1,0)</f>
        <v>0</v>
      </c>
      <c r="V82" s="5">
        <f ca="1">IF(Table13[[#This Row],[Country of Movie]]="Africa",1,0)</f>
        <v>0</v>
      </c>
      <c r="W82" s="5"/>
      <c r="X82" s="2">
        <f ca="1">IF(Table13[[#This Row],[Popular Actor ]]="Yes",1,0)</f>
        <v>1</v>
      </c>
      <c r="Y82" s="6">
        <f ca="1">IF(Table13[[#This Row],[Popular Actor ]]="No",1,0)</f>
        <v>0</v>
      </c>
      <c r="Z82" s="5"/>
      <c r="AA82" s="5"/>
      <c r="AB82" s="5"/>
      <c r="AC82" s="5"/>
      <c r="AD82" s="2"/>
      <c r="AE82" s="5">
        <f ca="1">IF(AND(Table13[[#This Row],[Year of Movie]]&gt;=2000,Table13[[#This Row],[Year of Movie]]&lt; 2005), 1,0)</f>
        <v>1</v>
      </c>
      <c r="AF82" s="5">
        <f ca="1">IF(AND(Table13[[#This Row],[Year of Movie]]&gt;=2006,Table13[[#This Row],[Year of Movie]]&lt; 2010), 1,0)</f>
        <v>0</v>
      </c>
      <c r="AG82" s="5">
        <f ca="1">IF(AND(Table13[[#This Row],[Year of Movie]]&gt;=2011,Table13[[#This Row],[Year of Movie]]&lt; 2015), 1,0)</f>
        <v>0</v>
      </c>
      <c r="AH82" s="6">
        <f ca="1">IF(AND(Table13[[#This Row],[Year of Movie]]&gt;=2016,Table13[[#This Row],[Year of Movie]]&lt; 2020), 1,0)</f>
        <v>0</v>
      </c>
      <c r="AI82" s="5"/>
      <c r="AJ82" s="6"/>
    </row>
    <row r="83" spans="3:36" x14ac:dyDescent="0.25">
      <c r="C83" s="2">
        <f t="shared" ca="1" si="13"/>
        <v>5</v>
      </c>
      <c r="D83" s="5" t="str">
        <f t="shared" ca="1" si="14"/>
        <v>Thriller</v>
      </c>
      <c r="E83" s="5">
        <f t="shared" ca="1" si="15"/>
        <v>2</v>
      </c>
      <c r="F83" s="5" t="str">
        <f t="shared" ca="1" si="16"/>
        <v>Europe</v>
      </c>
      <c r="G83" s="5">
        <f t="shared" ca="1" si="17"/>
        <v>2</v>
      </c>
      <c r="H83" s="5" t="str">
        <f t="shared" ca="1" si="18"/>
        <v>NO</v>
      </c>
      <c r="I83" s="5">
        <f t="shared" ca="1" si="19"/>
        <v>2018</v>
      </c>
      <c r="J83" s="5"/>
      <c r="K83" s="2"/>
      <c r="L83" s="5">
        <f ca="1">IF(Table13[[#This Row],[Type of Movie]]= "Action",1,0)</f>
        <v>0</v>
      </c>
      <c r="M83" s="5">
        <f ca="1">IF(Table13[[#This Row],[Type of Movie]]= "Drama",1,0)</f>
        <v>0</v>
      </c>
      <c r="N83" s="5">
        <f ca="1">IF(Table13[[#This Row],[Type of Movie]]= "Comedy",1,0)</f>
        <v>0</v>
      </c>
      <c r="O83" s="5">
        <f ca="1">IF(Table13[[#This Row],[Type of Movie]]= "Horror",1,0)</f>
        <v>0</v>
      </c>
      <c r="P83" s="6">
        <f ca="1">IF(Table13[[#This Row],[Type of Movie]]= "Thriller",1,0)</f>
        <v>1</v>
      </c>
      <c r="Q83" s="5"/>
      <c r="R83" s="2"/>
      <c r="S83" s="5">
        <f ca="1">IF(Table13[[#This Row],[Country of Movie]]="America",1,0)</f>
        <v>0</v>
      </c>
      <c r="T83" s="5">
        <f ca="1">IF(Table13[[#This Row],[Country of Movie]]="Europe",1,0)</f>
        <v>1</v>
      </c>
      <c r="U83" s="5">
        <f ca="1">IF(Table13[[#This Row],[Country of Movie]]="Asia",1,0)</f>
        <v>0</v>
      </c>
      <c r="V83" s="5">
        <f ca="1">IF(Table13[[#This Row],[Country of Movie]]="Africa",1,0)</f>
        <v>0</v>
      </c>
      <c r="W83" s="5"/>
      <c r="X83" s="2">
        <f ca="1">IF(Table13[[#This Row],[Popular Actor ]]="Yes",1,0)</f>
        <v>0</v>
      </c>
      <c r="Y83" s="6">
        <f ca="1">IF(Table13[[#This Row],[Popular Actor ]]="No",1,0)</f>
        <v>1</v>
      </c>
      <c r="Z83" s="5"/>
      <c r="AA83" s="5"/>
      <c r="AB83" s="5"/>
      <c r="AC83" s="5"/>
      <c r="AD83" s="2"/>
      <c r="AE83" s="5">
        <f ca="1">IF(AND(Table13[[#This Row],[Year of Movie]]&gt;=2000,Table13[[#This Row],[Year of Movie]]&lt; 2005), 1,0)</f>
        <v>0</v>
      </c>
      <c r="AF83" s="5">
        <f ca="1">IF(AND(Table13[[#This Row],[Year of Movie]]&gt;=2006,Table13[[#This Row],[Year of Movie]]&lt; 2010), 1,0)</f>
        <v>0</v>
      </c>
      <c r="AG83" s="5">
        <f ca="1">IF(AND(Table13[[#This Row],[Year of Movie]]&gt;=2011,Table13[[#This Row],[Year of Movie]]&lt; 2015), 1,0)</f>
        <v>0</v>
      </c>
      <c r="AH83" s="6">
        <f ca="1">IF(AND(Table13[[#This Row],[Year of Movie]]&gt;=2016,Table13[[#This Row],[Year of Movie]]&lt; 2020), 1,0)</f>
        <v>1</v>
      </c>
      <c r="AI83" s="5"/>
      <c r="AJ83" s="6"/>
    </row>
    <row r="84" spans="3:36" x14ac:dyDescent="0.25">
      <c r="C84" s="2">
        <f t="shared" ca="1" si="13"/>
        <v>5</v>
      </c>
      <c r="D84" s="5" t="str">
        <f t="shared" ca="1" si="14"/>
        <v>Thriller</v>
      </c>
      <c r="E84" s="5">
        <f t="shared" ca="1" si="15"/>
        <v>4</v>
      </c>
      <c r="F84" s="5" t="str">
        <f t="shared" ca="1" si="16"/>
        <v>Africa</v>
      </c>
      <c r="G84" s="5">
        <f t="shared" ca="1" si="17"/>
        <v>1</v>
      </c>
      <c r="H84" s="5" t="str">
        <f t="shared" ca="1" si="18"/>
        <v>Yes</v>
      </c>
      <c r="I84" s="5">
        <f t="shared" ca="1" si="19"/>
        <v>2010</v>
      </c>
      <c r="J84" s="5"/>
      <c r="K84" s="2"/>
      <c r="L84" s="5">
        <f ca="1">IF(Table13[[#This Row],[Type of Movie]]= "Action",1,0)</f>
        <v>0</v>
      </c>
      <c r="M84" s="5">
        <f ca="1">IF(Table13[[#This Row],[Type of Movie]]= "Drama",1,0)</f>
        <v>0</v>
      </c>
      <c r="N84" s="5">
        <f ca="1">IF(Table13[[#This Row],[Type of Movie]]= "Comedy",1,0)</f>
        <v>0</v>
      </c>
      <c r="O84" s="5">
        <f ca="1">IF(Table13[[#This Row],[Type of Movie]]= "Horror",1,0)</f>
        <v>0</v>
      </c>
      <c r="P84" s="6">
        <f ca="1">IF(Table13[[#This Row],[Type of Movie]]= "Thriller",1,0)</f>
        <v>1</v>
      </c>
      <c r="Q84" s="5"/>
      <c r="R84" s="2"/>
      <c r="S84" s="5">
        <f ca="1">IF(Table13[[#This Row],[Country of Movie]]="America",1,0)</f>
        <v>0</v>
      </c>
      <c r="T84" s="5">
        <f ca="1">IF(Table13[[#This Row],[Country of Movie]]="Europe",1,0)</f>
        <v>0</v>
      </c>
      <c r="U84" s="5">
        <f ca="1">IF(Table13[[#This Row],[Country of Movie]]="Asia",1,0)</f>
        <v>0</v>
      </c>
      <c r="V84" s="5">
        <f ca="1">IF(Table13[[#This Row],[Country of Movie]]="Africa",1,0)</f>
        <v>1</v>
      </c>
      <c r="W84" s="5"/>
      <c r="X84" s="2">
        <f ca="1">IF(Table13[[#This Row],[Popular Actor ]]="Yes",1,0)</f>
        <v>1</v>
      </c>
      <c r="Y84" s="6">
        <f ca="1">IF(Table13[[#This Row],[Popular Actor ]]="No",1,0)</f>
        <v>0</v>
      </c>
      <c r="Z84" s="5"/>
      <c r="AA84" s="5"/>
      <c r="AB84" s="5"/>
      <c r="AC84" s="5"/>
      <c r="AD84" s="2"/>
      <c r="AE84" s="5">
        <f ca="1">IF(AND(Table13[[#This Row],[Year of Movie]]&gt;=2000,Table13[[#This Row],[Year of Movie]]&lt; 2005), 1,0)</f>
        <v>0</v>
      </c>
      <c r="AF84" s="5">
        <f ca="1">IF(AND(Table13[[#This Row],[Year of Movie]]&gt;=2006,Table13[[#This Row],[Year of Movie]]&lt; 2010), 1,0)</f>
        <v>0</v>
      </c>
      <c r="AG84" s="5">
        <f ca="1">IF(AND(Table13[[#This Row],[Year of Movie]]&gt;=2011,Table13[[#This Row],[Year of Movie]]&lt; 2015), 1,0)</f>
        <v>0</v>
      </c>
      <c r="AH84" s="6">
        <f ca="1">IF(AND(Table13[[#This Row],[Year of Movie]]&gt;=2016,Table13[[#This Row],[Year of Movie]]&lt; 2020), 1,0)</f>
        <v>0</v>
      </c>
      <c r="AI84" s="5"/>
      <c r="AJ84" s="6"/>
    </row>
    <row r="85" spans="3:36" x14ac:dyDescent="0.25">
      <c r="C85" s="2">
        <f t="shared" ca="1" si="13"/>
        <v>1</v>
      </c>
      <c r="D85" s="5" t="str">
        <f t="shared" ca="1" si="14"/>
        <v>Action</v>
      </c>
      <c r="E85" s="5">
        <f t="shared" ca="1" si="15"/>
        <v>1</v>
      </c>
      <c r="F85" s="5" t="str">
        <f t="shared" ca="1" si="16"/>
        <v>America</v>
      </c>
      <c r="G85" s="5">
        <f t="shared" ca="1" si="17"/>
        <v>2</v>
      </c>
      <c r="H85" s="5" t="str">
        <f t="shared" ca="1" si="18"/>
        <v>NO</v>
      </c>
      <c r="I85" s="5">
        <f t="shared" ca="1" si="19"/>
        <v>2020</v>
      </c>
      <c r="J85" s="5"/>
      <c r="K85" s="2"/>
      <c r="L85" s="5">
        <f ca="1">IF(Table13[[#This Row],[Type of Movie]]= "Action",1,0)</f>
        <v>1</v>
      </c>
      <c r="M85" s="5">
        <f ca="1">IF(Table13[[#This Row],[Type of Movie]]= "Drama",1,0)</f>
        <v>0</v>
      </c>
      <c r="N85" s="5">
        <f ca="1">IF(Table13[[#This Row],[Type of Movie]]= "Comedy",1,0)</f>
        <v>0</v>
      </c>
      <c r="O85" s="5">
        <f ca="1">IF(Table13[[#This Row],[Type of Movie]]= "Horror",1,0)</f>
        <v>0</v>
      </c>
      <c r="P85" s="6">
        <f ca="1">IF(Table13[[#This Row],[Type of Movie]]= "Thriller",1,0)</f>
        <v>0</v>
      </c>
      <c r="Q85" s="5"/>
      <c r="R85" s="2"/>
      <c r="S85" s="5">
        <f ca="1">IF(Table13[[#This Row],[Country of Movie]]="America",1,0)</f>
        <v>1</v>
      </c>
      <c r="T85" s="5">
        <f ca="1">IF(Table13[[#This Row],[Country of Movie]]="Europe",1,0)</f>
        <v>0</v>
      </c>
      <c r="U85" s="5">
        <f ca="1">IF(Table13[[#This Row],[Country of Movie]]="Asia",1,0)</f>
        <v>0</v>
      </c>
      <c r="V85" s="5">
        <f ca="1">IF(Table13[[#This Row],[Country of Movie]]="Africa",1,0)</f>
        <v>0</v>
      </c>
      <c r="W85" s="5"/>
      <c r="X85" s="2">
        <f ca="1">IF(Table13[[#This Row],[Popular Actor ]]="Yes",1,0)</f>
        <v>0</v>
      </c>
      <c r="Y85" s="6">
        <f ca="1">IF(Table13[[#This Row],[Popular Actor ]]="No",1,0)</f>
        <v>1</v>
      </c>
      <c r="Z85" s="5"/>
      <c r="AA85" s="5"/>
      <c r="AB85" s="5"/>
      <c r="AC85" s="5"/>
      <c r="AD85" s="2"/>
      <c r="AE85" s="5">
        <f ca="1">IF(AND(Table13[[#This Row],[Year of Movie]]&gt;=2000,Table13[[#This Row],[Year of Movie]]&lt; 2005), 1,0)</f>
        <v>0</v>
      </c>
      <c r="AF85" s="5">
        <f ca="1">IF(AND(Table13[[#This Row],[Year of Movie]]&gt;=2006,Table13[[#This Row],[Year of Movie]]&lt; 2010), 1,0)</f>
        <v>0</v>
      </c>
      <c r="AG85" s="5">
        <f ca="1">IF(AND(Table13[[#This Row],[Year of Movie]]&gt;=2011,Table13[[#This Row],[Year of Movie]]&lt; 2015), 1,0)</f>
        <v>0</v>
      </c>
      <c r="AH85" s="6">
        <f ca="1">IF(AND(Table13[[#This Row],[Year of Movie]]&gt;=2016,Table13[[#This Row],[Year of Movie]]&lt; 2020), 1,0)</f>
        <v>0</v>
      </c>
      <c r="AI85" s="5"/>
      <c r="AJ85" s="6"/>
    </row>
    <row r="86" spans="3:36" x14ac:dyDescent="0.25">
      <c r="C86" s="2">
        <f t="shared" ca="1" si="13"/>
        <v>4</v>
      </c>
      <c r="D86" s="5" t="str">
        <f t="shared" ca="1" si="14"/>
        <v>Horror</v>
      </c>
      <c r="E86" s="5">
        <f t="shared" ca="1" si="15"/>
        <v>2</v>
      </c>
      <c r="F86" s="5" t="str">
        <f t="shared" ca="1" si="16"/>
        <v>Europe</v>
      </c>
      <c r="G86" s="5">
        <f t="shared" ca="1" si="17"/>
        <v>1</v>
      </c>
      <c r="H86" s="5" t="str">
        <f t="shared" ca="1" si="18"/>
        <v>Yes</v>
      </c>
      <c r="I86" s="5">
        <f t="shared" ca="1" si="19"/>
        <v>2009</v>
      </c>
      <c r="J86" s="5"/>
      <c r="K86" s="2"/>
      <c r="L86" s="5">
        <f ca="1">IF(Table13[[#This Row],[Type of Movie]]= "Action",1,0)</f>
        <v>0</v>
      </c>
      <c r="M86" s="5">
        <f ca="1">IF(Table13[[#This Row],[Type of Movie]]= "Drama",1,0)</f>
        <v>0</v>
      </c>
      <c r="N86" s="5">
        <f ca="1">IF(Table13[[#This Row],[Type of Movie]]= "Comedy",1,0)</f>
        <v>0</v>
      </c>
      <c r="O86" s="5">
        <f ca="1">IF(Table13[[#This Row],[Type of Movie]]= "Horror",1,0)</f>
        <v>1</v>
      </c>
      <c r="P86" s="6">
        <f ca="1">IF(Table13[[#This Row],[Type of Movie]]= "Thriller",1,0)</f>
        <v>0</v>
      </c>
      <c r="Q86" s="5"/>
      <c r="R86" s="2"/>
      <c r="S86" s="5">
        <f ca="1">IF(Table13[[#This Row],[Country of Movie]]="America",1,0)</f>
        <v>0</v>
      </c>
      <c r="T86" s="5">
        <f ca="1">IF(Table13[[#This Row],[Country of Movie]]="Europe",1,0)</f>
        <v>1</v>
      </c>
      <c r="U86" s="5">
        <f ca="1">IF(Table13[[#This Row],[Country of Movie]]="Asia",1,0)</f>
        <v>0</v>
      </c>
      <c r="V86" s="5">
        <f ca="1">IF(Table13[[#This Row],[Country of Movie]]="Africa",1,0)</f>
        <v>0</v>
      </c>
      <c r="W86" s="5"/>
      <c r="X86" s="2">
        <f ca="1">IF(Table13[[#This Row],[Popular Actor ]]="Yes",1,0)</f>
        <v>1</v>
      </c>
      <c r="Y86" s="6">
        <f ca="1">IF(Table13[[#This Row],[Popular Actor ]]="No",1,0)</f>
        <v>0</v>
      </c>
      <c r="Z86" s="5"/>
      <c r="AA86" s="5"/>
      <c r="AB86" s="5"/>
      <c r="AC86" s="5"/>
      <c r="AD86" s="2"/>
      <c r="AE86" s="5">
        <f ca="1">IF(AND(Table13[[#This Row],[Year of Movie]]&gt;=2000,Table13[[#This Row],[Year of Movie]]&lt; 2005), 1,0)</f>
        <v>0</v>
      </c>
      <c r="AF86" s="5">
        <f ca="1">IF(AND(Table13[[#This Row],[Year of Movie]]&gt;=2006,Table13[[#This Row],[Year of Movie]]&lt; 2010), 1,0)</f>
        <v>1</v>
      </c>
      <c r="AG86" s="5">
        <f ca="1">IF(AND(Table13[[#This Row],[Year of Movie]]&gt;=2011,Table13[[#This Row],[Year of Movie]]&lt; 2015), 1,0)</f>
        <v>0</v>
      </c>
      <c r="AH86" s="6">
        <f ca="1">IF(AND(Table13[[#This Row],[Year of Movie]]&gt;=2016,Table13[[#This Row],[Year of Movie]]&lt; 2020), 1,0)</f>
        <v>0</v>
      </c>
      <c r="AI86" s="5"/>
      <c r="AJ86" s="6"/>
    </row>
    <row r="87" spans="3:36" x14ac:dyDescent="0.25">
      <c r="C87" s="2">
        <f t="shared" ca="1" si="13"/>
        <v>1</v>
      </c>
      <c r="D87" s="5" t="str">
        <f t="shared" ca="1" si="14"/>
        <v>Action</v>
      </c>
      <c r="E87" s="5">
        <f t="shared" ca="1" si="15"/>
        <v>4</v>
      </c>
      <c r="F87" s="5" t="str">
        <f t="shared" ca="1" si="16"/>
        <v>Africa</v>
      </c>
      <c r="G87" s="5">
        <f t="shared" ca="1" si="17"/>
        <v>1</v>
      </c>
      <c r="H87" s="5" t="str">
        <f t="shared" ca="1" si="18"/>
        <v>Yes</v>
      </c>
      <c r="I87" s="5">
        <f t="shared" ca="1" si="19"/>
        <v>2020</v>
      </c>
      <c r="J87" s="5"/>
      <c r="K87" s="2"/>
      <c r="L87" s="5">
        <f ca="1">IF(Table13[[#This Row],[Type of Movie]]= "Action",1,0)</f>
        <v>1</v>
      </c>
      <c r="M87" s="5">
        <f ca="1">IF(Table13[[#This Row],[Type of Movie]]= "Drama",1,0)</f>
        <v>0</v>
      </c>
      <c r="N87" s="5">
        <f ca="1">IF(Table13[[#This Row],[Type of Movie]]= "Comedy",1,0)</f>
        <v>0</v>
      </c>
      <c r="O87" s="5">
        <f ca="1">IF(Table13[[#This Row],[Type of Movie]]= "Horror",1,0)</f>
        <v>0</v>
      </c>
      <c r="P87" s="6">
        <f ca="1">IF(Table13[[#This Row],[Type of Movie]]= "Thriller",1,0)</f>
        <v>0</v>
      </c>
      <c r="Q87" s="5"/>
      <c r="R87" s="2"/>
      <c r="S87" s="5">
        <f ca="1">IF(Table13[[#This Row],[Country of Movie]]="America",1,0)</f>
        <v>0</v>
      </c>
      <c r="T87" s="5">
        <f ca="1">IF(Table13[[#This Row],[Country of Movie]]="Europe",1,0)</f>
        <v>0</v>
      </c>
      <c r="U87" s="5">
        <f ca="1">IF(Table13[[#This Row],[Country of Movie]]="Asia",1,0)</f>
        <v>0</v>
      </c>
      <c r="V87" s="5">
        <f ca="1">IF(Table13[[#This Row],[Country of Movie]]="Africa",1,0)</f>
        <v>1</v>
      </c>
      <c r="W87" s="5"/>
      <c r="X87" s="2">
        <f ca="1">IF(Table13[[#This Row],[Popular Actor ]]="Yes",1,0)</f>
        <v>1</v>
      </c>
      <c r="Y87" s="6">
        <f ca="1">IF(Table13[[#This Row],[Popular Actor ]]="No",1,0)</f>
        <v>0</v>
      </c>
      <c r="Z87" s="5"/>
      <c r="AA87" s="5"/>
      <c r="AB87" s="5"/>
      <c r="AC87" s="5"/>
      <c r="AD87" s="2"/>
      <c r="AE87" s="5">
        <f ca="1">IF(AND(Table13[[#This Row],[Year of Movie]]&gt;=2000,Table13[[#This Row],[Year of Movie]]&lt; 2005), 1,0)</f>
        <v>0</v>
      </c>
      <c r="AF87" s="5">
        <f ca="1">IF(AND(Table13[[#This Row],[Year of Movie]]&gt;=2006,Table13[[#This Row],[Year of Movie]]&lt; 2010), 1,0)</f>
        <v>0</v>
      </c>
      <c r="AG87" s="5">
        <f ca="1">IF(AND(Table13[[#This Row],[Year of Movie]]&gt;=2011,Table13[[#This Row],[Year of Movie]]&lt; 2015), 1,0)</f>
        <v>0</v>
      </c>
      <c r="AH87" s="6">
        <f ca="1">IF(AND(Table13[[#This Row],[Year of Movie]]&gt;=2016,Table13[[#This Row],[Year of Movie]]&lt; 2020), 1,0)</f>
        <v>0</v>
      </c>
      <c r="AI87" s="5"/>
      <c r="AJ87" s="6"/>
    </row>
    <row r="88" spans="3:36" x14ac:dyDescent="0.25">
      <c r="C88" s="2">
        <f t="shared" ca="1" si="13"/>
        <v>1</v>
      </c>
      <c r="D88" s="5" t="str">
        <f t="shared" ca="1" si="14"/>
        <v>Action</v>
      </c>
      <c r="E88" s="5">
        <f t="shared" ca="1" si="15"/>
        <v>1</v>
      </c>
      <c r="F88" s="5" t="str">
        <f t="shared" ca="1" si="16"/>
        <v>America</v>
      </c>
      <c r="G88" s="5">
        <f t="shared" ca="1" si="17"/>
        <v>2</v>
      </c>
      <c r="H88" s="5" t="str">
        <f t="shared" ca="1" si="18"/>
        <v>NO</v>
      </c>
      <c r="I88" s="5">
        <f t="shared" ca="1" si="19"/>
        <v>2011</v>
      </c>
      <c r="J88" s="5"/>
      <c r="K88" s="2"/>
      <c r="L88" s="5">
        <f ca="1">IF(Table13[[#This Row],[Type of Movie]]= "Action",1,0)</f>
        <v>1</v>
      </c>
      <c r="M88" s="5">
        <f ca="1">IF(Table13[[#This Row],[Type of Movie]]= "Drama",1,0)</f>
        <v>0</v>
      </c>
      <c r="N88" s="5">
        <f ca="1">IF(Table13[[#This Row],[Type of Movie]]= "Comedy",1,0)</f>
        <v>0</v>
      </c>
      <c r="O88" s="5">
        <f ca="1">IF(Table13[[#This Row],[Type of Movie]]= "Horror",1,0)</f>
        <v>0</v>
      </c>
      <c r="P88" s="6">
        <f ca="1">IF(Table13[[#This Row],[Type of Movie]]= "Thriller",1,0)</f>
        <v>0</v>
      </c>
      <c r="Q88" s="5"/>
      <c r="R88" s="2"/>
      <c r="S88" s="5">
        <f ca="1">IF(Table13[[#This Row],[Country of Movie]]="America",1,0)</f>
        <v>1</v>
      </c>
      <c r="T88" s="5">
        <f ca="1">IF(Table13[[#This Row],[Country of Movie]]="Europe",1,0)</f>
        <v>0</v>
      </c>
      <c r="U88" s="5">
        <f ca="1">IF(Table13[[#This Row],[Country of Movie]]="Asia",1,0)</f>
        <v>0</v>
      </c>
      <c r="V88" s="5">
        <f ca="1">IF(Table13[[#This Row],[Country of Movie]]="Africa",1,0)</f>
        <v>0</v>
      </c>
      <c r="W88" s="5"/>
      <c r="X88" s="2">
        <f ca="1">IF(Table13[[#This Row],[Popular Actor ]]="Yes",1,0)</f>
        <v>0</v>
      </c>
      <c r="Y88" s="6">
        <f ca="1">IF(Table13[[#This Row],[Popular Actor ]]="No",1,0)</f>
        <v>1</v>
      </c>
      <c r="Z88" s="5"/>
      <c r="AA88" s="5"/>
      <c r="AB88" s="5"/>
      <c r="AC88" s="5"/>
      <c r="AD88" s="2"/>
      <c r="AE88" s="5">
        <f ca="1">IF(AND(Table13[[#This Row],[Year of Movie]]&gt;=2000,Table13[[#This Row],[Year of Movie]]&lt; 2005), 1,0)</f>
        <v>0</v>
      </c>
      <c r="AF88" s="5">
        <f ca="1">IF(AND(Table13[[#This Row],[Year of Movie]]&gt;=2006,Table13[[#This Row],[Year of Movie]]&lt; 2010), 1,0)</f>
        <v>0</v>
      </c>
      <c r="AG88" s="5">
        <f ca="1">IF(AND(Table13[[#This Row],[Year of Movie]]&gt;=2011,Table13[[#This Row],[Year of Movie]]&lt; 2015), 1,0)</f>
        <v>1</v>
      </c>
      <c r="AH88" s="6">
        <f ca="1">IF(AND(Table13[[#This Row],[Year of Movie]]&gt;=2016,Table13[[#This Row],[Year of Movie]]&lt; 2020), 1,0)</f>
        <v>0</v>
      </c>
      <c r="AI88" s="5"/>
      <c r="AJ88" s="6"/>
    </row>
    <row r="89" spans="3:36" x14ac:dyDescent="0.25">
      <c r="C89" s="2">
        <f t="shared" ca="1" si="13"/>
        <v>1</v>
      </c>
      <c r="D89" s="5" t="str">
        <f t="shared" ca="1" si="14"/>
        <v>Action</v>
      </c>
      <c r="E89" s="5">
        <f t="shared" ca="1" si="15"/>
        <v>4</v>
      </c>
      <c r="F89" s="5" t="str">
        <f t="shared" ca="1" si="16"/>
        <v>Africa</v>
      </c>
      <c r="G89" s="5">
        <f t="shared" ca="1" si="17"/>
        <v>2</v>
      </c>
      <c r="H89" s="5" t="str">
        <f t="shared" ca="1" si="18"/>
        <v>NO</v>
      </c>
      <c r="I89" s="5">
        <f t="shared" ca="1" si="19"/>
        <v>2021</v>
      </c>
      <c r="J89" s="5"/>
      <c r="K89" s="2"/>
      <c r="L89" s="5">
        <f ca="1">IF(Table13[[#This Row],[Type of Movie]]= "Action",1,0)</f>
        <v>1</v>
      </c>
      <c r="M89" s="5">
        <f ca="1">IF(Table13[[#This Row],[Type of Movie]]= "Drama",1,0)</f>
        <v>0</v>
      </c>
      <c r="N89" s="5">
        <f ca="1">IF(Table13[[#This Row],[Type of Movie]]= "Comedy",1,0)</f>
        <v>0</v>
      </c>
      <c r="O89" s="5">
        <f ca="1">IF(Table13[[#This Row],[Type of Movie]]= "Horror",1,0)</f>
        <v>0</v>
      </c>
      <c r="P89" s="6">
        <f ca="1">IF(Table13[[#This Row],[Type of Movie]]= "Thriller",1,0)</f>
        <v>0</v>
      </c>
      <c r="Q89" s="5"/>
      <c r="R89" s="2"/>
      <c r="S89" s="5">
        <f ca="1">IF(Table13[[#This Row],[Country of Movie]]="America",1,0)</f>
        <v>0</v>
      </c>
      <c r="T89" s="5">
        <f ca="1">IF(Table13[[#This Row],[Country of Movie]]="Europe",1,0)</f>
        <v>0</v>
      </c>
      <c r="U89" s="5">
        <f ca="1">IF(Table13[[#This Row],[Country of Movie]]="Asia",1,0)</f>
        <v>0</v>
      </c>
      <c r="V89" s="5">
        <f ca="1">IF(Table13[[#This Row],[Country of Movie]]="Africa",1,0)</f>
        <v>1</v>
      </c>
      <c r="W89" s="5"/>
      <c r="X89" s="2">
        <f ca="1">IF(Table13[[#This Row],[Popular Actor ]]="Yes",1,0)</f>
        <v>0</v>
      </c>
      <c r="Y89" s="6">
        <f ca="1">IF(Table13[[#This Row],[Popular Actor ]]="No",1,0)</f>
        <v>1</v>
      </c>
      <c r="Z89" s="5"/>
      <c r="AA89" s="5"/>
      <c r="AB89" s="5"/>
      <c r="AC89" s="5"/>
      <c r="AD89" s="2"/>
      <c r="AE89" s="5">
        <f ca="1">IF(AND(Table13[[#This Row],[Year of Movie]]&gt;=2000,Table13[[#This Row],[Year of Movie]]&lt; 2005), 1,0)</f>
        <v>0</v>
      </c>
      <c r="AF89" s="5">
        <f ca="1">IF(AND(Table13[[#This Row],[Year of Movie]]&gt;=2006,Table13[[#This Row],[Year of Movie]]&lt; 2010), 1,0)</f>
        <v>0</v>
      </c>
      <c r="AG89" s="5">
        <f ca="1">IF(AND(Table13[[#This Row],[Year of Movie]]&gt;=2011,Table13[[#This Row],[Year of Movie]]&lt; 2015), 1,0)</f>
        <v>0</v>
      </c>
      <c r="AH89" s="6">
        <f ca="1">IF(AND(Table13[[#This Row],[Year of Movie]]&gt;=2016,Table13[[#This Row],[Year of Movie]]&lt; 2020), 1,0)</f>
        <v>0</v>
      </c>
      <c r="AI89" s="5"/>
      <c r="AJ89" s="6"/>
    </row>
    <row r="90" spans="3:36" x14ac:dyDescent="0.25">
      <c r="C90" s="2">
        <f t="shared" ca="1" si="13"/>
        <v>4</v>
      </c>
      <c r="D90" s="5" t="str">
        <f t="shared" ca="1" si="14"/>
        <v>Horror</v>
      </c>
      <c r="E90" s="5">
        <f t="shared" ca="1" si="15"/>
        <v>3</v>
      </c>
      <c r="F90" s="5" t="str">
        <f t="shared" ca="1" si="16"/>
        <v>Asia</v>
      </c>
      <c r="G90" s="5">
        <f t="shared" ca="1" si="17"/>
        <v>1</v>
      </c>
      <c r="H90" s="5" t="str">
        <f t="shared" ca="1" si="18"/>
        <v>Yes</v>
      </c>
      <c r="I90" s="5">
        <f t="shared" ca="1" si="19"/>
        <v>2001</v>
      </c>
      <c r="J90" s="5"/>
      <c r="K90" s="2"/>
      <c r="L90" s="5">
        <f ca="1">IF(Table13[[#This Row],[Type of Movie]]= "Action",1,0)</f>
        <v>0</v>
      </c>
      <c r="M90" s="5">
        <f ca="1">IF(Table13[[#This Row],[Type of Movie]]= "Drama",1,0)</f>
        <v>0</v>
      </c>
      <c r="N90" s="5">
        <f ca="1">IF(Table13[[#This Row],[Type of Movie]]= "Comedy",1,0)</f>
        <v>0</v>
      </c>
      <c r="O90" s="5">
        <f ca="1">IF(Table13[[#This Row],[Type of Movie]]= "Horror",1,0)</f>
        <v>1</v>
      </c>
      <c r="P90" s="6">
        <f ca="1">IF(Table13[[#This Row],[Type of Movie]]= "Thriller",1,0)</f>
        <v>0</v>
      </c>
      <c r="Q90" s="5"/>
      <c r="R90" s="2"/>
      <c r="S90" s="5">
        <f ca="1">IF(Table13[[#This Row],[Country of Movie]]="America",1,0)</f>
        <v>0</v>
      </c>
      <c r="T90" s="5">
        <f ca="1">IF(Table13[[#This Row],[Country of Movie]]="Europe",1,0)</f>
        <v>0</v>
      </c>
      <c r="U90" s="5">
        <f ca="1">IF(Table13[[#This Row],[Country of Movie]]="Asia",1,0)</f>
        <v>1</v>
      </c>
      <c r="V90" s="5">
        <f ca="1">IF(Table13[[#This Row],[Country of Movie]]="Africa",1,0)</f>
        <v>0</v>
      </c>
      <c r="W90" s="5"/>
      <c r="X90" s="2">
        <f ca="1">IF(Table13[[#This Row],[Popular Actor ]]="Yes",1,0)</f>
        <v>1</v>
      </c>
      <c r="Y90" s="6">
        <f ca="1">IF(Table13[[#This Row],[Popular Actor ]]="No",1,0)</f>
        <v>0</v>
      </c>
      <c r="Z90" s="5"/>
      <c r="AA90" s="5"/>
      <c r="AB90" s="5"/>
      <c r="AC90" s="5"/>
      <c r="AD90" s="2"/>
      <c r="AE90" s="5">
        <f ca="1">IF(AND(Table13[[#This Row],[Year of Movie]]&gt;=2000,Table13[[#This Row],[Year of Movie]]&lt; 2005), 1,0)</f>
        <v>1</v>
      </c>
      <c r="AF90" s="5">
        <f ca="1">IF(AND(Table13[[#This Row],[Year of Movie]]&gt;=2006,Table13[[#This Row],[Year of Movie]]&lt; 2010), 1,0)</f>
        <v>0</v>
      </c>
      <c r="AG90" s="5">
        <f ca="1">IF(AND(Table13[[#This Row],[Year of Movie]]&gt;=2011,Table13[[#This Row],[Year of Movie]]&lt; 2015), 1,0)</f>
        <v>0</v>
      </c>
      <c r="AH90" s="6">
        <f ca="1">IF(AND(Table13[[#This Row],[Year of Movie]]&gt;=2016,Table13[[#This Row],[Year of Movie]]&lt; 2020), 1,0)</f>
        <v>0</v>
      </c>
      <c r="AI90" s="5"/>
      <c r="AJ90" s="6"/>
    </row>
    <row r="91" spans="3:36" x14ac:dyDescent="0.25">
      <c r="C91" s="2">
        <f t="shared" ca="1" si="13"/>
        <v>4</v>
      </c>
      <c r="D91" s="5" t="str">
        <f t="shared" ca="1" si="14"/>
        <v>Horror</v>
      </c>
      <c r="E91" s="5">
        <f t="shared" ca="1" si="15"/>
        <v>4</v>
      </c>
      <c r="F91" s="5" t="str">
        <f t="shared" ca="1" si="16"/>
        <v>Africa</v>
      </c>
      <c r="G91" s="5">
        <f t="shared" ca="1" si="17"/>
        <v>1</v>
      </c>
      <c r="H91" s="5" t="str">
        <f t="shared" ca="1" si="18"/>
        <v>Yes</v>
      </c>
      <c r="I91" s="5">
        <f t="shared" ca="1" si="19"/>
        <v>2007</v>
      </c>
      <c r="J91" s="5"/>
      <c r="K91" s="2"/>
      <c r="L91" s="5">
        <f ca="1">IF(Table13[[#This Row],[Type of Movie]]= "Action",1,0)</f>
        <v>0</v>
      </c>
      <c r="M91" s="5">
        <f ca="1">IF(Table13[[#This Row],[Type of Movie]]= "Drama",1,0)</f>
        <v>0</v>
      </c>
      <c r="N91" s="5">
        <f ca="1">IF(Table13[[#This Row],[Type of Movie]]= "Comedy",1,0)</f>
        <v>0</v>
      </c>
      <c r="O91" s="5">
        <f ca="1">IF(Table13[[#This Row],[Type of Movie]]= "Horror",1,0)</f>
        <v>1</v>
      </c>
      <c r="P91" s="6">
        <f ca="1">IF(Table13[[#This Row],[Type of Movie]]= "Thriller",1,0)</f>
        <v>0</v>
      </c>
      <c r="Q91" s="5"/>
      <c r="R91" s="2"/>
      <c r="S91" s="5">
        <f ca="1">IF(Table13[[#This Row],[Country of Movie]]="America",1,0)</f>
        <v>0</v>
      </c>
      <c r="T91" s="5">
        <f ca="1">IF(Table13[[#This Row],[Country of Movie]]="Europe",1,0)</f>
        <v>0</v>
      </c>
      <c r="U91" s="5">
        <f ca="1">IF(Table13[[#This Row],[Country of Movie]]="Asia",1,0)</f>
        <v>0</v>
      </c>
      <c r="V91" s="5">
        <f ca="1">IF(Table13[[#This Row],[Country of Movie]]="Africa",1,0)</f>
        <v>1</v>
      </c>
      <c r="W91" s="5"/>
      <c r="X91" s="2">
        <f ca="1">IF(Table13[[#This Row],[Popular Actor ]]="Yes",1,0)</f>
        <v>1</v>
      </c>
      <c r="Y91" s="6">
        <f ca="1">IF(Table13[[#This Row],[Popular Actor ]]="No",1,0)</f>
        <v>0</v>
      </c>
      <c r="Z91" s="5"/>
      <c r="AA91" s="5"/>
      <c r="AB91" s="5"/>
      <c r="AC91" s="5"/>
      <c r="AD91" s="2"/>
      <c r="AE91" s="5">
        <f ca="1">IF(AND(Table13[[#This Row],[Year of Movie]]&gt;=2000,Table13[[#This Row],[Year of Movie]]&lt; 2005), 1,0)</f>
        <v>0</v>
      </c>
      <c r="AF91" s="5">
        <f ca="1">IF(AND(Table13[[#This Row],[Year of Movie]]&gt;=2006,Table13[[#This Row],[Year of Movie]]&lt; 2010), 1,0)</f>
        <v>1</v>
      </c>
      <c r="AG91" s="5">
        <f ca="1">IF(AND(Table13[[#This Row],[Year of Movie]]&gt;=2011,Table13[[#This Row],[Year of Movie]]&lt; 2015), 1,0)</f>
        <v>0</v>
      </c>
      <c r="AH91" s="6">
        <f ca="1">IF(AND(Table13[[#This Row],[Year of Movie]]&gt;=2016,Table13[[#This Row],[Year of Movie]]&lt; 2020), 1,0)</f>
        <v>0</v>
      </c>
      <c r="AI91" s="5"/>
      <c r="AJ91" s="6"/>
    </row>
    <row r="92" spans="3:36" x14ac:dyDescent="0.25">
      <c r="C92" s="2">
        <f t="shared" ca="1" si="13"/>
        <v>1</v>
      </c>
      <c r="D92" s="5" t="str">
        <f t="shared" ca="1" si="14"/>
        <v>Action</v>
      </c>
      <c r="E92" s="5">
        <f t="shared" ca="1" si="15"/>
        <v>1</v>
      </c>
      <c r="F92" s="5" t="str">
        <f t="shared" ca="1" si="16"/>
        <v>America</v>
      </c>
      <c r="G92" s="5">
        <f t="shared" ca="1" si="17"/>
        <v>2</v>
      </c>
      <c r="H92" s="5" t="str">
        <f t="shared" ca="1" si="18"/>
        <v>NO</v>
      </c>
      <c r="I92" s="5">
        <f t="shared" ca="1" si="19"/>
        <v>2011</v>
      </c>
      <c r="J92" s="5"/>
      <c r="K92" s="2"/>
      <c r="L92" s="5">
        <f ca="1">IF(Table13[[#This Row],[Type of Movie]]= "Action",1,0)</f>
        <v>1</v>
      </c>
      <c r="M92" s="5">
        <f ca="1">IF(Table13[[#This Row],[Type of Movie]]= "Drama",1,0)</f>
        <v>0</v>
      </c>
      <c r="N92" s="5">
        <f ca="1">IF(Table13[[#This Row],[Type of Movie]]= "Comedy",1,0)</f>
        <v>0</v>
      </c>
      <c r="O92" s="5">
        <f ca="1">IF(Table13[[#This Row],[Type of Movie]]= "Horror",1,0)</f>
        <v>0</v>
      </c>
      <c r="P92" s="6">
        <f ca="1">IF(Table13[[#This Row],[Type of Movie]]= "Thriller",1,0)</f>
        <v>0</v>
      </c>
      <c r="Q92" s="5"/>
      <c r="R92" s="2"/>
      <c r="S92" s="5">
        <f ca="1">IF(Table13[[#This Row],[Country of Movie]]="America",1,0)</f>
        <v>1</v>
      </c>
      <c r="T92" s="5">
        <f ca="1">IF(Table13[[#This Row],[Country of Movie]]="Europe",1,0)</f>
        <v>0</v>
      </c>
      <c r="U92" s="5">
        <f ca="1">IF(Table13[[#This Row],[Country of Movie]]="Asia",1,0)</f>
        <v>0</v>
      </c>
      <c r="V92" s="5">
        <f ca="1">IF(Table13[[#This Row],[Country of Movie]]="Africa",1,0)</f>
        <v>0</v>
      </c>
      <c r="W92" s="5"/>
      <c r="X92" s="2">
        <f ca="1">IF(Table13[[#This Row],[Popular Actor ]]="Yes",1,0)</f>
        <v>0</v>
      </c>
      <c r="Y92" s="6">
        <f ca="1">IF(Table13[[#This Row],[Popular Actor ]]="No",1,0)</f>
        <v>1</v>
      </c>
      <c r="Z92" s="5"/>
      <c r="AA92" s="5"/>
      <c r="AB92" s="5"/>
      <c r="AC92" s="5"/>
      <c r="AD92" s="2"/>
      <c r="AE92" s="5">
        <f ca="1">IF(AND(Table13[[#This Row],[Year of Movie]]&gt;=2000,Table13[[#This Row],[Year of Movie]]&lt; 2005), 1,0)</f>
        <v>0</v>
      </c>
      <c r="AF92" s="5">
        <f ca="1">IF(AND(Table13[[#This Row],[Year of Movie]]&gt;=2006,Table13[[#This Row],[Year of Movie]]&lt; 2010), 1,0)</f>
        <v>0</v>
      </c>
      <c r="AG92" s="5">
        <f ca="1">IF(AND(Table13[[#This Row],[Year of Movie]]&gt;=2011,Table13[[#This Row],[Year of Movie]]&lt; 2015), 1,0)</f>
        <v>1</v>
      </c>
      <c r="AH92" s="6">
        <f ca="1">IF(AND(Table13[[#This Row],[Year of Movie]]&gt;=2016,Table13[[#This Row],[Year of Movie]]&lt; 2020), 1,0)</f>
        <v>0</v>
      </c>
      <c r="AI92" s="5"/>
      <c r="AJ92" s="6"/>
    </row>
    <row r="93" spans="3:36" ht="15.75" thickBot="1" x14ac:dyDescent="0.3">
      <c r="C93" s="2">
        <f t="shared" ca="1" si="13"/>
        <v>3</v>
      </c>
      <c r="D93" s="5" t="str">
        <f t="shared" ca="1" si="14"/>
        <v xml:space="preserve">Comedy </v>
      </c>
      <c r="E93" s="5">
        <f t="shared" ca="1" si="15"/>
        <v>3</v>
      </c>
      <c r="F93" s="5" t="str">
        <f t="shared" ca="1" si="16"/>
        <v>Asia</v>
      </c>
      <c r="G93" s="5">
        <f t="shared" ca="1" si="17"/>
        <v>1</v>
      </c>
      <c r="H93" s="5" t="str">
        <f t="shared" ca="1" si="18"/>
        <v>Yes</v>
      </c>
      <c r="I93" s="5">
        <f t="shared" ca="1" si="19"/>
        <v>2017</v>
      </c>
      <c r="J93" s="5"/>
      <c r="K93" s="2"/>
      <c r="L93" s="5">
        <f ca="1">IF(Table13[[#This Row],[Type of Movie]]= "Action",1,0)</f>
        <v>0</v>
      </c>
      <c r="M93" s="5">
        <f ca="1">IF(Table13[[#This Row],[Type of Movie]]= "Drama",1,0)</f>
        <v>0</v>
      </c>
      <c r="N93" s="5">
        <f ca="1">IF(Table13[[#This Row],[Type of Movie]]= "Comedy",1,0)</f>
        <v>0</v>
      </c>
      <c r="O93" s="5">
        <f ca="1">IF(Table13[[#This Row],[Type of Movie]]= "Horror",1,0)</f>
        <v>0</v>
      </c>
      <c r="P93" s="6">
        <f ca="1">IF(Table13[[#This Row],[Type of Movie]]= "Thriller",1,0)</f>
        <v>0</v>
      </c>
      <c r="Q93" s="5"/>
      <c r="R93" s="2"/>
      <c r="S93" s="5">
        <f ca="1">IF(Table13[[#This Row],[Country of Movie]]="America",1,0)</f>
        <v>0</v>
      </c>
      <c r="T93" s="5">
        <f ca="1">IF(Table13[[#This Row],[Country of Movie]]="Europe",1,0)</f>
        <v>0</v>
      </c>
      <c r="U93" s="5">
        <f ca="1">IF(Table13[[#This Row],[Country of Movie]]="Asia",1,0)</f>
        <v>1</v>
      </c>
      <c r="V93" s="5">
        <f ca="1">IF(Table13[[#This Row],[Country of Movie]]="Africa",1,0)</f>
        <v>0</v>
      </c>
      <c r="W93" s="5"/>
      <c r="X93" s="2">
        <f ca="1">IF(Table13[[#This Row],[Popular Actor ]]="Yes",1,0)</f>
        <v>1</v>
      </c>
      <c r="Y93" s="6">
        <f ca="1">IF(Table13[[#This Row],[Popular Actor ]]="No",1,0)</f>
        <v>0</v>
      </c>
      <c r="Z93" s="5"/>
      <c r="AA93" s="5"/>
      <c r="AB93" s="5"/>
      <c r="AC93" s="5"/>
      <c r="AD93" s="2"/>
      <c r="AE93" s="5">
        <f ca="1">IF(AND(Table13[[#This Row],[Year of Movie]]&gt;=2000,Table13[[#This Row],[Year of Movie]]&lt; 2005), 1,0)</f>
        <v>0</v>
      </c>
      <c r="AF93" s="5">
        <f ca="1">IF(AND(Table13[[#This Row],[Year of Movie]]&gt;=2006,Table13[[#This Row],[Year of Movie]]&lt; 2010), 1,0)</f>
        <v>0</v>
      </c>
      <c r="AG93" s="5">
        <f ca="1">IF(AND(Table13[[#This Row],[Year of Movie]]&gt;=2011,Table13[[#This Row],[Year of Movie]]&lt; 2015), 1,0)</f>
        <v>0</v>
      </c>
      <c r="AH93" s="6">
        <f ca="1">IF(AND(Table13[[#This Row],[Year of Movie]]&gt;=2016,Table13[[#This Row],[Year of Movie]]&lt; 2020), 1,0)</f>
        <v>1</v>
      </c>
      <c r="AI93" s="5"/>
      <c r="AJ93" s="6"/>
    </row>
    <row r="94" spans="3:36" ht="15.75" thickBot="1" x14ac:dyDescent="0.3">
      <c r="C94" s="2"/>
      <c r="D94" s="5"/>
      <c r="E94" s="5"/>
      <c r="F94" s="5"/>
      <c r="G94" s="5"/>
      <c r="H94" s="5"/>
      <c r="I94" s="5"/>
      <c r="J94" s="5"/>
      <c r="K94" s="11" t="s">
        <v>18</v>
      </c>
      <c r="L94" s="16">
        <f ca="1">SUM(L59:L93)</f>
        <v>8</v>
      </c>
      <c r="M94" s="16">
        <f t="shared" ref="M94" ca="1" si="20">SUM(M59:M93)</f>
        <v>8</v>
      </c>
      <c r="N94" s="16">
        <f t="shared" ref="N94" ca="1" si="21">SUM(N59:N93)</f>
        <v>0</v>
      </c>
      <c r="O94" s="16">
        <f t="shared" ref="O94" ca="1" si="22">SUM(O59:O93)</f>
        <v>7</v>
      </c>
      <c r="P94" s="17">
        <f t="shared" ref="P94" ca="1" si="23">SUM(P59:P93)</f>
        <v>6</v>
      </c>
      <c r="Q94" s="5"/>
      <c r="R94" s="11" t="s">
        <v>21</v>
      </c>
      <c r="S94" s="16">
        <f ca="1">SUM(S59:S93)</f>
        <v>13</v>
      </c>
      <c r="T94" s="16">
        <f t="shared" ref="T94" ca="1" si="24">SUM(T59:T93)</f>
        <v>8</v>
      </c>
      <c r="U94" s="16">
        <f t="shared" ref="U94" ca="1" si="25">SUM(U59:U93)</f>
        <v>4</v>
      </c>
      <c r="V94" s="16">
        <f t="shared" ref="V94" ca="1" si="26">SUM(V59:V93)</f>
        <v>10</v>
      </c>
      <c r="W94" s="16"/>
      <c r="X94" s="11">
        <f t="shared" ref="X94" ca="1" si="27">SUM(X59:X93)</f>
        <v>24</v>
      </c>
      <c r="Y94" s="17">
        <f t="shared" ref="Y94" ca="1" si="28">SUM(Y59:Y93)</f>
        <v>11</v>
      </c>
      <c r="Z94" s="5"/>
      <c r="AA94" s="5"/>
      <c r="AB94" s="5"/>
      <c r="AC94" s="5"/>
      <c r="AD94" s="11" t="s">
        <v>29</v>
      </c>
      <c r="AE94" s="17">
        <f t="shared" ref="AE94" ca="1" si="29">SUM(AE59:AE93)</f>
        <v>5</v>
      </c>
      <c r="AF94" s="17">
        <f t="shared" ref="AF94" ca="1" si="30">SUM(AF59:AF93)</f>
        <v>6</v>
      </c>
      <c r="AG94" s="17">
        <f t="shared" ref="AG94" ca="1" si="31">SUM(AG59:AG93)</f>
        <v>6</v>
      </c>
      <c r="AH94" s="17">
        <f t="shared" ref="AH94" ca="1" si="32">SUM(AH59:AH93)</f>
        <v>7</v>
      </c>
      <c r="AI94" s="5"/>
      <c r="AJ94" s="6"/>
    </row>
    <row r="95" spans="3:36" x14ac:dyDescent="0.25">
      <c r="C95" s="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6"/>
    </row>
    <row r="96" spans="3:36" x14ac:dyDescent="0.25">
      <c r="C96" s="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>
        <f ca="1">X94</f>
        <v>24</v>
      </c>
      <c r="Y96" s="5" t="str">
        <f>X58</f>
        <v>Yes</v>
      </c>
      <c r="Z96" s="5">
        <f ca="1">MAX(X96:X97)</f>
        <v>24</v>
      </c>
      <c r="AB96" s="5"/>
      <c r="AC96" s="5"/>
      <c r="AD96" s="5"/>
      <c r="AE96" s="5"/>
      <c r="AF96" s="5"/>
      <c r="AG96" s="5"/>
      <c r="AH96" s="5"/>
      <c r="AI96" s="5"/>
      <c r="AJ96" s="6"/>
    </row>
    <row r="97" spans="3:36" x14ac:dyDescent="0.25">
      <c r="C97" s="2"/>
      <c r="D97" s="5"/>
      <c r="E97" s="5"/>
      <c r="F97" s="5"/>
      <c r="G97" s="5"/>
      <c r="H97" s="5"/>
      <c r="I97" s="5"/>
      <c r="J97" s="5"/>
      <c r="K97" s="5">
        <f ca="1">L94</f>
        <v>8</v>
      </c>
      <c r="L97" s="5" t="str">
        <f>L58</f>
        <v>Action</v>
      </c>
      <c r="M97" s="5">
        <f ca="1">MAX(K97:K101)</f>
        <v>8</v>
      </c>
      <c r="N97" s="5"/>
      <c r="O97" s="5"/>
      <c r="P97" s="5"/>
      <c r="Q97" s="5"/>
      <c r="R97" s="5">
        <f ca="1">S94</f>
        <v>13</v>
      </c>
      <c r="S97" s="5" t="str">
        <f>S58</f>
        <v>America</v>
      </c>
      <c r="T97" s="5">
        <f ca="1">MAX(R97:R100)</f>
        <v>13</v>
      </c>
      <c r="U97" s="5"/>
      <c r="V97" s="5"/>
      <c r="W97" s="5"/>
      <c r="X97" s="5">
        <f ca="1">Y94</f>
        <v>11</v>
      </c>
      <c r="Y97" s="5" t="str">
        <f>Y58</f>
        <v>No</v>
      </c>
      <c r="Z97" s="5"/>
      <c r="AA97" s="5"/>
      <c r="AB97" s="5"/>
      <c r="AC97" s="5"/>
      <c r="AD97" s="5">
        <f ca="1">AE94</f>
        <v>5</v>
      </c>
      <c r="AE97" s="5" t="str">
        <f>AE58</f>
        <v>From 2000 to 2005</v>
      </c>
      <c r="AF97" s="5"/>
      <c r="AG97" s="5">
        <f ca="1">MAX(AD97:AD100)</f>
        <v>7</v>
      </c>
      <c r="AH97" s="5"/>
      <c r="AI97" s="5"/>
      <c r="AJ97" s="6"/>
    </row>
    <row r="98" spans="3:36" x14ac:dyDescent="0.25">
      <c r="C98" s="2"/>
      <c r="D98" s="5"/>
      <c r="E98" s="5"/>
      <c r="F98" s="5"/>
      <c r="G98" s="5"/>
      <c r="H98" s="5"/>
      <c r="I98" s="5"/>
      <c r="J98" s="5"/>
      <c r="K98" s="5">
        <f ca="1">M94</f>
        <v>8</v>
      </c>
      <c r="L98" s="5" t="str">
        <f>M58</f>
        <v>Drama</v>
      </c>
      <c r="M98" s="5"/>
      <c r="N98" s="5"/>
      <c r="P98" s="5"/>
      <c r="Q98" s="5"/>
      <c r="R98" s="5">
        <f ca="1">T94</f>
        <v>8</v>
      </c>
      <c r="S98" s="5" t="str">
        <f>T58</f>
        <v>Europe</v>
      </c>
      <c r="T98" s="5"/>
      <c r="U98" s="5"/>
      <c r="W98" s="5"/>
      <c r="X98" s="5"/>
      <c r="Y98" s="5"/>
      <c r="Z98" s="5"/>
      <c r="AA98" s="5"/>
      <c r="AB98" s="5"/>
      <c r="AC98" s="5"/>
      <c r="AD98" s="5">
        <f ca="1">AF94</f>
        <v>6</v>
      </c>
      <c r="AE98" s="5" t="str">
        <f>AF58</f>
        <v>From 2006 to 2010</v>
      </c>
      <c r="AF98" s="5"/>
      <c r="AG98" s="5"/>
      <c r="AH98" s="5"/>
      <c r="AI98" s="5"/>
      <c r="AJ98" s="6"/>
    </row>
    <row r="99" spans="3:36" x14ac:dyDescent="0.25">
      <c r="C99" s="2"/>
      <c r="D99" s="5"/>
      <c r="E99" s="5"/>
      <c r="F99" s="29" t="s">
        <v>34</v>
      </c>
      <c r="G99" s="30"/>
      <c r="H99" s="30"/>
      <c r="I99" s="30"/>
      <c r="J99" s="5"/>
      <c r="K99" s="5">
        <f ca="1">N94</f>
        <v>0</v>
      </c>
      <c r="L99" s="5" t="str">
        <f>N58</f>
        <v xml:space="preserve">Comedy </v>
      </c>
      <c r="M99" s="5"/>
      <c r="N99" s="5"/>
      <c r="O99" s="28" t="str">
        <f ca="1">VLOOKUP(M97,K97:L101,2)</f>
        <v>Thriller</v>
      </c>
      <c r="P99" s="5"/>
      <c r="Q99" s="5"/>
      <c r="R99" s="5">
        <f ca="1">U94</f>
        <v>4</v>
      </c>
      <c r="S99" s="5" t="str">
        <f>U58</f>
        <v>Asia</v>
      </c>
      <c r="T99" s="5"/>
      <c r="U99" s="5"/>
      <c r="V99" s="28" t="str">
        <f ca="1">VLOOKUP(T97,R97:S100,2)</f>
        <v>Africa</v>
      </c>
      <c r="W99" s="5"/>
      <c r="X99" s="5"/>
      <c r="Y99" s="5"/>
      <c r="Z99" s="5"/>
      <c r="AA99" s="28" t="str">
        <f ca="1">VLOOKUP(Z96,X96:Y97,2)</f>
        <v>Yes</v>
      </c>
      <c r="AB99" s="5"/>
      <c r="AC99" s="5"/>
      <c r="AD99" s="5">
        <f ca="1">AG94</f>
        <v>6</v>
      </c>
      <c r="AE99" s="5" t="str">
        <f>AG58</f>
        <v>From 2011 to 2015</v>
      </c>
      <c r="AF99" s="5"/>
      <c r="AG99" s="5"/>
      <c r="AH99" s="28" t="str">
        <f ca="1">VLOOKUP(AG97,AD97:AE100,2)</f>
        <v>From 2016 to 2020</v>
      </c>
      <c r="AI99" s="5"/>
      <c r="AJ99" s="6"/>
    </row>
    <row r="100" spans="3:36" x14ac:dyDescent="0.25">
      <c r="C100" s="2"/>
      <c r="D100" s="5"/>
      <c r="E100" s="5"/>
      <c r="F100" s="30"/>
      <c r="G100" s="30"/>
      <c r="H100" s="30"/>
      <c r="I100" s="30"/>
      <c r="J100" s="5"/>
      <c r="K100" s="5">
        <f ca="1">O94</f>
        <v>7</v>
      </c>
      <c r="L100" s="5" t="str">
        <f>O58</f>
        <v>Horror</v>
      </c>
      <c r="M100" s="5"/>
      <c r="N100" s="5"/>
      <c r="O100" s="5"/>
      <c r="P100" s="5"/>
      <c r="Q100" s="5"/>
      <c r="R100" s="5">
        <f ca="1">V94</f>
        <v>10</v>
      </c>
      <c r="S100" s="5" t="str">
        <f>V58</f>
        <v>Africa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>
        <f ca="1">AH94</f>
        <v>7</v>
      </c>
      <c r="AE100" s="5" t="str">
        <f>AH58</f>
        <v>From 2016 to 2020</v>
      </c>
      <c r="AF100" s="5"/>
      <c r="AG100" s="5"/>
      <c r="AH100" s="5"/>
      <c r="AI100" s="5"/>
      <c r="AJ100" s="6"/>
    </row>
    <row r="101" spans="3:36" x14ac:dyDescent="0.25">
      <c r="C101" s="2"/>
      <c r="D101" s="5"/>
      <c r="E101" s="5"/>
      <c r="F101" s="5"/>
      <c r="G101" s="5"/>
      <c r="H101" s="5"/>
      <c r="I101" s="5"/>
      <c r="J101" s="5"/>
      <c r="K101" s="5">
        <f ca="1">P94</f>
        <v>6</v>
      </c>
      <c r="L101" s="5" t="str">
        <f>P58</f>
        <v>Thriller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6"/>
    </row>
    <row r="102" spans="3:36" x14ac:dyDescent="0.25">
      <c r="C102" s="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6"/>
    </row>
    <row r="103" spans="3:36" ht="15.75" thickBot="1" x14ac:dyDescent="0.3"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9"/>
    </row>
    <row r="106" spans="3:36" ht="15.75" thickBot="1" x14ac:dyDescent="0.3"/>
    <row r="107" spans="3:36" x14ac:dyDescent="0.25">
      <c r="C107" s="1"/>
      <c r="D107" s="22"/>
      <c r="E107" s="22"/>
      <c r="F107" s="22"/>
      <c r="G107" s="22"/>
      <c r="H107" s="22"/>
      <c r="I107" s="22"/>
      <c r="J107" s="22"/>
      <c r="K107" s="22"/>
      <c r="L107" s="22"/>
      <c r="M107" s="27" t="s">
        <v>35</v>
      </c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3"/>
    </row>
    <row r="108" spans="3:36" ht="15.75" thickBot="1" x14ac:dyDescent="0.3">
      <c r="C108" s="2"/>
      <c r="D108" s="5"/>
      <c r="E108" s="5"/>
      <c r="F108" s="5"/>
      <c r="G108" s="5"/>
      <c r="H108" s="5"/>
      <c r="I108" s="5"/>
      <c r="J108" s="5"/>
      <c r="K108" s="5"/>
      <c r="L108" s="5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6"/>
    </row>
    <row r="109" spans="3:36" ht="15.75" thickBot="1" x14ac:dyDescent="0.3">
      <c r="C109" s="2"/>
      <c r="D109" s="5"/>
      <c r="E109" s="5"/>
      <c r="F109" s="5"/>
      <c r="G109" s="5"/>
      <c r="H109" s="5"/>
      <c r="I109" s="5"/>
      <c r="J109" s="5"/>
      <c r="K109" s="11"/>
      <c r="L109" s="12" t="s">
        <v>19</v>
      </c>
      <c r="M109" s="12"/>
      <c r="N109" s="12"/>
      <c r="O109" s="12"/>
      <c r="P109" s="13"/>
      <c r="Q109" s="10"/>
      <c r="R109" s="11"/>
      <c r="S109" s="12" t="s">
        <v>20</v>
      </c>
      <c r="T109" s="12"/>
      <c r="U109" s="12"/>
      <c r="V109" s="12"/>
      <c r="W109" s="12"/>
      <c r="X109" s="19" t="s">
        <v>24</v>
      </c>
      <c r="Y109" s="13"/>
      <c r="Z109" s="10"/>
      <c r="AA109" s="10"/>
      <c r="AB109" s="10"/>
      <c r="AC109" s="10"/>
      <c r="AD109" s="19" t="s">
        <v>30</v>
      </c>
      <c r="AE109" s="12"/>
      <c r="AF109" s="12"/>
      <c r="AG109" s="12"/>
      <c r="AH109" s="13"/>
      <c r="AI109" s="10"/>
      <c r="AJ109" s="24"/>
    </row>
    <row r="110" spans="3:36" ht="15.75" thickBot="1" x14ac:dyDescent="0.3">
      <c r="C110" s="2" t="s">
        <v>15</v>
      </c>
      <c r="D110" s="5" t="s">
        <v>0</v>
      </c>
      <c r="E110" s="5" t="s">
        <v>16</v>
      </c>
      <c r="F110" s="5" t="s">
        <v>1</v>
      </c>
      <c r="G110" s="5" t="s">
        <v>17</v>
      </c>
      <c r="H110" s="5" t="s">
        <v>2</v>
      </c>
      <c r="I110" s="5" t="s">
        <v>3</v>
      </c>
      <c r="J110" s="5"/>
      <c r="K110" s="11"/>
      <c r="L110" s="14" t="s">
        <v>5</v>
      </c>
      <c r="M110" s="14" t="s">
        <v>6</v>
      </c>
      <c r="N110" s="14" t="s">
        <v>7</v>
      </c>
      <c r="O110" s="14" t="s">
        <v>8</v>
      </c>
      <c r="P110" s="15" t="s">
        <v>9</v>
      </c>
      <c r="Q110" s="3"/>
      <c r="R110" s="11"/>
      <c r="S110" s="18" t="s">
        <v>11</v>
      </c>
      <c r="T110" s="14" t="s">
        <v>12</v>
      </c>
      <c r="U110" s="14" t="s">
        <v>13</v>
      </c>
      <c r="V110" s="15" t="s">
        <v>14</v>
      </c>
      <c r="W110" s="14"/>
      <c r="X110" s="20" t="s">
        <v>22</v>
      </c>
      <c r="Y110" s="15" t="s">
        <v>23</v>
      </c>
      <c r="Z110" s="3"/>
      <c r="AA110" s="3"/>
      <c r="AB110" s="3"/>
      <c r="AC110" s="3"/>
      <c r="AD110" s="18"/>
      <c r="AE110" s="21" t="s">
        <v>25</v>
      </c>
      <c r="AF110" s="21" t="s">
        <v>26</v>
      </c>
      <c r="AG110" s="21" t="s">
        <v>27</v>
      </c>
      <c r="AH110" s="21" t="s">
        <v>28</v>
      </c>
      <c r="AI110" s="3"/>
      <c r="AJ110" s="4"/>
    </row>
    <row r="111" spans="3:36" x14ac:dyDescent="0.25">
      <c r="C111" s="2">
        <f ca="1">RANDBETWEEN(1,5)</f>
        <v>4</v>
      </c>
      <c r="D111" s="5" t="str">
        <f ca="1">VLOOKUP(C111,$AM$5:$AN$9,2)</f>
        <v>Horror</v>
      </c>
      <c r="E111" s="5">
        <f ca="1">RANDBETWEEN(1,4)</f>
        <v>1</v>
      </c>
      <c r="F111" s="5" t="str">
        <f ca="1">VLOOKUP(E111,$AP$5:$AQ$8,2)</f>
        <v>America</v>
      </c>
      <c r="G111" s="5">
        <f ca="1">RANDBETWEEN(1,2)</f>
        <v>2</v>
      </c>
      <c r="H111" s="5" t="str">
        <f ca="1">IF(G111=1,"Yes","NO")</f>
        <v>NO</v>
      </c>
      <c r="I111" s="5">
        <f ca="1">RANDBETWEEN(2000,2021)</f>
        <v>2011</v>
      </c>
      <c r="J111" s="5"/>
      <c r="K111" s="2"/>
      <c r="L111" s="5">
        <f ca="1">IF(Table134[[#This Row],[Type of Movie]]= "Action",1,0)</f>
        <v>0</v>
      </c>
      <c r="M111" s="5">
        <f ca="1">IF(Table134[[#This Row],[Type of Movie]]= "Drama",1,0)</f>
        <v>0</v>
      </c>
      <c r="N111" s="5">
        <f ca="1">IF(Table134[[#This Row],[Type of Movie]]= "Comedy",1,0)</f>
        <v>0</v>
      </c>
      <c r="O111" s="5">
        <f ca="1">IF(Table134[[#This Row],[Type of Movie]]= "Horror",1,0)</f>
        <v>1</v>
      </c>
      <c r="P111" s="6">
        <f ca="1">IF(Table134[[#This Row],[Type of Movie]]= "Thriller",1,0)</f>
        <v>0</v>
      </c>
      <c r="Q111" s="5"/>
      <c r="R111" s="2"/>
      <c r="S111" s="5">
        <f ca="1">IF(Table134[[#This Row],[Country of Movie]]="America",1,0)</f>
        <v>1</v>
      </c>
      <c r="T111" s="5">
        <f ca="1">IF(Table134[[#This Row],[Country of Movie]]="Europe",1,0)</f>
        <v>0</v>
      </c>
      <c r="U111" s="5">
        <f ca="1">IF(Table134[[#This Row],[Country of Movie]]="Asia",1,0)</f>
        <v>0</v>
      </c>
      <c r="V111" s="5">
        <f ca="1">IF(Table134[[#This Row],[Country of Movie]]="Africa",1,0)</f>
        <v>0</v>
      </c>
      <c r="W111" s="5"/>
      <c r="X111" s="2">
        <f ca="1">IF(Table134[[#This Row],[Popular Actor ]]="Yes",1,0)</f>
        <v>0</v>
      </c>
      <c r="Y111" s="6">
        <f ca="1">IF(Table134[[#This Row],[Popular Actor ]]="No",1,0)</f>
        <v>1</v>
      </c>
      <c r="Z111" s="5"/>
      <c r="AA111" s="5"/>
      <c r="AB111" s="5"/>
      <c r="AC111" s="5"/>
      <c r="AD111" s="2"/>
      <c r="AE111" s="5">
        <f ca="1">IF(AND(Table134[[#This Row],[Year of Movie]]&gt;=2000,Table134[[#This Row],[Year of Movie]]&lt; 2005), 1,0)</f>
        <v>0</v>
      </c>
      <c r="AF111" s="5">
        <f ca="1">IF(AND(Table134[[#This Row],[Year of Movie]]&gt;=2006,Table134[[#This Row],[Year of Movie]]&lt; 2010), 1,0)</f>
        <v>0</v>
      </c>
      <c r="AG111" s="5">
        <f ca="1">IF(AND(Table134[[#This Row],[Year of Movie]]&gt;=2011,Table134[[#This Row],[Year of Movie]]&lt; 2015), 1,0)</f>
        <v>1</v>
      </c>
      <c r="AH111" s="6">
        <f ca="1">IF(AND(Table134[[#This Row],[Year of Movie]]&gt;=2016,Table134[[#This Row],[Year of Movie]]&lt; 2020), 1,0)</f>
        <v>0</v>
      </c>
      <c r="AI111" s="5"/>
      <c r="AJ111" s="6"/>
    </row>
    <row r="112" spans="3:36" x14ac:dyDescent="0.25">
      <c r="C112" s="2">
        <f t="shared" ref="C112:C145" ca="1" si="33">RANDBETWEEN(1,5)</f>
        <v>4</v>
      </c>
      <c r="D112" s="5" t="str">
        <f t="shared" ref="D112:D145" ca="1" si="34">VLOOKUP(C112,$AM$5:$AN$9,2)</f>
        <v>Horror</v>
      </c>
      <c r="E112" s="5">
        <f t="shared" ref="E112:E145" ca="1" si="35">RANDBETWEEN(1,4)</f>
        <v>3</v>
      </c>
      <c r="F112" s="5" t="str">
        <f t="shared" ref="F112:F145" ca="1" si="36">VLOOKUP(E112,$AP$5:$AQ$8,2)</f>
        <v>Asia</v>
      </c>
      <c r="G112" s="5">
        <f t="shared" ref="G112:G145" ca="1" si="37">RANDBETWEEN(1,2)</f>
        <v>1</v>
      </c>
      <c r="H112" s="5" t="str">
        <f t="shared" ref="H112:H145" ca="1" si="38">IF(G112=1,"Yes","NO")</f>
        <v>Yes</v>
      </c>
      <c r="I112" s="5">
        <f t="shared" ref="I112:I145" ca="1" si="39">RANDBETWEEN(2000,2021)</f>
        <v>2002</v>
      </c>
      <c r="J112" s="5"/>
      <c r="K112" s="2"/>
      <c r="L112" s="5">
        <f ca="1">IF(Table134[[#This Row],[Type of Movie]]= "Action",1,0)</f>
        <v>0</v>
      </c>
      <c r="M112" s="5">
        <f ca="1">IF(Table134[[#This Row],[Type of Movie]]= "Drama",1,0)</f>
        <v>0</v>
      </c>
      <c r="N112" s="5">
        <f ca="1">IF(Table134[[#This Row],[Type of Movie]]= "Comedy",1,0)</f>
        <v>0</v>
      </c>
      <c r="O112" s="5">
        <f ca="1">IF(Table134[[#This Row],[Type of Movie]]= "Horror",1,0)</f>
        <v>1</v>
      </c>
      <c r="P112" s="6">
        <f ca="1">IF(Table134[[#This Row],[Type of Movie]]= "Thriller",1,0)</f>
        <v>0</v>
      </c>
      <c r="Q112" s="5"/>
      <c r="R112" s="2"/>
      <c r="S112" s="5">
        <f ca="1">IF(Table134[[#This Row],[Country of Movie]]="America",1,0)</f>
        <v>0</v>
      </c>
      <c r="T112" s="5">
        <f ca="1">IF(Table134[[#This Row],[Country of Movie]]="Europe",1,0)</f>
        <v>0</v>
      </c>
      <c r="U112" s="5">
        <f ca="1">IF(Table134[[#This Row],[Country of Movie]]="Asia",1,0)</f>
        <v>1</v>
      </c>
      <c r="V112" s="5">
        <f ca="1">IF(Table134[[#This Row],[Country of Movie]]="Africa",1,0)</f>
        <v>0</v>
      </c>
      <c r="W112" s="5"/>
      <c r="X112" s="2">
        <f ca="1">IF(Table134[[#This Row],[Popular Actor ]]="Yes",1,0)</f>
        <v>1</v>
      </c>
      <c r="Y112" s="6">
        <f ca="1">IF(Table134[[#This Row],[Popular Actor ]]="No",1,0)</f>
        <v>0</v>
      </c>
      <c r="Z112" s="5"/>
      <c r="AA112" s="5"/>
      <c r="AB112" s="5"/>
      <c r="AC112" s="5"/>
      <c r="AD112" s="2"/>
      <c r="AE112" s="5">
        <f ca="1">IF(AND(Table134[[#This Row],[Year of Movie]]&gt;=2000,Table134[[#This Row],[Year of Movie]]&lt; 2005), 1,0)</f>
        <v>1</v>
      </c>
      <c r="AF112" s="5">
        <f ca="1">IF(AND(Table134[[#This Row],[Year of Movie]]&gt;=2006,Table134[[#This Row],[Year of Movie]]&lt; 2010), 1,0)</f>
        <v>0</v>
      </c>
      <c r="AG112" s="5">
        <f ca="1">IF(AND(Table134[[#This Row],[Year of Movie]]&gt;=2011,Table134[[#This Row],[Year of Movie]]&lt; 2015), 1,0)</f>
        <v>0</v>
      </c>
      <c r="AH112" s="6">
        <f ca="1">IF(AND(Table134[[#This Row],[Year of Movie]]&gt;=2016,Table134[[#This Row],[Year of Movie]]&lt; 2020), 1,0)</f>
        <v>0</v>
      </c>
      <c r="AI112" s="5"/>
      <c r="AJ112" s="6"/>
    </row>
    <row r="113" spans="3:36" x14ac:dyDescent="0.25">
      <c r="C113" s="2">
        <f t="shared" ca="1" si="33"/>
        <v>4</v>
      </c>
      <c r="D113" s="5" t="str">
        <f t="shared" ca="1" si="34"/>
        <v>Horror</v>
      </c>
      <c r="E113" s="5">
        <f t="shared" ca="1" si="35"/>
        <v>3</v>
      </c>
      <c r="F113" s="5" t="str">
        <f t="shared" ca="1" si="36"/>
        <v>Asia</v>
      </c>
      <c r="G113" s="5">
        <f t="shared" ca="1" si="37"/>
        <v>1</v>
      </c>
      <c r="H113" s="5" t="str">
        <f t="shared" ca="1" si="38"/>
        <v>Yes</v>
      </c>
      <c r="I113" s="5">
        <f t="shared" ca="1" si="39"/>
        <v>2007</v>
      </c>
      <c r="J113" s="5"/>
      <c r="K113" s="2"/>
      <c r="L113" s="5">
        <f ca="1">IF(Table134[[#This Row],[Type of Movie]]= "Action",1,0)</f>
        <v>0</v>
      </c>
      <c r="M113" s="5">
        <f ca="1">IF(Table134[[#This Row],[Type of Movie]]= "Drama",1,0)</f>
        <v>0</v>
      </c>
      <c r="N113" s="5">
        <f ca="1">IF(Table134[[#This Row],[Type of Movie]]= "Comedy",1,0)</f>
        <v>0</v>
      </c>
      <c r="O113" s="5">
        <f ca="1">IF(Table134[[#This Row],[Type of Movie]]= "Horror",1,0)</f>
        <v>1</v>
      </c>
      <c r="P113" s="6">
        <f ca="1">IF(Table134[[#This Row],[Type of Movie]]= "Thriller",1,0)</f>
        <v>0</v>
      </c>
      <c r="Q113" s="5"/>
      <c r="R113" s="2"/>
      <c r="S113" s="5">
        <f ca="1">IF(Table134[[#This Row],[Country of Movie]]="America",1,0)</f>
        <v>0</v>
      </c>
      <c r="T113" s="5">
        <f ca="1">IF(Table134[[#This Row],[Country of Movie]]="Europe",1,0)</f>
        <v>0</v>
      </c>
      <c r="U113" s="5">
        <f ca="1">IF(Table134[[#This Row],[Country of Movie]]="Asia",1,0)</f>
        <v>1</v>
      </c>
      <c r="V113" s="5">
        <f ca="1">IF(Table134[[#This Row],[Country of Movie]]="Africa",1,0)</f>
        <v>0</v>
      </c>
      <c r="W113" s="5"/>
      <c r="X113" s="2">
        <f ca="1">IF(Table134[[#This Row],[Popular Actor ]]="Yes",1,0)</f>
        <v>1</v>
      </c>
      <c r="Y113" s="6">
        <f ca="1">IF(Table134[[#This Row],[Popular Actor ]]="No",1,0)</f>
        <v>0</v>
      </c>
      <c r="Z113" s="5"/>
      <c r="AA113" s="5"/>
      <c r="AB113" s="5"/>
      <c r="AC113" s="5"/>
      <c r="AD113" s="2"/>
      <c r="AE113" s="5">
        <f ca="1">IF(AND(Table134[[#This Row],[Year of Movie]]&gt;=2000,Table134[[#This Row],[Year of Movie]]&lt; 2005), 1,0)</f>
        <v>0</v>
      </c>
      <c r="AF113" s="5">
        <f ca="1">IF(AND(Table134[[#This Row],[Year of Movie]]&gt;=2006,Table134[[#This Row],[Year of Movie]]&lt; 2010), 1,0)</f>
        <v>1</v>
      </c>
      <c r="AG113" s="5">
        <f ca="1">IF(AND(Table134[[#This Row],[Year of Movie]]&gt;=2011,Table134[[#This Row],[Year of Movie]]&lt; 2015), 1,0)</f>
        <v>0</v>
      </c>
      <c r="AH113" s="6">
        <f ca="1">IF(AND(Table134[[#This Row],[Year of Movie]]&gt;=2016,Table134[[#This Row],[Year of Movie]]&lt; 2020), 1,0)</f>
        <v>0</v>
      </c>
      <c r="AI113" s="5"/>
      <c r="AJ113" s="6"/>
    </row>
    <row r="114" spans="3:36" x14ac:dyDescent="0.25">
      <c r="C114" s="2">
        <f t="shared" ca="1" si="33"/>
        <v>3</v>
      </c>
      <c r="D114" s="5" t="str">
        <f t="shared" ca="1" si="34"/>
        <v xml:space="preserve">Comedy </v>
      </c>
      <c r="E114" s="5">
        <f t="shared" ca="1" si="35"/>
        <v>3</v>
      </c>
      <c r="F114" s="5" t="str">
        <f t="shared" ca="1" si="36"/>
        <v>Asia</v>
      </c>
      <c r="G114" s="5">
        <f t="shared" ca="1" si="37"/>
        <v>2</v>
      </c>
      <c r="H114" s="5" t="str">
        <f t="shared" ca="1" si="38"/>
        <v>NO</v>
      </c>
      <c r="I114" s="5">
        <f t="shared" ca="1" si="39"/>
        <v>2015</v>
      </c>
      <c r="J114" s="5"/>
      <c r="K114" s="2"/>
      <c r="L114" s="5">
        <f ca="1">IF(Table134[[#This Row],[Type of Movie]]= "Action",1,0)</f>
        <v>0</v>
      </c>
      <c r="M114" s="5">
        <f ca="1">IF(Table134[[#This Row],[Type of Movie]]= "Drama",1,0)</f>
        <v>0</v>
      </c>
      <c r="N114" s="5">
        <f ca="1">IF(Table134[[#This Row],[Type of Movie]]= "Comedy",1,0)</f>
        <v>0</v>
      </c>
      <c r="O114" s="5">
        <f ca="1">IF(Table134[[#This Row],[Type of Movie]]= "Horror",1,0)</f>
        <v>0</v>
      </c>
      <c r="P114" s="6">
        <f ca="1">IF(Table134[[#This Row],[Type of Movie]]= "Thriller",1,0)</f>
        <v>0</v>
      </c>
      <c r="Q114" s="5"/>
      <c r="R114" s="2"/>
      <c r="S114" s="5">
        <f ca="1">IF(Table134[[#This Row],[Country of Movie]]="America",1,0)</f>
        <v>0</v>
      </c>
      <c r="T114" s="5">
        <f ca="1">IF(Table134[[#This Row],[Country of Movie]]="Europe",1,0)</f>
        <v>0</v>
      </c>
      <c r="U114" s="5">
        <f ca="1">IF(Table134[[#This Row],[Country of Movie]]="Asia",1,0)</f>
        <v>1</v>
      </c>
      <c r="V114" s="5">
        <f ca="1">IF(Table134[[#This Row],[Country of Movie]]="Africa",1,0)</f>
        <v>0</v>
      </c>
      <c r="W114" s="5"/>
      <c r="X114" s="2">
        <f ca="1">IF(Table134[[#This Row],[Popular Actor ]]="Yes",1,0)</f>
        <v>0</v>
      </c>
      <c r="Y114" s="6">
        <f ca="1">IF(Table134[[#This Row],[Popular Actor ]]="No",1,0)</f>
        <v>1</v>
      </c>
      <c r="Z114" s="5"/>
      <c r="AA114" s="5"/>
      <c r="AB114" s="5"/>
      <c r="AC114" s="5"/>
      <c r="AD114" s="2"/>
      <c r="AE114" s="5">
        <f ca="1">IF(AND(Table134[[#This Row],[Year of Movie]]&gt;=2000,Table134[[#This Row],[Year of Movie]]&lt; 2005), 1,0)</f>
        <v>0</v>
      </c>
      <c r="AF114" s="5">
        <f ca="1">IF(AND(Table134[[#This Row],[Year of Movie]]&gt;=2006,Table134[[#This Row],[Year of Movie]]&lt; 2010), 1,0)</f>
        <v>0</v>
      </c>
      <c r="AG114" s="5">
        <f ca="1">IF(AND(Table134[[#This Row],[Year of Movie]]&gt;=2011,Table134[[#This Row],[Year of Movie]]&lt; 2015), 1,0)</f>
        <v>0</v>
      </c>
      <c r="AH114" s="6">
        <f ca="1">IF(AND(Table134[[#This Row],[Year of Movie]]&gt;=2016,Table134[[#This Row],[Year of Movie]]&lt; 2020), 1,0)</f>
        <v>0</v>
      </c>
      <c r="AI114" s="5"/>
      <c r="AJ114" s="6"/>
    </row>
    <row r="115" spans="3:36" x14ac:dyDescent="0.25">
      <c r="C115" s="2">
        <f t="shared" ca="1" si="33"/>
        <v>2</v>
      </c>
      <c r="D115" s="5" t="str">
        <f t="shared" ca="1" si="34"/>
        <v>Drama</v>
      </c>
      <c r="E115" s="5">
        <f t="shared" ca="1" si="35"/>
        <v>2</v>
      </c>
      <c r="F115" s="5" t="str">
        <f t="shared" ca="1" si="36"/>
        <v>Europe</v>
      </c>
      <c r="G115" s="5">
        <f t="shared" ca="1" si="37"/>
        <v>1</v>
      </c>
      <c r="H115" s="5" t="str">
        <f t="shared" ca="1" si="38"/>
        <v>Yes</v>
      </c>
      <c r="I115" s="5">
        <f t="shared" ca="1" si="39"/>
        <v>2001</v>
      </c>
      <c r="J115" s="5"/>
      <c r="K115" s="2"/>
      <c r="L115" s="5">
        <f ca="1">IF(Table134[[#This Row],[Type of Movie]]= "Action",1,0)</f>
        <v>0</v>
      </c>
      <c r="M115" s="5">
        <f ca="1">IF(Table134[[#This Row],[Type of Movie]]= "Drama",1,0)</f>
        <v>1</v>
      </c>
      <c r="N115" s="5">
        <f ca="1">IF(Table134[[#This Row],[Type of Movie]]= "Comedy",1,0)</f>
        <v>0</v>
      </c>
      <c r="O115" s="5">
        <f ca="1">IF(Table134[[#This Row],[Type of Movie]]= "Horror",1,0)</f>
        <v>0</v>
      </c>
      <c r="P115" s="6">
        <f ca="1">IF(Table134[[#This Row],[Type of Movie]]= "Thriller",1,0)</f>
        <v>0</v>
      </c>
      <c r="Q115" s="5"/>
      <c r="R115" s="2"/>
      <c r="S115" s="5">
        <f ca="1">IF(Table134[[#This Row],[Country of Movie]]="America",1,0)</f>
        <v>0</v>
      </c>
      <c r="T115" s="5">
        <f ca="1">IF(Table134[[#This Row],[Country of Movie]]="Europe",1,0)</f>
        <v>1</v>
      </c>
      <c r="U115" s="5">
        <f ca="1">IF(Table134[[#This Row],[Country of Movie]]="Asia",1,0)</f>
        <v>0</v>
      </c>
      <c r="V115" s="5">
        <f ca="1">IF(Table134[[#This Row],[Country of Movie]]="Africa",1,0)</f>
        <v>0</v>
      </c>
      <c r="W115" s="5"/>
      <c r="X115" s="2">
        <f ca="1">IF(Table134[[#This Row],[Popular Actor ]]="Yes",1,0)</f>
        <v>1</v>
      </c>
      <c r="Y115" s="6">
        <f ca="1">IF(Table134[[#This Row],[Popular Actor ]]="No",1,0)</f>
        <v>0</v>
      </c>
      <c r="Z115" s="5"/>
      <c r="AA115" s="5"/>
      <c r="AB115" s="5"/>
      <c r="AC115" s="5"/>
      <c r="AD115" s="2"/>
      <c r="AE115" s="5">
        <f ca="1">IF(AND(Table134[[#This Row],[Year of Movie]]&gt;=2000,Table134[[#This Row],[Year of Movie]]&lt; 2005), 1,0)</f>
        <v>1</v>
      </c>
      <c r="AF115" s="5">
        <f ca="1">IF(AND(Table134[[#This Row],[Year of Movie]]&gt;=2006,Table134[[#This Row],[Year of Movie]]&lt; 2010), 1,0)</f>
        <v>0</v>
      </c>
      <c r="AG115" s="5">
        <f ca="1">IF(AND(Table134[[#This Row],[Year of Movie]]&gt;=2011,Table134[[#This Row],[Year of Movie]]&lt; 2015), 1,0)</f>
        <v>0</v>
      </c>
      <c r="AH115" s="6">
        <f ca="1">IF(AND(Table134[[#This Row],[Year of Movie]]&gt;=2016,Table134[[#This Row],[Year of Movie]]&lt; 2020), 1,0)</f>
        <v>0</v>
      </c>
      <c r="AI115" s="5"/>
      <c r="AJ115" s="6"/>
    </row>
    <row r="116" spans="3:36" x14ac:dyDescent="0.25">
      <c r="C116" s="2">
        <f t="shared" ca="1" si="33"/>
        <v>1</v>
      </c>
      <c r="D116" s="5" t="str">
        <f t="shared" ca="1" si="34"/>
        <v>Action</v>
      </c>
      <c r="E116" s="5">
        <f t="shared" ca="1" si="35"/>
        <v>3</v>
      </c>
      <c r="F116" s="5" t="str">
        <f t="shared" ca="1" si="36"/>
        <v>Asia</v>
      </c>
      <c r="G116" s="5">
        <f t="shared" ca="1" si="37"/>
        <v>2</v>
      </c>
      <c r="H116" s="5" t="str">
        <f t="shared" ca="1" si="38"/>
        <v>NO</v>
      </c>
      <c r="I116" s="5">
        <f t="shared" ca="1" si="39"/>
        <v>2009</v>
      </c>
      <c r="J116" s="5"/>
      <c r="K116" s="2"/>
      <c r="L116" s="5">
        <f ca="1">IF(Table134[[#This Row],[Type of Movie]]= "Action",1,0)</f>
        <v>1</v>
      </c>
      <c r="M116" s="5">
        <f ca="1">IF(Table134[[#This Row],[Type of Movie]]= "Drama",1,0)</f>
        <v>0</v>
      </c>
      <c r="N116" s="5">
        <f ca="1">IF(Table134[[#This Row],[Type of Movie]]= "Comedy",1,0)</f>
        <v>0</v>
      </c>
      <c r="O116" s="5">
        <f ca="1">IF(Table134[[#This Row],[Type of Movie]]= "Horror",1,0)</f>
        <v>0</v>
      </c>
      <c r="P116" s="6">
        <f ca="1">IF(Table134[[#This Row],[Type of Movie]]= "Thriller",1,0)</f>
        <v>0</v>
      </c>
      <c r="Q116" s="5"/>
      <c r="R116" s="2"/>
      <c r="S116" s="5">
        <f ca="1">IF(Table134[[#This Row],[Country of Movie]]="America",1,0)</f>
        <v>0</v>
      </c>
      <c r="T116" s="5">
        <f ca="1">IF(Table134[[#This Row],[Country of Movie]]="Europe",1,0)</f>
        <v>0</v>
      </c>
      <c r="U116" s="5">
        <f ca="1">IF(Table134[[#This Row],[Country of Movie]]="Asia",1,0)</f>
        <v>1</v>
      </c>
      <c r="V116" s="5">
        <f ca="1">IF(Table134[[#This Row],[Country of Movie]]="Africa",1,0)</f>
        <v>0</v>
      </c>
      <c r="W116" s="5"/>
      <c r="X116" s="2">
        <f ca="1">IF(Table134[[#This Row],[Popular Actor ]]="Yes",1,0)</f>
        <v>0</v>
      </c>
      <c r="Y116" s="6">
        <f ca="1">IF(Table134[[#This Row],[Popular Actor ]]="No",1,0)</f>
        <v>1</v>
      </c>
      <c r="Z116" s="5"/>
      <c r="AA116" s="5"/>
      <c r="AB116" s="5"/>
      <c r="AC116" s="5"/>
      <c r="AD116" s="2"/>
      <c r="AE116" s="5">
        <f ca="1">IF(AND(Table134[[#This Row],[Year of Movie]]&gt;=2000,Table134[[#This Row],[Year of Movie]]&lt; 2005), 1,0)</f>
        <v>0</v>
      </c>
      <c r="AF116" s="5">
        <f ca="1">IF(AND(Table134[[#This Row],[Year of Movie]]&gt;=2006,Table134[[#This Row],[Year of Movie]]&lt; 2010), 1,0)</f>
        <v>1</v>
      </c>
      <c r="AG116" s="5">
        <f ca="1">IF(AND(Table134[[#This Row],[Year of Movie]]&gt;=2011,Table134[[#This Row],[Year of Movie]]&lt; 2015), 1,0)</f>
        <v>0</v>
      </c>
      <c r="AH116" s="6">
        <f ca="1">IF(AND(Table134[[#This Row],[Year of Movie]]&gt;=2016,Table134[[#This Row],[Year of Movie]]&lt; 2020), 1,0)</f>
        <v>0</v>
      </c>
      <c r="AI116" s="5"/>
      <c r="AJ116" s="6"/>
    </row>
    <row r="117" spans="3:36" x14ac:dyDescent="0.25">
      <c r="C117" s="2">
        <f t="shared" ca="1" si="33"/>
        <v>5</v>
      </c>
      <c r="D117" s="5" t="str">
        <f t="shared" ca="1" si="34"/>
        <v>Thriller</v>
      </c>
      <c r="E117" s="5">
        <f t="shared" ca="1" si="35"/>
        <v>2</v>
      </c>
      <c r="F117" s="5" t="str">
        <f t="shared" ca="1" si="36"/>
        <v>Europe</v>
      </c>
      <c r="G117" s="5">
        <f t="shared" ca="1" si="37"/>
        <v>2</v>
      </c>
      <c r="H117" s="5" t="str">
        <f t="shared" ca="1" si="38"/>
        <v>NO</v>
      </c>
      <c r="I117" s="5">
        <f t="shared" ca="1" si="39"/>
        <v>2021</v>
      </c>
      <c r="J117" s="5"/>
      <c r="K117" s="2"/>
      <c r="L117" s="5">
        <f ca="1">IF(Table134[[#This Row],[Type of Movie]]= "Action",1,0)</f>
        <v>0</v>
      </c>
      <c r="M117" s="5">
        <f ca="1">IF(Table134[[#This Row],[Type of Movie]]= "Drama",1,0)</f>
        <v>0</v>
      </c>
      <c r="N117" s="5">
        <f ca="1">IF(Table134[[#This Row],[Type of Movie]]= "Comedy",1,0)</f>
        <v>0</v>
      </c>
      <c r="O117" s="5">
        <f ca="1">IF(Table134[[#This Row],[Type of Movie]]= "Horror",1,0)</f>
        <v>0</v>
      </c>
      <c r="P117" s="6">
        <f ca="1">IF(Table134[[#This Row],[Type of Movie]]= "Thriller",1,0)</f>
        <v>1</v>
      </c>
      <c r="Q117" s="5"/>
      <c r="R117" s="2"/>
      <c r="S117" s="5">
        <f ca="1">IF(Table134[[#This Row],[Country of Movie]]="America",1,0)</f>
        <v>0</v>
      </c>
      <c r="T117" s="5">
        <f ca="1">IF(Table134[[#This Row],[Country of Movie]]="Europe",1,0)</f>
        <v>1</v>
      </c>
      <c r="U117" s="5">
        <f ca="1">IF(Table134[[#This Row],[Country of Movie]]="Asia",1,0)</f>
        <v>0</v>
      </c>
      <c r="V117" s="5">
        <f ca="1">IF(Table134[[#This Row],[Country of Movie]]="Africa",1,0)</f>
        <v>0</v>
      </c>
      <c r="W117" s="5"/>
      <c r="X117" s="2">
        <f ca="1">IF(Table134[[#This Row],[Popular Actor ]]="Yes",1,0)</f>
        <v>0</v>
      </c>
      <c r="Y117" s="6">
        <f ca="1">IF(Table134[[#This Row],[Popular Actor ]]="No",1,0)</f>
        <v>1</v>
      </c>
      <c r="Z117" s="5"/>
      <c r="AA117" s="5"/>
      <c r="AB117" s="5"/>
      <c r="AC117" s="5"/>
      <c r="AD117" s="2"/>
      <c r="AE117" s="5">
        <f ca="1">IF(AND(Table134[[#This Row],[Year of Movie]]&gt;=2000,Table134[[#This Row],[Year of Movie]]&lt; 2005), 1,0)</f>
        <v>0</v>
      </c>
      <c r="AF117" s="5">
        <f ca="1">IF(AND(Table134[[#This Row],[Year of Movie]]&gt;=2006,Table134[[#This Row],[Year of Movie]]&lt; 2010), 1,0)</f>
        <v>0</v>
      </c>
      <c r="AG117" s="5">
        <f ca="1">IF(AND(Table134[[#This Row],[Year of Movie]]&gt;=2011,Table134[[#This Row],[Year of Movie]]&lt; 2015), 1,0)</f>
        <v>0</v>
      </c>
      <c r="AH117" s="6">
        <f ca="1">IF(AND(Table134[[#This Row],[Year of Movie]]&gt;=2016,Table134[[#This Row],[Year of Movie]]&lt; 2020), 1,0)</f>
        <v>0</v>
      </c>
      <c r="AI117" s="5"/>
      <c r="AJ117" s="6"/>
    </row>
    <row r="118" spans="3:36" x14ac:dyDescent="0.25">
      <c r="C118" s="2">
        <f t="shared" ca="1" si="33"/>
        <v>2</v>
      </c>
      <c r="D118" s="5" t="str">
        <f t="shared" ca="1" si="34"/>
        <v>Drama</v>
      </c>
      <c r="E118" s="5">
        <f t="shared" ca="1" si="35"/>
        <v>4</v>
      </c>
      <c r="F118" s="5" t="str">
        <f t="shared" ca="1" si="36"/>
        <v>Africa</v>
      </c>
      <c r="G118" s="5">
        <f t="shared" ca="1" si="37"/>
        <v>1</v>
      </c>
      <c r="H118" s="5" t="str">
        <f t="shared" ca="1" si="38"/>
        <v>Yes</v>
      </c>
      <c r="I118" s="5">
        <f t="shared" ca="1" si="39"/>
        <v>2017</v>
      </c>
      <c r="J118" s="5"/>
      <c r="K118" s="2"/>
      <c r="L118" s="5">
        <f ca="1">IF(Table134[[#This Row],[Type of Movie]]= "Action",1,0)</f>
        <v>0</v>
      </c>
      <c r="M118" s="5">
        <f ca="1">IF(Table134[[#This Row],[Type of Movie]]= "Drama",1,0)</f>
        <v>1</v>
      </c>
      <c r="N118" s="5">
        <f ca="1">IF(Table134[[#This Row],[Type of Movie]]= "Comedy",1,0)</f>
        <v>0</v>
      </c>
      <c r="O118" s="5">
        <f ca="1">IF(Table134[[#This Row],[Type of Movie]]= "Horror",1,0)</f>
        <v>0</v>
      </c>
      <c r="P118" s="6">
        <f ca="1">IF(Table134[[#This Row],[Type of Movie]]= "Thriller",1,0)</f>
        <v>0</v>
      </c>
      <c r="Q118" s="5"/>
      <c r="R118" s="2"/>
      <c r="S118" s="5">
        <f ca="1">IF(Table134[[#This Row],[Country of Movie]]="America",1,0)</f>
        <v>0</v>
      </c>
      <c r="T118" s="5">
        <f ca="1">IF(Table134[[#This Row],[Country of Movie]]="Europe",1,0)</f>
        <v>0</v>
      </c>
      <c r="U118" s="5">
        <f ca="1">IF(Table134[[#This Row],[Country of Movie]]="Asia",1,0)</f>
        <v>0</v>
      </c>
      <c r="V118" s="5">
        <f ca="1">IF(Table134[[#This Row],[Country of Movie]]="Africa",1,0)</f>
        <v>1</v>
      </c>
      <c r="W118" s="5"/>
      <c r="X118" s="2">
        <f ca="1">IF(Table134[[#This Row],[Popular Actor ]]="Yes",1,0)</f>
        <v>1</v>
      </c>
      <c r="Y118" s="6">
        <f ca="1">IF(Table134[[#This Row],[Popular Actor ]]="No",1,0)</f>
        <v>0</v>
      </c>
      <c r="Z118" s="5"/>
      <c r="AA118" s="5"/>
      <c r="AB118" s="5"/>
      <c r="AC118" s="5"/>
      <c r="AD118" s="2"/>
      <c r="AE118" s="5">
        <f ca="1">IF(AND(Table134[[#This Row],[Year of Movie]]&gt;=2000,Table134[[#This Row],[Year of Movie]]&lt; 2005), 1,0)</f>
        <v>0</v>
      </c>
      <c r="AF118" s="5">
        <f ca="1">IF(AND(Table134[[#This Row],[Year of Movie]]&gt;=2006,Table134[[#This Row],[Year of Movie]]&lt; 2010), 1,0)</f>
        <v>0</v>
      </c>
      <c r="AG118" s="5">
        <f ca="1">IF(AND(Table134[[#This Row],[Year of Movie]]&gt;=2011,Table134[[#This Row],[Year of Movie]]&lt; 2015), 1,0)</f>
        <v>0</v>
      </c>
      <c r="AH118" s="6">
        <f ca="1">IF(AND(Table134[[#This Row],[Year of Movie]]&gt;=2016,Table134[[#This Row],[Year of Movie]]&lt; 2020), 1,0)</f>
        <v>1</v>
      </c>
      <c r="AI118" s="5"/>
      <c r="AJ118" s="6"/>
    </row>
    <row r="119" spans="3:36" x14ac:dyDescent="0.25">
      <c r="C119" s="2">
        <f t="shared" ca="1" si="33"/>
        <v>4</v>
      </c>
      <c r="D119" s="5" t="str">
        <f t="shared" ca="1" si="34"/>
        <v>Horror</v>
      </c>
      <c r="E119" s="5">
        <f t="shared" ca="1" si="35"/>
        <v>1</v>
      </c>
      <c r="F119" s="5" t="str">
        <f t="shared" ca="1" si="36"/>
        <v>America</v>
      </c>
      <c r="G119" s="5">
        <f t="shared" ca="1" si="37"/>
        <v>2</v>
      </c>
      <c r="H119" s="5" t="str">
        <f t="shared" ca="1" si="38"/>
        <v>NO</v>
      </c>
      <c r="I119" s="5">
        <f t="shared" ca="1" si="39"/>
        <v>2010</v>
      </c>
      <c r="J119" s="5"/>
      <c r="K119" s="2"/>
      <c r="L119" s="5">
        <f ca="1">IF(Table134[[#This Row],[Type of Movie]]= "Action",1,0)</f>
        <v>0</v>
      </c>
      <c r="M119" s="5">
        <f ca="1">IF(Table134[[#This Row],[Type of Movie]]= "Drama",1,0)</f>
        <v>0</v>
      </c>
      <c r="N119" s="5">
        <f ca="1">IF(Table134[[#This Row],[Type of Movie]]= "Comedy",1,0)</f>
        <v>0</v>
      </c>
      <c r="O119" s="5">
        <f ca="1">IF(Table134[[#This Row],[Type of Movie]]= "Horror",1,0)</f>
        <v>1</v>
      </c>
      <c r="P119" s="6">
        <f ca="1">IF(Table134[[#This Row],[Type of Movie]]= "Thriller",1,0)</f>
        <v>0</v>
      </c>
      <c r="Q119" s="5"/>
      <c r="R119" s="2"/>
      <c r="S119" s="5">
        <f ca="1">IF(Table134[[#This Row],[Country of Movie]]="America",1,0)</f>
        <v>1</v>
      </c>
      <c r="T119" s="5">
        <f ca="1">IF(Table134[[#This Row],[Country of Movie]]="Europe",1,0)</f>
        <v>0</v>
      </c>
      <c r="U119" s="5">
        <f ca="1">IF(Table134[[#This Row],[Country of Movie]]="Asia",1,0)</f>
        <v>0</v>
      </c>
      <c r="V119" s="5">
        <f ca="1">IF(Table134[[#This Row],[Country of Movie]]="Africa",1,0)</f>
        <v>0</v>
      </c>
      <c r="W119" s="5"/>
      <c r="X119" s="2">
        <f ca="1">IF(Table134[[#This Row],[Popular Actor ]]="Yes",1,0)</f>
        <v>0</v>
      </c>
      <c r="Y119" s="6">
        <f ca="1">IF(Table134[[#This Row],[Popular Actor ]]="No",1,0)</f>
        <v>1</v>
      </c>
      <c r="Z119" s="5"/>
      <c r="AA119" s="5"/>
      <c r="AB119" s="5"/>
      <c r="AC119" s="5"/>
      <c r="AD119" s="2"/>
      <c r="AE119" s="5">
        <f ca="1">IF(AND(Table134[[#This Row],[Year of Movie]]&gt;=2000,Table134[[#This Row],[Year of Movie]]&lt; 2005), 1,0)</f>
        <v>0</v>
      </c>
      <c r="AF119" s="5">
        <f ca="1">IF(AND(Table134[[#This Row],[Year of Movie]]&gt;=2006,Table134[[#This Row],[Year of Movie]]&lt; 2010), 1,0)</f>
        <v>0</v>
      </c>
      <c r="AG119" s="5">
        <f ca="1">IF(AND(Table134[[#This Row],[Year of Movie]]&gt;=2011,Table134[[#This Row],[Year of Movie]]&lt; 2015), 1,0)</f>
        <v>0</v>
      </c>
      <c r="AH119" s="6">
        <f ca="1">IF(AND(Table134[[#This Row],[Year of Movie]]&gt;=2016,Table134[[#This Row],[Year of Movie]]&lt; 2020), 1,0)</f>
        <v>0</v>
      </c>
      <c r="AI119" s="5"/>
      <c r="AJ119" s="6"/>
    </row>
    <row r="120" spans="3:36" x14ac:dyDescent="0.25">
      <c r="C120" s="2">
        <f t="shared" ca="1" si="33"/>
        <v>3</v>
      </c>
      <c r="D120" s="5" t="str">
        <f t="shared" ca="1" si="34"/>
        <v xml:space="preserve">Comedy </v>
      </c>
      <c r="E120" s="5">
        <f t="shared" ca="1" si="35"/>
        <v>4</v>
      </c>
      <c r="F120" s="5" t="str">
        <f t="shared" ca="1" si="36"/>
        <v>Africa</v>
      </c>
      <c r="G120" s="5">
        <f t="shared" ca="1" si="37"/>
        <v>2</v>
      </c>
      <c r="H120" s="5" t="str">
        <f t="shared" ca="1" si="38"/>
        <v>NO</v>
      </c>
      <c r="I120" s="5">
        <f t="shared" ca="1" si="39"/>
        <v>2012</v>
      </c>
      <c r="J120" s="5"/>
      <c r="K120" s="2"/>
      <c r="L120" s="5">
        <f ca="1">IF(Table134[[#This Row],[Type of Movie]]= "Action",1,0)</f>
        <v>0</v>
      </c>
      <c r="M120" s="5">
        <f ca="1">IF(Table134[[#This Row],[Type of Movie]]= "Drama",1,0)</f>
        <v>0</v>
      </c>
      <c r="N120" s="5">
        <f ca="1">IF(Table134[[#This Row],[Type of Movie]]= "Comedy",1,0)</f>
        <v>0</v>
      </c>
      <c r="O120" s="5">
        <f ca="1">IF(Table134[[#This Row],[Type of Movie]]= "Horror",1,0)</f>
        <v>0</v>
      </c>
      <c r="P120" s="6">
        <f ca="1">IF(Table134[[#This Row],[Type of Movie]]= "Thriller",1,0)</f>
        <v>0</v>
      </c>
      <c r="Q120" s="5"/>
      <c r="R120" s="2"/>
      <c r="S120" s="5">
        <f ca="1">IF(Table134[[#This Row],[Country of Movie]]="America",1,0)</f>
        <v>0</v>
      </c>
      <c r="T120" s="5">
        <f ca="1">IF(Table134[[#This Row],[Country of Movie]]="Europe",1,0)</f>
        <v>0</v>
      </c>
      <c r="U120" s="5">
        <f ca="1">IF(Table134[[#This Row],[Country of Movie]]="Asia",1,0)</f>
        <v>0</v>
      </c>
      <c r="V120" s="5">
        <f ca="1">IF(Table134[[#This Row],[Country of Movie]]="Africa",1,0)</f>
        <v>1</v>
      </c>
      <c r="W120" s="5"/>
      <c r="X120" s="2">
        <f ca="1">IF(Table134[[#This Row],[Popular Actor ]]="Yes",1,0)</f>
        <v>0</v>
      </c>
      <c r="Y120" s="6">
        <f ca="1">IF(Table134[[#This Row],[Popular Actor ]]="No",1,0)</f>
        <v>1</v>
      </c>
      <c r="Z120" s="5"/>
      <c r="AA120" s="5"/>
      <c r="AB120" s="5"/>
      <c r="AC120" s="5"/>
      <c r="AD120" s="2"/>
      <c r="AE120" s="5">
        <f ca="1">IF(AND(Table134[[#This Row],[Year of Movie]]&gt;=2000,Table134[[#This Row],[Year of Movie]]&lt; 2005), 1,0)</f>
        <v>0</v>
      </c>
      <c r="AF120" s="5">
        <f ca="1">IF(AND(Table134[[#This Row],[Year of Movie]]&gt;=2006,Table134[[#This Row],[Year of Movie]]&lt; 2010), 1,0)</f>
        <v>0</v>
      </c>
      <c r="AG120" s="5">
        <f ca="1">IF(AND(Table134[[#This Row],[Year of Movie]]&gt;=2011,Table134[[#This Row],[Year of Movie]]&lt; 2015), 1,0)</f>
        <v>1</v>
      </c>
      <c r="AH120" s="6">
        <f ca="1">IF(AND(Table134[[#This Row],[Year of Movie]]&gt;=2016,Table134[[#This Row],[Year of Movie]]&lt; 2020), 1,0)</f>
        <v>0</v>
      </c>
      <c r="AI120" s="5"/>
      <c r="AJ120" s="6"/>
    </row>
    <row r="121" spans="3:36" x14ac:dyDescent="0.25">
      <c r="C121" s="2">
        <f t="shared" ca="1" si="33"/>
        <v>1</v>
      </c>
      <c r="D121" s="5" t="str">
        <f t="shared" ca="1" si="34"/>
        <v>Action</v>
      </c>
      <c r="E121" s="5">
        <f t="shared" ca="1" si="35"/>
        <v>4</v>
      </c>
      <c r="F121" s="5" t="str">
        <f t="shared" ca="1" si="36"/>
        <v>Africa</v>
      </c>
      <c r="G121" s="5">
        <f t="shared" ca="1" si="37"/>
        <v>1</v>
      </c>
      <c r="H121" s="5" t="str">
        <f t="shared" ca="1" si="38"/>
        <v>Yes</v>
      </c>
      <c r="I121" s="5">
        <f t="shared" ca="1" si="39"/>
        <v>2008</v>
      </c>
      <c r="J121" s="5"/>
      <c r="K121" s="2"/>
      <c r="L121" s="5">
        <f ca="1">IF(Table134[[#This Row],[Type of Movie]]= "Action",1,0)</f>
        <v>1</v>
      </c>
      <c r="M121" s="5">
        <f ca="1">IF(Table134[[#This Row],[Type of Movie]]= "Drama",1,0)</f>
        <v>0</v>
      </c>
      <c r="N121" s="5">
        <f ca="1">IF(Table134[[#This Row],[Type of Movie]]= "Comedy",1,0)</f>
        <v>0</v>
      </c>
      <c r="O121" s="5">
        <f ca="1">IF(Table134[[#This Row],[Type of Movie]]= "Horror",1,0)</f>
        <v>0</v>
      </c>
      <c r="P121" s="6">
        <f ca="1">IF(Table134[[#This Row],[Type of Movie]]= "Thriller",1,0)</f>
        <v>0</v>
      </c>
      <c r="Q121" s="5"/>
      <c r="R121" s="2"/>
      <c r="S121" s="5">
        <f ca="1">IF(Table134[[#This Row],[Country of Movie]]="America",1,0)</f>
        <v>0</v>
      </c>
      <c r="T121" s="5">
        <f ca="1">IF(Table134[[#This Row],[Country of Movie]]="Europe",1,0)</f>
        <v>0</v>
      </c>
      <c r="U121" s="5">
        <f ca="1">IF(Table134[[#This Row],[Country of Movie]]="Asia",1,0)</f>
        <v>0</v>
      </c>
      <c r="V121" s="5">
        <f ca="1">IF(Table134[[#This Row],[Country of Movie]]="Africa",1,0)</f>
        <v>1</v>
      </c>
      <c r="W121" s="5"/>
      <c r="X121" s="2">
        <f ca="1">IF(Table134[[#This Row],[Popular Actor ]]="Yes",1,0)</f>
        <v>1</v>
      </c>
      <c r="Y121" s="6">
        <f ca="1">IF(Table134[[#This Row],[Popular Actor ]]="No",1,0)</f>
        <v>0</v>
      </c>
      <c r="Z121" s="5"/>
      <c r="AA121" s="5"/>
      <c r="AB121" s="5"/>
      <c r="AC121" s="5"/>
      <c r="AD121" s="2"/>
      <c r="AE121" s="5">
        <f ca="1">IF(AND(Table134[[#This Row],[Year of Movie]]&gt;=2000,Table134[[#This Row],[Year of Movie]]&lt; 2005), 1,0)</f>
        <v>0</v>
      </c>
      <c r="AF121" s="5">
        <f ca="1">IF(AND(Table134[[#This Row],[Year of Movie]]&gt;=2006,Table134[[#This Row],[Year of Movie]]&lt; 2010), 1,0)</f>
        <v>1</v>
      </c>
      <c r="AG121" s="5">
        <f ca="1">IF(AND(Table134[[#This Row],[Year of Movie]]&gt;=2011,Table134[[#This Row],[Year of Movie]]&lt; 2015), 1,0)</f>
        <v>0</v>
      </c>
      <c r="AH121" s="6">
        <f ca="1">IF(AND(Table134[[#This Row],[Year of Movie]]&gt;=2016,Table134[[#This Row],[Year of Movie]]&lt; 2020), 1,0)</f>
        <v>0</v>
      </c>
      <c r="AI121" s="5"/>
      <c r="AJ121" s="6"/>
    </row>
    <row r="122" spans="3:36" x14ac:dyDescent="0.25">
      <c r="C122" s="2">
        <f t="shared" ca="1" si="33"/>
        <v>1</v>
      </c>
      <c r="D122" s="5" t="str">
        <f t="shared" ca="1" si="34"/>
        <v>Action</v>
      </c>
      <c r="E122" s="5">
        <f t="shared" ca="1" si="35"/>
        <v>3</v>
      </c>
      <c r="F122" s="5" t="str">
        <f t="shared" ca="1" si="36"/>
        <v>Asia</v>
      </c>
      <c r="G122" s="5">
        <f t="shared" ca="1" si="37"/>
        <v>2</v>
      </c>
      <c r="H122" s="5" t="str">
        <f t="shared" ca="1" si="38"/>
        <v>NO</v>
      </c>
      <c r="I122" s="5">
        <f t="shared" ca="1" si="39"/>
        <v>2001</v>
      </c>
      <c r="J122" s="5"/>
      <c r="K122" s="2"/>
      <c r="L122" s="5">
        <f ca="1">IF(Table134[[#This Row],[Type of Movie]]= "Action",1,0)</f>
        <v>1</v>
      </c>
      <c r="M122" s="5">
        <f ca="1">IF(Table134[[#This Row],[Type of Movie]]= "Drama",1,0)</f>
        <v>0</v>
      </c>
      <c r="N122" s="5">
        <f ca="1">IF(Table134[[#This Row],[Type of Movie]]= "Comedy",1,0)</f>
        <v>0</v>
      </c>
      <c r="O122" s="5">
        <f ca="1">IF(Table134[[#This Row],[Type of Movie]]= "Horror",1,0)</f>
        <v>0</v>
      </c>
      <c r="P122" s="6">
        <f ca="1">IF(Table134[[#This Row],[Type of Movie]]= "Thriller",1,0)</f>
        <v>0</v>
      </c>
      <c r="Q122" s="5"/>
      <c r="R122" s="2"/>
      <c r="S122" s="5">
        <f ca="1">IF(Table134[[#This Row],[Country of Movie]]="America",1,0)</f>
        <v>0</v>
      </c>
      <c r="T122" s="5">
        <f ca="1">IF(Table134[[#This Row],[Country of Movie]]="Europe",1,0)</f>
        <v>0</v>
      </c>
      <c r="U122" s="5">
        <f ca="1">IF(Table134[[#This Row],[Country of Movie]]="Asia",1,0)</f>
        <v>1</v>
      </c>
      <c r="V122" s="5">
        <f ca="1">IF(Table134[[#This Row],[Country of Movie]]="Africa",1,0)</f>
        <v>0</v>
      </c>
      <c r="W122" s="5"/>
      <c r="X122" s="2">
        <f ca="1">IF(Table134[[#This Row],[Popular Actor ]]="Yes",1,0)</f>
        <v>0</v>
      </c>
      <c r="Y122" s="6">
        <f ca="1">IF(Table134[[#This Row],[Popular Actor ]]="No",1,0)</f>
        <v>1</v>
      </c>
      <c r="Z122" s="5"/>
      <c r="AA122" s="5"/>
      <c r="AB122" s="5"/>
      <c r="AC122" s="5"/>
      <c r="AD122" s="2"/>
      <c r="AE122" s="5">
        <f ca="1">IF(AND(Table134[[#This Row],[Year of Movie]]&gt;=2000,Table134[[#This Row],[Year of Movie]]&lt; 2005), 1,0)</f>
        <v>1</v>
      </c>
      <c r="AF122" s="5">
        <f ca="1">IF(AND(Table134[[#This Row],[Year of Movie]]&gt;=2006,Table134[[#This Row],[Year of Movie]]&lt; 2010), 1,0)</f>
        <v>0</v>
      </c>
      <c r="AG122" s="5">
        <f ca="1">IF(AND(Table134[[#This Row],[Year of Movie]]&gt;=2011,Table134[[#This Row],[Year of Movie]]&lt; 2015), 1,0)</f>
        <v>0</v>
      </c>
      <c r="AH122" s="6">
        <f ca="1">IF(AND(Table134[[#This Row],[Year of Movie]]&gt;=2016,Table134[[#This Row],[Year of Movie]]&lt; 2020), 1,0)</f>
        <v>0</v>
      </c>
      <c r="AI122" s="5"/>
      <c r="AJ122" s="6"/>
    </row>
    <row r="123" spans="3:36" x14ac:dyDescent="0.25">
      <c r="C123" s="2">
        <f t="shared" ca="1" si="33"/>
        <v>3</v>
      </c>
      <c r="D123" s="5" t="str">
        <f t="shared" ca="1" si="34"/>
        <v xml:space="preserve">Comedy </v>
      </c>
      <c r="E123" s="5">
        <f t="shared" ca="1" si="35"/>
        <v>3</v>
      </c>
      <c r="F123" s="5" t="str">
        <f t="shared" ca="1" si="36"/>
        <v>Asia</v>
      </c>
      <c r="G123" s="5">
        <f t="shared" ca="1" si="37"/>
        <v>1</v>
      </c>
      <c r="H123" s="5" t="str">
        <f t="shared" ca="1" si="38"/>
        <v>Yes</v>
      </c>
      <c r="I123" s="5">
        <f t="shared" ca="1" si="39"/>
        <v>2016</v>
      </c>
      <c r="J123" s="5"/>
      <c r="K123" s="2"/>
      <c r="L123" s="5">
        <f ca="1">IF(Table134[[#This Row],[Type of Movie]]= "Action",1,0)</f>
        <v>0</v>
      </c>
      <c r="M123" s="5">
        <f ca="1">IF(Table134[[#This Row],[Type of Movie]]= "Drama",1,0)</f>
        <v>0</v>
      </c>
      <c r="N123" s="5">
        <f ca="1">IF(Table134[[#This Row],[Type of Movie]]= "Comedy",1,0)</f>
        <v>0</v>
      </c>
      <c r="O123" s="5">
        <f ca="1">IF(Table134[[#This Row],[Type of Movie]]= "Horror",1,0)</f>
        <v>0</v>
      </c>
      <c r="P123" s="6">
        <f ca="1">IF(Table134[[#This Row],[Type of Movie]]= "Thriller",1,0)</f>
        <v>0</v>
      </c>
      <c r="Q123" s="5"/>
      <c r="R123" s="2"/>
      <c r="S123" s="5">
        <f ca="1">IF(Table134[[#This Row],[Country of Movie]]="America",1,0)</f>
        <v>0</v>
      </c>
      <c r="T123" s="5">
        <f ca="1">IF(Table134[[#This Row],[Country of Movie]]="Europe",1,0)</f>
        <v>0</v>
      </c>
      <c r="U123" s="5">
        <f ca="1">IF(Table134[[#This Row],[Country of Movie]]="Asia",1,0)</f>
        <v>1</v>
      </c>
      <c r="V123" s="5">
        <f ca="1">IF(Table134[[#This Row],[Country of Movie]]="Africa",1,0)</f>
        <v>0</v>
      </c>
      <c r="W123" s="5"/>
      <c r="X123" s="2">
        <f ca="1">IF(Table134[[#This Row],[Popular Actor ]]="Yes",1,0)</f>
        <v>1</v>
      </c>
      <c r="Y123" s="6">
        <f ca="1">IF(Table134[[#This Row],[Popular Actor ]]="No",1,0)</f>
        <v>0</v>
      </c>
      <c r="Z123" s="5"/>
      <c r="AA123" s="5"/>
      <c r="AB123" s="5"/>
      <c r="AC123" s="5"/>
      <c r="AD123" s="2"/>
      <c r="AE123" s="5">
        <f ca="1">IF(AND(Table134[[#This Row],[Year of Movie]]&gt;=2000,Table134[[#This Row],[Year of Movie]]&lt; 2005), 1,0)</f>
        <v>0</v>
      </c>
      <c r="AF123" s="5">
        <f ca="1">IF(AND(Table134[[#This Row],[Year of Movie]]&gt;=2006,Table134[[#This Row],[Year of Movie]]&lt; 2010), 1,0)</f>
        <v>0</v>
      </c>
      <c r="AG123" s="5">
        <f ca="1">IF(AND(Table134[[#This Row],[Year of Movie]]&gt;=2011,Table134[[#This Row],[Year of Movie]]&lt; 2015), 1,0)</f>
        <v>0</v>
      </c>
      <c r="AH123" s="6">
        <f ca="1">IF(AND(Table134[[#This Row],[Year of Movie]]&gt;=2016,Table134[[#This Row],[Year of Movie]]&lt; 2020), 1,0)</f>
        <v>1</v>
      </c>
      <c r="AI123" s="5"/>
      <c r="AJ123" s="6"/>
    </row>
    <row r="124" spans="3:36" x14ac:dyDescent="0.25">
      <c r="C124" s="2">
        <f t="shared" ca="1" si="33"/>
        <v>5</v>
      </c>
      <c r="D124" s="5" t="str">
        <f t="shared" ca="1" si="34"/>
        <v>Thriller</v>
      </c>
      <c r="E124" s="5">
        <f t="shared" ca="1" si="35"/>
        <v>4</v>
      </c>
      <c r="F124" s="5" t="str">
        <f t="shared" ca="1" si="36"/>
        <v>Africa</v>
      </c>
      <c r="G124" s="5">
        <f t="shared" ca="1" si="37"/>
        <v>1</v>
      </c>
      <c r="H124" s="5" t="str">
        <f t="shared" ca="1" si="38"/>
        <v>Yes</v>
      </c>
      <c r="I124" s="5">
        <f t="shared" ca="1" si="39"/>
        <v>2014</v>
      </c>
      <c r="J124" s="5"/>
      <c r="K124" s="2"/>
      <c r="L124" s="5">
        <f ca="1">IF(Table134[[#This Row],[Type of Movie]]= "Action",1,0)</f>
        <v>0</v>
      </c>
      <c r="M124" s="5">
        <f ca="1">IF(Table134[[#This Row],[Type of Movie]]= "Drama",1,0)</f>
        <v>0</v>
      </c>
      <c r="N124" s="5">
        <f ca="1">IF(Table134[[#This Row],[Type of Movie]]= "Comedy",1,0)</f>
        <v>0</v>
      </c>
      <c r="O124" s="5">
        <f ca="1">IF(Table134[[#This Row],[Type of Movie]]= "Horror",1,0)</f>
        <v>0</v>
      </c>
      <c r="P124" s="6">
        <f ca="1">IF(Table134[[#This Row],[Type of Movie]]= "Thriller",1,0)</f>
        <v>1</v>
      </c>
      <c r="Q124" s="5"/>
      <c r="R124" s="2"/>
      <c r="S124" s="5">
        <f ca="1">IF(Table134[[#This Row],[Country of Movie]]="America",1,0)</f>
        <v>0</v>
      </c>
      <c r="T124" s="5">
        <f ca="1">IF(Table134[[#This Row],[Country of Movie]]="Europe",1,0)</f>
        <v>0</v>
      </c>
      <c r="U124" s="5">
        <f ca="1">IF(Table134[[#This Row],[Country of Movie]]="Asia",1,0)</f>
        <v>0</v>
      </c>
      <c r="V124" s="5">
        <f ca="1">IF(Table134[[#This Row],[Country of Movie]]="Africa",1,0)</f>
        <v>1</v>
      </c>
      <c r="W124" s="5"/>
      <c r="X124" s="2">
        <f ca="1">IF(Table134[[#This Row],[Popular Actor ]]="Yes",1,0)</f>
        <v>1</v>
      </c>
      <c r="Y124" s="6">
        <f ca="1">IF(Table134[[#This Row],[Popular Actor ]]="No",1,0)</f>
        <v>0</v>
      </c>
      <c r="Z124" s="5"/>
      <c r="AA124" s="5"/>
      <c r="AB124" s="5"/>
      <c r="AC124" s="5"/>
      <c r="AD124" s="2"/>
      <c r="AE124" s="5">
        <f ca="1">IF(AND(Table134[[#This Row],[Year of Movie]]&gt;=2000,Table134[[#This Row],[Year of Movie]]&lt; 2005), 1,0)</f>
        <v>0</v>
      </c>
      <c r="AF124" s="5">
        <f ca="1">IF(AND(Table134[[#This Row],[Year of Movie]]&gt;=2006,Table134[[#This Row],[Year of Movie]]&lt; 2010), 1,0)</f>
        <v>0</v>
      </c>
      <c r="AG124" s="5">
        <f ca="1">IF(AND(Table134[[#This Row],[Year of Movie]]&gt;=2011,Table134[[#This Row],[Year of Movie]]&lt; 2015), 1,0)</f>
        <v>1</v>
      </c>
      <c r="AH124" s="6">
        <f ca="1">IF(AND(Table134[[#This Row],[Year of Movie]]&gt;=2016,Table134[[#This Row],[Year of Movie]]&lt; 2020), 1,0)</f>
        <v>0</v>
      </c>
      <c r="AI124" s="5"/>
      <c r="AJ124" s="6"/>
    </row>
    <row r="125" spans="3:36" x14ac:dyDescent="0.25">
      <c r="C125" s="2">
        <f t="shared" ca="1" si="33"/>
        <v>1</v>
      </c>
      <c r="D125" s="5" t="str">
        <f t="shared" ca="1" si="34"/>
        <v>Action</v>
      </c>
      <c r="E125" s="5">
        <f t="shared" ca="1" si="35"/>
        <v>3</v>
      </c>
      <c r="F125" s="5" t="str">
        <f t="shared" ca="1" si="36"/>
        <v>Asia</v>
      </c>
      <c r="G125" s="5">
        <f t="shared" ca="1" si="37"/>
        <v>1</v>
      </c>
      <c r="H125" s="5" t="str">
        <f t="shared" ca="1" si="38"/>
        <v>Yes</v>
      </c>
      <c r="I125" s="5">
        <f t="shared" ca="1" si="39"/>
        <v>2003</v>
      </c>
      <c r="J125" s="5"/>
      <c r="K125" s="2"/>
      <c r="L125" s="5">
        <f ca="1">IF(Table134[[#This Row],[Type of Movie]]= "Action",1,0)</f>
        <v>1</v>
      </c>
      <c r="M125" s="5">
        <f ca="1">IF(Table134[[#This Row],[Type of Movie]]= "Drama",1,0)</f>
        <v>0</v>
      </c>
      <c r="N125" s="5">
        <f ca="1">IF(Table134[[#This Row],[Type of Movie]]= "Comedy",1,0)</f>
        <v>0</v>
      </c>
      <c r="O125" s="5">
        <f ca="1">IF(Table134[[#This Row],[Type of Movie]]= "Horror",1,0)</f>
        <v>0</v>
      </c>
      <c r="P125" s="6">
        <f ca="1">IF(Table134[[#This Row],[Type of Movie]]= "Thriller",1,0)</f>
        <v>0</v>
      </c>
      <c r="Q125" s="5"/>
      <c r="R125" s="2"/>
      <c r="S125" s="5">
        <f ca="1">IF(Table134[[#This Row],[Country of Movie]]="America",1,0)</f>
        <v>0</v>
      </c>
      <c r="T125" s="5">
        <f ca="1">IF(Table134[[#This Row],[Country of Movie]]="Europe",1,0)</f>
        <v>0</v>
      </c>
      <c r="U125" s="5">
        <f ca="1">IF(Table134[[#This Row],[Country of Movie]]="Asia",1,0)</f>
        <v>1</v>
      </c>
      <c r="V125" s="5">
        <f ca="1">IF(Table134[[#This Row],[Country of Movie]]="Africa",1,0)</f>
        <v>0</v>
      </c>
      <c r="W125" s="5"/>
      <c r="X125" s="2">
        <f ca="1">IF(Table134[[#This Row],[Popular Actor ]]="Yes",1,0)</f>
        <v>1</v>
      </c>
      <c r="Y125" s="6">
        <f ca="1">IF(Table134[[#This Row],[Popular Actor ]]="No",1,0)</f>
        <v>0</v>
      </c>
      <c r="Z125" s="5"/>
      <c r="AA125" s="5"/>
      <c r="AB125" s="5"/>
      <c r="AC125" s="5"/>
      <c r="AD125" s="2"/>
      <c r="AE125" s="5">
        <f ca="1">IF(AND(Table134[[#This Row],[Year of Movie]]&gt;=2000,Table134[[#This Row],[Year of Movie]]&lt; 2005), 1,0)</f>
        <v>1</v>
      </c>
      <c r="AF125" s="5">
        <f ca="1">IF(AND(Table134[[#This Row],[Year of Movie]]&gt;=2006,Table134[[#This Row],[Year of Movie]]&lt; 2010), 1,0)</f>
        <v>0</v>
      </c>
      <c r="AG125" s="5">
        <f ca="1">IF(AND(Table134[[#This Row],[Year of Movie]]&gt;=2011,Table134[[#This Row],[Year of Movie]]&lt; 2015), 1,0)</f>
        <v>0</v>
      </c>
      <c r="AH125" s="6">
        <f ca="1">IF(AND(Table134[[#This Row],[Year of Movie]]&gt;=2016,Table134[[#This Row],[Year of Movie]]&lt; 2020), 1,0)</f>
        <v>0</v>
      </c>
      <c r="AI125" s="5"/>
      <c r="AJ125" s="6"/>
    </row>
    <row r="126" spans="3:36" x14ac:dyDescent="0.25">
      <c r="C126" s="2">
        <f t="shared" ca="1" si="33"/>
        <v>2</v>
      </c>
      <c r="D126" s="5" t="str">
        <f t="shared" ca="1" si="34"/>
        <v>Drama</v>
      </c>
      <c r="E126" s="5">
        <f t="shared" ca="1" si="35"/>
        <v>1</v>
      </c>
      <c r="F126" s="5" t="str">
        <f t="shared" ca="1" si="36"/>
        <v>America</v>
      </c>
      <c r="G126" s="5">
        <f t="shared" ca="1" si="37"/>
        <v>1</v>
      </c>
      <c r="H126" s="5" t="str">
        <f t="shared" ca="1" si="38"/>
        <v>Yes</v>
      </c>
      <c r="I126" s="5">
        <f t="shared" ca="1" si="39"/>
        <v>2006</v>
      </c>
      <c r="J126" s="5"/>
      <c r="K126" s="2"/>
      <c r="L126" s="5">
        <f ca="1">IF(Table134[[#This Row],[Type of Movie]]= "Action",1,0)</f>
        <v>0</v>
      </c>
      <c r="M126" s="5">
        <f ca="1">IF(Table134[[#This Row],[Type of Movie]]= "Drama",1,0)</f>
        <v>1</v>
      </c>
      <c r="N126" s="5">
        <f ca="1">IF(Table134[[#This Row],[Type of Movie]]= "Comedy",1,0)</f>
        <v>0</v>
      </c>
      <c r="O126" s="5">
        <f ca="1">IF(Table134[[#This Row],[Type of Movie]]= "Horror",1,0)</f>
        <v>0</v>
      </c>
      <c r="P126" s="6">
        <f ca="1">IF(Table134[[#This Row],[Type of Movie]]= "Thriller",1,0)</f>
        <v>0</v>
      </c>
      <c r="Q126" s="5"/>
      <c r="R126" s="2"/>
      <c r="S126" s="5">
        <f ca="1">IF(Table134[[#This Row],[Country of Movie]]="America",1,0)</f>
        <v>1</v>
      </c>
      <c r="T126" s="5">
        <f ca="1">IF(Table134[[#This Row],[Country of Movie]]="Europe",1,0)</f>
        <v>0</v>
      </c>
      <c r="U126" s="5">
        <f ca="1">IF(Table134[[#This Row],[Country of Movie]]="Asia",1,0)</f>
        <v>0</v>
      </c>
      <c r="V126" s="5">
        <f ca="1">IF(Table134[[#This Row],[Country of Movie]]="Africa",1,0)</f>
        <v>0</v>
      </c>
      <c r="W126" s="5"/>
      <c r="X126" s="2">
        <f ca="1">IF(Table134[[#This Row],[Popular Actor ]]="Yes",1,0)</f>
        <v>1</v>
      </c>
      <c r="Y126" s="6">
        <f ca="1">IF(Table134[[#This Row],[Popular Actor ]]="No",1,0)</f>
        <v>0</v>
      </c>
      <c r="Z126" s="5"/>
      <c r="AA126" s="5"/>
      <c r="AB126" s="5"/>
      <c r="AC126" s="5"/>
      <c r="AD126" s="2"/>
      <c r="AE126" s="5">
        <f ca="1">IF(AND(Table134[[#This Row],[Year of Movie]]&gt;=2000,Table134[[#This Row],[Year of Movie]]&lt; 2005), 1,0)</f>
        <v>0</v>
      </c>
      <c r="AF126" s="5">
        <f ca="1">IF(AND(Table134[[#This Row],[Year of Movie]]&gt;=2006,Table134[[#This Row],[Year of Movie]]&lt; 2010), 1,0)</f>
        <v>1</v>
      </c>
      <c r="AG126" s="5">
        <f ca="1">IF(AND(Table134[[#This Row],[Year of Movie]]&gt;=2011,Table134[[#This Row],[Year of Movie]]&lt; 2015), 1,0)</f>
        <v>0</v>
      </c>
      <c r="AH126" s="6">
        <f ca="1">IF(AND(Table134[[#This Row],[Year of Movie]]&gt;=2016,Table134[[#This Row],[Year of Movie]]&lt; 2020), 1,0)</f>
        <v>0</v>
      </c>
      <c r="AI126" s="5"/>
      <c r="AJ126" s="6"/>
    </row>
    <row r="127" spans="3:36" x14ac:dyDescent="0.25">
      <c r="C127" s="2">
        <f t="shared" ca="1" si="33"/>
        <v>3</v>
      </c>
      <c r="D127" s="5" t="str">
        <f t="shared" ca="1" si="34"/>
        <v xml:space="preserve">Comedy </v>
      </c>
      <c r="E127" s="5">
        <f t="shared" ca="1" si="35"/>
        <v>3</v>
      </c>
      <c r="F127" s="5" t="str">
        <f t="shared" ca="1" si="36"/>
        <v>Asia</v>
      </c>
      <c r="G127" s="5">
        <f t="shared" ca="1" si="37"/>
        <v>1</v>
      </c>
      <c r="H127" s="5" t="str">
        <f t="shared" ca="1" si="38"/>
        <v>Yes</v>
      </c>
      <c r="I127" s="5">
        <f t="shared" ca="1" si="39"/>
        <v>2007</v>
      </c>
      <c r="J127" s="5"/>
      <c r="K127" s="2"/>
      <c r="L127" s="5">
        <f ca="1">IF(Table134[[#This Row],[Type of Movie]]= "Action",1,0)</f>
        <v>0</v>
      </c>
      <c r="M127" s="5">
        <f ca="1">IF(Table134[[#This Row],[Type of Movie]]= "Drama",1,0)</f>
        <v>0</v>
      </c>
      <c r="N127" s="5">
        <f ca="1">IF(Table134[[#This Row],[Type of Movie]]= "Comedy",1,0)</f>
        <v>0</v>
      </c>
      <c r="O127" s="5">
        <f ca="1">IF(Table134[[#This Row],[Type of Movie]]= "Horror",1,0)</f>
        <v>0</v>
      </c>
      <c r="P127" s="6">
        <f ca="1">IF(Table134[[#This Row],[Type of Movie]]= "Thriller",1,0)</f>
        <v>0</v>
      </c>
      <c r="Q127" s="5"/>
      <c r="R127" s="2"/>
      <c r="S127" s="5">
        <f ca="1">IF(Table134[[#This Row],[Country of Movie]]="America",1,0)</f>
        <v>0</v>
      </c>
      <c r="T127" s="5">
        <f ca="1">IF(Table134[[#This Row],[Country of Movie]]="Europe",1,0)</f>
        <v>0</v>
      </c>
      <c r="U127" s="5">
        <f ca="1">IF(Table134[[#This Row],[Country of Movie]]="Asia",1,0)</f>
        <v>1</v>
      </c>
      <c r="V127" s="5">
        <f ca="1">IF(Table134[[#This Row],[Country of Movie]]="Africa",1,0)</f>
        <v>0</v>
      </c>
      <c r="W127" s="5"/>
      <c r="X127" s="2">
        <f ca="1">IF(Table134[[#This Row],[Popular Actor ]]="Yes",1,0)</f>
        <v>1</v>
      </c>
      <c r="Y127" s="6">
        <f ca="1">IF(Table134[[#This Row],[Popular Actor ]]="No",1,0)</f>
        <v>0</v>
      </c>
      <c r="Z127" s="5"/>
      <c r="AA127" s="5"/>
      <c r="AB127" s="5"/>
      <c r="AC127" s="5"/>
      <c r="AD127" s="2"/>
      <c r="AE127" s="5">
        <f ca="1">IF(AND(Table134[[#This Row],[Year of Movie]]&gt;=2000,Table134[[#This Row],[Year of Movie]]&lt; 2005), 1,0)</f>
        <v>0</v>
      </c>
      <c r="AF127" s="5">
        <f ca="1">IF(AND(Table134[[#This Row],[Year of Movie]]&gt;=2006,Table134[[#This Row],[Year of Movie]]&lt; 2010), 1,0)</f>
        <v>1</v>
      </c>
      <c r="AG127" s="5">
        <f ca="1">IF(AND(Table134[[#This Row],[Year of Movie]]&gt;=2011,Table134[[#This Row],[Year of Movie]]&lt; 2015), 1,0)</f>
        <v>0</v>
      </c>
      <c r="AH127" s="6">
        <f ca="1">IF(AND(Table134[[#This Row],[Year of Movie]]&gt;=2016,Table134[[#This Row],[Year of Movie]]&lt; 2020), 1,0)</f>
        <v>0</v>
      </c>
      <c r="AI127" s="5"/>
      <c r="AJ127" s="6"/>
    </row>
    <row r="128" spans="3:36" x14ac:dyDescent="0.25">
      <c r="C128" s="2">
        <f t="shared" ca="1" si="33"/>
        <v>2</v>
      </c>
      <c r="D128" s="5" t="str">
        <f t="shared" ca="1" si="34"/>
        <v>Drama</v>
      </c>
      <c r="E128" s="5">
        <f t="shared" ca="1" si="35"/>
        <v>3</v>
      </c>
      <c r="F128" s="5" t="str">
        <f t="shared" ca="1" si="36"/>
        <v>Asia</v>
      </c>
      <c r="G128" s="5">
        <f t="shared" ca="1" si="37"/>
        <v>1</v>
      </c>
      <c r="H128" s="5" t="str">
        <f t="shared" ca="1" si="38"/>
        <v>Yes</v>
      </c>
      <c r="I128" s="5">
        <f t="shared" ca="1" si="39"/>
        <v>2010</v>
      </c>
      <c r="J128" s="5"/>
      <c r="K128" s="2"/>
      <c r="L128" s="5">
        <f ca="1">IF(Table134[[#This Row],[Type of Movie]]= "Action",1,0)</f>
        <v>0</v>
      </c>
      <c r="M128" s="5">
        <f ca="1">IF(Table134[[#This Row],[Type of Movie]]= "Drama",1,0)</f>
        <v>1</v>
      </c>
      <c r="N128" s="5">
        <f ca="1">IF(Table134[[#This Row],[Type of Movie]]= "Comedy",1,0)</f>
        <v>0</v>
      </c>
      <c r="O128" s="5">
        <f ca="1">IF(Table134[[#This Row],[Type of Movie]]= "Horror",1,0)</f>
        <v>0</v>
      </c>
      <c r="P128" s="6">
        <f ca="1">IF(Table134[[#This Row],[Type of Movie]]= "Thriller",1,0)</f>
        <v>0</v>
      </c>
      <c r="Q128" s="5"/>
      <c r="R128" s="2"/>
      <c r="S128" s="5">
        <f ca="1">IF(Table134[[#This Row],[Country of Movie]]="America",1,0)</f>
        <v>0</v>
      </c>
      <c r="T128" s="5">
        <f ca="1">IF(Table134[[#This Row],[Country of Movie]]="Europe",1,0)</f>
        <v>0</v>
      </c>
      <c r="U128" s="5">
        <f ca="1">IF(Table134[[#This Row],[Country of Movie]]="Asia",1,0)</f>
        <v>1</v>
      </c>
      <c r="V128" s="5">
        <f ca="1">IF(Table134[[#This Row],[Country of Movie]]="Africa",1,0)</f>
        <v>0</v>
      </c>
      <c r="W128" s="5"/>
      <c r="X128" s="2">
        <f ca="1">IF(Table134[[#This Row],[Popular Actor ]]="Yes",1,0)</f>
        <v>1</v>
      </c>
      <c r="Y128" s="6">
        <f ca="1">IF(Table134[[#This Row],[Popular Actor ]]="No",1,0)</f>
        <v>0</v>
      </c>
      <c r="Z128" s="5"/>
      <c r="AA128" s="5"/>
      <c r="AB128" s="5"/>
      <c r="AC128" s="5"/>
      <c r="AD128" s="2"/>
      <c r="AE128" s="5">
        <f ca="1">IF(AND(Table134[[#This Row],[Year of Movie]]&gt;=2000,Table134[[#This Row],[Year of Movie]]&lt; 2005), 1,0)</f>
        <v>0</v>
      </c>
      <c r="AF128" s="5">
        <f ca="1">IF(AND(Table134[[#This Row],[Year of Movie]]&gt;=2006,Table134[[#This Row],[Year of Movie]]&lt; 2010), 1,0)</f>
        <v>0</v>
      </c>
      <c r="AG128" s="5">
        <f ca="1">IF(AND(Table134[[#This Row],[Year of Movie]]&gt;=2011,Table134[[#This Row],[Year of Movie]]&lt; 2015), 1,0)</f>
        <v>0</v>
      </c>
      <c r="AH128" s="6">
        <f ca="1">IF(AND(Table134[[#This Row],[Year of Movie]]&gt;=2016,Table134[[#This Row],[Year of Movie]]&lt; 2020), 1,0)</f>
        <v>0</v>
      </c>
      <c r="AI128" s="5"/>
      <c r="AJ128" s="6"/>
    </row>
    <row r="129" spans="3:36" x14ac:dyDescent="0.25">
      <c r="C129" s="2">
        <f t="shared" ca="1" si="33"/>
        <v>5</v>
      </c>
      <c r="D129" s="5" t="str">
        <f t="shared" ca="1" si="34"/>
        <v>Thriller</v>
      </c>
      <c r="E129" s="5">
        <f t="shared" ca="1" si="35"/>
        <v>3</v>
      </c>
      <c r="F129" s="5" t="str">
        <f t="shared" ca="1" si="36"/>
        <v>Asia</v>
      </c>
      <c r="G129" s="5">
        <f t="shared" ca="1" si="37"/>
        <v>2</v>
      </c>
      <c r="H129" s="5" t="str">
        <f t="shared" ca="1" si="38"/>
        <v>NO</v>
      </c>
      <c r="I129" s="5">
        <f t="shared" ca="1" si="39"/>
        <v>2011</v>
      </c>
      <c r="J129" s="5"/>
      <c r="K129" s="2"/>
      <c r="L129" s="5">
        <f ca="1">IF(Table134[[#This Row],[Type of Movie]]= "Action",1,0)</f>
        <v>0</v>
      </c>
      <c r="M129" s="5">
        <f ca="1">IF(Table134[[#This Row],[Type of Movie]]= "Drama",1,0)</f>
        <v>0</v>
      </c>
      <c r="N129" s="5">
        <f ca="1">IF(Table134[[#This Row],[Type of Movie]]= "Comedy",1,0)</f>
        <v>0</v>
      </c>
      <c r="O129" s="5">
        <f ca="1">IF(Table134[[#This Row],[Type of Movie]]= "Horror",1,0)</f>
        <v>0</v>
      </c>
      <c r="P129" s="6">
        <f ca="1">IF(Table134[[#This Row],[Type of Movie]]= "Thriller",1,0)</f>
        <v>1</v>
      </c>
      <c r="Q129" s="5"/>
      <c r="R129" s="2"/>
      <c r="S129" s="5">
        <f ca="1">IF(Table134[[#This Row],[Country of Movie]]="America",1,0)</f>
        <v>0</v>
      </c>
      <c r="T129" s="5">
        <f ca="1">IF(Table134[[#This Row],[Country of Movie]]="Europe",1,0)</f>
        <v>0</v>
      </c>
      <c r="U129" s="5">
        <f ca="1">IF(Table134[[#This Row],[Country of Movie]]="Asia",1,0)</f>
        <v>1</v>
      </c>
      <c r="V129" s="5">
        <f ca="1">IF(Table134[[#This Row],[Country of Movie]]="Africa",1,0)</f>
        <v>0</v>
      </c>
      <c r="W129" s="5"/>
      <c r="X129" s="2">
        <f ca="1">IF(Table134[[#This Row],[Popular Actor ]]="Yes",1,0)</f>
        <v>0</v>
      </c>
      <c r="Y129" s="6">
        <f ca="1">IF(Table134[[#This Row],[Popular Actor ]]="No",1,0)</f>
        <v>1</v>
      </c>
      <c r="Z129" s="5"/>
      <c r="AA129" s="5"/>
      <c r="AB129" s="5"/>
      <c r="AC129" s="5"/>
      <c r="AD129" s="2"/>
      <c r="AE129" s="5">
        <f ca="1">IF(AND(Table134[[#This Row],[Year of Movie]]&gt;=2000,Table134[[#This Row],[Year of Movie]]&lt; 2005), 1,0)</f>
        <v>0</v>
      </c>
      <c r="AF129" s="5">
        <f ca="1">IF(AND(Table134[[#This Row],[Year of Movie]]&gt;=2006,Table134[[#This Row],[Year of Movie]]&lt; 2010), 1,0)</f>
        <v>0</v>
      </c>
      <c r="AG129" s="5">
        <f ca="1">IF(AND(Table134[[#This Row],[Year of Movie]]&gt;=2011,Table134[[#This Row],[Year of Movie]]&lt; 2015), 1,0)</f>
        <v>1</v>
      </c>
      <c r="AH129" s="6">
        <f ca="1">IF(AND(Table134[[#This Row],[Year of Movie]]&gt;=2016,Table134[[#This Row],[Year of Movie]]&lt; 2020), 1,0)</f>
        <v>0</v>
      </c>
      <c r="AI129" s="5"/>
      <c r="AJ129" s="6"/>
    </row>
    <row r="130" spans="3:36" x14ac:dyDescent="0.25">
      <c r="C130" s="2">
        <f t="shared" ca="1" si="33"/>
        <v>5</v>
      </c>
      <c r="D130" s="5" t="str">
        <f t="shared" ca="1" si="34"/>
        <v>Thriller</v>
      </c>
      <c r="E130" s="5">
        <f t="shared" ca="1" si="35"/>
        <v>4</v>
      </c>
      <c r="F130" s="5" t="str">
        <f t="shared" ca="1" si="36"/>
        <v>Africa</v>
      </c>
      <c r="G130" s="5">
        <f t="shared" ca="1" si="37"/>
        <v>2</v>
      </c>
      <c r="H130" s="5" t="str">
        <f t="shared" ca="1" si="38"/>
        <v>NO</v>
      </c>
      <c r="I130" s="5">
        <f t="shared" ca="1" si="39"/>
        <v>2001</v>
      </c>
      <c r="J130" s="5"/>
      <c r="K130" s="2"/>
      <c r="L130" s="5">
        <f ca="1">IF(Table134[[#This Row],[Type of Movie]]= "Action",1,0)</f>
        <v>0</v>
      </c>
      <c r="M130" s="5">
        <f ca="1">IF(Table134[[#This Row],[Type of Movie]]= "Drama",1,0)</f>
        <v>0</v>
      </c>
      <c r="N130" s="5">
        <f ca="1">IF(Table134[[#This Row],[Type of Movie]]= "Comedy",1,0)</f>
        <v>0</v>
      </c>
      <c r="O130" s="5">
        <f ca="1">IF(Table134[[#This Row],[Type of Movie]]= "Horror",1,0)</f>
        <v>0</v>
      </c>
      <c r="P130" s="6">
        <f ca="1">IF(Table134[[#This Row],[Type of Movie]]= "Thriller",1,0)</f>
        <v>1</v>
      </c>
      <c r="Q130" s="5"/>
      <c r="R130" s="2"/>
      <c r="S130" s="5">
        <f ca="1">IF(Table134[[#This Row],[Country of Movie]]="America",1,0)</f>
        <v>0</v>
      </c>
      <c r="T130" s="5">
        <f ca="1">IF(Table134[[#This Row],[Country of Movie]]="Europe",1,0)</f>
        <v>0</v>
      </c>
      <c r="U130" s="5">
        <f ca="1">IF(Table134[[#This Row],[Country of Movie]]="Asia",1,0)</f>
        <v>0</v>
      </c>
      <c r="V130" s="5">
        <f ca="1">IF(Table134[[#This Row],[Country of Movie]]="Africa",1,0)</f>
        <v>1</v>
      </c>
      <c r="W130" s="5"/>
      <c r="X130" s="2">
        <f ca="1">IF(Table134[[#This Row],[Popular Actor ]]="Yes",1,0)</f>
        <v>0</v>
      </c>
      <c r="Y130" s="6">
        <f ca="1">IF(Table134[[#This Row],[Popular Actor ]]="No",1,0)</f>
        <v>1</v>
      </c>
      <c r="Z130" s="5"/>
      <c r="AA130" s="5"/>
      <c r="AB130" s="5"/>
      <c r="AC130" s="5"/>
      <c r="AD130" s="2"/>
      <c r="AE130" s="5">
        <f ca="1">IF(AND(Table134[[#This Row],[Year of Movie]]&gt;=2000,Table134[[#This Row],[Year of Movie]]&lt; 2005), 1,0)</f>
        <v>1</v>
      </c>
      <c r="AF130" s="5">
        <f ca="1">IF(AND(Table134[[#This Row],[Year of Movie]]&gt;=2006,Table134[[#This Row],[Year of Movie]]&lt; 2010), 1,0)</f>
        <v>0</v>
      </c>
      <c r="AG130" s="5">
        <f ca="1">IF(AND(Table134[[#This Row],[Year of Movie]]&gt;=2011,Table134[[#This Row],[Year of Movie]]&lt; 2015), 1,0)</f>
        <v>0</v>
      </c>
      <c r="AH130" s="6">
        <f ca="1">IF(AND(Table134[[#This Row],[Year of Movie]]&gt;=2016,Table134[[#This Row],[Year of Movie]]&lt; 2020), 1,0)</f>
        <v>0</v>
      </c>
      <c r="AI130" s="5"/>
      <c r="AJ130" s="6"/>
    </row>
    <row r="131" spans="3:36" x14ac:dyDescent="0.25">
      <c r="C131" s="2">
        <f t="shared" ca="1" si="33"/>
        <v>2</v>
      </c>
      <c r="D131" s="5" t="str">
        <f t="shared" ca="1" si="34"/>
        <v>Drama</v>
      </c>
      <c r="E131" s="5">
        <f t="shared" ca="1" si="35"/>
        <v>2</v>
      </c>
      <c r="F131" s="5" t="str">
        <f t="shared" ca="1" si="36"/>
        <v>Europe</v>
      </c>
      <c r="G131" s="5">
        <f t="shared" ca="1" si="37"/>
        <v>1</v>
      </c>
      <c r="H131" s="5" t="str">
        <f t="shared" ca="1" si="38"/>
        <v>Yes</v>
      </c>
      <c r="I131" s="5">
        <f t="shared" ca="1" si="39"/>
        <v>2012</v>
      </c>
      <c r="J131" s="5"/>
      <c r="K131" s="2"/>
      <c r="L131" s="5">
        <f ca="1">IF(Table134[[#This Row],[Type of Movie]]= "Action",1,0)</f>
        <v>0</v>
      </c>
      <c r="M131" s="5">
        <f ca="1">IF(Table134[[#This Row],[Type of Movie]]= "Drama",1,0)</f>
        <v>1</v>
      </c>
      <c r="N131" s="5">
        <f ca="1">IF(Table134[[#This Row],[Type of Movie]]= "Comedy",1,0)</f>
        <v>0</v>
      </c>
      <c r="O131" s="5">
        <f ca="1">IF(Table134[[#This Row],[Type of Movie]]= "Horror",1,0)</f>
        <v>0</v>
      </c>
      <c r="P131" s="6">
        <f ca="1">IF(Table134[[#This Row],[Type of Movie]]= "Thriller",1,0)</f>
        <v>0</v>
      </c>
      <c r="Q131" s="5"/>
      <c r="R131" s="2"/>
      <c r="S131" s="5">
        <f ca="1">IF(Table134[[#This Row],[Country of Movie]]="America",1,0)</f>
        <v>0</v>
      </c>
      <c r="T131" s="5">
        <f ca="1">IF(Table134[[#This Row],[Country of Movie]]="Europe",1,0)</f>
        <v>1</v>
      </c>
      <c r="U131" s="5">
        <f ca="1">IF(Table134[[#This Row],[Country of Movie]]="Asia",1,0)</f>
        <v>0</v>
      </c>
      <c r="V131" s="5">
        <f ca="1">IF(Table134[[#This Row],[Country of Movie]]="Africa",1,0)</f>
        <v>0</v>
      </c>
      <c r="W131" s="5"/>
      <c r="X131" s="2">
        <f ca="1">IF(Table134[[#This Row],[Popular Actor ]]="Yes",1,0)</f>
        <v>1</v>
      </c>
      <c r="Y131" s="6">
        <f ca="1">IF(Table134[[#This Row],[Popular Actor ]]="No",1,0)</f>
        <v>0</v>
      </c>
      <c r="Z131" s="5"/>
      <c r="AA131" s="5"/>
      <c r="AB131" s="5"/>
      <c r="AC131" s="5"/>
      <c r="AD131" s="2"/>
      <c r="AE131" s="5">
        <f ca="1">IF(AND(Table134[[#This Row],[Year of Movie]]&gt;=2000,Table134[[#This Row],[Year of Movie]]&lt; 2005), 1,0)</f>
        <v>0</v>
      </c>
      <c r="AF131" s="5">
        <f ca="1">IF(AND(Table134[[#This Row],[Year of Movie]]&gt;=2006,Table134[[#This Row],[Year of Movie]]&lt; 2010), 1,0)</f>
        <v>0</v>
      </c>
      <c r="AG131" s="5">
        <f ca="1">IF(AND(Table134[[#This Row],[Year of Movie]]&gt;=2011,Table134[[#This Row],[Year of Movie]]&lt; 2015), 1,0)</f>
        <v>1</v>
      </c>
      <c r="AH131" s="6">
        <f ca="1">IF(AND(Table134[[#This Row],[Year of Movie]]&gt;=2016,Table134[[#This Row],[Year of Movie]]&lt; 2020), 1,0)</f>
        <v>0</v>
      </c>
      <c r="AI131" s="5"/>
      <c r="AJ131" s="6"/>
    </row>
    <row r="132" spans="3:36" x14ac:dyDescent="0.25">
      <c r="C132" s="2">
        <f t="shared" ca="1" si="33"/>
        <v>2</v>
      </c>
      <c r="D132" s="5" t="str">
        <f t="shared" ca="1" si="34"/>
        <v>Drama</v>
      </c>
      <c r="E132" s="5">
        <f t="shared" ca="1" si="35"/>
        <v>2</v>
      </c>
      <c r="F132" s="5" t="str">
        <f t="shared" ca="1" si="36"/>
        <v>Europe</v>
      </c>
      <c r="G132" s="5">
        <f t="shared" ca="1" si="37"/>
        <v>1</v>
      </c>
      <c r="H132" s="5" t="str">
        <f t="shared" ca="1" si="38"/>
        <v>Yes</v>
      </c>
      <c r="I132" s="5">
        <f t="shared" ca="1" si="39"/>
        <v>2014</v>
      </c>
      <c r="J132" s="5"/>
      <c r="K132" s="2"/>
      <c r="L132" s="5">
        <f ca="1">IF(Table134[[#This Row],[Type of Movie]]= "Action",1,0)</f>
        <v>0</v>
      </c>
      <c r="M132" s="5">
        <f ca="1">IF(Table134[[#This Row],[Type of Movie]]= "Drama",1,0)</f>
        <v>1</v>
      </c>
      <c r="N132" s="5">
        <f ca="1">IF(Table134[[#This Row],[Type of Movie]]= "Comedy",1,0)</f>
        <v>0</v>
      </c>
      <c r="O132" s="5">
        <f ca="1">IF(Table134[[#This Row],[Type of Movie]]= "Horror",1,0)</f>
        <v>0</v>
      </c>
      <c r="P132" s="6">
        <f ca="1">IF(Table134[[#This Row],[Type of Movie]]= "Thriller",1,0)</f>
        <v>0</v>
      </c>
      <c r="Q132" s="5"/>
      <c r="R132" s="2"/>
      <c r="S132" s="5">
        <f ca="1">IF(Table134[[#This Row],[Country of Movie]]="America",1,0)</f>
        <v>0</v>
      </c>
      <c r="T132" s="5">
        <f ca="1">IF(Table134[[#This Row],[Country of Movie]]="Europe",1,0)</f>
        <v>1</v>
      </c>
      <c r="U132" s="5">
        <f ca="1">IF(Table134[[#This Row],[Country of Movie]]="Asia",1,0)</f>
        <v>0</v>
      </c>
      <c r="V132" s="5">
        <f ca="1">IF(Table134[[#This Row],[Country of Movie]]="Africa",1,0)</f>
        <v>0</v>
      </c>
      <c r="W132" s="5"/>
      <c r="X132" s="2">
        <f ca="1">IF(Table134[[#This Row],[Popular Actor ]]="Yes",1,0)</f>
        <v>1</v>
      </c>
      <c r="Y132" s="6">
        <f ca="1">IF(Table134[[#This Row],[Popular Actor ]]="No",1,0)</f>
        <v>0</v>
      </c>
      <c r="Z132" s="5"/>
      <c r="AA132" s="5"/>
      <c r="AB132" s="5"/>
      <c r="AC132" s="5"/>
      <c r="AD132" s="2"/>
      <c r="AE132" s="5">
        <f ca="1">IF(AND(Table134[[#This Row],[Year of Movie]]&gt;=2000,Table134[[#This Row],[Year of Movie]]&lt; 2005), 1,0)</f>
        <v>0</v>
      </c>
      <c r="AF132" s="5">
        <f ca="1">IF(AND(Table134[[#This Row],[Year of Movie]]&gt;=2006,Table134[[#This Row],[Year of Movie]]&lt; 2010), 1,0)</f>
        <v>0</v>
      </c>
      <c r="AG132" s="5">
        <f ca="1">IF(AND(Table134[[#This Row],[Year of Movie]]&gt;=2011,Table134[[#This Row],[Year of Movie]]&lt; 2015), 1,0)</f>
        <v>1</v>
      </c>
      <c r="AH132" s="6">
        <f ca="1">IF(AND(Table134[[#This Row],[Year of Movie]]&gt;=2016,Table134[[#This Row],[Year of Movie]]&lt; 2020), 1,0)</f>
        <v>0</v>
      </c>
      <c r="AI132" s="5"/>
      <c r="AJ132" s="6"/>
    </row>
    <row r="133" spans="3:36" x14ac:dyDescent="0.25">
      <c r="C133" s="2">
        <f t="shared" ca="1" si="33"/>
        <v>4</v>
      </c>
      <c r="D133" s="5" t="str">
        <f t="shared" ca="1" si="34"/>
        <v>Horror</v>
      </c>
      <c r="E133" s="5">
        <f t="shared" ca="1" si="35"/>
        <v>3</v>
      </c>
      <c r="F133" s="5" t="str">
        <f t="shared" ca="1" si="36"/>
        <v>Asia</v>
      </c>
      <c r="G133" s="5">
        <f t="shared" ca="1" si="37"/>
        <v>2</v>
      </c>
      <c r="H133" s="5" t="str">
        <f t="shared" ca="1" si="38"/>
        <v>NO</v>
      </c>
      <c r="I133" s="5">
        <f t="shared" ca="1" si="39"/>
        <v>2006</v>
      </c>
      <c r="J133" s="5"/>
      <c r="K133" s="2"/>
      <c r="L133" s="5">
        <f ca="1">IF(Table134[[#This Row],[Type of Movie]]= "Action",1,0)</f>
        <v>0</v>
      </c>
      <c r="M133" s="5">
        <f ca="1">IF(Table134[[#This Row],[Type of Movie]]= "Drama",1,0)</f>
        <v>0</v>
      </c>
      <c r="N133" s="5">
        <f ca="1">IF(Table134[[#This Row],[Type of Movie]]= "Comedy",1,0)</f>
        <v>0</v>
      </c>
      <c r="O133" s="5">
        <f ca="1">IF(Table134[[#This Row],[Type of Movie]]= "Horror",1,0)</f>
        <v>1</v>
      </c>
      <c r="P133" s="6">
        <f ca="1">IF(Table134[[#This Row],[Type of Movie]]= "Thriller",1,0)</f>
        <v>0</v>
      </c>
      <c r="Q133" s="5"/>
      <c r="R133" s="2"/>
      <c r="S133" s="5">
        <f ca="1">IF(Table134[[#This Row],[Country of Movie]]="America",1,0)</f>
        <v>0</v>
      </c>
      <c r="T133" s="5">
        <f ca="1">IF(Table134[[#This Row],[Country of Movie]]="Europe",1,0)</f>
        <v>0</v>
      </c>
      <c r="U133" s="5">
        <f ca="1">IF(Table134[[#This Row],[Country of Movie]]="Asia",1,0)</f>
        <v>1</v>
      </c>
      <c r="V133" s="5">
        <f ca="1">IF(Table134[[#This Row],[Country of Movie]]="Africa",1,0)</f>
        <v>0</v>
      </c>
      <c r="W133" s="5"/>
      <c r="X133" s="2">
        <f ca="1">IF(Table134[[#This Row],[Popular Actor ]]="Yes",1,0)</f>
        <v>0</v>
      </c>
      <c r="Y133" s="6">
        <f ca="1">IF(Table134[[#This Row],[Popular Actor ]]="No",1,0)</f>
        <v>1</v>
      </c>
      <c r="Z133" s="5"/>
      <c r="AA133" s="5"/>
      <c r="AB133" s="5"/>
      <c r="AC133" s="5"/>
      <c r="AD133" s="2"/>
      <c r="AE133" s="5">
        <f ca="1">IF(AND(Table134[[#This Row],[Year of Movie]]&gt;=2000,Table134[[#This Row],[Year of Movie]]&lt; 2005), 1,0)</f>
        <v>0</v>
      </c>
      <c r="AF133" s="5">
        <f ca="1">IF(AND(Table134[[#This Row],[Year of Movie]]&gt;=2006,Table134[[#This Row],[Year of Movie]]&lt; 2010), 1,0)</f>
        <v>1</v>
      </c>
      <c r="AG133" s="5">
        <f ca="1">IF(AND(Table134[[#This Row],[Year of Movie]]&gt;=2011,Table134[[#This Row],[Year of Movie]]&lt; 2015), 1,0)</f>
        <v>0</v>
      </c>
      <c r="AH133" s="6">
        <f ca="1">IF(AND(Table134[[#This Row],[Year of Movie]]&gt;=2016,Table134[[#This Row],[Year of Movie]]&lt; 2020), 1,0)</f>
        <v>0</v>
      </c>
      <c r="AI133" s="5"/>
      <c r="AJ133" s="6"/>
    </row>
    <row r="134" spans="3:36" x14ac:dyDescent="0.25">
      <c r="C134" s="2">
        <f t="shared" ca="1" si="33"/>
        <v>2</v>
      </c>
      <c r="D134" s="5" t="str">
        <f t="shared" ca="1" si="34"/>
        <v>Drama</v>
      </c>
      <c r="E134" s="5">
        <f t="shared" ca="1" si="35"/>
        <v>3</v>
      </c>
      <c r="F134" s="5" t="str">
        <f t="shared" ca="1" si="36"/>
        <v>Asia</v>
      </c>
      <c r="G134" s="5">
        <f t="shared" ca="1" si="37"/>
        <v>2</v>
      </c>
      <c r="H134" s="5" t="str">
        <f t="shared" ca="1" si="38"/>
        <v>NO</v>
      </c>
      <c r="I134" s="5">
        <f t="shared" ca="1" si="39"/>
        <v>2021</v>
      </c>
      <c r="J134" s="5"/>
      <c r="K134" s="2"/>
      <c r="L134" s="5">
        <f ca="1">IF(Table134[[#This Row],[Type of Movie]]= "Action",1,0)</f>
        <v>0</v>
      </c>
      <c r="M134" s="5">
        <f ca="1">IF(Table134[[#This Row],[Type of Movie]]= "Drama",1,0)</f>
        <v>1</v>
      </c>
      <c r="N134" s="5">
        <f ca="1">IF(Table134[[#This Row],[Type of Movie]]= "Comedy",1,0)</f>
        <v>0</v>
      </c>
      <c r="O134" s="5">
        <f ca="1">IF(Table134[[#This Row],[Type of Movie]]= "Horror",1,0)</f>
        <v>0</v>
      </c>
      <c r="P134" s="6">
        <f ca="1">IF(Table134[[#This Row],[Type of Movie]]= "Thriller",1,0)</f>
        <v>0</v>
      </c>
      <c r="Q134" s="5"/>
      <c r="R134" s="2"/>
      <c r="S134" s="5">
        <f ca="1">IF(Table134[[#This Row],[Country of Movie]]="America",1,0)</f>
        <v>0</v>
      </c>
      <c r="T134" s="5">
        <f ca="1">IF(Table134[[#This Row],[Country of Movie]]="Europe",1,0)</f>
        <v>0</v>
      </c>
      <c r="U134" s="5">
        <f ca="1">IF(Table134[[#This Row],[Country of Movie]]="Asia",1,0)</f>
        <v>1</v>
      </c>
      <c r="V134" s="5">
        <f ca="1">IF(Table134[[#This Row],[Country of Movie]]="Africa",1,0)</f>
        <v>0</v>
      </c>
      <c r="W134" s="5"/>
      <c r="X134" s="2">
        <f ca="1">IF(Table134[[#This Row],[Popular Actor ]]="Yes",1,0)</f>
        <v>0</v>
      </c>
      <c r="Y134" s="6">
        <f ca="1">IF(Table134[[#This Row],[Popular Actor ]]="No",1,0)</f>
        <v>1</v>
      </c>
      <c r="Z134" s="5"/>
      <c r="AA134" s="5"/>
      <c r="AB134" s="5"/>
      <c r="AC134" s="5"/>
      <c r="AD134" s="2"/>
      <c r="AE134" s="5">
        <f ca="1">IF(AND(Table134[[#This Row],[Year of Movie]]&gt;=2000,Table134[[#This Row],[Year of Movie]]&lt; 2005), 1,0)</f>
        <v>0</v>
      </c>
      <c r="AF134" s="5">
        <f ca="1">IF(AND(Table134[[#This Row],[Year of Movie]]&gt;=2006,Table134[[#This Row],[Year of Movie]]&lt; 2010), 1,0)</f>
        <v>0</v>
      </c>
      <c r="AG134" s="5">
        <f ca="1">IF(AND(Table134[[#This Row],[Year of Movie]]&gt;=2011,Table134[[#This Row],[Year of Movie]]&lt; 2015), 1,0)</f>
        <v>0</v>
      </c>
      <c r="AH134" s="6">
        <f ca="1">IF(AND(Table134[[#This Row],[Year of Movie]]&gt;=2016,Table134[[#This Row],[Year of Movie]]&lt; 2020), 1,0)</f>
        <v>0</v>
      </c>
      <c r="AI134" s="5"/>
      <c r="AJ134" s="6"/>
    </row>
    <row r="135" spans="3:36" x14ac:dyDescent="0.25">
      <c r="C135" s="2">
        <f t="shared" ca="1" si="33"/>
        <v>2</v>
      </c>
      <c r="D135" s="5" t="str">
        <f t="shared" ca="1" si="34"/>
        <v>Drama</v>
      </c>
      <c r="E135" s="5">
        <f t="shared" ca="1" si="35"/>
        <v>2</v>
      </c>
      <c r="F135" s="5" t="str">
        <f t="shared" ca="1" si="36"/>
        <v>Europe</v>
      </c>
      <c r="G135" s="5">
        <f t="shared" ca="1" si="37"/>
        <v>1</v>
      </c>
      <c r="H135" s="5" t="str">
        <f t="shared" ca="1" si="38"/>
        <v>Yes</v>
      </c>
      <c r="I135" s="5">
        <f t="shared" ca="1" si="39"/>
        <v>2016</v>
      </c>
      <c r="J135" s="5"/>
      <c r="K135" s="2"/>
      <c r="L135" s="5">
        <f ca="1">IF(Table134[[#This Row],[Type of Movie]]= "Action",1,0)</f>
        <v>0</v>
      </c>
      <c r="M135" s="5">
        <f ca="1">IF(Table134[[#This Row],[Type of Movie]]= "Drama",1,0)</f>
        <v>1</v>
      </c>
      <c r="N135" s="5">
        <f ca="1">IF(Table134[[#This Row],[Type of Movie]]= "Comedy",1,0)</f>
        <v>0</v>
      </c>
      <c r="O135" s="5">
        <f ca="1">IF(Table134[[#This Row],[Type of Movie]]= "Horror",1,0)</f>
        <v>0</v>
      </c>
      <c r="P135" s="6">
        <f ca="1">IF(Table134[[#This Row],[Type of Movie]]= "Thriller",1,0)</f>
        <v>0</v>
      </c>
      <c r="Q135" s="5"/>
      <c r="R135" s="2"/>
      <c r="S135" s="5">
        <f ca="1">IF(Table134[[#This Row],[Country of Movie]]="America",1,0)</f>
        <v>0</v>
      </c>
      <c r="T135" s="5">
        <f ca="1">IF(Table134[[#This Row],[Country of Movie]]="Europe",1,0)</f>
        <v>1</v>
      </c>
      <c r="U135" s="5">
        <f ca="1">IF(Table134[[#This Row],[Country of Movie]]="Asia",1,0)</f>
        <v>0</v>
      </c>
      <c r="V135" s="5">
        <f ca="1">IF(Table134[[#This Row],[Country of Movie]]="Africa",1,0)</f>
        <v>0</v>
      </c>
      <c r="W135" s="5"/>
      <c r="X135" s="2">
        <f ca="1">IF(Table134[[#This Row],[Popular Actor ]]="Yes",1,0)</f>
        <v>1</v>
      </c>
      <c r="Y135" s="6">
        <f ca="1">IF(Table134[[#This Row],[Popular Actor ]]="No",1,0)</f>
        <v>0</v>
      </c>
      <c r="Z135" s="5"/>
      <c r="AA135" s="5"/>
      <c r="AB135" s="5"/>
      <c r="AC135" s="5"/>
      <c r="AD135" s="2"/>
      <c r="AE135" s="5">
        <f ca="1">IF(AND(Table134[[#This Row],[Year of Movie]]&gt;=2000,Table134[[#This Row],[Year of Movie]]&lt; 2005), 1,0)</f>
        <v>0</v>
      </c>
      <c r="AF135" s="5">
        <f ca="1">IF(AND(Table134[[#This Row],[Year of Movie]]&gt;=2006,Table134[[#This Row],[Year of Movie]]&lt; 2010), 1,0)</f>
        <v>0</v>
      </c>
      <c r="AG135" s="5">
        <f ca="1">IF(AND(Table134[[#This Row],[Year of Movie]]&gt;=2011,Table134[[#This Row],[Year of Movie]]&lt; 2015), 1,0)</f>
        <v>0</v>
      </c>
      <c r="AH135" s="6">
        <f ca="1">IF(AND(Table134[[#This Row],[Year of Movie]]&gt;=2016,Table134[[#This Row],[Year of Movie]]&lt; 2020), 1,0)</f>
        <v>1</v>
      </c>
      <c r="AI135" s="5"/>
      <c r="AJ135" s="6"/>
    </row>
    <row r="136" spans="3:36" x14ac:dyDescent="0.25">
      <c r="C136" s="2">
        <f t="shared" ca="1" si="33"/>
        <v>5</v>
      </c>
      <c r="D136" s="5" t="str">
        <f t="shared" ca="1" si="34"/>
        <v>Thriller</v>
      </c>
      <c r="E136" s="5">
        <f t="shared" ca="1" si="35"/>
        <v>1</v>
      </c>
      <c r="F136" s="5" t="str">
        <f t="shared" ca="1" si="36"/>
        <v>America</v>
      </c>
      <c r="G136" s="5">
        <f t="shared" ca="1" si="37"/>
        <v>1</v>
      </c>
      <c r="H136" s="5" t="str">
        <f t="shared" ca="1" si="38"/>
        <v>Yes</v>
      </c>
      <c r="I136" s="5">
        <f t="shared" ca="1" si="39"/>
        <v>2016</v>
      </c>
      <c r="J136" s="5"/>
      <c r="K136" s="2"/>
      <c r="L136" s="5">
        <f ca="1">IF(Table134[[#This Row],[Type of Movie]]= "Action",1,0)</f>
        <v>0</v>
      </c>
      <c r="M136" s="5">
        <f ca="1">IF(Table134[[#This Row],[Type of Movie]]= "Drama",1,0)</f>
        <v>0</v>
      </c>
      <c r="N136" s="5">
        <f ca="1">IF(Table134[[#This Row],[Type of Movie]]= "Comedy",1,0)</f>
        <v>0</v>
      </c>
      <c r="O136" s="5">
        <f ca="1">IF(Table134[[#This Row],[Type of Movie]]= "Horror",1,0)</f>
        <v>0</v>
      </c>
      <c r="P136" s="6">
        <f ca="1">IF(Table134[[#This Row],[Type of Movie]]= "Thriller",1,0)</f>
        <v>1</v>
      </c>
      <c r="Q136" s="5"/>
      <c r="R136" s="2"/>
      <c r="S136" s="5">
        <f ca="1">IF(Table134[[#This Row],[Country of Movie]]="America",1,0)</f>
        <v>1</v>
      </c>
      <c r="T136" s="5">
        <f ca="1">IF(Table134[[#This Row],[Country of Movie]]="Europe",1,0)</f>
        <v>0</v>
      </c>
      <c r="U136" s="5">
        <f ca="1">IF(Table134[[#This Row],[Country of Movie]]="Asia",1,0)</f>
        <v>0</v>
      </c>
      <c r="V136" s="5">
        <f ca="1">IF(Table134[[#This Row],[Country of Movie]]="Africa",1,0)</f>
        <v>0</v>
      </c>
      <c r="W136" s="5"/>
      <c r="X136" s="2">
        <f ca="1">IF(Table134[[#This Row],[Popular Actor ]]="Yes",1,0)</f>
        <v>1</v>
      </c>
      <c r="Y136" s="6">
        <f ca="1">IF(Table134[[#This Row],[Popular Actor ]]="No",1,0)</f>
        <v>0</v>
      </c>
      <c r="Z136" s="5"/>
      <c r="AA136" s="5"/>
      <c r="AB136" s="5"/>
      <c r="AC136" s="5"/>
      <c r="AD136" s="2"/>
      <c r="AE136" s="5">
        <f ca="1">IF(AND(Table134[[#This Row],[Year of Movie]]&gt;=2000,Table134[[#This Row],[Year of Movie]]&lt; 2005), 1,0)</f>
        <v>0</v>
      </c>
      <c r="AF136" s="5">
        <f ca="1">IF(AND(Table134[[#This Row],[Year of Movie]]&gt;=2006,Table134[[#This Row],[Year of Movie]]&lt; 2010), 1,0)</f>
        <v>0</v>
      </c>
      <c r="AG136" s="5">
        <f ca="1">IF(AND(Table134[[#This Row],[Year of Movie]]&gt;=2011,Table134[[#This Row],[Year of Movie]]&lt; 2015), 1,0)</f>
        <v>0</v>
      </c>
      <c r="AH136" s="6">
        <f ca="1">IF(AND(Table134[[#This Row],[Year of Movie]]&gt;=2016,Table134[[#This Row],[Year of Movie]]&lt; 2020), 1,0)</f>
        <v>1</v>
      </c>
      <c r="AI136" s="5"/>
      <c r="AJ136" s="6"/>
    </row>
    <row r="137" spans="3:36" x14ac:dyDescent="0.25">
      <c r="C137" s="2">
        <f t="shared" ca="1" si="33"/>
        <v>3</v>
      </c>
      <c r="D137" s="5" t="str">
        <f t="shared" ca="1" si="34"/>
        <v xml:space="preserve">Comedy </v>
      </c>
      <c r="E137" s="5">
        <f t="shared" ca="1" si="35"/>
        <v>4</v>
      </c>
      <c r="F137" s="5" t="str">
        <f t="shared" ca="1" si="36"/>
        <v>Africa</v>
      </c>
      <c r="G137" s="5">
        <f t="shared" ca="1" si="37"/>
        <v>2</v>
      </c>
      <c r="H137" s="5" t="str">
        <f t="shared" ca="1" si="38"/>
        <v>NO</v>
      </c>
      <c r="I137" s="5">
        <f t="shared" ca="1" si="39"/>
        <v>2007</v>
      </c>
      <c r="J137" s="5"/>
      <c r="K137" s="2"/>
      <c r="L137" s="5">
        <f ca="1">IF(Table134[[#This Row],[Type of Movie]]= "Action",1,0)</f>
        <v>0</v>
      </c>
      <c r="M137" s="5">
        <f ca="1">IF(Table134[[#This Row],[Type of Movie]]= "Drama",1,0)</f>
        <v>0</v>
      </c>
      <c r="N137" s="5">
        <f ca="1">IF(Table134[[#This Row],[Type of Movie]]= "Comedy",1,0)</f>
        <v>0</v>
      </c>
      <c r="O137" s="5">
        <f ca="1">IF(Table134[[#This Row],[Type of Movie]]= "Horror",1,0)</f>
        <v>0</v>
      </c>
      <c r="P137" s="6">
        <f ca="1">IF(Table134[[#This Row],[Type of Movie]]= "Thriller",1,0)</f>
        <v>0</v>
      </c>
      <c r="Q137" s="5"/>
      <c r="R137" s="2"/>
      <c r="S137" s="5">
        <f ca="1">IF(Table134[[#This Row],[Country of Movie]]="America",1,0)</f>
        <v>0</v>
      </c>
      <c r="T137" s="5">
        <f ca="1">IF(Table134[[#This Row],[Country of Movie]]="Europe",1,0)</f>
        <v>0</v>
      </c>
      <c r="U137" s="5">
        <f ca="1">IF(Table134[[#This Row],[Country of Movie]]="Asia",1,0)</f>
        <v>0</v>
      </c>
      <c r="V137" s="5">
        <f ca="1">IF(Table134[[#This Row],[Country of Movie]]="Africa",1,0)</f>
        <v>1</v>
      </c>
      <c r="W137" s="5"/>
      <c r="X137" s="2">
        <f ca="1">IF(Table134[[#This Row],[Popular Actor ]]="Yes",1,0)</f>
        <v>0</v>
      </c>
      <c r="Y137" s="6">
        <f ca="1">IF(Table134[[#This Row],[Popular Actor ]]="No",1,0)</f>
        <v>1</v>
      </c>
      <c r="Z137" s="5"/>
      <c r="AA137" s="5"/>
      <c r="AB137" s="5"/>
      <c r="AC137" s="5"/>
      <c r="AD137" s="2"/>
      <c r="AE137" s="5">
        <f ca="1">IF(AND(Table134[[#This Row],[Year of Movie]]&gt;=2000,Table134[[#This Row],[Year of Movie]]&lt; 2005), 1,0)</f>
        <v>0</v>
      </c>
      <c r="AF137" s="5">
        <f ca="1">IF(AND(Table134[[#This Row],[Year of Movie]]&gt;=2006,Table134[[#This Row],[Year of Movie]]&lt; 2010), 1,0)</f>
        <v>1</v>
      </c>
      <c r="AG137" s="5">
        <f ca="1">IF(AND(Table134[[#This Row],[Year of Movie]]&gt;=2011,Table134[[#This Row],[Year of Movie]]&lt; 2015), 1,0)</f>
        <v>0</v>
      </c>
      <c r="AH137" s="6">
        <f ca="1">IF(AND(Table134[[#This Row],[Year of Movie]]&gt;=2016,Table134[[#This Row],[Year of Movie]]&lt; 2020), 1,0)</f>
        <v>0</v>
      </c>
      <c r="AI137" s="5"/>
      <c r="AJ137" s="6"/>
    </row>
    <row r="138" spans="3:36" x14ac:dyDescent="0.25">
      <c r="C138" s="2">
        <f t="shared" ca="1" si="33"/>
        <v>4</v>
      </c>
      <c r="D138" s="5" t="str">
        <f t="shared" ca="1" si="34"/>
        <v>Horror</v>
      </c>
      <c r="E138" s="5">
        <f t="shared" ca="1" si="35"/>
        <v>1</v>
      </c>
      <c r="F138" s="5" t="str">
        <f t="shared" ca="1" si="36"/>
        <v>America</v>
      </c>
      <c r="G138" s="5">
        <f t="shared" ca="1" si="37"/>
        <v>1</v>
      </c>
      <c r="H138" s="5" t="str">
        <f t="shared" ca="1" si="38"/>
        <v>Yes</v>
      </c>
      <c r="I138" s="5">
        <f t="shared" ca="1" si="39"/>
        <v>2007</v>
      </c>
      <c r="J138" s="5"/>
      <c r="K138" s="2"/>
      <c r="L138" s="5">
        <f ca="1">IF(Table134[[#This Row],[Type of Movie]]= "Action",1,0)</f>
        <v>0</v>
      </c>
      <c r="M138" s="5">
        <f ca="1">IF(Table134[[#This Row],[Type of Movie]]= "Drama",1,0)</f>
        <v>0</v>
      </c>
      <c r="N138" s="5">
        <f ca="1">IF(Table134[[#This Row],[Type of Movie]]= "Comedy",1,0)</f>
        <v>0</v>
      </c>
      <c r="O138" s="5">
        <f ca="1">IF(Table134[[#This Row],[Type of Movie]]= "Horror",1,0)</f>
        <v>1</v>
      </c>
      <c r="P138" s="6">
        <f ca="1">IF(Table134[[#This Row],[Type of Movie]]= "Thriller",1,0)</f>
        <v>0</v>
      </c>
      <c r="Q138" s="5"/>
      <c r="R138" s="2"/>
      <c r="S138" s="5">
        <f ca="1">IF(Table134[[#This Row],[Country of Movie]]="America",1,0)</f>
        <v>1</v>
      </c>
      <c r="T138" s="5">
        <f ca="1">IF(Table134[[#This Row],[Country of Movie]]="Europe",1,0)</f>
        <v>0</v>
      </c>
      <c r="U138" s="5">
        <f ca="1">IF(Table134[[#This Row],[Country of Movie]]="Asia",1,0)</f>
        <v>0</v>
      </c>
      <c r="V138" s="5">
        <f ca="1">IF(Table134[[#This Row],[Country of Movie]]="Africa",1,0)</f>
        <v>0</v>
      </c>
      <c r="W138" s="5"/>
      <c r="X138" s="2">
        <f ca="1">IF(Table134[[#This Row],[Popular Actor ]]="Yes",1,0)</f>
        <v>1</v>
      </c>
      <c r="Y138" s="6">
        <f ca="1">IF(Table134[[#This Row],[Popular Actor ]]="No",1,0)</f>
        <v>0</v>
      </c>
      <c r="Z138" s="5"/>
      <c r="AA138" s="5"/>
      <c r="AB138" s="5"/>
      <c r="AC138" s="5"/>
      <c r="AD138" s="2"/>
      <c r="AE138" s="5">
        <f ca="1">IF(AND(Table134[[#This Row],[Year of Movie]]&gt;=2000,Table134[[#This Row],[Year of Movie]]&lt; 2005), 1,0)</f>
        <v>0</v>
      </c>
      <c r="AF138" s="5">
        <f ca="1">IF(AND(Table134[[#This Row],[Year of Movie]]&gt;=2006,Table134[[#This Row],[Year of Movie]]&lt; 2010), 1,0)</f>
        <v>1</v>
      </c>
      <c r="AG138" s="5">
        <f ca="1">IF(AND(Table134[[#This Row],[Year of Movie]]&gt;=2011,Table134[[#This Row],[Year of Movie]]&lt; 2015), 1,0)</f>
        <v>0</v>
      </c>
      <c r="AH138" s="6">
        <f ca="1">IF(AND(Table134[[#This Row],[Year of Movie]]&gt;=2016,Table134[[#This Row],[Year of Movie]]&lt; 2020), 1,0)</f>
        <v>0</v>
      </c>
      <c r="AI138" s="5"/>
      <c r="AJ138" s="6"/>
    </row>
    <row r="139" spans="3:36" x14ac:dyDescent="0.25">
      <c r="C139" s="2">
        <f t="shared" ca="1" si="33"/>
        <v>4</v>
      </c>
      <c r="D139" s="5" t="str">
        <f t="shared" ca="1" si="34"/>
        <v>Horror</v>
      </c>
      <c r="E139" s="5">
        <f t="shared" ca="1" si="35"/>
        <v>2</v>
      </c>
      <c r="F139" s="5" t="str">
        <f t="shared" ca="1" si="36"/>
        <v>Europe</v>
      </c>
      <c r="G139" s="5">
        <f t="shared" ca="1" si="37"/>
        <v>2</v>
      </c>
      <c r="H139" s="5" t="str">
        <f t="shared" ca="1" si="38"/>
        <v>NO</v>
      </c>
      <c r="I139" s="5">
        <f t="shared" ca="1" si="39"/>
        <v>2008</v>
      </c>
      <c r="J139" s="5"/>
      <c r="K139" s="2"/>
      <c r="L139" s="5">
        <f ca="1">IF(Table134[[#This Row],[Type of Movie]]= "Action",1,0)</f>
        <v>0</v>
      </c>
      <c r="M139" s="5">
        <f ca="1">IF(Table134[[#This Row],[Type of Movie]]= "Drama",1,0)</f>
        <v>0</v>
      </c>
      <c r="N139" s="5">
        <f ca="1">IF(Table134[[#This Row],[Type of Movie]]= "Comedy",1,0)</f>
        <v>0</v>
      </c>
      <c r="O139" s="5">
        <f ca="1">IF(Table134[[#This Row],[Type of Movie]]= "Horror",1,0)</f>
        <v>1</v>
      </c>
      <c r="P139" s="6">
        <f ca="1">IF(Table134[[#This Row],[Type of Movie]]= "Thriller",1,0)</f>
        <v>0</v>
      </c>
      <c r="Q139" s="5"/>
      <c r="R139" s="2"/>
      <c r="S139" s="5">
        <f ca="1">IF(Table134[[#This Row],[Country of Movie]]="America",1,0)</f>
        <v>0</v>
      </c>
      <c r="T139" s="5">
        <f ca="1">IF(Table134[[#This Row],[Country of Movie]]="Europe",1,0)</f>
        <v>1</v>
      </c>
      <c r="U139" s="5">
        <f ca="1">IF(Table134[[#This Row],[Country of Movie]]="Asia",1,0)</f>
        <v>0</v>
      </c>
      <c r="V139" s="5">
        <f ca="1">IF(Table134[[#This Row],[Country of Movie]]="Africa",1,0)</f>
        <v>0</v>
      </c>
      <c r="W139" s="5"/>
      <c r="X139" s="2">
        <f ca="1">IF(Table134[[#This Row],[Popular Actor ]]="Yes",1,0)</f>
        <v>0</v>
      </c>
      <c r="Y139" s="6">
        <f ca="1">IF(Table134[[#This Row],[Popular Actor ]]="No",1,0)</f>
        <v>1</v>
      </c>
      <c r="Z139" s="5"/>
      <c r="AA139" s="5"/>
      <c r="AB139" s="5"/>
      <c r="AC139" s="5"/>
      <c r="AD139" s="2"/>
      <c r="AE139" s="5">
        <f ca="1">IF(AND(Table134[[#This Row],[Year of Movie]]&gt;=2000,Table134[[#This Row],[Year of Movie]]&lt; 2005), 1,0)</f>
        <v>0</v>
      </c>
      <c r="AF139" s="5">
        <f ca="1">IF(AND(Table134[[#This Row],[Year of Movie]]&gt;=2006,Table134[[#This Row],[Year of Movie]]&lt; 2010), 1,0)</f>
        <v>1</v>
      </c>
      <c r="AG139" s="5">
        <f ca="1">IF(AND(Table134[[#This Row],[Year of Movie]]&gt;=2011,Table134[[#This Row],[Year of Movie]]&lt; 2015), 1,0)</f>
        <v>0</v>
      </c>
      <c r="AH139" s="6">
        <f ca="1">IF(AND(Table134[[#This Row],[Year of Movie]]&gt;=2016,Table134[[#This Row],[Year of Movie]]&lt; 2020), 1,0)</f>
        <v>0</v>
      </c>
      <c r="AI139" s="5"/>
      <c r="AJ139" s="6"/>
    </row>
    <row r="140" spans="3:36" x14ac:dyDescent="0.25">
      <c r="C140" s="2">
        <f t="shared" ca="1" si="33"/>
        <v>5</v>
      </c>
      <c r="D140" s="5" t="str">
        <f t="shared" ca="1" si="34"/>
        <v>Thriller</v>
      </c>
      <c r="E140" s="5">
        <f t="shared" ca="1" si="35"/>
        <v>3</v>
      </c>
      <c r="F140" s="5" t="str">
        <f t="shared" ca="1" si="36"/>
        <v>Asia</v>
      </c>
      <c r="G140" s="5">
        <f t="shared" ca="1" si="37"/>
        <v>1</v>
      </c>
      <c r="H140" s="5" t="str">
        <f t="shared" ca="1" si="38"/>
        <v>Yes</v>
      </c>
      <c r="I140" s="5">
        <f t="shared" ca="1" si="39"/>
        <v>2009</v>
      </c>
      <c r="J140" s="5"/>
      <c r="K140" s="2"/>
      <c r="L140" s="5">
        <f ca="1">IF(Table134[[#This Row],[Type of Movie]]= "Action",1,0)</f>
        <v>0</v>
      </c>
      <c r="M140" s="5">
        <f ca="1">IF(Table134[[#This Row],[Type of Movie]]= "Drama",1,0)</f>
        <v>0</v>
      </c>
      <c r="N140" s="5">
        <f ca="1">IF(Table134[[#This Row],[Type of Movie]]= "Comedy",1,0)</f>
        <v>0</v>
      </c>
      <c r="O140" s="5">
        <f ca="1">IF(Table134[[#This Row],[Type of Movie]]= "Horror",1,0)</f>
        <v>0</v>
      </c>
      <c r="P140" s="6">
        <f ca="1">IF(Table134[[#This Row],[Type of Movie]]= "Thriller",1,0)</f>
        <v>1</v>
      </c>
      <c r="Q140" s="5"/>
      <c r="R140" s="2"/>
      <c r="S140" s="5">
        <f ca="1">IF(Table134[[#This Row],[Country of Movie]]="America",1,0)</f>
        <v>0</v>
      </c>
      <c r="T140" s="5">
        <f ca="1">IF(Table134[[#This Row],[Country of Movie]]="Europe",1,0)</f>
        <v>0</v>
      </c>
      <c r="U140" s="5">
        <f ca="1">IF(Table134[[#This Row],[Country of Movie]]="Asia",1,0)</f>
        <v>1</v>
      </c>
      <c r="V140" s="5">
        <f ca="1">IF(Table134[[#This Row],[Country of Movie]]="Africa",1,0)</f>
        <v>0</v>
      </c>
      <c r="W140" s="5"/>
      <c r="X140" s="2">
        <f ca="1">IF(Table134[[#This Row],[Popular Actor ]]="Yes",1,0)</f>
        <v>1</v>
      </c>
      <c r="Y140" s="6">
        <f ca="1">IF(Table134[[#This Row],[Popular Actor ]]="No",1,0)</f>
        <v>0</v>
      </c>
      <c r="Z140" s="5"/>
      <c r="AA140" s="5"/>
      <c r="AB140" s="5"/>
      <c r="AC140" s="5"/>
      <c r="AD140" s="2"/>
      <c r="AE140" s="5">
        <f ca="1">IF(AND(Table134[[#This Row],[Year of Movie]]&gt;=2000,Table134[[#This Row],[Year of Movie]]&lt; 2005), 1,0)</f>
        <v>0</v>
      </c>
      <c r="AF140" s="5">
        <f ca="1">IF(AND(Table134[[#This Row],[Year of Movie]]&gt;=2006,Table134[[#This Row],[Year of Movie]]&lt; 2010), 1,0)</f>
        <v>1</v>
      </c>
      <c r="AG140" s="5">
        <f ca="1">IF(AND(Table134[[#This Row],[Year of Movie]]&gt;=2011,Table134[[#This Row],[Year of Movie]]&lt; 2015), 1,0)</f>
        <v>0</v>
      </c>
      <c r="AH140" s="6">
        <f ca="1">IF(AND(Table134[[#This Row],[Year of Movie]]&gt;=2016,Table134[[#This Row],[Year of Movie]]&lt; 2020), 1,0)</f>
        <v>0</v>
      </c>
      <c r="AI140" s="5"/>
      <c r="AJ140" s="6"/>
    </row>
    <row r="141" spans="3:36" x14ac:dyDescent="0.25">
      <c r="C141" s="2">
        <f t="shared" ca="1" si="33"/>
        <v>5</v>
      </c>
      <c r="D141" s="5" t="str">
        <f t="shared" ca="1" si="34"/>
        <v>Thriller</v>
      </c>
      <c r="E141" s="5">
        <f t="shared" ca="1" si="35"/>
        <v>3</v>
      </c>
      <c r="F141" s="5" t="str">
        <f t="shared" ca="1" si="36"/>
        <v>Asia</v>
      </c>
      <c r="G141" s="5">
        <f t="shared" ca="1" si="37"/>
        <v>2</v>
      </c>
      <c r="H141" s="5" t="str">
        <f t="shared" ca="1" si="38"/>
        <v>NO</v>
      </c>
      <c r="I141" s="5">
        <f t="shared" ca="1" si="39"/>
        <v>2005</v>
      </c>
      <c r="J141" s="5"/>
      <c r="K141" s="2"/>
      <c r="L141" s="5">
        <f ca="1">IF(Table134[[#This Row],[Type of Movie]]= "Action",1,0)</f>
        <v>0</v>
      </c>
      <c r="M141" s="5">
        <f ca="1">IF(Table134[[#This Row],[Type of Movie]]= "Drama",1,0)</f>
        <v>0</v>
      </c>
      <c r="N141" s="5">
        <f ca="1">IF(Table134[[#This Row],[Type of Movie]]= "Comedy",1,0)</f>
        <v>0</v>
      </c>
      <c r="O141" s="5">
        <f ca="1">IF(Table134[[#This Row],[Type of Movie]]= "Horror",1,0)</f>
        <v>0</v>
      </c>
      <c r="P141" s="6">
        <f ca="1">IF(Table134[[#This Row],[Type of Movie]]= "Thriller",1,0)</f>
        <v>1</v>
      </c>
      <c r="Q141" s="5"/>
      <c r="R141" s="2"/>
      <c r="S141" s="5">
        <f ca="1">IF(Table134[[#This Row],[Country of Movie]]="America",1,0)</f>
        <v>0</v>
      </c>
      <c r="T141" s="5">
        <f ca="1">IF(Table134[[#This Row],[Country of Movie]]="Europe",1,0)</f>
        <v>0</v>
      </c>
      <c r="U141" s="5">
        <f ca="1">IF(Table134[[#This Row],[Country of Movie]]="Asia",1,0)</f>
        <v>1</v>
      </c>
      <c r="V141" s="5">
        <f ca="1">IF(Table134[[#This Row],[Country of Movie]]="Africa",1,0)</f>
        <v>0</v>
      </c>
      <c r="W141" s="5"/>
      <c r="X141" s="2">
        <f ca="1">IF(Table134[[#This Row],[Popular Actor ]]="Yes",1,0)</f>
        <v>0</v>
      </c>
      <c r="Y141" s="6">
        <f ca="1">IF(Table134[[#This Row],[Popular Actor ]]="No",1,0)</f>
        <v>1</v>
      </c>
      <c r="Z141" s="5"/>
      <c r="AA141" s="5"/>
      <c r="AB141" s="5"/>
      <c r="AC141" s="5"/>
      <c r="AD141" s="2"/>
      <c r="AE141" s="5">
        <f ca="1">IF(AND(Table134[[#This Row],[Year of Movie]]&gt;=2000,Table134[[#This Row],[Year of Movie]]&lt; 2005), 1,0)</f>
        <v>0</v>
      </c>
      <c r="AF141" s="5">
        <f ca="1">IF(AND(Table134[[#This Row],[Year of Movie]]&gt;=2006,Table134[[#This Row],[Year of Movie]]&lt; 2010), 1,0)</f>
        <v>0</v>
      </c>
      <c r="AG141" s="5">
        <f ca="1">IF(AND(Table134[[#This Row],[Year of Movie]]&gt;=2011,Table134[[#This Row],[Year of Movie]]&lt; 2015), 1,0)</f>
        <v>0</v>
      </c>
      <c r="AH141" s="6">
        <f ca="1">IF(AND(Table134[[#This Row],[Year of Movie]]&gt;=2016,Table134[[#This Row],[Year of Movie]]&lt; 2020), 1,0)</f>
        <v>0</v>
      </c>
      <c r="AI141" s="5"/>
      <c r="AJ141" s="6"/>
    </row>
    <row r="142" spans="3:36" x14ac:dyDescent="0.25">
      <c r="C142" s="2">
        <f t="shared" ca="1" si="33"/>
        <v>5</v>
      </c>
      <c r="D142" s="5" t="str">
        <f t="shared" ca="1" si="34"/>
        <v>Thriller</v>
      </c>
      <c r="E142" s="5">
        <f t="shared" ca="1" si="35"/>
        <v>4</v>
      </c>
      <c r="F142" s="5" t="str">
        <f t="shared" ca="1" si="36"/>
        <v>Africa</v>
      </c>
      <c r="G142" s="5">
        <f t="shared" ca="1" si="37"/>
        <v>1</v>
      </c>
      <c r="H142" s="5" t="str">
        <f t="shared" ca="1" si="38"/>
        <v>Yes</v>
      </c>
      <c r="I142" s="5">
        <f t="shared" ca="1" si="39"/>
        <v>2001</v>
      </c>
      <c r="J142" s="5"/>
      <c r="K142" s="2"/>
      <c r="L142" s="5">
        <f ca="1">IF(Table134[[#This Row],[Type of Movie]]= "Action",1,0)</f>
        <v>0</v>
      </c>
      <c r="M142" s="5">
        <f ca="1">IF(Table134[[#This Row],[Type of Movie]]= "Drama",1,0)</f>
        <v>0</v>
      </c>
      <c r="N142" s="5">
        <f ca="1">IF(Table134[[#This Row],[Type of Movie]]= "Comedy",1,0)</f>
        <v>0</v>
      </c>
      <c r="O142" s="5">
        <f ca="1">IF(Table134[[#This Row],[Type of Movie]]= "Horror",1,0)</f>
        <v>0</v>
      </c>
      <c r="P142" s="6">
        <f ca="1">IF(Table134[[#This Row],[Type of Movie]]= "Thriller",1,0)</f>
        <v>1</v>
      </c>
      <c r="Q142" s="5"/>
      <c r="R142" s="2"/>
      <c r="S142" s="5">
        <f ca="1">IF(Table134[[#This Row],[Country of Movie]]="America",1,0)</f>
        <v>0</v>
      </c>
      <c r="T142" s="5">
        <f ca="1">IF(Table134[[#This Row],[Country of Movie]]="Europe",1,0)</f>
        <v>0</v>
      </c>
      <c r="U142" s="5">
        <f ca="1">IF(Table134[[#This Row],[Country of Movie]]="Asia",1,0)</f>
        <v>0</v>
      </c>
      <c r="V142" s="5">
        <f ca="1">IF(Table134[[#This Row],[Country of Movie]]="Africa",1,0)</f>
        <v>1</v>
      </c>
      <c r="W142" s="5"/>
      <c r="X142" s="2">
        <f ca="1">IF(Table134[[#This Row],[Popular Actor ]]="Yes",1,0)</f>
        <v>1</v>
      </c>
      <c r="Y142" s="6">
        <f ca="1">IF(Table134[[#This Row],[Popular Actor ]]="No",1,0)</f>
        <v>0</v>
      </c>
      <c r="Z142" s="5"/>
      <c r="AA142" s="5"/>
      <c r="AB142" s="5"/>
      <c r="AC142" s="5"/>
      <c r="AD142" s="2"/>
      <c r="AE142" s="5">
        <f ca="1">IF(AND(Table134[[#This Row],[Year of Movie]]&gt;=2000,Table134[[#This Row],[Year of Movie]]&lt; 2005), 1,0)</f>
        <v>1</v>
      </c>
      <c r="AF142" s="5">
        <f ca="1">IF(AND(Table134[[#This Row],[Year of Movie]]&gt;=2006,Table134[[#This Row],[Year of Movie]]&lt; 2010), 1,0)</f>
        <v>0</v>
      </c>
      <c r="AG142" s="5">
        <f ca="1">IF(AND(Table134[[#This Row],[Year of Movie]]&gt;=2011,Table134[[#This Row],[Year of Movie]]&lt; 2015), 1,0)</f>
        <v>0</v>
      </c>
      <c r="AH142" s="6">
        <f ca="1">IF(AND(Table134[[#This Row],[Year of Movie]]&gt;=2016,Table134[[#This Row],[Year of Movie]]&lt; 2020), 1,0)</f>
        <v>0</v>
      </c>
      <c r="AI142" s="5"/>
      <c r="AJ142" s="6"/>
    </row>
    <row r="143" spans="3:36" x14ac:dyDescent="0.25">
      <c r="C143" s="2">
        <f t="shared" ca="1" si="33"/>
        <v>2</v>
      </c>
      <c r="D143" s="5" t="str">
        <f t="shared" ca="1" si="34"/>
        <v>Drama</v>
      </c>
      <c r="E143" s="5">
        <f t="shared" ca="1" si="35"/>
        <v>4</v>
      </c>
      <c r="F143" s="5" t="str">
        <f t="shared" ca="1" si="36"/>
        <v>Africa</v>
      </c>
      <c r="G143" s="5">
        <f t="shared" ca="1" si="37"/>
        <v>1</v>
      </c>
      <c r="H143" s="5" t="str">
        <f t="shared" ca="1" si="38"/>
        <v>Yes</v>
      </c>
      <c r="I143" s="5">
        <f t="shared" ca="1" si="39"/>
        <v>2015</v>
      </c>
      <c r="J143" s="5"/>
      <c r="K143" s="2"/>
      <c r="L143" s="5">
        <f ca="1">IF(Table134[[#This Row],[Type of Movie]]= "Action",1,0)</f>
        <v>0</v>
      </c>
      <c r="M143" s="5">
        <f ca="1">IF(Table134[[#This Row],[Type of Movie]]= "Drama",1,0)</f>
        <v>1</v>
      </c>
      <c r="N143" s="5">
        <f ca="1">IF(Table134[[#This Row],[Type of Movie]]= "Comedy",1,0)</f>
        <v>0</v>
      </c>
      <c r="O143" s="5">
        <f ca="1">IF(Table134[[#This Row],[Type of Movie]]= "Horror",1,0)</f>
        <v>0</v>
      </c>
      <c r="P143" s="6">
        <f ca="1">IF(Table134[[#This Row],[Type of Movie]]= "Thriller",1,0)</f>
        <v>0</v>
      </c>
      <c r="Q143" s="5"/>
      <c r="R143" s="2"/>
      <c r="S143" s="5">
        <f ca="1">IF(Table134[[#This Row],[Country of Movie]]="America",1,0)</f>
        <v>0</v>
      </c>
      <c r="T143" s="5">
        <f ca="1">IF(Table134[[#This Row],[Country of Movie]]="Europe",1,0)</f>
        <v>0</v>
      </c>
      <c r="U143" s="5">
        <f ca="1">IF(Table134[[#This Row],[Country of Movie]]="Asia",1,0)</f>
        <v>0</v>
      </c>
      <c r="V143" s="5">
        <f ca="1">IF(Table134[[#This Row],[Country of Movie]]="Africa",1,0)</f>
        <v>1</v>
      </c>
      <c r="W143" s="5"/>
      <c r="X143" s="2">
        <f ca="1">IF(Table134[[#This Row],[Popular Actor ]]="Yes",1,0)</f>
        <v>1</v>
      </c>
      <c r="Y143" s="6">
        <f ca="1">IF(Table134[[#This Row],[Popular Actor ]]="No",1,0)</f>
        <v>0</v>
      </c>
      <c r="Z143" s="5"/>
      <c r="AA143" s="5"/>
      <c r="AB143" s="5"/>
      <c r="AC143" s="5"/>
      <c r="AD143" s="2"/>
      <c r="AE143" s="5">
        <f ca="1">IF(AND(Table134[[#This Row],[Year of Movie]]&gt;=2000,Table134[[#This Row],[Year of Movie]]&lt; 2005), 1,0)</f>
        <v>0</v>
      </c>
      <c r="AF143" s="5">
        <f ca="1">IF(AND(Table134[[#This Row],[Year of Movie]]&gt;=2006,Table134[[#This Row],[Year of Movie]]&lt; 2010), 1,0)</f>
        <v>0</v>
      </c>
      <c r="AG143" s="5">
        <f ca="1">IF(AND(Table134[[#This Row],[Year of Movie]]&gt;=2011,Table134[[#This Row],[Year of Movie]]&lt; 2015), 1,0)</f>
        <v>0</v>
      </c>
      <c r="AH143" s="6">
        <f ca="1">IF(AND(Table134[[#This Row],[Year of Movie]]&gt;=2016,Table134[[#This Row],[Year of Movie]]&lt; 2020), 1,0)</f>
        <v>0</v>
      </c>
      <c r="AI143" s="5"/>
      <c r="AJ143" s="6"/>
    </row>
    <row r="144" spans="3:36" x14ac:dyDescent="0.25">
      <c r="C144" s="2">
        <f t="shared" ca="1" si="33"/>
        <v>2</v>
      </c>
      <c r="D144" s="5" t="str">
        <f t="shared" ca="1" si="34"/>
        <v>Drama</v>
      </c>
      <c r="E144" s="5">
        <f t="shared" ca="1" si="35"/>
        <v>2</v>
      </c>
      <c r="F144" s="5" t="str">
        <f t="shared" ca="1" si="36"/>
        <v>Europe</v>
      </c>
      <c r="G144" s="5">
        <f t="shared" ca="1" si="37"/>
        <v>2</v>
      </c>
      <c r="H144" s="5" t="str">
        <f t="shared" ca="1" si="38"/>
        <v>NO</v>
      </c>
      <c r="I144" s="5">
        <f t="shared" ca="1" si="39"/>
        <v>2011</v>
      </c>
      <c r="J144" s="5"/>
      <c r="K144" s="2"/>
      <c r="L144" s="5">
        <f ca="1">IF(Table134[[#This Row],[Type of Movie]]= "Action",1,0)</f>
        <v>0</v>
      </c>
      <c r="M144" s="5">
        <f ca="1">IF(Table134[[#This Row],[Type of Movie]]= "Drama",1,0)</f>
        <v>1</v>
      </c>
      <c r="N144" s="5">
        <f ca="1">IF(Table134[[#This Row],[Type of Movie]]= "Comedy",1,0)</f>
        <v>0</v>
      </c>
      <c r="O144" s="5">
        <f ca="1">IF(Table134[[#This Row],[Type of Movie]]= "Horror",1,0)</f>
        <v>0</v>
      </c>
      <c r="P144" s="6">
        <f ca="1">IF(Table134[[#This Row],[Type of Movie]]= "Thriller",1,0)</f>
        <v>0</v>
      </c>
      <c r="Q144" s="5"/>
      <c r="R144" s="2"/>
      <c r="S144" s="5">
        <f ca="1">IF(Table134[[#This Row],[Country of Movie]]="America",1,0)</f>
        <v>0</v>
      </c>
      <c r="T144" s="5">
        <f ca="1">IF(Table134[[#This Row],[Country of Movie]]="Europe",1,0)</f>
        <v>1</v>
      </c>
      <c r="U144" s="5">
        <f ca="1">IF(Table134[[#This Row],[Country of Movie]]="Asia",1,0)</f>
        <v>0</v>
      </c>
      <c r="V144" s="5">
        <f ca="1">IF(Table134[[#This Row],[Country of Movie]]="Africa",1,0)</f>
        <v>0</v>
      </c>
      <c r="W144" s="5"/>
      <c r="X144" s="2">
        <f ca="1">IF(Table134[[#This Row],[Popular Actor ]]="Yes",1,0)</f>
        <v>0</v>
      </c>
      <c r="Y144" s="6">
        <f ca="1">IF(Table134[[#This Row],[Popular Actor ]]="No",1,0)</f>
        <v>1</v>
      </c>
      <c r="Z144" s="5"/>
      <c r="AA144" s="5"/>
      <c r="AB144" s="5"/>
      <c r="AC144" s="5"/>
      <c r="AD144" s="2"/>
      <c r="AE144" s="5">
        <f ca="1">IF(AND(Table134[[#This Row],[Year of Movie]]&gt;=2000,Table134[[#This Row],[Year of Movie]]&lt; 2005), 1,0)</f>
        <v>0</v>
      </c>
      <c r="AF144" s="5">
        <f ca="1">IF(AND(Table134[[#This Row],[Year of Movie]]&gt;=2006,Table134[[#This Row],[Year of Movie]]&lt; 2010), 1,0)</f>
        <v>0</v>
      </c>
      <c r="AG144" s="5">
        <f ca="1">IF(AND(Table134[[#This Row],[Year of Movie]]&gt;=2011,Table134[[#This Row],[Year of Movie]]&lt; 2015), 1,0)</f>
        <v>1</v>
      </c>
      <c r="AH144" s="6">
        <f ca="1">IF(AND(Table134[[#This Row],[Year of Movie]]&gt;=2016,Table134[[#This Row],[Year of Movie]]&lt; 2020), 1,0)</f>
        <v>0</v>
      </c>
      <c r="AI144" s="5"/>
      <c r="AJ144" s="6"/>
    </row>
    <row r="145" spans="3:36" ht="15.75" thickBot="1" x14ac:dyDescent="0.3">
      <c r="C145" s="2">
        <f t="shared" ca="1" si="33"/>
        <v>5</v>
      </c>
      <c r="D145" s="5" t="str">
        <f t="shared" ca="1" si="34"/>
        <v>Thriller</v>
      </c>
      <c r="E145" s="5">
        <f t="shared" ca="1" si="35"/>
        <v>4</v>
      </c>
      <c r="F145" s="5" t="str">
        <f t="shared" ca="1" si="36"/>
        <v>Africa</v>
      </c>
      <c r="G145" s="5">
        <f t="shared" ca="1" si="37"/>
        <v>1</v>
      </c>
      <c r="H145" s="5" t="str">
        <f t="shared" ca="1" si="38"/>
        <v>Yes</v>
      </c>
      <c r="I145" s="5">
        <f t="shared" ca="1" si="39"/>
        <v>2012</v>
      </c>
      <c r="J145" s="5"/>
      <c r="K145" s="2"/>
      <c r="L145" s="5">
        <f ca="1">IF(Table134[[#This Row],[Type of Movie]]= "Action",1,0)</f>
        <v>0</v>
      </c>
      <c r="M145" s="5">
        <f ca="1">IF(Table134[[#This Row],[Type of Movie]]= "Drama",1,0)</f>
        <v>0</v>
      </c>
      <c r="N145" s="5">
        <f ca="1">IF(Table134[[#This Row],[Type of Movie]]= "Comedy",1,0)</f>
        <v>0</v>
      </c>
      <c r="O145" s="5">
        <f ca="1">IF(Table134[[#This Row],[Type of Movie]]= "Horror",1,0)</f>
        <v>0</v>
      </c>
      <c r="P145" s="6">
        <f ca="1">IF(Table134[[#This Row],[Type of Movie]]= "Thriller",1,0)</f>
        <v>1</v>
      </c>
      <c r="Q145" s="5"/>
      <c r="R145" s="2"/>
      <c r="S145" s="5">
        <f ca="1">IF(Table134[[#This Row],[Country of Movie]]="America",1,0)</f>
        <v>0</v>
      </c>
      <c r="T145" s="5">
        <f ca="1">IF(Table134[[#This Row],[Country of Movie]]="Europe",1,0)</f>
        <v>0</v>
      </c>
      <c r="U145" s="5">
        <f ca="1">IF(Table134[[#This Row],[Country of Movie]]="Asia",1,0)</f>
        <v>0</v>
      </c>
      <c r="V145" s="5">
        <f ca="1">IF(Table134[[#This Row],[Country of Movie]]="Africa",1,0)</f>
        <v>1</v>
      </c>
      <c r="W145" s="5"/>
      <c r="X145" s="2">
        <f ca="1">IF(Table134[[#This Row],[Popular Actor ]]="Yes",1,0)</f>
        <v>1</v>
      </c>
      <c r="Y145" s="6">
        <f ca="1">IF(Table134[[#This Row],[Popular Actor ]]="No",1,0)</f>
        <v>0</v>
      </c>
      <c r="Z145" s="5"/>
      <c r="AA145" s="5"/>
      <c r="AB145" s="5"/>
      <c r="AC145" s="5"/>
      <c r="AD145" s="2"/>
      <c r="AE145" s="5">
        <f ca="1">IF(AND(Table134[[#This Row],[Year of Movie]]&gt;=2000,Table134[[#This Row],[Year of Movie]]&lt; 2005), 1,0)</f>
        <v>0</v>
      </c>
      <c r="AF145" s="5">
        <f ca="1">IF(AND(Table134[[#This Row],[Year of Movie]]&gt;=2006,Table134[[#This Row],[Year of Movie]]&lt; 2010), 1,0)</f>
        <v>0</v>
      </c>
      <c r="AG145" s="5">
        <f ca="1">IF(AND(Table134[[#This Row],[Year of Movie]]&gt;=2011,Table134[[#This Row],[Year of Movie]]&lt; 2015), 1,0)</f>
        <v>1</v>
      </c>
      <c r="AH145" s="6">
        <f ca="1">IF(AND(Table134[[#This Row],[Year of Movie]]&gt;=2016,Table134[[#This Row],[Year of Movie]]&lt; 2020), 1,0)</f>
        <v>0</v>
      </c>
      <c r="AI145" s="5"/>
      <c r="AJ145" s="6"/>
    </row>
    <row r="146" spans="3:36" ht="15.75" thickBot="1" x14ac:dyDescent="0.3">
      <c r="C146" s="2"/>
      <c r="D146" s="5"/>
      <c r="E146" s="5"/>
      <c r="F146" s="5"/>
      <c r="G146" s="5"/>
      <c r="H146" s="5"/>
      <c r="I146" s="5"/>
      <c r="J146" s="5"/>
      <c r="K146" s="11" t="s">
        <v>18</v>
      </c>
      <c r="L146" s="16">
        <f ca="1">SUM(L111:L145)</f>
        <v>4</v>
      </c>
      <c r="M146" s="16">
        <f t="shared" ref="M146" ca="1" si="40">SUM(M111:M145)</f>
        <v>10</v>
      </c>
      <c r="N146" s="16">
        <f t="shared" ref="N146" ca="1" si="41">SUM(N111:N145)</f>
        <v>0</v>
      </c>
      <c r="O146" s="16">
        <f t="shared" ref="O146" ca="1" si="42">SUM(O111:O145)</f>
        <v>7</v>
      </c>
      <c r="P146" s="17">
        <f t="shared" ref="P146" ca="1" si="43">SUM(P111:P145)</f>
        <v>9</v>
      </c>
      <c r="Q146" s="5"/>
      <c r="R146" s="11" t="s">
        <v>21</v>
      </c>
      <c r="S146" s="16">
        <f ca="1">SUM(S111:S145)</f>
        <v>5</v>
      </c>
      <c r="T146" s="16">
        <f t="shared" ref="T146" ca="1" si="44">SUM(T111:T145)</f>
        <v>7</v>
      </c>
      <c r="U146" s="16">
        <f t="shared" ref="U146" ca="1" si="45">SUM(U111:U145)</f>
        <v>14</v>
      </c>
      <c r="V146" s="16">
        <f t="shared" ref="V146" ca="1" si="46">SUM(V111:V145)</f>
        <v>9</v>
      </c>
      <c r="W146" s="16"/>
      <c r="X146" s="11">
        <f t="shared" ref="X146" ca="1" si="47">SUM(X111:X145)</f>
        <v>20</v>
      </c>
      <c r="Y146" s="17">
        <f t="shared" ref="Y146" ca="1" si="48">SUM(Y111:Y145)</f>
        <v>15</v>
      </c>
      <c r="Z146" s="5"/>
      <c r="AA146" s="5"/>
      <c r="AB146" s="5"/>
      <c r="AC146" s="5"/>
      <c r="AD146" s="11" t="s">
        <v>29</v>
      </c>
      <c r="AE146" s="17">
        <f t="shared" ref="AE146" ca="1" si="49">SUM(AE111:AE145)</f>
        <v>6</v>
      </c>
      <c r="AF146" s="17">
        <f t="shared" ref="AF146" ca="1" si="50">SUM(AF111:AF145)</f>
        <v>10</v>
      </c>
      <c r="AG146" s="17">
        <f t="shared" ref="AG146" ca="1" si="51">SUM(AG111:AG145)</f>
        <v>8</v>
      </c>
      <c r="AH146" s="17">
        <f t="shared" ref="AH146" ca="1" si="52">SUM(AH111:AH145)</f>
        <v>4</v>
      </c>
      <c r="AI146" s="5"/>
      <c r="AJ146" s="6"/>
    </row>
    <row r="147" spans="3:36" x14ac:dyDescent="0.25">
      <c r="C147" s="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6"/>
    </row>
    <row r="148" spans="3:36" x14ac:dyDescent="0.25">
      <c r="C148" s="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>
        <f ca="1">X146</f>
        <v>20</v>
      </c>
      <c r="Y148" s="5" t="str">
        <f>X110</f>
        <v>Yes</v>
      </c>
      <c r="Z148" s="5">
        <f ca="1">MAX(X148:X149)</f>
        <v>20</v>
      </c>
      <c r="AB148" s="5"/>
      <c r="AC148" s="5"/>
      <c r="AD148" s="5"/>
      <c r="AE148" s="5"/>
      <c r="AF148" s="5"/>
      <c r="AG148" s="5"/>
      <c r="AH148" s="5"/>
      <c r="AI148" s="5"/>
      <c r="AJ148" s="6"/>
    </row>
    <row r="149" spans="3:36" x14ac:dyDescent="0.25">
      <c r="C149" s="2"/>
      <c r="D149" s="5"/>
      <c r="E149" s="5"/>
      <c r="F149" s="5"/>
      <c r="G149" s="5"/>
      <c r="H149" s="5"/>
      <c r="I149" s="5"/>
      <c r="J149" s="5"/>
      <c r="K149" s="5">
        <f ca="1">L146</f>
        <v>4</v>
      </c>
      <c r="L149" s="5" t="str">
        <f>L110</f>
        <v>Action</v>
      </c>
      <c r="M149" s="5">
        <f ca="1">MAX(K149:K153)</f>
        <v>10</v>
      </c>
      <c r="N149" s="5"/>
      <c r="O149" s="5"/>
      <c r="P149" s="5"/>
      <c r="Q149" s="5"/>
      <c r="R149" s="5">
        <f ca="1">S146</f>
        <v>5</v>
      </c>
      <c r="S149" s="5" t="str">
        <f>S110</f>
        <v>America</v>
      </c>
      <c r="T149" s="5">
        <f ca="1">MAX(R149:R152)</f>
        <v>14</v>
      </c>
      <c r="U149" s="5"/>
      <c r="V149" s="5"/>
      <c r="W149" s="5"/>
      <c r="X149" s="5">
        <f ca="1">Y146</f>
        <v>15</v>
      </c>
      <c r="Y149" s="5" t="str">
        <f>Y110</f>
        <v>No</v>
      </c>
      <c r="Z149" s="5"/>
      <c r="AA149" s="5"/>
      <c r="AB149" s="5"/>
      <c r="AC149" s="5"/>
      <c r="AD149" s="5">
        <f ca="1">AE146</f>
        <v>6</v>
      </c>
      <c r="AE149" s="5" t="str">
        <f>AE110</f>
        <v>From 2000 to 2005</v>
      </c>
      <c r="AF149" s="5"/>
      <c r="AG149" s="5">
        <f ca="1">MAX(AD149:AD152)</f>
        <v>10</v>
      </c>
      <c r="AH149" s="5"/>
      <c r="AI149" s="5"/>
      <c r="AJ149" s="6"/>
    </row>
    <row r="150" spans="3:36" x14ac:dyDescent="0.25">
      <c r="C150" s="2"/>
      <c r="D150" s="5"/>
      <c r="E150" s="5"/>
      <c r="F150" s="5"/>
      <c r="G150" s="5"/>
      <c r="H150" s="5"/>
      <c r="I150" s="5"/>
      <c r="J150" s="5"/>
      <c r="K150" s="5">
        <f ca="1">M146</f>
        <v>10</v>
      </c>
      <c r="L150" s="5" t="str">
        <f>M110</f>
        <v>Drama</v>
      </c>
      <c r="M150" s="5"/>
      <c r="N150" s="5"/>
      <c r="P150" s="5"/>
      <c r="Q150" s="5"/>
      <c r="R150" s="5">
        <f ca="1">T146</f>
        <v>7</v>
      </c>
      <c r="S150" s="5" t="str">
        <f>T110</f>
        <v>Europe</v>
      </c>
      <c r="T150" s="5"/>
      <c r="U150" s="5"/>
      <c r="W150" s="5"/>
      <c r="X150" s="5"/>
      <c r="Y150" s="5"/>
      <c r="Z150" s="5"/>
      <c r="AA150" s="5"/>
      <c r="AB150" s="5"/>
      <c r="AC150" s="5"/>
      <c r="AD150" s="5">
        <f ca="1">AF146</f>
        <v>10</v>
      </c>
      <c r="AE150" s="5" t="str">
        <f>AF110</f>
        <v>From 2006 to 2010</v>
      </c>
      <c r="AF150" s="5"/>
      <c r="AG150" s="5"/>
      <c r="AH150" s="5"/>
      <c r="AI150" s="5"/>
      <c r="AJ150" s="6"/>
    </row>
    <row r="151" spans="3:36" x14ac:dyDescent="0.25">
      <c r="C151" s="2"/>
      <c r="D151" s="5"/>
      <c r="E151" s="5"/>
      <c r="F151" s="29" t="s">
        <v>36</v>
      </c>
      <c r="G151" s="30"/>
      <c r="H151" s="30"/>
      <c r="I151" s="30"/>
      <c r="J151" s="5"/>
      <c r="K151" s="5">
        <f ca="1">N146</f>
        <v>0</v>
      </c>
      <c r="L151" s="5" t="str">
        <f>N110</f>
        <v xml:space="preserve">Comedy </v>
      </c>
      <c r="M151" s="5"/>
      <c r="N151" s="5"/>
      <c r="O151" s="28" t="str">
        <f ca="1">VLOOKUP(M149,K149:L153,2)</f>
        <v>Thriller</v>
      </c>
      <c r="P151" s="5"/>
      <c r="Q151" s="5"/>
      <c r="R151" s="5">
        <f ca="1">U146</f>
        <v>14</v>
      </c>
      <c r="S151" s="5" t="str">
        <f>U110</f>
        <v>Asia</v>
      </c>
      <c r="T151" s="5"/>
      <c r="U151" s="5"/>
      <c r="V151" s="28" t="str">
        <f ca="1">VLOOKUP(T149,R149:S152,2)</f>
        <v>Asia</v>
      </c>
      <c r="W151" s="5"/>
      <c r="X151" s="5"/>
      <c r="Y151" s="5"/>
      <c r="Z151" s="5"/>
      <c r="AA151" s="28" t="str">
        <f ca="1">VLOOKUP(Z148,X148:Y149,2)</f>
        <v>Yes</v>
      </c>
      <c r="AB151" s="5"/>
      <c r="AC151" s="5"/>
      <c r="AD151" s="5">
        <f ca="1">AG146</f>
        <v>8</v>
      </c>
      <c r="AE151" s="5" t="str">
        <f>AG110</f>
        <v>From 2011 to 2015</v>
      </c>
      <c r="AF151" s="5"/>
      <c r="AG151" s="5"/>
      <c r="AH151" s="28" t="str">
        <f ca="1">VLOOKUP(AG149,AD149:AE152,2)</f>
        <v>From 2006 to 2010</v>
      </c>
      <c r="AI151" s="5"/>
      <c r="AJ151" s="6"/>
    </row>
    <row r="152" spans="3:36" x14ac:dyDescent="0.25">
      <c r="C152" s="2"/>
      <c r="D152" s="5"/>
      <c r="E152" s="5"/>
      <c r="F152" s="30"/>
      <c r="G152" s="30"/>
      <c r="H152" s="30"/>
      <c r="I152" s="30"/>
      <c r="J152" s="5"/>
      <c r="K152" s="5">
        <f ca="1">O146</f>
        <v>7</v>
      </c>
      <c r="L152" s="5" t="str">
        <f>O110</f>
        <v>Horror</v>
      </c>
      <c r="M152" s="5"/>
      <c r="N152" s="5"/>
      <c r="O152" s="5"/>
      <c r="P152" s="5"/>
      <c r="Q152" s="5"/>
      <c r="R152" s="5">
        <f ca="1">V146</f>
        <v>9</v>
      </c>
      <c r="S152" s="5" t="str">
        <f>V110</f>
        <v>Africa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>
        <f ca="1">AH146</f>
        <v>4</v>
      </c>
      <c r="AE152" s="5" t="str">
        <f>AH110</f>
        <v>From 2016 to 2020</v>
      </c>
      <c r="AF152" s="5"/>
      <c r="AG152" s="5"/>
      <c r="AH152" s="5"/>
      <c r="AI152" s="5"/>
      <c r="AJ152" s="6"/>
    </row>
    <row r="153" spans="3:36" x14ac:dyDescent="0.25">
      <c r="C153" s="2"/>
      <c r="D153" s="5"/>
      <c r="E153" s="5"/>
      <c r="F153" s="5"/>
      <c r="G153" s="5"/>
      <c r="H153" s="5"/>
      <c r="I153" s="5"/>
      <c r="J153" s="5"/>
      <c r="K153" s="5">
        <f ca="1">P146</f>
        <v>9</v>
      </c>
      <c r="L153" s="5" t="str">
        <f>P110</f>
        <v>Thriller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6"/>
    </row>
    <row r="154" spans="3:36" x14ac:dyDescent="0.25">
      <c r="C154" s="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6"/>
    </row>
    <row r="155" spans="3:36" ht="15.75" thickBot="1" x14ac:dyDescent="0.3"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9"/>
    </row>
    <row r="159" spans="3:36" ht="15.75" thickBot="1" x14ac:dyDescent="0.3"/>
    <row r="160" spans="3:36" x14ac:dyDescent="0.25">
      <c r="C160" s="1"/>
      <c r="D160" s="22"/>
      <c r="E160" s="22"/>
      <c r="F160" s="22"/>
      <c r="G160" s="22"/>
      <c r="H160" s="22"/>
      <c r="I160" s="22"/>
      <c r="J160" s="22"/>
      <c r="K160" s="22"/>
      <c r="L160" s="22"/>
      <c r="M160" s="27" t="s">
        <v>37</v>
      </c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3"/>
    </row>
    <row r="161" spans="3:36" ht="15.75" thickBot="1" x14ac:dyDescent="0.3">
      <c r="C161" s="2"/>
      <c r="D161" s="5"/>
      <c r="E161" s="5"/>
      <c r="F161" s="5"/>
      <c r="G161" s="5"/>
      <c r="H161" s="5"/>
      <c r="I161" s="5"/>
      <c r="J161" s="5"/>
      <c r="K161" s="5"/>
      <c r="L161" s="5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6"/>
    </row>
    <row r="162" spans="3:36" ht="15.75" thickBot="1" x14ac:dyDescent="0.3">
      <c r="C162" s="2"/>
      <c r="D162" s="5"/>
      <c r="E162" s="5"/>
      <c r="F162" s="5"/>
      <c r="G162" s="5"/>
      <c r="H162" s="5"/>
      <c r="I162" s="5"/>
      <c r="J162" s="5"/>
      <c r="K162" s="11"/>
      <c r="L162" s="12" t="s">
        <v>19</v>
      </c>
      <c r="M162" s="12"/>
      <c r="N162" s="12"/>
      <c r="O162" s="12"/>
      <c r="P162" s="13"/>
      <c r="Q162" s="10"/>
      <c r="R162" s="11"/>
      <c r="S162" s="12" t="s">
        <v>20</v>
      </c>
      <c r="T162" s="12"/>
      <c r="U162" s="12"/>
      <c r="V162" s="12"/>
      <c r="W162" s="12"/>
      <c r="X162" s="19" t="s">
        <v>24</v>
      </c>
      <c r="Y162" s="13"/>
      <c r="Z162" s="10"/>
      <c r="AA162" s="10"/>
      <c r="AB162" s="10"/>
      <c r="AC162" s="10"/>
      <c r="AD162" s="19" t="s">
        <v>30</v>
      </c>
      <c r="AE162" s="12"/>
      <c r="AF162" s="12"/>
      <c r="AG162" s="12"/>
      <c r="AH162" s="13"/>
      <c r="AI162" s="10"/>
      <c r="AJ162" s="24"/>
    </row>
    <row r="163" spans="3:36" ht="15.75" thickBot="1" x14ac:dyDescent="0.3">
      <c r="C163" s="2" t="s">
        <v>15</v>
      </c>
      <c r="D163" s="5" t="s">
        <v>0</v>
      </c>
      <c r="E163" s="5" t="s">
        <v>16</v>
      </c>
      <c r="F163" s="5" t="s">
        <v>1</v>
      </c>
      <c r="G163" s="5" t="s">
        <v>17</v>
      </c>
      <c r="H163" s="5" t="s">
        <v>2</v>
      </c>
      <c r="I163" s="5" t="s">
        <v>3</v>
      </c>
      <c r="J163" s="5"/>
      <c r="K163" s="11"/>
      <c r="L163" s="14" t="s">
        <v>5</v>
      </c>
      <c r="M163" s="14" t="s">
        <v>6</v>
      </c>
      <c r="N163" s="14" t="s">
        <v>7</v>
      </c>
      <c r="O163" s="14" t="s">
        <v>8</v>
      </c>
      <c r="P163" s="15" t="s">
        <v>9</v>
      </c>
      <c r="Q163" s="3"/>
      <c r="R163" s="11"/>
      <c r="S163" s="18" t="s">
        <v>11</v>
      </c>
      <c r="T163" s="14" t="s">
        <v>12</v>
      </c>
      <c r="U163" s="14" t="s">
        <v>13</v>
      </c>
      <c r="V163" s="15" t="s">
        <v>14</v>
      </c>
      <c r="W163" s="14"/>
      <c r="X163" s="20" t="s">
        <v>22</v>
      </c>
      <c r="Y163" s="15" t="s">
        <v>23</v>
      </c>
      <c r="Z163" s="3"/>
      <c r="AA163" s="3"/>
      <c r="AB163" s="3"/>
      <c r="AC163" s="3"/>
      <c r="AD163" s="18"/>
      <c r="AE163" s="21" t="s">
        <v>25</v>
      </c>
      <c r="AF163" s="21" t="s">
        <v>26</v>
      </c>
      <c r="AG163" s="21" t="s">
        <v>27</v>
      </c>
      <c r="AH163" s="21" t="s">
        <v>28</v>
      </c>
      <c r="AI163" s="3"/>
      <c r="AJ163" s="4"/>
    </row>
    <row r="164" spans="3:36" x14ac:dyDescent="0.25">
      <c r="C164" s="2">
        <f ca="1">RANDBETWEEN(1,5)</f>
        <v>1</v>
      </c>
      <c r="D164" s="5" t="str">
        <f ca="1">VLOOKUP(C164,$AM$5:$AN$9,2)</f>
        <v>Action</v>
      </c>
      <c r="E164" s="5">
        <f ca="1">RANDBETWEEN(1,4)</f>
        <v>2</v>
      </c>
      <c r="F164" s="5" t="str">
        <f ca="1">VLOOKUP(E164,$AP$5:$AQ$8,2)</f>
        <v>Europe</v>
      </c>
      <c r="G164" s="5">
        <f ca="1">RANDBETWEEN(1,2)</f>
        <v>2</v>
      </c>
      <c r="H164" s="5" t="str">
        <f ca="1">IF(G164=1,"Yes","NO")</f>
        <v>NO</v>
      </c>
      <c r="I164" s="5">
        <f ca="1">RANDBETWEEN(2000,2021)</f>
        <v>2016</v>
      </c>
      <c r="J164" s="5"/>
      <c r="K164" s="2"/>
      <c r="L164" s="5">
        <f ca="1">IF(Table1345[[#This Row],[Type of Movie]]= "Action",1,0)</f>
        <v>1</v>
      </c>
      <c r="M164" s="5">
        <f ca="1">IF(Table1345[[#This Row],[Type of Movie]]= "Drama",1,0)</f>
        <v>0</v>
      </c>
      <c r="N164" s="5">
        <f ca="1">IF(Table1345[[#This Row],[Type of Movie]]= "Comedy",1,0)</f>
        <v>0</v>
      </c>
      <c r="O164" s="5">
        <f ca="1">IF(Table1345[[#This Row],[Type of Movie]]= "Horror",1,0)</f>
        <v>0</v>
      </c>
      <c r="P164" s="6">
        <f ca="1">IF(Table1345[[#This Row],[Type of Movie]]= "Thriller",1,0)</f>
        <v>0</v>
      </c>
      <c r="Q164" s="5"/>
      <c r="R164" s="2"/>
      <c r="S164" s="5">
        <f ca="1">IF(Table1345[[#This Row],[Country of Movie]]="America",1,0)</f>
        <v>0</v>
      </c>
      <c r="T164" s="5">
        <f ca="1">IF(Table1345[[#This Row],[Country of Movie]]="Europe",1,0)</f>
        <v>1</v>
      </c>
      <c r="U164" s="5">
        <f ca="1">IF(Table1345[[#This Row],[Country of Movie]]="Asia",1,0)</f>
        <v>0</v>
      </c>
      <c r="V164" s="5">
        <f ca="1">IF(Table1345[[#This Row],[Country of Movie]]="Africa",1,0)</f>
        <v>0</v>
      </c>
      <c r="W164" s="5"/>
      <c r="X164" s="2">
        <f ca="1">IF(Table1345[[#This Row],[Popular Actor ]]="Yes",1,0)</f>
        <v>0</v>
      </c>
      <c r="Y164" s="6">
        <f ca="1">IF(Table1345[[#This Row],[Popular Actor ]]="No",1,0)</f>
        <v>1</v>
      </c>
      <c r="Z164" s="5"/>
      <c r="AA164" s="5"/>
      <c r="AB164" s="5"/>
      <c r="AC164" s="5"/>
      <c r="AD164" s="2"/>
      <c r="AE164" s="5">
        <f ca="1">IF(AND(Table1345[[#This Row],[Year of Movie]]&gt;=2000,Table1345[[#This Row],[Year of Movie]]&lt; 2005), 1,0)</f>
        <v>0</v>
      </c>
      <c r="AF164" s="5">
        <f ca="1">IF(AND(Table1345[[#This Row],[Year of Movie]]&gt;=2006,Table1345[[#This Row],[Year of Movie]]&lt; 2010), 1,0)</f>
        <v>0</v>
      </c>
      <c r="AG164" s="5">
        <f ca="1">IF(AND(Table1345[[#This Row],[Year of Movie]]&gt;=2011,Table1345[[#This Row],[Year of Movie]]&lt; 2015), 1,0)</f>
        <v>0</v>
      </c>
      <c r="AH164" s="6">
        <f ca="1">IF(AND(Table1345[[#This Row],[Year of Movie]]&gt;=2016,Table1345[[#This Row],[Year of Movie]]&lt; 2020), 1,0)</f>
        <v>1</v>
      </c>
      <c r="AI164" s="5"/>
      <c r="AJ164" s="6"/>
    </row>
    <row r="165" spans="3:36" x14ac:dyDescent="0.25">
      <c r="C165" s="2">
        <f t="shared" ref="C165:C198" ca="1" si="53">RANDBETWEEN(1,5)</f>
        <v>5</v>
      </c>
      <c r="D165" s="5" t="str">
        <f t="shared" ref="D165:D198" ca="1" si="54">VLOOKUP(C165,$AM$5:$AN$9,2)</f>
        <v>Thriller</v>
      </c>
      <c r="E165" s="5">
        <f t="shared" ref="E165:E198" ca="1" si="55">RANDBETWEEN(1,4)</f>
        <v>4</v>
      </c>
      <c r="F165" s="5" t="str">
        <f t="shared" ref="F165:F198" ca="1" si="56">VLOOKUP(E165,$AP$5:$AQ$8,2)</f>
        <v>Africa</v>
      </c>
      <c r="G165" s="5">
        <f t="shared" ref="G165:G198" ca="1" si="57">RANDBETWEEN(1,2)</f>
        <v>1</v>
      </c>
      <c r="H165" s="5" t="str">
        <f t="shared" ref="H165:H198" ca="1" si="58">IF(G165=1,"Yes","NO")</f>
        <v>Yes</v>
      </c>
      <c r="I165" s="5">
        <f t="shared" ref="I165:I198" ca="1" si="59">RANDBETWEEN(2000,2021)</f>
        <v>2007</v>
      </c>
      <c r="J165" s="5"/>
      <c r="K165" s="2"/>
      <c r="L165" s="5">
        <f ca="1">IF(Table1345[[#This Row],[Type of Movie]]= "Action",1,0)</f>
        <v>0</v>
      </c>
      <c r="M165" s="5">
        <f ca="1">IF(Table1345[[#This Row],[Type of Movie]]= "Drama",1,0)</f>
        <v>0</v>
      </c>
      <c r="N165" s="5">
        <f ca="1">IF(Table1345[[#This Row],[Type of Movie]]= "Comedy",1,0)</f>
        <v>0</v>
      </c>
      <c r="O165" s="5">
        <f ca="1">IF(Table1345[[#This Row],[Type of Movie]]= "Horror",1,0)</f>
        <v>0</v>
      </c>
      <c r="P165" s="6">
        <f ca="1">IF(Table1345[[#This Row],[Type of Movie]]= "Thriller",1,0)</f>
        <v>1</v>
      </c>
      <c r="Q165" s="5"/>
      <c r="R165" s="2"/>
      <c r="S165" s="5">
        <f ca="1">IF(Table1345[[#This Row],[Country of Movie]]="America",1,0)</f>
        <v>0</v>
      </c>
      <c r="T165" s="5">
        <f ca="1">IF(Table1345[[#This Row],[Country of Movie]]="Europe",1,0)</f>
        <v>0</v>
      </c>
      <c r="U165" s="5">
        <f ca="1">IF(Table1345[[#This Row],[Country of Movie]]="Asia",1,0)</f>
        <v>0</v>
      </c>
      <c r="V165" s="5">
        <f ca="1">IF(Table1345[[#This Row],[Country of Movie]]="Africa",1,0)</f>
        <v>1</v>
      </c>
      <c r="W165" s="5"/>
      <c r="X165" s="2">
        <f ca="1">IF(Table1345[[#This Row],[Popular Actor ]]="Yes",1,0)</f>
        <v>1</v>
      </c>
      <c r="Y165" s="6">
        <f ca="1">IF(Table1345[[#This Row],[Popular Actor ]]="No",1,0)</f>
        <v>0</v>
      </c>
      <c r="Z165" s="5"/>
      <c r="AA165" s="5"/>
      <c r="AB165" s="5"/>
      <c r="AC165" s="5"/>
      <c r="AD165" s="2"/>
      <c r="AE165" s="5">
        <f ca="1">IF(AND(Table1345[[#This Row],[Year of Movie]]&gt;=2000,Table1345[[#This Row],[Year of Movie]]&lt; 2005), 1,0)</f>
        <v>0</v>
      </c>
      <c r="AF165" s="5">
        <f ca="1">IF(AND(Table1345[[#This Row],[Year of Movie]]&gt;=2006,Table1345[[#This Row],[Year of Movie]]&lt; 2010), 1,0)</f>
        <v>1</v>
      </c>
      <c r="AG165" s="5">
        <f ca="1">IF(AND(Table1345[[#This Row],[Year of Movie]]&gt;=2011,Table1345[[#This Row],[Year of Movie]]&lt; 2015), 1,0)</f>
        <v>0</v>
      </c>
      <c r="AH165" s="6">
        <f ca="1">IF(AND(Table1345[[#This Row],[Year of Movie]]&gt;=2016,Table1345[[#This Row],[Year of Movie]]&lt; 2020), 1,0)</f>
        <v>0</v>
      </c>
      <c r="AI165" s="5"/>
      <c r="AJ165" s="6"/>
    </row>
    <row r="166" spans="3:36" x14ac:dyDescent="0.25">
      <c r="C166" s="2">
        <f t="shared" ca="1" si="53"/>
        <v>3</v>
      </c>
      <c r="D166" s="5" t="str">
        <f t="shared" ca="1" si="54"/>
        <v xml:space="preserve">Comedy </v>
      </c>
      <c r="E166" s="5">
        <f t="shared" ca="1" si="55"/>
        <v>4</v>
      </c>
      <c r="F166" s="5" t="str">
        <f t="shared" ca="1" si="56"/>
        <v>Africa</v>
      </c>
      <c r="G166" s="5">
        <f t="shared" ca="1" si="57"/>
        <v>1</v>
      </c>
      <c r="H166" s="5" t="str">
        <f t="shared" ca="1" si="58"/>
        <v>Yes</v>
      </c>
      <c r="I166" s="5">
        <f t="shared" ca="1" si="59"/>
        <v>2001</v>
      </c>
      <c r="J166" s="5"/>
      <c r="K166" s="2"/>
      <c r="L166" s="5">
        <f ca="1">IF(Table1345[[#This Row],[Type of Movie]]= "Action",1,0)</f>
        <v>0</v>
      </c>
      <c r="M166" s="5">
        <f ca="1">IF(Table1345[[#This Row],[Type of Movie]]= "Drama",1,0)</f>
        <v>0</v>
      </c>
      <c r="N166" s="5">
        <f ca="1">IF(Table1345[[#This Row],[Type of Movie]]= "Comedy",1,0)</f>
        <v>0</v>
      </c>
      <c r="O166" s="5">
        <f ca="1">IF(Table1345[[#This Row],[Type of Movie]]= "Horror",1,0)</f>
        <v>0</v>
      </c>
      <c r="P166" s="6">
        <f ca="1">IF(Table1345[[#This Row],[Type of Movie]]= "Thriller",1,0)</f>
        <v>0</v>
      </c>
      <c r="Q166" s="5"/>
      <c r="R166" s="2"/>
      <c r="S166" s="5">
        <f ca="1">IF(Table1345[[#This Row],[Country of Movie]]="America",1,0)</f>
        <v>0</v>
      </c>
      <c r="T166" s="5">
        <f ca="1">IF(Table1345[[#This Row],[Country of Movie]]="Europe",1,0)</f>
        <v>0</v>
      </c>
      <c r="U166" s="5">
        <f ca="1">IF(Table1345[[#This Row],[Country of Movie]]="Asia",1,0)</f>
        <v>0</v>
      </c>
      <c r="V166" s="5">
        <f ca="1">IF(Table1345[[#This Row],[Country of Movie]]="Africa",1,0)</f>
        <v>1</v>
      </c>
      <c r="W166" s="5"/>
      <c r="X166" s="2">
        <f ca="1">IF(Table1345[[#This Row],[Popular Actor ]]="Yes",1,0)</f>
        <v>1</v>
      </c>
      <c r="Y166" s="6">
        <f ca="1">IF(Table1345[[#This Row],[Popular Actor ]]="No",1,0)</f>
        <v>0</v>
      </c>
      <c r="Z166" s="5"/>
      <c r="AA166" s="5"/>
      <c r="AB166" s="5"/>
      <c r="AC166" s="5"/>
      <c r="AD166" s="2"/>
      <c r="AE166" s="5">
        <f ca="1">IF(AND(Table1345[[#This Row],[Year of Movie]]&gt;=2000,Table1345[[#This Row],[Year of Movie]]&lt; 2005), 1,0)</f>
        <v>1</v>
      </c>
      <c r="AF166" s="5">
        <f ca="1">IF(AND(Table1345[[#This Row],[Year of Movie]]&gt;=2006,Table1345[[#This Row],[Year of Movie]]&lt; 2010), 1,0)</f>
        <v>0</v>
      </c>
      <c r="AG166" s="5">
        <f ca="1">IF(AND(Table1345[[#This Row],[Year of Movie]]&gt;=2011,Table1345[[#This Row],[Year of Movie]]&lt; 2015), 1,0)</f>
        <v>0</v>
      </c>
      <c r="AH166" s="6">
        <f ca="1">IF(AND(Table1345[[#This Row],[Year of Movie]]&gt;=2016,Table1345[[#This Row],[Year of Movie]]&lt; 2020), 1,0)</f>
        <v>0</v>
      </c>
      <c r="AI166" s="5"/>
      <c r="AJ166" s="6"/>
    </row>
    <row r="167" spans="3:36" x14ac:dyDescent="0.25">
      <c r="C167" s="2">
        <f t="shared" ca="1" si="53"/>
        <v>4</v>
      </c>
      <c r="D167" s="5" t="str">
        <f t="shared" ca="1" si="54"/>
        <v>Horror</v>
      </c>
      <c r="E167" s="5">
        <f t="shared" ca="1" si="55"/>
        <v>3</v>
      </c>
      <c r="F167" s="5" t="str">
        <f t="shared" ca="1" si="56"/>
        <v>Asia</v>
      </c>
      <c r="G167" s="5">
        <f t="shared" ca="1" si="57"/>
        <v>1</v>
      </c>
      <c r="H167" s="5" t="str">
        <f t="shared" ca="1" si="58"/>
        <v>Yes</v>
      </c>
      <c r="I167" s="5">
        <f t="shared" ca="1" si="59"/>
        <v>2016</v>
      </c>
      <c r="J167" s="5"/>
      <c r="K167" s="2"/>
      <c r="L167" s="5">
        <f ca="1">IF(Table1345[[#This Row],[Type of Movie]]= "Action",1,0)</f>
        <v>0</v>
      </c>
      <c r="M167" s="5">
        <f ca="1">IF(Table1345[[#This Row],[Type of Movie]]= "Drama",1,0)</f>
        <v>0</v>
      </c>
      <c r="N167" s="5">
        <f ca="1">IF(Table1345[[#This Row],[Type of Movie]]= "Comedy",1,0)</f>
        <v>0</v>
      </c>
      <c r="O167" s="5">
        <f ca="1">IF(Table1345[[#This Row],[Type of Movie]]= "Horror",1,0)</f>
        <v>1</v>
      </c>
      <c r="P167" s="6">
        <f ca="1">IF(Table1345[[#This Row],[Type of Movie]]= "Thriller",1,0)</f>
        <v>0</v>
      </c>
      <c r="Q167" s="5"/>
      <c r="R167" s="2"/>
      <c r="S167" s="5">
        <f ca="1">IF(Table1345[[#This Row],[Country of Movie]]="America",1,0)</f>
        <v>0</v>
      </c>
      <c r="T167" s="5">
        <f ca="1">IF(Table1345[[#This Row],[Country of Movie]]="Europe",1,0)</f>
        <v>0</v>
      </c>
      <c r="U167" s="5">
        <f ca="1">IF(Table1345[[#This Row],[Country of Movie]]="Asia",1,0)</f>
        <v>1</v>
      </c>
      <c r="V167" s="5">
        <f ca="1">IF(Table1345[[#This Row],[Country of Movie]]="Africa",1,0)</f>
        <v>0</v>
      </c>
      <c r="W167" s="5"/>
      <c r="X167" s="2">
        <f ca="1">IF(Table1345[[#This Row],[Popular Actor ]]="Yes",1,0)</f>
        <v>1</v>
      </c>
      <c r="Y167" s="6">
        <f ca="1">IF(Table1345[[#This Row],[Popular Actor ]]="No",1,0)</f>
        <v>0</v>
      </c>
      <c r="Z167" s="5"/>
      <c r="AA167" s="5"/>
      <c r="AB167" s="5"/>
      <c r="AC167" s="5"/>
      <c r="AD167" s="2"/>
      <c r="AE167" s="5">
        <f ca="1">IF(AND(Table1345[[#This Row],[Year of Movie]]&gt;=2000,Table1345[[#This Row],[Year of Movie]]&lt; 2005), 1,0)</f>
        <v>0</v>
      </c>
      <c r="AF167" s="5">
        <f ca="1">IF(AND(Table1345[[#This Row],[Year of Movie]]&gt;=2006,Table1345[[#This Row],[Year of Movie]]&lt; 2010), 1,0)</f>
        <v>0</v>
      </c>
      <c r="AG167" s="5">
        <f ca="1">IF(AND(Table1345[[#This Row],[Year of Movie]]&gt;=2011,Table1345[[#This Row],[Year of Movie]]&lt; 2015), 1,0)</f>
        <v>0</v>
      </c>
      <c r="AH167" s="6">
        <f ca="1">IF(AND(Table1345[[#This Row],[Year of Movie]]&gt;=2016,Table1345[[#This Row],[Year of Movie]]&lt; 2020), 1,0)</f>
        <v>1</v>
      </c>
      <c r="AI167" s="5"/>
      <c r="AJ167" s="6"/>
    </row>
    <row r="168" spans="3:36" x14ac:dyDescent="0.25">
      <c r="C168" s="2">
        <f t="shared" ca="1" si="53"/>
        <v>2</v>
      </c>
      <c r="D168" s="5" t="str">
        <f t="shared" ca="1" si="54"/>
        <v>Drama</v>
      </c>
      <c r="E168" s="5">
        <f t="shared" ca="1" si="55"/>
        <v>2</v>
      </c>
      <c r="F168" s="5" t="str">
        <f t="shared" ca="1" si="56"/>
        <v>Europe</v>
      </c>
      <c r="G168" s="5">
        <f t="shared" ca="1" si="57"/>
        <v>2</v>
      </c>
      <c r="H168" s="5" t="str">
        <f t="shared" ca="1" si="58"/>
        <v>NO</v>
      </c>
      <c r="I168" s="5">
        <f t="shared" ca="1" si="59"/>
        <v>2006</v>
      </c>
      <c r="J168" s="5"/>
      <c r="K168" s="2"/>
      <c r="L168" s="5">
        <f ca="1">IF(Table1345[[#This Row],[Type of Movie]]= "Action",1,0)</f>
        <v>0</v>
      </c>
      <c r="M168" s="5">
        <f ca="1">IF(Table1345[[#This Row],[Type of Movie]]= "Drama",1,0)</f>
        <v>1</v>
      </c>
      <c r="N168" s="5">
        <f ca="1">IF(Table1345[[#This Row],[Type of Movie]]= "Comedy",1,0)</f>
        <v>0</v>
      </c>
      <c r="O168" s="5">
        <f ca="1">IF(Table1345[[#This Row],[Type of Movie]]= "Horror",1,0)</f>
        <v>0</v>
      </c>
      <c r="P168" s="6">
        <f ca="1">IF(Table1345[[#This Row],[Type of Movie]]= "Thriller",1,0)</f>
        <v>0</v>
      </c>
      <c r="Q168" s="5"/>
      <c r="R168" s="2"/>
      <c r="S168" s="5">
        <f ca="1">IF(Table1345[[#This Row],[Country of Movie]]="America",1,0)</f>
        <v>0</v>
      </c>
      <c r="T168" s="5">
        <f ca="1">IF(Table1345[[#This Row],[Country of Movie]]="Europe",1,0)</f>
        <v>1</v>
      </c>
      <c r="U168" s="5">
        <f ca="1">IF(Table1345[[#This Row],[Country of Movie]]="Asia",1,0)</f>
        <v>0</v>
      </c>
      <c r="V168" s="5">
        <f ca="1">IF(Table1345[[#This Row],[Country of Movie]]="Africa",1,0)</f>
        <v>0</v>
      </c>
      <c r="W168" s="5"/>
      <c r="X168" s="2">
        <f ca="1">IF(Table1345[[#This Row],[Popular Actor ]]="Yes",1,0)</f>
        <v>0</v>
      </c>
      <c r="Y168" s="6">
        <f ca="1">IF(Table1345[[#This Row],[Popular Actor ]]="No",1,0)</f>
        <v>1</v>
      </c>
      <c r="Z168" s="5"/>
      <c r="AA168" s="5"/>
      <c r="AB168" s="5"/>
      <c r="AC168" s="5"/>
      <c r="AD168" s="2"/>
      <c r="AE168" s="5">
        <f ca="1">IF(AND(Table1345[[#This Row],[Year of Movie]]&gt;=2000,Table1345[[#This Row],[Year of Movie]]&lt; 2005), 1,0)</f>
        <v>0</v>
      </c>
      <c r="AF168" s="5">
        <f ca="1">IF(AND(Table1345[[#This Row],[Year of Movie]]&gt;=2006,Table1345[[#This Row],[Year of Movie]]&lt; 2010), 1,0)</f>
        <v>1</v>
      </c>
      <c r="AG168" s="5">
        <f ca="1">IF(AND(Table1345[[#This Row],[Year of Movie]]&gt;=2011,Table1345[[#This Row],[Year of Movie]]&lt; 2015), 1,0)</f>
        <v>0</v>
      </c>
      <c r="AH168" s="6">
        <f ca="1">IF(AND(Table1345[[#This Row],[Year of Movie]]&gt;=2016,Table1345[[#This Row],[Year of Movie]]&lt; 2020), 1,0)</f>
        <v>0</v>
      </c>
      <c r="AI168" s="5"/>
      <c r="AJ168" s="6"/>
    </row>
    <row r="169" spans="3:36" x14ac:dyDescent="0.25">
      <c r="C169" s="2">
        <f t="shared" ca="1" si="53"/>
        <v>2</v>
      </c>
      <c r="D169" s="5" t="str">
        <f t="shared" ca="1" si="54"/>
        <v>Drama</v>
      </c>
      <c r="E169" s="5">
        <f t="shared" ca="1" si="55"/>
        <v>1</v>
      </c>
      <c r="F169" s="5" t="str">
        <f t="shared" ca="1" si="56"/>
        <v>America</v>
      </c>
      <c r="G169" s="5">
        <f t="shared" ca="1" si="57"/>
        <v>2</v>
      </c>
      <c r="H169" s="5" t="str">
        <f t="shared" ca="1" si="58"/>
        <v>NO</v>
      </c>
      <c r="I169" s="5">
        <f t="shared" ca="1" si="59"/>
        <v>2008</v>
      </c>
      <c r="J169" s="5"/>
      <c r="K169" s="2"/>
      <c r="L169" s="5">
        <f ca="1">IF(Table1345[[#This Row],[Type of Movie]]= "Action",1,0)</f>
        <v>0</v>
      </c>
      <c r="M169" s="5">
        <f ca="1">IF(Table1345[[#This Row],[Type of Movie]]= "Drama",1,0)</f>
        <v>1</v>
      </c>
      <c r="N169" s="5">
        <f ca="1">IF(Table1345[[#This Row],[Type of Movie]]= "Comedy",1,0)</f>
        <v>0</v>
      </c>
      <c r="O169" s="5">
        <f ca="1">IF(Table1345[[#This Row],[Type of Movie]]= "Horror",1,0)</f>
        <v>0</v>
      </c>
      <c r="P169" s="6">
        <f ca="1">IF(Table1345[[#This Row],[Type of Movie]]= "Thriller",1,0)</f>
        <v>0</v>
      </c>
      <c r="Q169" s="5"/>
      <c r="R169" s="2"/>
      <c r="S169" s="5">
        <f ca="1">IF(Table1345[[#This Row],[Country of Movie]]="America",1,0)</f>
        <v>1</v>
      </c>
      <c r="T169" s="5">
        <f ca="1">IF(Table1345[[#This Row],[Country of Movie]]="Europe",1,0)</f>
        <v>0</v>
      </c>
      <c r="U169" s="5">
        <f ca="1">IF(Table1345[[#This Row],[Country of Movie]]="Asia",1,0)</f>
        <v>0</v>
      </c>
      <c r="V169" s="5">
        <f ca="1">IF(Table1345[[#This Row],[Country of Movie]]="Africa",1,0)</f>
        <v>0</v>
      </c>
      <c r="W169" s="5"/>
      <c r="X169" s="2">
        <f ca="1">IF(Table1345[[#This Row],[Popular Actor ]]="Yes",1,0)</f>
        <v>0</v>
      </c>
      <c r="Y169" s="6">
        <f ca="1">IF(Table1345[[#This Row],[Popular Actor ]]="No",1,0)</f>
        <v>1</v>
      </c>
      <c r="Z169" s="5"/>
      <c r="AA169" s="5"/>
      <c r="AB169" s="5"/>
      <c r="AC169" s="5"/>
      <c r="AD169" s="2"/>
      <c r="AE169" s="5">
        <f ca="1">IF(AND(Table1345[[#This Row],[Year of Movie]]&gt;=2000,Table1345[[#This Row],[Year of Movie]]&lt; 2005), 1,0)</f>
        <v>0</v>
      </c>
      <c r="AF169" s="5">
        <f ca="1">IF(AND(Table1345[[#This Row],[Year of Movie]]&gt;=2006,Table1345[[#This Row],[Year of Movie]]&lt; 2010), 1,0)</f>
        <v>1</v>
      </c>
      <c r="AG169" s="5">
        <f ca="1">IF(AND(Table1345[[#This Row],[Year of Movie]]&gt;=2011,Table1345[[#This Row],[Year of Movie]]&lt; 2015), 1,0)</f>
        <v>0</v>
      </c>
      <c r="AH169" s="6">
        <f ca="1">IF(AND(Table1345[[#This Row],[Year of Movie]]&gt;=2016,Table1345[[#This Row],[Year of Movie]]&lt; 2020), 1,0)</f>
        <v>0</v>
      </c>
      <c r="AI169" s="5"/>
      <c r="AJ169" s="6"/>
    </row>
    <row r="170" spans="3:36" x14ac:dyDescent="0.25">
      <c r="C170" s="2">
        <f t="shared" ca="1" si="53"/>
        <v>4</v>
      </c>
      <c r="D170" s="5" t="str">
        <f t="shared" ca="1" si="54"/>
        <v>Horror</v>
      </c>
      <c r="E170" s="5">
        <f t="shared" ca="1" si="55"/>
        <v>1</v>
      </c>
      <c r="F170" s="5" t="str">
        <f t="shared" ca="1" si="56"/>
        <v>America</v>
      </c>
      <c r="G170" s="5">
        <f t="shared" ca="1" si="57"/>
        <v>1</v>
      </c>
      <c r="H170" s="5" t="str">
        <f t="shared" ca="1" si="58"/>
        <v>Yes</v>
      </c>
      <c r="I170" s="5">
        <f t="shared" ca="1" si="59"/>
        <v>2015</v>
      </c>
      <c r="J170" s="5"/>
      <c r="K170" s="2"/>
      <c r="L170" s="5">
        <f ca="1">IF(Table1345[[#This Row],[Type of Movie]]= "Action",1,0)</f>
        <v>0</v>
      </c>
      <c r="M170" s="5">
        <f ca="1">IF(Table1345[[#This Row],[Type of Movie]]= "Drama",1,0)</f>
        <v>0</v>
      </c>
      <c r="N170" s="5">
        <f ca="1">IF(Table1345[[#This Row],[Type of Movie]]= "Comedy",1,0)</f>
        <v>0</v>
      </c>
      <c r="O170" s="5">
        <f ca="1">IF(Table1345[[#This Row],[Type of Movie]]= "Horror",1,0)</f>
        <v>1</v>
      </c>
      <c r="P170" s="6">
        <f ca="1">IF(Table1345[[#This Row],[Type of Movie]]= "Thriller",1,0)</f>
        <v>0</v>
      </c>
      <c r="Q170" s="5"/>
      <c r="R170" s="2"/>
      <c r="S170" s="5">
        <f ca="1">IF(Table1345[[#This Row],[Country of Movie]]="America",1,0)</f>
        <v>1</v>
      </c>
      <c r="T170" s="5">
        <f ca="1">IF(Table1345[[#This Row],[Country of Movie]]="Europe",1,0)</f>
        <v>0</v>
      </c>
      <c r="U170" s="5">
        <f ca="1">IF(Table1345[[#This Row],[Country of Movie]]="Asia",1,0)</f>
        <v>0</v>
      </c>
      <c r="V170" s="5">
        <f ca="1">IF(Table1345[[#This Row],[Country of Movie]]="Africa",1,0)</f>
        <v>0</v>
      </c>
      <c r="W170" s="5"/>
      <c r="X170" s="2">
        <f ca="1">IF(Table1345[[#This Row],[Popular Actor ]]="Yes",1,0)</f>
        <v>1</v>
      </c>
      <c r="Y170" s="6">
        <f ca="1">IF(Table1345[[#This Row],[Popular Actor ]]="No",1,0)</f>
        <v>0</v>
      </c>
      <c r="Z170" s="5"/>
      <c r="AA170" s="5"/>
      <c r="AB170" s="5"/>
      <c r="AC170" s="5"/>
      <c r="AD170" s="2"/>
      <c r="AE170" s="5">
        <f ca="1">IF(AND(Table1345[[#This Row],[Year of Movie]]&gt;=2000,Table1345[[#This Row],[Year of Movie]]&lt; 2005), 1,0)</f>
        <v>0</v>
      </c>
      <c r="AF170" s="5">
        <f ca="1">IF(AND(Table1345[[#This Row],[Year of Movie]]&gt;=2006,Table1345[[#This Row],[Year of Movie]]&lt; 2010), 1,0)</f>
        <v>0</v>
      </c>
      <c r="AG170" s="5">
        <f ca="1">IF(AND(Table1345[[#This Row],[Year of Movie]]&gt;=2011,Table1345[[#This Row],[Year of Movie]]&lt; 2015), 1,0)</f>
        <v>0</v>
      </c>
      <c r="AH170" s="6">
        <f ca="1">IF(AND(Table1345[[#This Row],[Year of Movie]]&gt;=2016,Table1345[[#This Row],[Year of Movie]]&lt; 2020), 1,0)</f>
        <v>0</v>
      </c>
      <c r="AI170" s="5"/>
      <c r="AJ170" s="6"/>
    </row>
    <row r="171" spans="3:36" x14ac:dyDescent="0.25">
      <c r="C171" s="2">
        <f t="shared" ca="1" si="53"/>
        <v>3</v>
      </c>
      <c r="D171" s="5" t="str">
        <f t="shared" ca="1" si="54"/>
        <v xml:space="preserve">Comedy </v>
      </c>
      <c r="E171" s="5">
        <f t="shared" ca="1" si="55"/>
        <v>2</v>
      </c>
      <c r="F171" s="5" t="str">
        <f t="shared" ca="1" si="56"/>
        <v>Europe</v>
      </c>
      <c r="G171" s="5">
        <f t="shared" ca="1" si="57"/>
        <v>2</v>
      </c>
      <c r="H171" s="5" t="str">
        <f t="shared" ca="1" si="58"/>
        <v>NO</v>
      </c>
      <c r="I171" s="5">
        <f t="shared" ca="1" si="59"/>
        <v>2003</v>
      </c>
      <c r="J171" s="5"/>
      <c r="K171" s="2"/>
      <c r="L171" s="5">
        <f ca="1">IF(Table1345[[#This Row],[Type of Movie]]= "Action",1,0)</f>
        <v>0</v>
      </c>
      <c r="M171" s="5">
        <f ca="1">IF(Table1345[[#This Row],[Type of Movie]]= "Drama",1,0)</f>
        <v>0</v>
      </c>
      <c r="N171" s="5">
        <f ca="1">IF(Table1345[[#This Row],[Type of Movie]]= "Comedy",1,0)</f>
        <v>0</v>
      </c>
      <c r="O171" s="5">
        <f ca="1">IF(Table1345[[#This Row],[Type of Movie]]= "Horror",1,0)</f>
        <v>0</v>
      </c>
      <c r="P171" s="6">
        <f ca="1">IF(Table1345[[#This Row],[Type of Movie]]= "Thriller",1,0)</f>
        <v>0</v>
      </c>
      <c r="Q171" s="5"/>
      <c r="R171" s="2"/>
      <c r="S171" s="5">
        <f ca="1">IF(Table1345[[#This Row],[Country of Movie]]="America",1,0)</f>
        <v>0</v>
      </c>
      <c r="T171" s="5">
        <f ca="1">IF(Table1345[[#This Row],[Country of Movie]]="Europe",1,0)</f>
        <v>1</v>
      </c>
      <c r="U171" s="5">
        <f ca="1">IF(Table1345[[#This Row],[Country of Movie]]="Asia",1,0)</f>
        <v>0</v>
      </c>
      <c r="V171" s="5">
        <f ca="1">IF(Table1345[[#This Row],[Country of Movie]]="Africa",1,0)</f>
        <v>0</v>
      </c>
      <c r="W171" s="5"/>
      <c r="X171" s="2">
        <f ca="1">IF(Table1345[[#This Row],[Popular Actor ]]="Yes",1,0)</f>
        <v>0</v>
      </c>
      <c r="Y171" s="6">
        <f ca="1">IF(Table1345[[#This Row],[Popular Actor ]]="No",1,0)</f>
        <v>1</v>
      </c>
      <c r="Z171" s="5"/>
      <c r="AA171" s="5"/>
      <c r="AB171" s="5"/>
      <c r="AC171" s="5"/>
      <c r="AD171" s="2"/>
      <c r="AE171" s="5">
        <f ca="1">IF(AND(Table1345[[#This Row],[Year of Movie]]&gt;=2000,Table1345[[#This Row],[Year of Movie]]&lt; 2005), 1,0)</f>
        <v>1</v>
      </c>
      <c r="AF171" s="5">
        <f ca="1">IF(AND(Table1345[[#This Row],[Year of Movie]]&gt;=2006,Table1345[[#This Row],[Year of Movie]]&lt; 2010), 1,0)</f>
        <v>0</v>
      </c>
      <c r="AG171" s="5">
        <f ca="1">IF(AND(Table1345[[#This Row],[Year of Movie]]&gt;=2011,Table1345[[#This Row],[Year of Movie]]&lt; 2015), 1,0)</f>
        <v>0</v>
      </c>
      <c r="AH171" s="6">
        <f ca="1">IF(AND(Table1345[[#This Row],[Year of Movie]]&gt;=2016,Table1345[[#This Row],[Year of Movie]]&lt; 2020), 1,0)</f>
        <v>0</v>
      </c>
      <c r="AI171" s="5"/>
      <c r="AJ171" s="6"/>
    </row>
    <row r="172" spans="3:36" x14ac:dyDescent="0.25">
      <c r="C172" s="2">
        <f t="shared" ca="1" si="53"/>
        <v>1</v>
      </c>
      <c r="D172" s="5" t="str">
        <f t="shared" ca="1" si="54"/>
        <v>Action</v>
      </c>
      <c r="E172" s="5">
        <f t="shared" ca="1" si="55"/>
        <v>3</v>
      </c>
      <c r="F172" s="5" t="str">
        <f t="shared" ca="1" si="56"/>
        <v>Asia</v>
      </c>
      <c r="G172" s="5">
        <f t="shared" ca="1" si="57"/>
        <v>2</v>
      </c>
      <c r="H172" s="5" t="str">
        <f t="shared" ca="1" si="58"/>
        <v>NO</v>
      </c>
      <c r="I172" s="5">
        <f t="shared" ca="1" si="59"/>
        <v>2010</v>
      </c>
      <c r="J172" s="5"/>
      <c r="K172" s="2"/>
      <c r="L172" s="5">
        <f ca="1">IF(Table1345[[#This Row],[Type of Movie]]= "Action",1,0)</f>
        <v>1</v>
      </c>
      <c r="M172" s="5">
        <f ca="1">IF(Table1345[[#This Row],[Type of Movie]]= "Drama",1,0)</f>
        <v>0</v>
      </c>
      <c r="N172" s="5">
        <f ca="1">IF(Table1345[[#This Row],[Type of Movie]]= "Comedy",1,0)</f>
        <v>0</v>
      </c>
      <c r="O172" s="5">
        <f ca="1">IF(Table1345[[#This Row],[Type of Movie]]= "Horror",1,0)</f>
        <v>0</v>
      </c>
      <c r="P172" s="6">
        <f ca="1">IF(Table1345[[#This Row],[Type of Movie]]= "Thriller",1,0)</f>
        <v>0</v>
      </c>
      <c r="Q172" s="5"/>
      <c r="R172" s="2"/>
      <c r="S172" s="5">
        <f ca="1">IF(Table1345[[#This Row],[Country of Movie]]="America",1,0)</f>
        <v>0</v>
      </c>
      <c r="T172" s="5">
        <f ca="1">IF(Table1345[[#This Row],[Country of Movie]]="Europe",1,0)</f>
        <v>0</v>
      </c>
      <c r="U172" s="5">
        <f ca="1">IF(Table1345[[#This Row],[Country of Movie]]="Asia",1,0)</f>
        <v>1</v>
      </c>
      <c r="V172" s="5">
        <f ca="1">IF(Table1345[[#This Row],[Country of Movie]]="Africa",1,0)</f>
        <v>0</v>
      </c>
      <c r="W172" s="5"/>
      <c r="X172" s="2">
        <f ca="1">IF(Table1345[[#This Row],[Popular Actor ]]="Yes",1,0)</f>
        <v>0</v>
      </c>
      <c r="Y172" s="6">
        <f ca="1">IF(Table1345[[#This Row],[Popular Actor ]]="No",1,0)</f>
        <v>1</v>
      </c>
      <c r="Z172" s="5"/>
      <c r="AA172" s="5"/>
      <c r="AB172" s="5"/>
      <c r="AC172" s="5"/>
      <c r="AD172" s="2"/>
      <c r="AE172" s="5">
        <f ca="1">IF(AND(Table1345[[#This Row],[Year of Movie]]&gt;=2000,Table1345[[#This Row],[Year of Movie]]&lt; 2005), 1,0)</f>
        <v>0</v>
      </c>
      <c r="AF172" s="5">
        <f ca="1">IF(AND(Table1345[[#This Row],[Year of Movie]]&gt;=2006,Table1345[[#This Row],[Year of Movie]]&lt; 2010), 1,0)</f>
        <v>0</v>
      </c>
      <c r="AG172" s="5">
        <f ca="1">IF(AND(Table1345[[#This Row],[Year of Movie]]&gt;=2011,Table1345[[#This Row],[Year of Movie]]&lt; 2015), 1,0)</f>
        <v>0</v>
      </c>
      <c r="AH172" s="6">
        <f ca="1">IF(AND(Table1345[[#This Row],[Year of Movie]]&gt;=2016,Table1345[[#This Row],[Year of Movie]]&lt; 2020), 1,0)</f>
        <v>0</v>
      </c>
      <c r="AI172" s="5"/>
      <c r="AJ172" s="6"/>
    </row>
    <row r="173" spans="3:36" x14ac:dyDescent="0.25">
      <c r="C173" s="2">
        <f t="shared" ca="1" si="53"/>
        <v>3</v>
      </c>
      <c r="D173" s="5" t="str">
        <f t="shared" ca="1" si="54"/>
        <v xml:space="preserve">Comedy </v>
      </c>
      <c r="E173" s="5">
        <f t="shared" ca="1" si="55"/>
        <v>1</v>
      </c>
      <c r="F173" s="5" t="str">
        <f t="shared" ca="1" si="56"/>
        <v>America</v>
      </c>
      <c r="G173" s="5">
        <f t="shared" ca="1" si="57"/>
        <v>2</v>
      </c>
      <c r="H173" s="5" t="str">
        <f t="shared" ca="1" si="58"/>
        <v>NO</v>
      </c>
      <c r="I173" s="5">
        <f t="shared" ca="1" si="59"/>
        <v>2011</v>
      </c>
      <c r="J173" s="5"/>
      <c r="K173" s="2"/>
      <c r="L173" s="5">
        <f ca="1">IF(Table1345[[#This Row],[Type of Movie]]= "Action",1,0)</f>
        <v>0</v>
      </c>
      <c r="M173" s="5">
        <f ca="1">IF(Table1345[[#This Row],[Type of Movie]]= "Drama",1,0)</f>
        <v>0</v>
      </c>
      <c r="N173" s="5">
        <f ca="1">IF(Table1345[[#This Row],[Type of Movie]]= "Comedy",1,0)</f>
        <v>0</v>
      </c>
      <c r="O173" s="5">
        <f ca="1">IF(Table1345[[#This Row],[Type of Movie]]= "Horror",1,0)</f>
        <v>0</v>
      </c>
      <c r="P173" s="6">
        <f ca="1">IF(Table1345[[#This Row],[Type of Movie]]= "Thriller",1,0)</f>
        <v>0</v>
      </c>
      <c r="Q173" s="5"/>
      <c r="R173" s="2"/>
      <c r="S173" s="5">
        <f ca="1">IF(Table1345[[#This Row],[Country of Movie]]="America",1,0)</f>
        <v>1</v>
      </c>
      <c r="T173" s="5">
        <f ca="1">IF(Table1345[[#This Row],[Country of Movie]]="Europe",1,0)</f>
        <v>0</v>
      </c>
      <c r="U173" s="5">
        <f ca="1">IF(Table1345[[#This Row],[Country of Movie]]="Asia",1,0)</f>
        <v>0</v>
      </c>
      <c r="V173" s="5">
        <f ca="1">IF(Table1345[[#This Row],[Country of Movie]]="Africa",1,0)</f>
        <v>0</v>
      </c>
      <c r="W173" s="5"/>
      <c r="X173" s="2">
        <f ca="1">IF(Table1345[[#This Row],[Popular Actor ]]="Yes",1,0)</f>
        <v>0</v>
      </c>
      <c r="Y173" s="6">
        <f ca="1">IF(Table1345[[#This Row],[Popular Actor ]]="No",1,0)</f>
        <v>1</v>
      </c>
      <c r="Z173" s="5"/>
      <c r="AA173" s="5"/>
      <c r="AB173" s="5"/>
      <c r="AC173" s="5"/>
      <c r="AD173" s="2"/>
      <c r="AE173" s="5">
        <f ca="1">IF(AND(Table1345[[#This Row],[Year of Movie]]&gt;=2000,Table1345[[#This Row],[Year of Movie]]&lt; 2005), 1,0)</f>
        <v>0</v>
      </c>
      <c r="AF173" s="5">
        <f ca="1">IF(AND(Table1345[[#This Row],[Year of Movie]]&gt;=2006,Table1345[[#This Row],[Year of Movie]]&lt; 2010), 1,0)</f>
        <v>0</v>
      </c>
      <c r="AG173" s="5">
        <f ca="1">IF(AND(Table1345[[#This Row],[Year of Movie]]&gt;=2011,Table1345[[#This Row],[Year of Movie]]&lt; 2015), 1,0)</f>
        <v>1</v>
      </c>
      <c r="AH173" s="6">
        <f ca="1">IF(AND(Table1345[[#This Row],[Year of Movie]]&gt;=2016,Table1345[[#This Row],[Year of Movie]]&lt; 2020), 1,0)</f>
        <v>0</v>
      </c>
      <c r="AI173" s="5"/>
      <c r="AJ173" s="6"/>
    </row>
    <row r="174" spans="3:36" x14ac:dyDescent="0.25">
      <c r="C174" s="2">
        <f t="shared" ca="1" si="53"/>
        <v>4</v>
      </c>
      <c r="D174" s="5" t="str">
        <f t="shared" ca="1" si="54"/>
        <v>Horror</v>
      </c>
      <c r="E174" s="5">
        <f t="shared" ca="1" si="55"/>
        <v>1</v>
      </c>
      <c r="F174" s="5" t="str">
        <f t="shared" ca="1" si="56"/>
        <v>America</v>
      </c>
      <c r="G174" s="5">
        <f t="shared" ca="1" si="57"/>
        <v>1</v>
      </c>
      <c r="H174" s="5" t="str">
        <f t="shared" ca="1" si="58"/>
        <v>Yes</v>
      </c>
      <c r="I174" s="5">
        <f t="shared" ca="1" si="59"/>
        <v>2021</v>
      </c>
      <c r="J174" s="5"/>
      <c r="K174" s="2"/>
      <c r="L174" s="5">
        <f ca="1">IF(Table1345[[#This Row],[Type of Movie]]= "Action",1,0)</f>
        <v>0</v>
      </c>
      <c r="M174" s="5">
        <f ca="1">IF(Table1345[[#This Row],[Type of Movie]]= "Drama",1,0)</f>
        <v>0</v>
      </c>
      <c r="N174" s="5">
        <f ca="1">IF(Table1345[[#This Row],[Type of Movie]]= "Comedy",1,0)</f>
        <v>0</v>
      </c>
      <c r="O174" s="5">
        <f ca="1">IF(Table1345[[#This Row],[Type of Movie]]= "Horror",1,0)</f>
        <v>1</v>
      </c>
      <c r="P174" s="6">
        <f ca="1">IF(Table1345[[#This Row],[Type of Movie]]= "Thriller",1,0)</f>
        <v>0</v>
      </c>
      <c r="Q174" s="5"/>
      <c r="R174" s="2"/>
      <c r="S174" s="5">
        <f ca="1">IF(Table1345[[#This Row],[Country of Movie]]="America",1,0)</f>
        <v>1</v>
      </c>
      <c r="T174" s="5">
        <f ca="1">IF(Table1345[[#This Row],[Country of Movie]]="Europe",1,0)</f>
        <v>0</v>
      </c>
      <c r="U174" s="5">
        <f ca="1">IF(Table1345[[#This Row],[Country of Movie]]="Asia",1,0)</f>
        <v>0</v>
      </c>
      <c r="V174" s="5">
        <f ca="1">IF(Table1345[[#This Row],[Country of Movie]]="Africa",1,0)</f>
        <v>0</v>
      </c>
      <c r="W174" s="5"/>
      <c r="X174" s="2">
        <f ca="1">IF(Table1345[[#This Row],[Popular Actor ]]="Yes",1,0)</f>
        <v>1</v>
      </c>
      <c r="Y174" s="6">
        <f ca="1">IF(Table1345[[#This Row],[Popular Actor ]]="No",1,0)</f>
        <v>0</v>
      </c>
      <c r="Z174" s="5"/>
      <c r="AA174" s="5"/>
      <c r="AB174" s="5"/>
      <c r="AC174" s="5"/>
      <c r="AD174" s="2"/>
      <c r="AE174" s="5">
        <f ca="1">IF(AND(Table1345[[#This Row],[Year of Movie]]&gt;=2000,Table1345[[#This Row],[Year of Movie]]&lt; 2005), 1,0)</f>
        <v>0</v>
      </c>
      <c r="AF174" s="5">
        <f ca="1">IF(AND(Table1345[[#This Row],[Year of Movie]]&gt;=2006,Table1345[[#This Row],[Year of Movie]]&lt; 2010), 1,0)</f>
        <v>0</v>
      </c>
      <c r="AG174" s="5">
        <f ca="1">IF(AND(Table1345[[#This Row],[Year of Movie]]&gt;=2011,Table1345[[#This Row],[Year of Movie]]&lt; 2015), 1,0)</f>
        <v>0</v>
      </c>
      <c r="AH174" s="6">
        <f ca="1">IF(AND(Table1345[[#This Row],[Year of Movie]]&gt;=2016,Table1345[[#This Row],[Year of Movie]]&lt; 2020), 1,0)</f>
        <v>0</v>
      </c>
      <c r="AI174" s="5"/>
      <c r="AJ174" s="6"/>
    </row>
    <row r="175" spans="3:36" x14ac:dyDescent="0.25">
      <c r="C175" s="2">
        <f t="shared" ca="1" si="53"/>
        <v>2</v>
      </c>
      <c r="D175" s="5" t="str">
        <f t="shared" ca="1" si="54"/>
        <v>Drama</v>
      </c>
      <c r="E175" s="5">
        <f t="shared" ca="1" si="55"/>
        <v>1</v>
      </c>
      <c r="F175" s="5" t="str">
        <f t="shared" ca="1" si="56"/>
        <v>America</v>
      </c>
      <c r="G175" s="5">
        <f t="shared" ca="1" si="57"/>
        <v>2</v>
      </c>
      <c r="H175" s="5" t="str">
        <f t="shared" ca="1" si="58"/>
        <v>NO</v>
      </c>
      <c r="I175" s="5">
        <f t="shared" ca="1" si="59"/>
        <v>2006</v>
      </c>
      <c r="J175" s="5"/>
      <c r="K175" s="2"/>
      <c r="L175" s="5">
        <f ca="1">IF(Table1345[[#This Row],[Type of Movie]]= "Action",1,0)</f>
        <v>0</v>
      </c>
      <c r="M175" s="5">
        <f ca="1">IF(Table1345[[#This Row],[Type of Movie]]= "Drama",1,0)</f>
        <v>1</v>
      </c>
      <c r="N175" s="5">
        <f ca="1">IF(Table1345[[#This Row],[Type of Movie]]= "Comedy",1,0)</f>
        <v>0</v>
      </c>
      <c r="O175" s="5">
        <f ca="1">IF(Table1345[[#This Row],[Type of Movie]]= "Horror",1,0)</f>
        <v>0</v>
      </c>
      <c r="P175" s="6">
        <f ca="1">IF(Table1345[[#This Row],[Type of Movie]]= "Thriller",1,0)</f>
        <v>0</v>
      </c>
      <c r="Q175" s="5"/>
      <c r="R175" s="2"/>
      <c r="S175" s="5">
        <f ca="1">IF(Table1345[[#This Row],[Country of Movie]]="America",1,0)</f>
        <v>1</v>
      </c>
      <c r="T175" s="5">
        <f ca="1">IF(Table1345[[#This Row],[Country of Movie]]="Europe",1,0)</f>
        <v>0</v>
      </c>
      <c r="U175" s="5">
        <f ca="1">IF(Table1345[[#This Row],[Country of Movie]]="Asia",1,0)</f>
        <v>0</v>
      </c>
      <c r="V175" s="5">
        <f ca="1">IF(Table1345[[#This Row],[Country of Movie]]="Africa",1,0)</f>
        <v>0</v>
      </c>
      <c r="W175" s="5"/>
      <c r="X175" s="2">
        <f ca="1">IF(Table1345[[#This Row],[Popular Actor ]]="Yes",1,0)</f>
        <v>0</v>
      </c>
      <c r="Y175" s="6">
        <f ca="1">IF(Table1345[[#This Row],[Popular Actor ]]="No",1,0)</f>
        <v>1</v>
      </c>
      <c r="Z175" s="5"/>
      <c r="AA175" s="5"/>
      <c r="AB175" s="5"/>
      <c r="AC175" s="5"/>
      <c r="AD175" s="2"/>
      <c r="AE175" s="5">
        <f ca="1">IF(AND(Table1345[[#This Row],[Year of Movie]]&gt;=2000,Table1345[[#This Row],[Year of Movie]]&lt; 2005), 1,0)</f>
        <v>0</v>
      </c>
      <c r="AF175" s="5">
        <f ca="1">IF(AND(Table1345[[#This Row],[Year of Movie]]&gt;=2006,Table1345[[#This Row],[Year of Movie]]&lt; 2010), 1,0)</f>
        <v>1</v>
      </c>
      <c r="AG175" s="5">
        <f ca="1">IF(AND(Table1345[[#This Row],[Year of Movie]]&gt;=2011,Table1345[[#This Row],[Year of Movie]]&lt; 2015), 1,0)</f>
        <v>0</v>
      </c>
      <c r="AH175" s="6">
        <f ca="1">IF(AND(Table1345[[#This Row],[Year of Movie]]&gt;=2016,Table1345[[#This Row],[Year of Movie]]&lt; 2020), 1,0)</f>
        <v>0</v>
      </c>
      <c r="AI175" s="5"/>
      <c r="AJ175" s="6"/>
    </row>
    <row r="176" spans="3:36" x14ac:dyDescent="0.25">
      <c r="C176" s="2">
        <f t="shared" ca="1" si="53"/>
        <v>1</v>
      </c>
      <c r="D176" s="5" t="str">
        <f t="shared" ca="1" si="54"/>
        <v>Action</v>
      </c>
      <c r="E176" s="5">
        <f t="shared" ca="1" si="55"/>
        <v>1</v>
      </c>
      <c r="F176" s="5" t="str">
        <f t="shared" ca="1" si="56"/>
        <v>America</v>
      </c>
      <c r="G176" s="5">
        <f t="shared" ca="1" si="57"/>
        <v>1</v>
      </c>
      <c r="H176" s="5" t="str">
        <f t="shared" ca="1" si="58"/>
        <v>Yes</v>
      </c>
      <c r="I176" s="5">
        <f t="shared" ca="1" si="59"/>
        <v>2016</v>
      </c>
      <c r="J176" s="5"/>
      <c r="K176" s="2"/>
      <c r="L176" s="5">
        <f ca="1">IF(Table1345[[#This Row],[Type of Movie]]= "Action",1,0)</f>
        <v>1</v>
      </c>
      <c r="M176" s="5">
        <f ca="1">IF(Table1345[[#This Row],[Type of Movie]]= "Drama",1,0)</f>
        <v>0</v>
      </c>
      <c r="N176" s="5">
        <f ca="1">IF(Table1345[[#This Row],[Type of Movie]]= "Comedy",1,0)</f>
        <v>0</v>
      </c>
      <c r="O176" s="5">
        <f ca="1">IF(Table1345[[#This Row],[Type of Movie]]= "Horror",1,0)</f>
        <v>0</v>
      </c>
      <c r="P176" s="6">
        <f ca="1">IF(Table1345[[#This Row],[Type of Movie]]= "Thriller",1,0)</f>
        <v>0</v>
      </c>
      <c r="Q176" s="5"/>
      <c r="R176" s="2"/>
      <c r="S176" s="5">
        <f ca="1">IF(Table1345[[#This Row],[Country of Movie]]="America",1,0)</f>
        <v>1</v>
      </c>
      <c r="T176" s="5">
        <f ca="1">IF(Table1345[[#This Row],[Country of Movie]]="Europe",1,0)</f>
        <v>0</v>
      </c>
      <c r="U176" s="5">
        <f ca="1">IF(Table1345[[#This Row],[Country of Movie]]="Asia",1,0)</f>
        <v>0</v>
      </c>
      <c r="V176" s="5">
        <f ca="1">IF(Table1345[[#This Row],[Country of Movie]]="Africa",1,0)</f>
        <v>0</v>
      </c>
      <c r="W176" s="5"/>
      <c r="X176" s="2">
        <f ca="1">IF(Table1345[[#This Row],[Popular Actor ]]="Yes",1,0)</f>
        <v>1</v>
      </c>
      <c r="Y176" s="6">
        <f ca="1">IF(Table1345[[#This Row],[Popular Actor ]]="No",1,0)</f>
        <v>0</v>
      </c>
      <c r="Z176" s="5"/>
      <c r="AA176" s="5"/>
      <c r="AB176" s="5"/>
      <c r="AC176" s="5"/>
      <c r="AD176" s="2"/>
      <c r="AE176" s="5">
        <f ca="1">IF(AND(Table1345[[#This Row],[Year of Movie]]&gt;=2000,Table1345[[#This Row],[Year of Movie]]&lt; 2005), 1,0)</f>
        <v>0</v>
      </c>
      <c r="AF176" s="5">
        <f ca="1">IF(AND(Table1345[[#This Row],[Year of Movie]]&gt;=2006,Table1345[[#This Row],[Year of Movie]]&lt; 2010), 1,0)</f>
        <v>0</v>
      </c>
      <c r="AG176" s="5">
        <f ca="1">IF(AND(Table1345[[#This Row],[Year of Movie]]&gt;=2011,Table1345[[#This Row],[Year of Movie]]&lt; 2015), 1,0)</f>
        <v>0</v>
      </c>
      <c r="AH176" s="6">
        <f ca="1">IF(AND(Table1345[[#This Row],[Year of Movie]]&gt;=2016,Table1345[[#This Row],[Year of Movie]]&lt; 2020), 1,0)</f>
        <v>1</v>
      </c>
      <c r="AI176" s="5"/>
      <c r="AJ176" s="6"/>
    </row>
    <row r="177" spans="3:36" x14ac:dyDescent="0.25">
      <c r="C177" s="2">
        <f t="shared" ca="1" si="53"/>
        <v>5</v>
      </c>
      <c r="D177" s="5" t="str">
        <f t="shared" ca="1" si="54"/>
        <v>Thriller</v>
      </c>
      <c r="E177" s="5">
        <f t="shared" ca="1" si="55"/>
        <v>2</v>
      </c>
      <c r="F177" s="5" t="str">
        <f t="shared" ca="1" si="56"/>
        <v>Europe</v>
      </c>
      <c r="G177" s="5">
        <f t="shared" ca="1" si="57"/>
        <v>2</v>
      </c>
      <c r="H177" s="5" t="str">
        <f t="shared" ca="1" si="58"/>
        <v>NO</v>
      </c>
      <c r="I177" s="5">
        <f t="shared" ca="1" si="59"/>
        <v>2014</v>
      </c>
      <c r="J177" s="5"/>
      <c r="K177" s="2"/>
      <c r="L177" s="5">
        <f ca="1">IF(Table1345[[#This Row],[Type of Movie]]= "Action",1,0)</f>
        <v>0</v>
      </c>
      <c r="M177" s="5">
        <f ca="1">IF(Table1345[[#This Row],[Type of Movie]]= "Drama",1,0)</f>
        <v>0</v>
      </c>
      <c r="N177" s="5">
        <f ca="1">IF(Table1345[[#This Row],[Type of Movie]]= "Comedy",1,0)</f>
        <v>0</v>
      </c>
      <c r="O177" s="5">
        <f ca="1">IF(Table1345[[#This Row],[Type of Movie]]= "Horror",1,0)</f>
        <v>0</v>
      </c>
      <c r="P177" s="6">
        <f ca="1">IF(Table1345[[#This Row],[Type of Movie]]= "Thriller",1,0)</f>
        <v>1</v>
      </c>
      <c r="Q177" s="5"/>
      <c r="R177" s="2"/>
      <c r="S177" s="5">
        <f ca="1">IF(Table1345[[#This Row],[Country of Movie]]="America",1,0)</f>
        <v>0</v>
      </c>
      <c r="T177" s="5">
        <f ca="1">IF(Table1345[[#This Row],[Country of Movie]]="Europe",1,0)</f>
        <v>1</v>
      </c>
      <c r="U177" s="5">
        <f ca="1">IF(Table1345[[#This Row],[Country of Movie]]="Asia",1,0)</f>
        <v>0</v>
      </c>
      <c r="V177" s="5">
        <f ca="1">IF(Table1345[[#This Row],[Country of Movie]]="Africa",1,0)</f>
        <v>0</v>
      </c>
      <c r="W177" s="5"/>
      <c r="X177" s="2">
        <f ca="1">IF(Table1345[[#This Row],[Popular Actor ]]="Yes",1,0)</f>
        <v>0</v>
      </c>
      <c r="Y177" s="6">
        <f ca="1">IF(Table1345[[#This Row],[Popular Actor ]]="No",1,0)</f>
        <v>1</v>
      </c>
      <c r="Z177" s="5"/>
      <c r="AA177" s="5"/>
      <c r="AB177" s="5"/>
      <c r="AC177" s="5"/>
      <c r="AD177" s="2"/>
      <c r="AE177" s="5">
        <f ca="1">IF(AND(Table1345[[#This Row],[Year of Movie]]&gt;=2000,Table1345[[#This Row],[Year of Movie]]&lt; 2005), 1,0)</f>
        <v>0</v>
      </c>
      <c r="AF177" s="5">
        <f ca="1">IF(AND(Table1345[[#This Row],[Year of Movie]]&gt;=2006,Table1345[[#This Row],[Year of Movie]]&lt; 2010), 1,0)</f>
        <v>0</v>
      </c>
      <c r="AG177" s="5">
        <f ca="1">IF(AND(Table1345[[#This Row],[Year of Movie]]&gt;=2011,Table1345[[#This Row],[Year of Movie]]&lt; 2015), 1,0)</f>
        <v>1</v>
      </c>
      <c r="AH177" s="6">
        <f ca="1">IF(AND(Table1345[[#This Row],[Year of Movie]]&gt;=2016,Table1345[[#This Row],[Year of Movie]]&lt; 2020), 1,0)</f>
        <v>0</v>
      </c>
      <c r="AI177" s="5"/>
      <c r="AJ177" s="6"/>
    </row>
    <row r="178" spans="3:36" x14ac:dyDescent="0.25">
      <c r="C178" s="2">
        <f t="shared" ca="1" si="53"/>
        <v>3</v>
      </c>
      <c r="D178" s="5" t="str">
        <f t="shared" ca="1" si="54"/>
        <v xml:space="preserve">Comedy </v>
      </c>
      <c r="E178" s="5">
        <f t="shared" ca="1" si="55"/>
        <v>3</v>
      </c>
      <c r="F178" s="5" t="str">
        <f t="shared" ca="1" si="56"/>
        <v>Asia</v>
      </c>
      <c r="G178" s="5">
        <f t="shared" ca="1" si="57"/>
        <v>2</v>
      </c>
      <c r="H178" s="5" t="str">
        <f t="shared" ca="1" si="58"/>
        <v>NO</v>
      </c>
      <c r="I178" s="5">
        <f t="shared" ca="1" si="59"/>
        <v>2013</v>
      </c>
      <c r="J178" s="5"/>
      <c r="K178" s="2"/>
      <c r="L178" s="5">
        <f ca="1">IF(Table1345[[#This Row],[Type of Movie]]= "Action",1,0)</f>
        <v>0</v>
      </c>
      <c r="M178" s="5">
        <f ca="1">IF(Table1345[[#This Row],[Type of Movie]]= "Drama",1,0)</f>
        <v>0</v>
      </c>
      <c r="N178" s="5">
        <f ca="1">IF(Table1345[[#This Row],[Type of Movie]]= "Comedy",1,0)</f>
        <v>0</v>
      </c>
      <c r="O178" s="5">
        <f ca="1">IF(Table1345[[#This Row],[Type of Movie]]= "Horror",1,0)</f>
        <v>0</v>
      </c>
      <c r="P178" s="6">
        <f ca="1">IF(Table1345[[#This Row],[Type of Movie]]= "Thriller",1,0)</f>
        <v>0</v>
      </c>
      <c r="Q178" s="5"/>
      <c r="R178" s="2"/>
      <c r="S178" s="5">
        <f ca="1">IF(Table1345[[#This Row],[Country of Movie]]="America",1,0)</f>
        <v>0</v>
      </c>
      <c r="T178" s="5">
        <f ca="1">IF(Table1345[[#This Row],[Country of Movie]]="Europe",1,0)</f>
        <v>0</v>
      </c>
      <c r="U178" s="5">
        <f ca="1">IF(Table1345[[#This Row],[Country of Movie]]="Asia",1,0)</f>
        <v>1</v>
      </c>
      <c r="V178" s="5">
        <f ca="1">IF(Table1345[[#This Row],[Country of Movie]]="Africa",1,0)</f>
        <v>0</v>
      </c>
      <c r="W178" s="5"/>
      <c r="X178" s="2">
        <f ca="1">IF(Table1345[[#This Row],[Popular Actor ]]="Yes",1,0)</f>
        <v>0</v>
      </c>
      <c r="Y178" s="6">
        <f ca="1">IF(Table1345[[#This Row],[Popular Actor ]]="No",1,0)</f>
        <v>1</v>
      </c>
      <c r="Z178" s="5"/>
      <c r="AA178" s="5"/>
      <c r="AB178" s="5"/>
      <c r="AC178" s="5"/>
      <c r="AD178" s="2"/>
      <c r="AE178" s="5">
        <f ca="1">IF(AND(Table1345[[#This Row],[Year of Movie]]&gt;=2000,Table1345[[#This Row],[Year of Movie]]&lt; 2005), 1,0)</f>
        <v>0</v>
      </c>
      <c r="AF178" s="5">
        <f ca="1">IF(AND(Table1345[[#This Row],[Year of Movie]]&gt;=2006,Table1345[[#This Row],[Year of Movie]]&lt; 2010), 1,0)</f>
        <v>0</v>
      </c>
      <c r="AG178" s="5">
        <f ca="1">IF(AND(Table1345[[#This Row],[Year of Movie]]&gt;=2011,Table1345[[#This Row],[Year of Movie]]&lt; 2015), 1,0)</f>
        <v>1</v>
      </c>
      <c r="AH178" s="6">
        <f ca="1">IF(AND(Table1345[[#This Row],[Year of Movie]]&gt;=2016,Table1345[[#This Row],[Year of Movie]]&lt; 2020), 1,0)</f>
        <v>0</v>
      </c>
      <c r="AI178" s="5"/>
      <c r="AJ178" s="6"/>
    </row>
    <row r="179" spans="3:36" x14ac:dyDescent="0.25">
      <c r="C179" s="2">
        <f t="shared" ca="1" si="53"/>
        <v>1</v>
      </c>
      <c r="D179" s="5" t="str">
        <f t="shared" ca="1" si="54"/>
        <v>Action</v>
      </c>
      <c r="E179" s="5">
        <f t="shared" ca="1" si="55"/>
        <v>3</v>
      </c>
      <c r="F179" s="5" t="str">
        <f t="shared" ca="1" si="56"/>
        <v>Asia</v>
      </c>
      <c r="G179" s="5">
        <f t="shared" ca="1" si="57"/>
        <v>2</v>
      </c>
      <c r="H179" s="5" t="str">
        <f t="shared" ca="1" si="58"/>
        <v>NO</v>
      </c>
      <c r="I179" s="5">
        <f t="shared" ca="1" si="59"/>
        <v>2006</v>
      </c>
      <c r="J179" s="5"/>
      <c r="K179" s="2"/>
      <c r="L179" s="5">
        <f ca="1">IF(Table1345[[#This Row],[Type of Movie]]= "Action",1,0)</f>
        <v>1</v>
      </c>
      <c r="M179" s="5">
        <f ca="1">IF(Table1345[[#This Row],[Type of Movie]]= "Drama",1,0)</f>
        <v>0</v>
      </c>
      <c r="N179" s="5">
        <f ca="1">IF(Table1345[[#This Row],[Type of Movie]]= "Comedy",1,0)</f>
        <v>0</v>
      </c>
      <c r="O179" s="5">
        <f ca="1">IF(Table1345[[#This Row],[Type of Movie]]= "Horror",1,0)</f>
        <v>0</v>
      </c>
      <c r="P179" s="6">
        <f ca="1">IF(Table1345[[#This Row],[Type of Movie]]= "Thriller",1,0)</f>
        <v>0</v>
      </c>
      <c r="Q179" s="5"/>
      <c r="R179" s="2"/>
      <c r="S179" s="5">
        <f ca="1">IF(Table1345[[#This Row],[Country of Movie]]="America",1,0)</f>
        <v>0</v>
      </c>
      <c r="T179" s="5">
        <f ca="1">IF(Table1345[[#This Row],[Country of Movie]]="Europe",1,0)</f>
        <v>0</v>
      </c>
      <c r="U179" s="5">
        <f ca="1">IF(Table1345[[#This Row],[Country of Movie]]="Asia",1,0)</f>
        <v>1</v>
      </c>
      <c r="V179" s="5">
        <f ca="1">IF(Table1345[[#This Row],[Country of Movie]]="Africa",1,0)</f>
        <v>0</v>
      </c>
      <c r="W179" s="5"/>
      <c r="X179" s="2">
        <f ca="1">IF(Table1345[[#This Row],[Popular Actor ]]="Yes",1,0)</f>
        <v>0</v>
      </c>
      <c r="Y179" s="6">
        <f ca="1">IF(Table1345[[#This Row],[Popular Actor ]]="No",1,0)</f>
        <v>1</v>
      </c>
      <c r="Z179" s="5"/>
      <c r="AA179" s="5"/>
      <c r="AB179" s="5"/>
      <c r="AC179" s="5"/>
      <c r="AD179" s="2"/>
      <c r="AE179" s="5">
        <f ca="1">IF(AND(Table1345[[#This Row],[Year of Movie]]&gt;=2000,Table1345[[#This Row],[Year of Movie]]&lt; 2005), 1,0)</f>
        <v>0</v>
      </c>
      <c r="AF179" s="5">
        <f ca="1">IF(AND(Table1345[[#This Row],[Year of Movie]]&gt;=2006,Table1345[[#This Row],[Year of Movie]]&lt; 2010), 1,0)</f>
        <v>1</v>
      </c>
      <c r="AG179" s="5">
        <f ca="1">IF(AND(Table1345[[#This Row],[Year of Movie]]&gt;=2011,Table1345[[#This Row],[Year of Movie]]&lt; 2015), 1,0)</f>
        <v>0</v>
      </c>
      <c r="AH179" s="6">
        <f ca="1">IF(AND(Table1345[[#This Row],[Year of Movie]]&gt;=2016,Table1345[[#This Row],[Year of Movie]]&lt; 2020), 1,0)</f>
        <v>0</v>
      </c>
      <c r="AI179" s="5"/>
      <c r="AJ179" s="6"/>
    </row>
    <row r="180" spans="3:36" x14ac:dyDescent="0.25">
      <c r="C180" s="2">
        <f t="shared" ca="1" si="53"/>
        <v>4</v>
      </c>
      <c r="D180" s="5" t="str">
        <f t="shared" ca="1" si="54"/>
        <v>Horror</v>
      </c>
      <c r="E180" s="5">
        <f t="shared" ca="1" si="55"/>
        <v>1</v>
      </c>
      <c r="F180" s="5" t="str">
        <f t="shared" ca="1" si="56"/>
        <v>America</v>
      </c>
      <c r="G180" s="5">
        <f t="shared" ca="1" si="57"/>
        <v>1</v>
      </c>
      <c r="H180" s="5" t="str">
        <f t="shared" ca="1" si="58"/>
        <v>Yes</v>
      </c>
      <c r="I180" s="5">
        <f t="shared" ca="1" si="59"/>
        <v>2004</v>
      </c>
      <c r="J180" s="5"/>
      <c r="K180" s="2"/>
      <c r="L180" s="5">
        <f ca="1">IF(Table1345[[#This Row],[Type of Movie]]= "Action",1,0)</f>
        <v>0</v>
      </c>
      <c r="M180" s="5">
        <f ca="1">IF(Table1345[[#This Row],[Type of Movie]]= "Drama",1,0)</f>
        <v>0</v>
      </c>
      <c r="N180" s="5">
        <f ca="1">IF(Table1345[[#This Row],[Type of Movie]]= "Comedy",1,0)</f>
        <v>0</v>
      </c>
      <c r="O180" s="5">
        <f ca="1">IF(Table1345[[#This Row],[Type of Movie]]= "Horror",1,0)</f>
        <v>1</v>
      </c>
      <c r="P180" s="6">
        <f ca="1">IF(Table1345[[#This Row],[Type of Movie]]= "Thriller",1,0)</f>
        <v>0</v>
      </c>
      <c r="Q180" s="5"/>
      <c r="R180" s="2"/>
      <c r="S180" s="5">
        <f ca="1">IF(Table1345[[#This Row],[Country of Movie]]="America",1,0)</f>
        <v>1</v>
      </c>
      <c r="T180" s="5">
        <f ca="1">IF(Table1345[[#This Row],[Country of Movie]]="Europe",1,0)</f>
        <v>0</v>
      </c>
      <c r="U180" s="5">
        <f ca="1">IF(Table1345[[#This Row],[Country of Movie]]="Asia",1,0)</f>
        <v>0</v>
      </c>
      <c r="V180" s="5">
        <f ca="1">IF(Table1345[[#This Row],[Country of Movie]]="Africa",1,0)</f>
        <v>0</v>
      </c>
      <c r="W180" s="5"/>
      <c r="X180" s="2">
        <f ca="1">IF(Table1345[[#This Row],[Popular Actor ]]="Yes",1,0)</f>
        <v>1</v>
      </c>
      <c r="Y180" s="6">
        <f ca="1">IF(Table1345[[#This Row],[Popular Actor ]]="No",1,0)</f>
        <v>0</v>
      </c>
      <c r="Z180" s="5"/>
      <c r="AA180" s="5"/>
      <c r="AB180" s="5"/>
      <c r="AC180" s="5"/>
      <c r="AD180" s="2"/>
      <c r="AE180" s="5">
        <f ca="1">IF(AND(Table1345[[#This Row],[Year of Movie]]&gt;=2000,Table1345[[#This Row],[Year of Movie]]&lt; 2005), 1,0)</f>
        <v>1</v>
      </c>
      <c r="AF180" s="5">
        <f ca="1">IF(AND(Table1345[[#This Row],[Year of Movie]]&gt;=2006,Table1345[[#This Row],[Year of Movie]]&lt; 2010), 1,0)</f>
        <v>0</v>
      </c>
      <c r="AG180" s="5">
        <f ca="1">IF(AND(Table1345[[#This Row],[Year of Movie]]&gt;=2011,Table1345[[#This Row],[Year of Movie]]&lt; 2015), 1,0)</f>
        <v>0</v>
      </c>
      <c r="AH180" s="6">
        <f ca="1">IF(AND(Table1345[[#This Row],[Year of Movie]]&gt;=2016,Table1345[[#This Row],[Year of Movie]]&lt; 2020), 1,0)</f>
        <v>0</v>
      </c>
      <c r="AI180" s="5"/>
      <c r="AJ180" s="6"/>
    </row>
    <row r="181" spans="3:36" x14ac:dyDescent="0.25">
      <c r="C181" s="2">
        <f t="shared" ca="1" si="53"/>
        <v>4</v>
      </c>
      <c r="D181" s="5" t="str">
        <f t="shared" ca="1" si="54"/>
        <v>Horror</v>
      </c>
      <c r="E181" s="5">
        <f t="shared" ca="1" si="55"/>
        <v>3</v>
      </c>
      <c r="F181" s="5" t="str">
        <f t="shared" ca="1" si="56"/>
        <v>Asia</v>
      </c>
      <c r="G181" s="5">
        <f t="shared" ca="1" si="57"/>
        <v>1</v>
      </c>
      <c r="H181" s="5" t="str">
        <f t="shared" ca="1" si="58"/>
        <v>Yes</v>
      </c>
      <c r="I181" s="5">
        <f t="shared" ca="1" si="59"/>
        <v>2013</v>
      </c>
      <c r="J181" s="5"/>
      <c r="K181" s="2"/>
      <c r="L181" s="5">
        <f ca="1">IF(Table1345[[#This Row],[Type of Movie]]= "Action",1,0)</f>
        <v>0</v>
      </c>
      <c r="M181" s="5">
        <f ca="1">IF(Table1345[[#This Row],[Type of Movie]]= "Drama",1,0)</f>
        <v>0</v>
      </c>
      <c r="N181" s="5">
        <f ca="1">IF(Table1345[[#This Row],[Type of Movie]]= "Comedy",1,0)</f>
        <v>0</v>
      </c>
      <c r="O181" s="5">
        <f ca="1">IF(Table1345[[#This Row],[Type of Movie]]= "Horror",1,0)</f>
        <v>1</v>
      </c>
      <c r="P181" s="6">
        <f ca="1">IF(Table1345[[#This Row],[Type of Movie]]= "Thriller",1,0)</f>
        <v>0</v>
      </c>
      <c r="Q181" s="5"/>
      <c r="R181" s="2"/>
      <c r="S181" s="5">
        <f ca="1">IF(Table1345[[#This Row],[Country of Movie]]="America",1,0)</f>
        <v>0</v>
      </c>
      <c r="T181" s="5">
        <f ca="1">IF(Table1345[[#This Row],[Country of Movie]]="Europe",1,0)</f>
        <v>0</v>
      </c>
      <c r="U181" s="5">
        <f ca="1">IF(Table1345[[#This Row],[Country of Movie]]="Asia",1,0)</f>
        <v>1</v>
      </c>
      <c r="V181" s="5">
        <f ca="1">IF(Table1345[[#This Row],[Country of Movie]]="Africa",1,0)</f>
        <v>0</v>
      </c>
      <c r="W181" s="5"/>
      <c r="X181" s="2">
        <f ca="1">IF(Table1345[[#This Row],[Popular Actor ]]="Yes",1,0)</f>
        <v>1</v>
      </c>
      <c r="Y181" s="6">
        <f ca="1">IF(Table1345[[#This Row],[Popular Actor ]]="No",1,0)</f>
        <v>0</v>
      </c>
      <c r="Z181" s="5"/>
      <c r="AA181" s="5"/>
      <c r="AB181" s="5"/>
      <c r="AC181" s="5"/>
      <c r="AD181" s="2"/>
      <c r="AE181" s="5">
        <f ca="1">IF(AND(Table1345[[#This Row],[Year of Movie]]&gt;=2000,Table1345[[#This Row],[Year of Movie]]&lt; 2005), 1,0)</f>
        <v>0</v>
      </c>
      <c r="AF181" s="5">
        <f ca="1">IF(AND(Table1345[[#This Row],[Year of Movie]]&gt;=2006,Table1345[[#This Row],[Year of Movie]]&lt; 2010), 1,0)</f>
        <v>0</v>
      </c>
      <c r="AG181" s="5">
        <f ca="1">IF(AND(Table1345[[#This Row],[Year of Movie]]&gt;=2011,Table1345[[#This Row],[Year of Movie]]&lt; 2015), 1,0)</f>
        <v>1</v>
      </c>
      <c r="AH181" s="6">
        <f ca="1">IF(AND(Table1345[[#This Row],[Year of Movie]]&gt;=2016,Table1345[[#This Row],[Year of Movie]]&lt; 2020), 1,0)</f>
        <v>0</v>
      </c>
      <c r="AI181" s="5"/>
      <c r="AJ181" s="6"/>
    </row>
    <row r="182" spans="3:36" x14ac:dyDescent="0.25">
      <c r="C182" s="2">
        <f t="shared" ca="1" si="53"/>
        <v>2</v>
      </c>
      <c r="D182" s="5" t="str">
        <f t="shared" ca="1" si="54"/>
        <v>Drama</v>
      </c>
      <c r="E182" s="5">
        <f t="shared" ca="1" si="55"/>
        <v>3</v>
      </c>
      <c r="F182" s="5" t="str">
        <f t="shared" ca="1" si="56"/>
        <v>Asia</v>
      </c>
      <c r="G182" s="5">
        <f t="shared" ca="1" si="57"/>
        <v>1</v>
      </c>
      <c r="H182" s="5" t="str">
        <f t="shared" ca="1" si="58"/>
        <v>Yes</v>
      </c>
      <c r="I182" s="5">
        <f t="shared" ca="1" si="59"/>
        <v>2012</v>
      </c>
      <c r="J182" s="5"/>
      <c r="K182" s="2"/>
      <c r="L182" s="5">
        <f ca="1">IF(Table1345[[#This Row],[Type of Movie]]= "Action",1,0)</f>
        <v>0</v>
      </c>
      <c r="M182" s="5">
        <f ca="1">IF(Table1345[[#This Row],[Type of Movie]]= "Drama",1,0)</f>
        <v>1</v>
      </c>
      <c r="N182" s="5">
        <f ca="1">IF(Table1345[[#This Row],[Type of Movie]]= "Comedy",1,0)</f>
        <v>0</v>
      </c>
      <c r="O182" s="5">
        <f ca="1">IF(Table1345[[#This Row],[Type of Movie]]= "Horror",1,0)</f>
        <v>0</v>
      </c>
      <c r="P182" s="6">
        <f ca="1">IF(Table1345[[#This Row],[Type of Movie]]= "Thriller",1,0)</f>
        <v>0</v>
      </c>
      <c r="Q182" s="5"/>
      <c r="R182" s="2"/>
      <c r="S182" s="5">
        <f ca="1">IF(Table1345[[#This Row],[Country of Movie]]="America",1,0)</f>
        <v>0</v>
      </c>
      <c r="T182" s="5">
        <f ca="1">IF(Table1345[[#This Row],[Country of Movie]]="Europe",1,0)</f>
        <v>0</v>
      </c>
      <c r="U182" s="5">
        <f ca="1">IF(Table1345[[#This Row],[Country of Movie]]="Asia",1,0)</f>
        <v>1</v>
      </c>
      <c r="V182" s="5">
        <f ca="1">IF(Table1345[[#This Row],[Country of Movie]]="Africa",1,0)</f>
        <v>0</v>
      </c>
      <c r="W182" s="5"/>
      <c r="X182" s="2">
        <f ca="1">IF(Table1345[[#This Row],[Popular Actor ]]="Yes",1,0)</f>
        <v>1</v>
      </c>
      <c r="Y182" s="6">
        <f ca="1">IF(Table1345[[#This Row],[Popular Actor ]]="No",1,0)</f>
        <v>0</v>
      </c>
      <c r="Z182" s="5"/>
      <c r="AA182" s="5"/>
      <c r="AB182" s="5"/>
      <c r="AC182" s="5"/>
      <c r="AD182" s="2"/>
      <c r="AE182" s="5">
        <f ca="1">IF(AND(Table1345[[#This Row],[Year of Movie]]&gt;=2000,Table1345[[#This Row],[Year of Movie]]&lt; 2005), 1,0)</f>
        <v>0</v>
      </c>
      <c r="AF182" s="5">
        <f ca="1">IF(AND(Table1345[[#This Row],[Year of Movie]]&gt;=2006,Table1345[[#This Row],[Year of Movie]]&lt; 2010), 1,0)</f>
        <v>0</v>
      </c>
      <c r="AG182" s="5">
        <f ca="1">IF(AND(Table1345[[#This Row],[Year of Movie]]&gt;=2011,Table1345[[#This Row],[Year of Movie]]&lt; 2015), 1,0)</f>
        <v>1</v>
      </c>
      <c r="AH182" s="6">
        <f ca="1">IF(AND(Table1345[[#This Row],[Year of Movie]]&gt;=2016,Table1345[[#This Row],[Year of Movie]]&lt; 2020), 1,0)</f>
        <v>0</v>
      </c>
      <c r="AI182" s="5"/>
      <c r="AJ182" s="6"/>
    </row>
    <row r="183" spans="3:36" x14ac:dyDescent="0.25">
      <c r="C183" s="2">
        <f t="shared" ca="1" si="53"/>
        <v>5</v>
      </c>
      <c r="D183" s="5" t="str">
        <f t="shared" ca="1" si="54"/>
        <v>Thriller</v>
      </c>
      <c r="E183" s="5">
        <f t="shared" ca="1" si="55"/>
        <v>2</v>
      </c>
      <c r="F183" s="5" t="str">
        <f t="shared" ca="1" si="56"/>
        <v>Europe</v>
      </c>
      <c r="G183" s="5">
        <f t="shared" ca="1" si="57"/>
        <v>2</v>
      </c>
      <c r="H183" s="5" t="str">
        <f t="shared" ca="1" si="58"/>
        <v>NO</v>
      </c>
      <c r="I183" s="5">
        <f t="shared" ca="1" si="59"/>
        <v>2001</v>
      </c>
      <c r="J183" s="5"/>
      <c r="K183" s="2"/>
      <c r="L183" s="5">
        <f ca="1">IF(Table1345[[#This Row],[Type of Movie]]= "Action",1,0)</f>
        <v>0</v>
      </c>
      <c r="M183" s="5">
        <f ca="1">IF(Table1345[[#This Row],[Type of Movie]]= "Drama",1,0)</f>
        <v>0</v>
      </c>
      <c r="N183" s="5">
        <f ca="1">IF(Table1345[[#This Row],[Type of Movie]]= "Comedy",1,0)</f>
        <v>0</v>
      </c>
      <c r="O183" s="5">
        <f ca="1">IF(Table1345[[#This Row],[Type of Movie]]= "Horror",1,0)</f>
        <v>0</v>
      </c>
      <c r="P183" s="6">
        <f ca="1">IF(Table1345[[#This Row],[Type of Movie]]= "Thriller",1,0)</f>
        <v>1</v>
      </c>
      <c r="Q183" s="5"/>
      <c r="R183" s="2"/>
      <c r="S183" s="5">
        <f ca="1">IF(Table1345[[#This Row],[Country of Movie]]="America",1,0)</f>
        <v>0</v>
      </c>
      <c r="T183" s="5">
        <f ca="1">IF(Table1345[[#This Row],[Country of Movie]]="Europe",1,0)</f>
        <v>1</v>
      </c>
      <c r="U183" s="5">
        <f ca="1">IF(Table1345[[#This Row],[Country of Movie]]="Asia",1,0)</f>
        <v>0</v>
      </c>
      <c r="V183" s="5">
        <f ca="1">IF(Table1345[[#This Row],[Country of Movie]]="Africa",1,0)</f>
        <v>0</v>
      </c>
      <c r="W183" s="5"/>
      <c r="X183" s="2">
        <f ca="1">IF(Table1345[[#This Row],[Popular Actor ]]="Yes",1,0)</f>
        <v>0</v>
      </c>
      <c r="Y183" s="6">
        <f ca="1">IF(Table1345[[#This Row],[Popular Actor ]]="No",1,0)</f>
        <v>1</v>
      </c>
      <c r="Z183" s="5"/>
      <c r="AA183" s="5"/>
      <c r="AB183" s="5"/>
      <c r="AC183" s="5"/>
      <c r="AD183" s="2"/>
      <c r="AE183" s="5">
        <f ca="1">IF(AND(Table1345[[#This Row],[Year of Movie]]&gt;=2000,Table1345[[#This Row],[Year of Movie]]&lt; 2005), 1,0)</f>
        <v>1</v>
      </c>
      <c r="AF183" s="5">
        <f ca="1">IF(AND(Table1345[[#This Row],[Year of Movie]]&gt;=2006,Table1345[[#This Row],[Year of Movie]]&lt; 2010), 1,0)</f>
        <v>0</v>
      </c>
      <c r="AG183" s="5">
        <f ca="1">IF(AND(Table1345[[#This Row],[Year of Movie]]&gt;=2011,Table1345[[#This Row],[Year of Movie]]&lt; 2015), 1,0)</f>
        <v>0</v>
      </c>
      <c r="AH183" s="6">
        <f ca="1">IF(AND(Table1345[[#This Row],[Year of Movie]]&gt;=2016,Table1345[[#This Row],[Year of Movie]]&lt; 2020), 1,0)</f>
        <v>0</v>
      </c>
      <c r="AI183" s="5"/>
      <c r="AJ183" s="6"/>
    </row>
    <row r="184" spans="3:36" x14ac:dyDescent="0.25">
      <c r="C184" s="2">
        <f t="shared" ca="1" si="53"/>
        <v>5</v>
      </c>
      <c r="D184" s="5" t="str">
        <f t="shared" ca="1" si="54"/>
        <v>Thriller</v>
      </c>
      <c r="E184" s="5">
        <f t="shared" ca="1" si="55"/>
        <v>4</v>
      </c>
      <c r="F184" s="5" t="str">
        <f t="shared" ca="1" si="56"/>
        <v>Africa</v>
      </c>
      <c r="G184" s="5">
        <f t="shared" ca="1" si="57"/>
        <v>1</v>
      </c>
      <c r="H184" s="5" t="str">
        <f t="shared" ca="1" si="58"/>
        <v>Yes</v>
      </c>
      <c r="I184" s="5">
        <f t="shared" ca="1" si="59"/>
        <v>2006</v>
      </c>
      <c r="J184" s="5"/>
      <c r="K184" s="2"/>
      <c r="L184" s="5">
        <f ca="1">IF(Table1345[[#This Row],[Type of Movie]]= "Action",1,0)</f>
        <v>0</v>
      </c>
      <c r="M184" s="5">
        <f ca="1">IF(Table1345[[#This Row],[Type of Movie]]= "Drama",1,0)</f>
        <v>0</v>
      </c>
      <c r="N184" s="5">
        <f ca="1">IF(Table1345[[#This Row],[Type of Movie]]= "Comedy",1,0)</f>
        <v>0</v>
      </c>
      <c r="O184" s="5">
        <f ca="1">IF(Table1345[[#This Row],[Type of Movie]]= "Horror",1,0)</f>
        <v>0</v>
      </c>
      <c r="P184" s="6">
        <f ca="1">IF(Table1345[[#This Row],[Type of Movie]]= "Thriller",1,0)</f>
        <v>1</v>
      </c>
      <c r="Q184" s="5"/>
      <c r="R184" s="2"/>
      <c r="S184" s="5">
        <f ca="1">IF(Table1345[[#This Row],[Country of Movie]]="America",1,0)</f>
        <v>0</v>
      </c>
      <c r="T184" s="5">
        <f ca="1">IF(Table1345[[#This Row],[Country of Movie]]="Europe",1,0)</f>
        <v>0</v>
      </c>
      <c r="U184" s="5">
        <f ca="1">IF(Table1345[[#This Row],[Country of Movie]]="Asia",1,0)</f>
        <v>0</v>
      </c>
      <c r="V184" s="5">
        <f ca="1">IF(Table1345[[#This Row],[Country of Movie]]="Africa",1,0)</f>
        <v>1</v>
      </c>
      <c r="W184" s="5"/>
      <c r="X184" s="2">
        <f ca="1">IF(Table1345[[#This Row],[Popular Actor ]]="Yes",1,0)</f>
        <v>1</v>
      </c>
      <c r="Y184" s="6">
        <f ca="1">IF(Table1345[[#This Row],[Popular Actor ]]="No",1,0)</f>
        <v>0</v>
      </c>
      <c r="Z184" s="5"/>
      <c r="AA184" s="5"/>
      <c r="AB184" s="5"/>
      <c r="AC184" s="5"/>
      <c r="AD184" s="2"/>
      <c r="AE184" s="5">
        <f ca="1">IF(AND(Table1345[[#This Row],[Year of Movie]]&gt;=2000,Table1345[[#This Row],[Year of Movie]]&lt; 2005), 1,0)</f>
        <v>0</v>
      </c>
      <c r="AF184" s="5">
        <f ca="1">IF(AND(Table1345[[#This Row],[Year of Movie]]&gt;=2006,Table1345[[#This Row],[Year of Movie]]&lt; 2010), 1,0)</f>
        <v>1</v>
      </c>
      <c r="AG184" s="5">
        <f ca="1">IF(AND(Table1345[[#This Row],[Year of Movie]]&gt;=2011,Table1345[[#This Row],[Year of Movie]]&lt; 2015), 1,0)</f>
        <v>0</v>
      </c>
      <c r="AH184" s="6">
        <f ca="1">IF(AND(Table1345[[#This Row],[Year of Movie]]&gt;=2016,Table1345[[#This Row],[Year of Movie]]&lt; 2020), 1,0)</f>
        <v>0</v>
      </c>
      <c r="AI184" s="5"/>
      <c r="AJ184" s="6"/>
    </row>
    <row r="185" spans="3:36" x14ac:dyDescent="0.25">
      <c r="C185" s="2">
        <f t="shared" ca="1" si="53"/>
        <v>3</v>
      </c>
      <c r="D185" s="5" t="str">
        <f t="shared" ca="1" si="54"/>
        <v xml:space="preserve">Comedy </v>
      </c>
      <c r="E185" s="5">
        <f t="shared" ca="1" si="55"/>
        <v>3</v>
      </c>
      <c r="F185" s="5" t="str">
        <f t="shared" ca="1" si="56"/>
        <v>Asia</v>
      </c>
      <c r="G185" s="5">
        <f t="shared" ca="1" si="57"/>
        <v>2</v>
      </c>
      <c r="H185" s="5" t="str">
        <f t="shared" ca="1" si="58"/>
        <v>NO</v>
      </c>
      <c r="I185" s="5">
        <f t="shared" ca="1" si="59"/>
        <v>2012</v>
      </c>
      <c r="J185" s="5"/>
      <c r="K185" s="2"/>
      <c r="L185" s="5">
        <f ca="1">IF(Table1345[[#This Row],[Type of Movie]]= "Action",1,0)</f>
        <v>0</v>
      </c>
      <c r="M185" s="5">
        <f ca="1">IF(Table1345[[#This Row],[Type of Movie]]= "Drama",1,0)</f>
        <v>0</v>
      </c>
      <c r="N185" s="5">
        <f ca="1">IF(Table1345[[#This Row],[Type of Movie]]= "Comedy",1,0)</f>
        <v>0</v>
      </c>
      <c r="O185" s="5">
        <f ca="1">IF(Table1345[[#This Row],[Type of Movie]]= "Horror",1,0)</f>
        <v>0</v>
      </c>
      <c r="P185" s="6">
        <f ca="1">IF(Table1345[[#This Row],[Type of Movie]]= "Thriller",1,0)</f>
        <v>0</v>
      </c>
      <c r="Q185" s="5"/>
      <c r="R185" s="2"/>
      <c r="S185" s="5">
        <f ca="1">IF(Table1345[[#This Row],[Country of Movie]]="America",1,0)</f>
        <v>0</v>
      </c>
      <c r="T185" s="5">
        <f ca="1">IF(Table1345[[#This Row],[Country of Movie]]="Europe",1,0)</f>
        <v>0</v>
      </c>
      <c r="U185" s="5">
        <f ca="1">IF(Table1345[[#This Row],[Country of Movie]]="Asia",1,0)</f>
        <v>1</v>
      </c>
      <c r="V185" s="5">
        <f ca="1">IF(Table1345[[#This Row],[Country of Movie]]="Africa",1,0)</f>
        <v>0</v>
      </c>
      <c r="W185" s="5"/>
      <c r="X185" s="2">
        <f ca="1">IF(Table1345[[#This Row],[Popular Actor ]]="Yes",1,0)</f>
        <v>0</v>
      </c>
      <c r="Y185" s="6">
        <f ca="1">IF(Table1345[[#This Row],[Popular Actor ]]="No",1,0)</f>
        <v>1</v>
      </c>
      <c r="Z185" s="5"/>
      <c r="AA185" s="5"/>
      <c r="AB185" s="5"/>
      <c r="AC185" s="5"/>
      <c r="AD185" s="2"/>
      <c r="AE185" s="5">
        <f ca="1">IF(AND(Table1345[[#This Row],[Year of Movie]]&gt;=2000,Table1345[[#This Row],[Year of Movie]]&lt; 2005), 1,0)</f>
        <v>0</v>
      </c>
      <c r="AF185" s="5">
        <f ca="1">IF(AND(Table1345[[#This Row],[Year of Movie]]&gt;=2006,Table1345[[#This Row],[Year of Movie]]&lt; 2010), 1,0)</f>
        <v>0</v>
      </c>
      <c r="AG185" s="5">
        <f ca="1">IF(AND(Table1345[[#This Row],[Year of Movie]]&gt;=2011,Table1345[[#This Row],[Year of Movie]]&lt; 2015), 1,0)</f>
        <v>1</v>
      </c>
      <c r="AH185" s="6">
        <f ca="1">IF(AND(Table1345[[#This Row],[Year of Movie]]&gt;=2016,Table1345[[#This Row],[Year of Movie]]&lt; 2020), 1,0)</f>
        <v>0</v>
      </c>
      <c r="AI185" s="5"/>
      <c r="AJ185" s="6"/>
    </row>
    <row r="186" spans="3:36" x14ac:dyDescent="0.25">
      <c r="C186" s="2">
        <f t="shared" ca="1" si="53"/>
        <v>4</v>
      </c>
      <c r="D186" s="5" t="str">
        <f t="shared" ca="1" si="54"/>
        <v>Horror</v>
      </c>
      <c r="E186" s="5">
        <f t="shared" ca="1" si="55"/>
        <v>4</v>
      </c>
      <c r="F186" s="5" t="str">
        <f t="shared" ca="1" si="56"/>
        <v>Africa</v>
      </c>
      <c r="G186" s="5">
        <f t="shared" ca="1" si="57"/>
        <v>2</v>
      </c>
      <c r="H186" s="5" t="str">
        <f t="shared" ca="1" si="58"/>
        <v>NO</v>
      </c>
      <c r="I186" s="5">
        <f t="shared" ca="1" si="59"/>
        <v>2005</v>
      </c>
      <c r="J186" s="5"/>
      <c r="K186" s="2"/>
      <c r="L186" s="5">
        <f ca="1">IF(Table1345[[#This Row],[Type of Movie]]= "Action",1,0)</f>
        <v>0</v>
      </c>
      <c r="M186" s="5">
        <f ca="1">IF(Table1345[[#This Row],[Type of Movie]]= "Drama",1,0)</f>
        <v>0</v>
      </c>
      <c r="N186" s="5">
        <f ca="1">IF(Table1345[[#This Row],[Type of Movie]]= "Comedy",1,0)</f>
        <v>0</v>
      </c>
      <c r="O186" s="5">
        <f ca="1">IF(Table1345[[#This Row],[Type of Movie]]= "Horror",1,0)</f>
        <v>1</v>
      </c>
      <c r="P186" s="6">
        <f ca="1">IF(Table1345[[#This Row],[Type of Movie]]= "Thriller",1,0)</f>
        <v>0</v>
      </c>
      <c r="Q186" s="5"/>
      <c r="R186" s="2"/>
      <c r="S186" s="5">
        <f ca="1">IF(Table1345[[#This Row],[Country of Movie]]="America",1,0)</f>
        <v>0</v>
      </c>
      <c r="T186" s="5">
        <f ca="1">IF(Table1345[[#This Row],[Country of Movie]]="Europe",1,0)</f>
        <v>0</v>
      </c>
      <c r="U186" s="5">
        <f ca="1">IF(Table1345[[#This Row],[Country of Movie]]="Asia",1,0)</f>
        <v>0</v>
      </c>
      <c r="V186" s="5">
        <f ca="1">IF(Table1345[[#This Row],[Country of Movie]]="Africa",1,0)</f>
        <v>1</v>
      </c>
      <c r="W186" s="5"/>
      <c r="X186" s="2">
        <f ca="1">IF(Table1345[[#This Row],[Popular Actor ]]="Yes",1,0)</f>
        <v>0</v>
      </c>
      <c r="Y186" s="6">
        <f ca="1">IF(Table1345[[#This Row],[Popular Actor ]]="No",1,0)</f>
        <v>1</v>
      </c>
      <c r="Z186" s="5"/>
      <c r="AA186" s="5"/>
      <c r="AB186" s="5"/>
      <c r="AC186" s="5"/>
      <c r="AD186" s="2"/>
      <c r="AE186" s="5">
        <f ca="1">IF(AND(Table1345[[#This Row],[Year of Movie]]&gt;=2000,Table1345[[#This Row],[Year of Movie]]&lt; 2005), 1,0)</f>
        <v>0</v>
      </c>
      <c r="AF186" s="5">
        <f ca="1">IF(AND(Table1345[[#This Row],[Year of Movie]]&gt;=2006,Table1345[[#This Row],[Year of Movie]]&lt; 2010), 1,0)</f>
        <v>0</v>
      </c>
      <c r="AG186" s="5">
        <f ca="1">IF(AND(Table1345[[#This Row],[Year of Movie]]&gt;=2011,Table1345[[#This Row],[Year of Movie]]&lt; 2015), 1,0)</f>
        <v>0</v>
      </c>
      <c r="AH186" s="6">
        <f ca="1">IF(AND(Table1345[[#This Row],[Year of Movie]]&gt;=2016,Table1345[[#This Row],[Year of Movie]]&lt; 2020), 1,0)</f>
        <v>0</v>
      </c>
      <c r="AI186" s="5"/>
      <c r="AJ186" s="6"/>
    </row>
    <row r="187" spans="3:36" x14ac:dyDescent="0.25">
      <c r="C187" s="2">
        <f t="shared" ca="1" si="53"/>
        <v>5</v>
      </c>
      <c r="D187" s="5" t="str">
        <f t="shared" ca="1" si="54"/>
        <v>Thriller</v>
      </c>
      <c r="E187" s="5">
        <f t="shared" ca="1" si="55"/>
        <v>4</v>
      </c>
      <c r="F187" s="5" t="str">
        <f t="shared" ca="1" si="56"/>
        <v>Africa</v>
      </c>
      <c r="G187" s="5">
        <f t="shared" ca="1" si="57"/>
        <v>2</v>
      </c>
      <c r="H187" s="5" t="str">
        <f t="shared" ca="1" si="58"/>
        <v>NO</v>
      </c>
      <c r="I187" s="5">
        <f t="shared" ca="1" si="59"/>
        <v>2019</v>
      </c>
      <c r="J187" s="5"/>
      <c r="K187" s="2"/>
      <c r="L187" s="5">
        <f ca="1">IF(Table1345[[#This Row],[Type of Movie]]= "Action",1,0)</f>
        <v>0</v>
      </c>
      <c r="M187" s="5">
        <f ca="1">IF(Table1345[[#This Row],[Type of Movie]]= "Drama",1,0)</f>
        <v>0</v>
      </c>
      <c r="N187" s="5">
        <f ca="1">IF(Table1345[[#This Row],[Type of Movie]]= "Comedy",1,0)</f>
        <v>0</v>
      </c>
      <c r="O187" s="5">
        <f ca="1">IF(Table1345[[#This Row],[Type of Movie]]= "Horror",1,0)</f>
        <v>0</v>
      </c>
      <c r="P187" s="6">
        <f ca="1">IF(Table1345[[#This Row],[Type of Movie]]= "Thriller",1,0)</f>
        <v>1</v>
      </c>
      <c r="Q187" s="5"/>
      <c r="R187" s="2"/>
      <c r="S187" s="5">
        <f ca="1">IF(Table1345[[#This Row],[Country of Movie]]="America",1,0)</f>
        <v>0</v>
      </c>
      <c r="T187" s="5">
        <f ca="1">IF(Table1345[[#This Row],[Country of Movie]]="Europe",1,0)</f>
        <v>0</v>
      </c>
      <c r="U187" s="5">
        <f ca="1">IF(Table1345[[#This Row],[Country of Movie]]="Asia",1,0)</f>
        <v>0</v>
      </c>
      <c r="V187" s="5">
        <f ca="1">IF(Table1345[[#This Row],[Country of Movie]]="Africa",1,0)</f>
        <v>1</v>
      </c>
      <c r="W187" s="5"/>
      <c r="X187" s="2">
        <f ca="1">IF(Table1345[[#This Row],[Popular Actor ]]="Yes",1,0)</f>
        <v>0</v>
      </c>
      <c r="Y187" s="6">
        <f ca="1">IF(Table1345[[#This Row],[Popular Actor ]]="No",1,0)</f>
        <v>1</v>
      </c>
      <c r="Z187" s="5"/>
      <c r="AA187" s="5"/>
      <c r="AB187" s="5"/>
      <c r="AC187" s="5"/>
      <c r="AD187" s="2"/>
      <c r="AE187" s="5">
        <f ca="1">IF(AND(Table1345[[#This Row],[Year of Movie]]&gt;=2000,Table1345[[#This Row],[Year of Movie]]&lt; 2005), 1,0)</f>
        <v>0</v>
      </c>
      <c r="AF187" s="5">
        <f ca="1">IF(AND(Table1345[[#This Row],[Year of Movie]]&gt;=2006,Table1345[[#This Row],[Year of Movie]]&lt; 2010), 1,0)</f>
        <v>0</v>
      </c>
      <c r="AG187" s="5">
        <f ca="1">IF(AND(Table1345[[#This Row],[Year of Movie]]&gt;=2011,Table1345[[#This Row],[Year of Movie]]&lt; 2015), 1,0)</f>
        <v>0</v>
      </c>
      <c r="AH187" s="6">
        <f ca="1">IF(AND(Table1345[[#This Row],[Year of Movie]]&gt;=2016,Table1345[[#This Row],[Year of Movie]]&lt; 2020), 1,0)</f>
        <v>1</v>
      </c>
      <c r="AI187" s="5"/>
      <c r="AJ187" s="6"/>
    </row>
    <row r="188" spans="3:36" x14ac:dyDescent="0.25">
      <c r="C188" s="2">
        <f t="shared" ca="1" si="53"/>
        <v>4</v>
      </c>
      <c r="D188" s="5" t="str">
        <f t="shared" ca="1" si="54"/>
        <v>Horror</v>
      </c>
      <c r="E188" s="5">
        <f t="shared" ca="1" si="55"/>
        <v>1</v>
      </c>
      <c r="F188" s="5" t="str">
        <f t="shared" ca="1" si="56"/>
        <v>America</v>
      </c>
      <c r="G188" s="5">
        <f t="shared" ca="1" si="57"/>
        <v>2</v>
      </c>
      <c r="H188" s="5" t="str">
        <f t="shared" ca="1" si="58"/>
        <v>NO</v>
      </c>
      <c r="I188" s="5">
        <f t="shared" ca="1" si="59"/>
        <v>2000</v>
      </c>
      <c r="J188" s="5"/>
      <c r="K188" s="2"/>
      <c r="L188" s="5">
        <f ca="1">IF(Table1345[[#This Row],[Type of Movie]]= "Action",1,0)</f>
        <v>0</v>
      </c>
      <c r="M188" s="5">
        <f ca="1">IF(Table1345[[#This Row],[Type of Movie]]= "Drama",1,0)</f>
        <v>0</v>
      </c>
      <c r="N188" s="5">
        <f ca="1">IF(Table1345[[#This Row],[Type of Movie]]= "Comedy",1,0)</f>
        <v>0</v>
      </c>
      <c r="O188" s="5">
        <f ca="1">IF(Table1345[[#This Row],[Type of Movie]]= "Horror",1,0)</f>
        <v>1</v>
      </c>
      <c r="P188" s="6">
        <f ca="1">IF(Table1345[[#This Row],[Type of Movie]]= "Thriller",1,0)</f>
        <v>0</v>
      </c>
      <c r="Q188" s="5"/>
      <c r="R188" s="2"/>
      <c r="S188" s="5">
        <f ca="1">IF(Table1345[[#This Row],[Country of Movie]]="America",1,0)</f>
        <v>1</v>
      </c>
      <c r="T188" s="5">
        <f ca="1">IF(Table1345[[#This Row],[Country of Movie]]="Europe",1,0)</f>
        <v>0</v>
      </c>
      <c r="U188" s="5">
        <f ca="1">IF(Table1345[[#This Row],[Country of Movie]]="Asia",1,0)</f>
        <v>0</v>
      </c>
      <c r="V188" s="5">
        <f ca="1">IF(Table1345[[#This Row],[Country of Movie]]="Africa",1,0)</f>
        <v>0</v>
      </c>
      <c r="W188" s="5"/>
      <c r="X188" s="2">
        <f ca="1">IF(Table1345[[#This Row],[Popular Actor ]]="Yes",1,0)</f>
        <v>0</v>
      </c>
      <c r="Y188" s="6">
        <f ca="1">IF(Table1345[[#This Row],[Popular Actor ]]="No",1,0)</f>
        <v>1</v>
      </c>
      <c r="Z188" s="5"/>
      <c r="AA188" s="5"/>
      <c r="AB188" s="5"/>
      <c r="AC188" s="5"/>
      <c r="AD188" s="2"/>
      <c r="AE188" s="5">
        <f ca="1">IF(AND(Table1345[[#This Row],[Year of Movie]]&gt;=2000,Table1345[[#This Row],[Year of Movie]]&lt; 2005), 1,0)</f>
        <v>1</v>
      </c>
      <c r="AF188" s="5">
        <f ca="1">IF(AND(Table1345[[#This Row],[Year of Movie]]&gt;=2006,Table1345[[#This Row],[Year of Movie]]&lt; 2010), 1,0)</f>
        <v>0</v>
      </c>
      <c r="AG188" s="5">
        <f ca="1">IF(AND(Table1345[[#This Row],[Year of Movie]]&gt;=2011,Table1345[[#This Row],[Year of Movie]]&lt; 2015), 1,0)</f>
        <v>0</v>
      </c>
      <c r="AH188" s="6">
        <f ca="1">IF(AND(Table1345[[#This Row],[Year of Movie]]&gt;=2016,Table1345[[#This Row],[Year of Movie]]&lt; 2020), 1,0)</f>
        <v>0</v>
      </c>
      <c r="AI188" s="5"/>
      <c r="AJ188" s="6"/>
    </row>
    <row r="189" spans="3:36" x14ac:dyDescent="0.25">
      <c r="C189" s="2">
        <f t="shared" ca="1" si="53"/>
        <v>5</v>
      </c>
      <c r="D189" s="5" t="str">
        <f t="shared" ca="1" si="54"/>
        <v>Thriller</v>
      </c>
      <c r="E189" s="5">
        <f t="shared" ca="1" si="55"/>
        <v>4</v>
      </c>
      <c r="F189" s="5" t="str">
        <f t="shared" ca="1" si="56"/>
        <v>Africa</v>
      </c>
      <c r="G189" s="5">
        <f t="shared" ca="1" si="57"/>
        <v>1</v>
      </c>
      <c r="H189" s="5" t="str">
        <f t="shared" ca="1" si="58"/>
        <v>Yes</v>
      </c>
      <c r="I189" s="5">
        <f t="shared" ca="1" si="59"/>
        <v>2020</v>
      </c>
      <c r="J189" s="5"/>
      <c r="K189" s="2"/>
      <c r="L189" s="5">
        <f ca="1">IF(Table1345[[#This Row],[Type of Movie]]= "Action",1,0)</f>
        <v>0</v>
      </c>
      <c r="M189" s="5">
        <f ca="1">IF(Table1345[[#This Row],[Type of Movie]]= "Drama",1,0)</f>
        <v>0</v>
      </c>
      <c r="N189" s="5">
        <f ca="1">IF(Table1345[[#This Row],[Type of Movie]]= "Comedy",1,0)</f>
        <v>0</v>
      </c>
      <c r="O189" s="5">
        <f ca="1">IF(Table1345[[#This Row],[Type of Movie]]= "Horror",1,0)</f>
        <v>0</v>
      </c>
      <c r="P189" s="6">
        <f ca="1">IF(Table1345[[#This Row],[Type of Movie]]= "Thriller",1,0)</f>
        <v>1</v>
      </c>
      <c r="Q189" s="5"/>
      <c r="R189" s="2"/>
      <c r="S189" s="5">
        <f ca="1">IF(Table1345[[#This Row],[Country of Movie]]="America",1,0)</f>
        <v>0</v>
      </c>
      <c r="T189" s="5">
        <f ca="1">IF(Table1345[[#This Row],[Country of Movie]]="Europe",1,0)</f>
        <v>0</v>
      </c>
      <c r="U189" s="5">
        <f ca="1">IF(Table1345[[#This Row],[Country of Movie]]="Asia",1,0)</f>
        <v>0</v>
      </c>
      <c r="V189" s="5">
        <f ca="1">IF(Table1345[[#This Row],[Country of Movie]]="Africa",1,0)</f>
        <v>1</v>
      </c>
      <c r="W189" s="5"/>
      <c r="X189" s="2">
        <f ca="1">IF(Table1345[[#This Row],[Popular Actor ]]="Yes",1,0)</f>
        <v>1</v>
      </c>
      <c r="Y189" s="6">
        <f ca="1">IF(Table1345[[#This Row],[Popular Actor ]]="No",1,0)</f>
        <v>0</v>
      </c>
      <c r="Z189" s="5"/>
      <c r="AA189" s="5"/>
      <c r="AB189" s="5"/>
      <c r="AC189" s="5"/>
      <c r="AD189" s="2"/>
      <c r="AE189" s="5">
        <f ca="1">IF(AND(Table1345[[#This Row],[Year of Movie]]&gt;=2000,Table1345[[#This Row],[Year of Movie]]&lt; 2005), 1,0)</f>
        <v>0</v>
      </c>
      <c r="AF189" s="5">
        <f ca="1">IF(AND(Table1345[[#This Row],[Year of Movie]]&gt;=2006,Table1345[[#This Row],[Year of Movie]]&lt; 2010), 1,0)</f>
        <v>0</v>
      </c>
      <c r="AG189" s="5">
        <f ca="1">IF(AND(Table1345[[#This Row],[Year of Movie]]&gt;=2011,Table1345[[#This Row],[Year of Movie]]&lt; 2015), 1,0)</f>
        <v>0</v>
      </c>
      <c r="AH189" s="6">
        <f ca="1">IF(AND(Table1345[[#This Row],[Year of Movie]]&gt;=2016,Table1345[[#This Row],[Year of Movie]]&lt; 2020), 1,0)</f>
        <v>0</v>
      </c>
      <c r="AI189" s="5"/>
      <c r="AJ189" s="6"/>
    </row>
    <row r="190" spans="3:36" x14ac:dyDescent="0.25">
      <c r="C190" s="2">
        <f t="shared" ca="1" si="53"/>
        <v>1</v>
      </c>
      <c r="D190" s="5" t="str">
        <f t="shared" ca="1" si="54"/>
        <v>Action</v>
      </c>
      <c r="E190" s="5">
        <f t="shared" ca="1" si="55"/>
        <v>2</v>
      </c>
      <c r="F190" s="5" t="str">
        <f t="shared" ca="1" si="56"/>
        <v>Europe</v>
      </c>
      <c r="G190" s="5">
        <f t="shared" ca="1" si="57"/>
        <v>2</v>
      </c>
      <c r="H190" s="5" t="str">
        <f t="shared" ca="1" si="58"/>
        <v>NO</v>
      </c>
      <c r="I190" s="5">
        <f t="shared" ca="1" si="59"/>
        <v>2003</v>
      </c>
      <c r="J190" s="5"/>
      <c r="K190" s="2"/>
      <c r="L190" s="5">
        <f ca="1">IF(Table1345[[#This Row],[Type of Movie]]= "Action",1,0)</f>
        <v>1</v>
      </c>
      <c r="M190" s="5">
        <f ca="1">IF(Table1345[[#This Row],[Type of Movie]]= "Drama",1,0)</f>
        <v>0</v>
      </c>
      <c r="N190" s="5">
        <f ca="1">IF(Table1345[[#This Row],[Type of Movie]]= "Comedy",1,0)</f>
        <v>0</v>
      </c>
      <c r="O190" s="5">
        <f ca="1">IF(Table1345[[#This Row],[Type of Movie]]= "Horror",1,0)</f>
        <v>0</v>
      </c>
      <c r="P190" s="6">
        <f ca="1">IF(Table1345[[#This Row],[Type of Movie]]= "Thriller",1,0)</f>
        <v>0</v>
      </c>
      <c r="Q190" s="5"/>
      <c r="R190" s="2"/>
      <c r="S190" s="5">
        <f ca="1">IF(Table1345[[#This Row],[Country of Movie]]="America",1,0)</f>
        <v>0</v>
      </c>
      <c r="T190" s="5">
        <f ca="1">IF(Table1345[[#This Row],[Country of Movie]]="Europe",1,0)</f>
        <v>1</v>
      </c>
      <c r="U190" s="5">
        <f ca="1">IF(Table1345[[#This Row],[Country of Movie]]="Asia",1,0)</f>
        <v>0</v>
      </c>
      <c r="V190" s="5">
        <f ca="1">IF(Table1345[[#This Row],[Country of Movie]]="Africa",1,0)</f>
        <v>0</v>
      </c>
      <c r="W190" s="5"/>
      <c r="X190" s="2">
        <f ca="1">IF(Table1345[[#This Row],[Popular Actor ]]="Yes",1,0)</f>
        <v>0</v>
      </c>
      <c r="Y190" s="6">
        <f ca="1">IF(Table1345[[#This Row],[Popular Actor ]]="No",1,0)</f>
        <v>1</v>
      </c>
      <c r="Z190" s="5"/>
      <c r="AA190" s="5"/>
      <c r="AB190" s="5"/>
      <c r="AC190" s="5"/>
      <c r="AD190" s="2"/>
      <c r="AE190" s="5">
        <f ca="1">IF(AND(Table1345[[#This Row],[Year of Movie]]&gt;=2000,Table1345[[#This Row],[Year of Movie]]&lt; 2005), 1,0)</f>
        <v>1</v>
      </c>
      <c r="AF190" s="5">
        <f ca="1">IF(AND(Table1345[[#This Row],[Year of Movie]]&gt;=2006,Table1345[[#This Row],[Year of Movie]]&lt; 2010), 1,0)</f>
        <v>0</v>
      </c>
      <c r="AG190" s="5">
        <f ca="1">IF(AND(Table1345[[#This Row],[Year of Movie]]&gt;=2011,Table1345[[#This Row],[Year of Movie]]&lt; 2015), 1,0)</f>
        <v>0</v>
      </c>
      <c r="AH190" s="6">
        <f ca="1">IF(AND(Table1345[[#This Row],[Year of Movie]]&gt;=2016,Table1345[[#This Row],[Year of Movie]]&lt; 2020), 1,0)</f>
        <v>0</v>
      </c>
      <c r="AI190" s="5"/>
      <c r="AJ190" s="6"/>
    </row>
    <row r="191" spans="3:36" x14ac:dyDescent="0.25">
      <c r="C191" s="2">
        <f t="shared" ca="1" si="53"/>
        <v>5</v>
      </c>
      <c r="D191" s="5" t="str">
        <f t="shared" ca="1" si="54"/>
        <v>Thriller</v>
      </c>
      <c r="E191" s="5">
        <f t="shared" ca="1" si="55"/>
        <v>3</v>
      </c>
      <c r="F191" s="5" t="str">
        <f t="shared" ca="1" si="56"/>
        <v>Asia</v>
      </c>
      <c r="G191" s="5">
        <f t="shared" ca="1" si="57"/>
        <v>1</v>
      </c>
      <c r="H191" s="5" t="str">
        <f t="shared" ca="1" si="58"/>
        <v>Yes</v>
      </c>
      <c r="I191" s="5">
        <f t="shared" ca="1" si="59"/>
        <v>2008</v>
      </c>
      <c r="J191" s="5"/>
      <c r="K191" s="2"/>
      <c r="L191" s="5">
        <f ca="1">IF(Table1345[[#This Row],[Type of Movie]]= "Action",1,0)</f>
        <v>0</v>
      </c>
      <c r="M191" s="5">
        <f ca="1">IF(Table1345[[#This Row],[Type of Movie]]= "Drama",1,0)</f>
        <v>0</v>
      </c>
      <c r="N191" s="5">
        <f ca="1">IF(Table1345[[#This Row],[Type of Movie]]= "Comedy",1,0)</f>
        <v>0</v>
      </c>
      <c r="O191" s="5">
        <f ca="1">IF(Table1345[[#This Row],[Type of Movie]]= "Horror",1,0)</f>
        <v>0</v>
      </c>
      <c r="P191" s="6">
        <f ca="1">IF(Table1345[[#This Row],[Type of Movie]]= "Thriller",1,0)</f>
        <v>1</v>
      </c>
      <c r="Q191" s="5"/>
      <c r="R191" s="2"/>
      <c r="S191" s="5">
        <f ca="1">IF(Table1345[[#This Row],[Country of Movie]]="America",1,0)</f>
        <v>0</v>
      </c>
      <c r="T191" s="5">
        <f ca="1">IF(Table1345[[#This Row],[Country of Movie]]="Europe",1,0)</f>
        <v>0</v>
      </c>
      <c r="U191" s="5">
        <f ca="1">IF(Table1345[[#This Row],[Country of Movie]]="Asia",1,0)</f>
        <v>1</v>
      </c>
      <c r="V191" s="5">
        <f ca="1">IF(Table1345[[#This Row],[Country of Movie]]="Africa",1,0)</f>
        <v>0</v>
      </c>
      <c r="W191" s="5"/>
      <c r="X191" s="2">
        <f ca="1">IF(Table1345[[#This Row],[Popular Actor ]]="Yes",1,0)</f>
        <v>1</v>
      </c>
      <c r="Y191" s="6">
        <f ca="1">IF(Table1345[[#This Row],[Popular Actor ]]="No",1,0)</f>
        <v>0</v>
      </c>
      <c r="Z191" s="5"/>
      <c r="AA191" s="5"/>
      <c r="AB191" s="5"/>
      <c r="AC191" s="5"/>
      <c r="AD191" s="2"/>
      <c r="AE191" s="5">
        <f ca="1">IF(AND(Table1345[[#This Row],[Year of Movie]]&gt;=2000,Table1345[[#This Row],[Year of Movie]]&lt; 2005), 1,0)</f>
        <v>0</v>
      </c>
      <c r="AF191" s="5">
        <f ca="1">IF(AND(Table1345[[#This Row],[Year of Movie]]&gt;=2006,Table1345[[#This Row],[Year of Movie]]&lt; 2010), 1,0)</f>
        <v>1</v>
      </c>
      <c r="AG191" s="5">
        <f ca="1">IF(AND(Table1345[[#This Row],[Year of Movie]]&gt;=2011,Table1345[[#This Row],[Year of Movie]]&lt; 2015), 1,0)</f>
        <v>0</v>
      </c>
      <c r="AH191" s="6">
        <f ca="1">IF(AND(Table1345[[#This Row],[Year of Movie]]&gt;=2016,Table1345[[#This Row],[Year of Movie]]&lt; 2020), 1,0)</f>
        <v>0</v>
      </c>
      <c r="AI191" s="5"/>
      <c r="AJ191" s="6"/>
    </row>
    <row r="192" spans="3:36" x14ac:dyDescent="0.25">
      <c r="C192" s="2">
        <f t="shared" ca="1" si="53"/>
        <v>4</v>
      </c>
      <c r="D192" s="5" t="str">
        <f t="shared" ca="1" si="54"/>
        <v>Horror</v>
      </c>
      <c r="E192" s="5">
        <f t="shared" ca="1" si="55"/>
        <v>3</v>
      </c>
      <c r="F192" s="5" t="str">
        <f t="shared" ca="1" si="56"/>
        <v>Asia</v>
      </c>
      <c r="G192" s="5">
        <f t="shared" ca="1" si="57"/>
        <v>2</v>
      </c>
      <c r="H192" s="5" t="str">
        <f t="shared" ca="1" si="58"/>
        <v>NO</v>
      </c>
      <c r="I192" s="5">
        <f t="shared" ca="1" si="59"/>
        <v>2012</v>
      </c>
      <c r="J192" s="5"/>
      <c r="K192" s="2"/>
      <c r="L192" s="5">
        <f ca="1">IF(Table1345[[#This Row],[Type of Movie]]= "Action",1,0)</f>
        <v>0</v>
      </c>
      <c r="M192" s="5">
        <f ca="1">IF(Table1345[[#This Row],[Type of Movie]]= "Drama",1,0)</f>
        <v>0</v>
      </c>
      <c r="N192" s="5">
        <f ca="1">IF(Table1345[[#This Row],[Type of Movie]]= "Comedy",1,0)</f>
        <v>0</v>
      </c>
      <c r="O192" s="5">
        <f ca="1">IF(Table1345[[#This Row],[Type of Movie]]= "Horror",1,0)</f>
        <v>1</v>
      </c>
      <c r="P192" s="6">
        <f ca="1">IF(Table1345[[#This Row],[Type of Movie]]= "Thriller",1,0)</f>
        <v>0</v>
      </c>
      <c r="Q192" s="5"/>
      <c r="R192" s="2"/>
      <c r="S192" s="5">
        <f ca="1">IF(Table1345[[#This Row],[Country of Movie]]="America",1,0)</f>
        <v>0</v>
      </c>
      <c r="T192" s="5">
        <f ca="1">IF(Table1345[[#This Row],[Country of Movie]]="Europe",1,0)</f>
        <v>0</v>
      </c>
      <c r="U192" s="5">
        <f ca="1">IF(Table1345[[#This Row],[Country of Movie]]="Asia",1,0)</f>
        <v>1</v>
      </c>
      <c r="V192" s="5">
        <f ca="1">IF(Table1345[[#This Row],[Country of Movie]]="Africa",1,0)</f>
        <v>0</v>
      </c>
      <c r="W192" s="5"/>
      <c r="X192" s="2">
        <f ca="1">IF(Table1345[[#This Row],[Popular Actor ]]="Yes",1,0)</f>
        <v>0</v>
      </c>
      <c r="Y192" s="6">
        <f ca="1">IF(Table1345[[#This Row],[Popular Actor ]]="No",1,0)</f>
        <v>1</v>
      </c>
      <c r="Z192" s="5"/>
      <c r="AA192" s="5"/>
      <c r="AB192" s="5"/>
      <c r="AC192" s="5"/>
      <c r="AD192" s="2"/>
      <c r="AE192" s="5">
        <f ca="1">IF(AND(Table1345[[#This Row],[Year of Movie]]&gt;=2000,Table1345[[#This Row],[Year of Movie]]&lt; 2005), 1,0)</f>
        <v>0</v>
      </c>
      <c r="AF192" s="5">
        <f ca="1">IF(AND(Table1345[[#This Row],[Year of Movie]]&gt;=2006,Table1345[[#This Row],[Year of Movie]]&lt; 2010), 1,0)</f>
        <v>0</v>
      </c>
      <c r="AG192" s="5">
        <f ca="1">IF(AND(Table1345[[#This Row],[Year of Movie]]&gt;=2011,Table1345[[#This Row],[Year of Movie]]&lt; 2015), 1,0)</f>
        <v>1</v>
      </c>
      <c r="AH192" s="6">
        <f ca="1">IF(AND(Table1345[[#This Row],[Year of Movie]]&gt;=2016,Table1345[[#This Row],[Year of Movie]]&lt; 2020), 1,0)</f>
        <v>0</v>
      </c>
      <c r="AI192" s="5"/>
      <c r="AJ192" s="6"/>
    </row>
    <row r="193" spans="3:36" x14ac:dyDescent="0.25">
      <c r="C193" s="2">
        <f t="shared" ca="1" si="53"/>
        <v>4</v>
      </c>
      <c r="D193" s="5" t="str">
        <f t="shared" ca="1" si="54"/>
        <v>Horror</v>
      </c>
      <c r="E193" s="5">
        <f t="shared" ca="1" si="55"/>
        <v>3</v>
      </c>
      <c r="F193" s="5" t="str">
        <f t="shared" ca="1" si="56"/>
        <v>Asia</v>
      </c>
      <c r="G193" s="5">
        <f t="shared" ca="1" si="57"/>
        <v>2</v>
      </c>
      <c r="H193" s="5" t="str">
        <f t="shared" ca="1" si="58"/>
        <v>NO</v>
      </c>
      <c r="I193" s="5">
        <f t="shared" ca="1" si="59"/>
        <v>2018</v>
      </c>
      <c r="J193" s="5"/>
      <c r="K193" s="2"/>
      <c r="L193" s="5">
        <f ca="1">IF(Table1345[[#This Row],[Type of Movie]]= "Action",1,0)</f>
        <v>0</v>
      </c>
      <c r="M193" s="5">
        <f ca="1">IF(Table1345[[#This Row],[Type of Movie]]= "Drama",1,0)</f>
        <v>0</v>
      </c>
      <c r="N193" s="5">
        <f ca="1">IF(Table1345[[#This Row],[Type of Movie]]= "Comedy",1,0)</f>
        <v>0</v>
      </c>
      <c r="O193" s="5">
        <f ca="1">IF(Table1345[[#This Row],[Type of Movie]]= "Horror",1,0)</f>
        <v>1</v>
      </c>
      <c r="P193" s="6">
        <f ca="1">IF(Table1345[[#This Row],[Type of Movie]]= "Thriller",1,0)</f>
        <v>0</v>
      </c>
      <c r="Q193" s="5"/>
      <c r="R193" s="2"/>
      <c r="S193" s="5">
        <f ca="1">IF(Table1345[[#This Row],[Country of Movie]]="America",1,0)</f>
        <v>0</v>
      </c>
      <c r="T193" s="5">
        <f ca="1">IF(Table1345[[#This Row],[Country of Movie]]="Europe",1,0)</f>
        <v>0</v>
      </c>
      <c r="U193" s="5">
        <f ca="1">IF(Table1345[[#This Row],[Country of Movie]]="Asia",1,0)</f>
        <v>1</v>
      </c>
      <c r="V193" s="5">
        <f ca="1">IF(Table1345[[#This Row],[Country of Movie]]="Africa",1,0)</f>
        <v>0</v>
      </c>
      <c r="W193" s="5"/>
      <c r="X193" s="2">
        <f ca="1">IF(Table1345[[#This Row],[Popular Actor ]]="Yes",1,0)</f>
        <v>0</v>
      </c>
      <c r="Y193" s="6">
        <f ca="1">IF(Table1345[[#This Row],[Popular Actor ]]="No",1,0)</f>
        <v>1</v>
      </c>
      <c r="Z193" s="5"/>
      <c r="AA193" s="5"/>
      <c r="AB193" s="5"/>
      <c r="AC193" s="5"/>
      <c r="AD193" s="2"/>
      <c r="AE193" s="5">
        <f ca="1">IF(AND(Table1345[[#This Row],[Year of Movie]]&gt;=2000,Table1345[[#This Row],[Year of Movie]]&lt; 2005), 1,0)</f>
        <v>0</v>
      </c>
      <c r="AF193" s="5">
        <f ca="1">IF(AND(Table1345[[#This Row],[Year of Movie]]&gt;=2006,Table1345[[#This Row],[Year of Movie]]&lt; 2010), 1,0)</f>
        <v>0</v>
      </c>
      <c r="AG193" s="5">
        <f ca="1">IF(AND(Table1345[[#This Row],[Year of Movie]]&gt;=2011,Table1345[[#This Row],[Year of Movie]]&lt; 2015), 1,0)</f>
        <v>0</v>
      </c>
      <c r="AH193" s="6">
        <f ca="1">IF(AND(Table1345[[#This Row],[Year of Movie]]&gt;=2016,Table1345[[#This Row],[Year of Movie]]&lt; 2020), 1,0)</f>
        <v>1</v>
      </c>
      <c r="AI193" s="5"/>
      <c r="AJ193" s="6"/>
    </row>
    <row r="194" spans="3:36" x14ac:dyDescent="0.25">
      <c r="C194" s="2">
        <f t="shared" ca="1" si="53"/>
        <v>4</v>
      </c>
      <c r="D194" s="5" t="str">
        <f t="shared" ca="1" si="54"/>
        <v>Horror</v>
      </c>
      <c r="E194" s="5">
        <f t="shared" ca="1" si="55"/>
        <v>4</v>
      </c>
      <c r="F194" s="5" t="str">
        <f t="shared" ca="1" si="56"/>
        <v>Africa</v>
      </c>
      <c r="G194" s="5">
        <f t="shared" ca="1" si="57"/>
        <v>2</v>
      </c>
      <c r="H194" s="5" t="str">
        <f t="shared" ca="1" si="58"/>
        <v>NO</v>
      </c>
      <c r="I194" s="5">
        <f t="shared" ca="1" si="59"/>
        <v>2008</v>
      </c>
      <c r="J194" s="5"/>
      <c r="K194" s="2"/>
      <c r="L194" s="5">
        <f ca="1">IF(Table1345[[#This Row],[Type of Movie]]= "Action",1,0)</f>
        <v>0</v>
      </c>
      <c r="M194" s="5">
        <f ca="1">IF(Table1345[[#This Row],[Type of Movie]]= "Drama",1,0)</f>
        <v>0</v>
      </c>
      <c r="N194" s="5">
        <f ca="1">IF(Table1345[[#This Row],[Type of Movie]]= "Comedy",1,0)</f>
        <v>0</v>
      </c>
      <c r="O194" s="5">
        <f ca="1">IF(Table1345[[#This Row],[Type of Movie]]= "Horror",1,0)</f>
        <v>1</v>
      </c>
      <c r="P194" s="6">
        <f ca="1">IF(Table1345[[#This Row],[Type of Movie]]= "Thriller",1,0)</f>
        <v>0</v>
      </c>
      <c r="Q194" s="5"/>
      <c r="R194" s="2"/>
      <c r="S194" s="5">
        <f ca="1">IF(Table1345[[#This Row],[Country of Movie]]="America",1,0)</f>
        <v>0</v>
      </c>
      <c r="T194" s="5">
        <f ca="1">IF(Table1345[[#This Row],[Country of Movie]]="Europe",1,0)</f>
        <v>0</v>
      </c>
      <c r="U194" s="5">
        <f ca="1">IF(Table1345[[#This Row],[Country of Movie]]="Asia",1,0)</f>
        <v>0</v>
      </c>
      <c r="V194" s="5">
        <f ca="1">IF(Table1345[[#This Row],[Country of Movie]]="Africa",1,0)</f>
        <v>1</v>
      </c>
      <c r="W194" s="5"/>
      <c r="X194" s="2">
        <f ca="1">IF(Table1345[[#This Row],[Popular Actor ]]="Yes",1,0)</f>
        <v>0</v>
      </c>
      <c r="Y194" s="6">
        <f ca="1">IF(Table1345[[#This Row],[Popular Actor ]]="No",1,0)</f>
        <v>1</v>
      </c>
      <c r="Z194" s="5"/>
      <c r="AA194" s="5"/>
      <c r="AB194" s="5"/>
      <c r="AC194" s="5"/>
      <c r="AD194" s="2"/>
      <c r="AE194" s="5">
        <f ca="1">IF(AND(Table1345[[#This Row],[Year of Movie]]&gt;=2000,Table1345[[#This Row],[Year of Movie]]&lt; 2005), 1,0)</f>
        <v>0</v>
      </c>
      <c r="AF194" s="5">
        <f ca="1">IF(AND(Table1345[[#This Row],[Year of Movie]]&gt;=2006,Table1345[[#This Row],[Year of Movie]]&lt; 2010), 1,0)</f>
        <v>1</v>
      </c>
      <c r="AG194" s="5">
        <f ca="1">IF(AND(Table1345[[#This Row],[Year of Movie]]&gt;=2011,Table1345[[#This Row],[Year of Movie]]&lt; 2015), 1,0)</f>
        <v>0</v>
      </c>
      <c r="AH194" s="6">
        <f ca="1">IF(AND(Table1345[[#This Row],[Year of Movie]]&gt;=2016,Table1345[[#This Row],[Year of Movie]]&lt; 2020), 1,0)</f>
        <v>0</v>
      </c>
      <c r="AI194" s="5"/>
      <c r="AJ194" s="6"/>
    </row>
    <row r="195" spans="3:36" x14ac:dyDescent="0.25">
      <c r="C195" s="2">
        <f t="shared" ca="1" si="53"/>
        <v>2</v>
      </c>
      <c r="D195" s="5" t="str">
        <f t="shared" ca="1" si="54"/>
        <v>Drama</v>
      </c>
      <c r="E195" s="5">
        <f t="shared" ca="1" si="55"/>
        <v>1</v>
      </c>
      <c r="F195" s="5" t="str">
        <f t="shared" ca="1" si="56"/>
        <v>America</v>
      </c>
      <c r="G195" s="5">
        <f t="shared" ca="1" si="57"/>
        <v>1</v>
      </c>
      <c r="H195" s="5" t="str">
        <f t="shared" ca="1" si="58"/>
        <v>Yes</v>
      </c>
      <c r="I195" s="5">
        <f t="shared" ca="1" si="59"/>
        <v>2004</v>
      </c>
      <c r="J195" s="5"/>
      <c r="K195" s="2"/>
      <c r="L195" s="5">
        <f ca="1">IF(Table1345[[#This Row],[Type of Movie]]= "Action",1,0)</f>
        <v>0</v>
      </c>
      <c r="M195" s="5">
        <f ca="1">IF(Table1345[[#This Row],[Type of Movie]]= "Drama",1,0)</f>
        <v>1</v>
      </c>
      <c r="N195" s="5">
        <f ca="1">IF(Table1345[[#This Row],[Type of Movie]]= "Comedy",1,0)</f>
        <v>0</v>
      </c>
      <c r="O195" s="5">
        <f ca="1">IF(Table1345[[#This Row],[Type of Movie]]= "Horror",1,0)</f>
        <v>0</v>
      </c>
      <c r="P195" s="6">
        <f ca="1">IF(Table1345[[#This Row],[Type of Movie]]= "Thriller",1,0)</f>
        <v>0</v>
      </c>
      <c r="Q195" s="5"/>
      <c r="R195" s="2"/>
      <c r="S195" s="5">
        <f ca="1">IF(Table1345[[#This Row],[Country of Movie]]="America",1,0)</f>
        <v>1</v>
      </c>
      <c r="T195" s="5">
        <f ca="1">IF(Table1345[[#This Row],[Country of Movie]]="Europe",1,0)</f>
        <v>0</v>
      </c>
      <c r="U195" s="5">
        <f ca="1">IF(Table1345[[#This Row],[Country of Movie]]="Asia",1,0)</f>
        <v>0</v>
      </c>
      <c r="V195" s="5">
        <f ca="1">IF(Table1345[[#This Row],[Country of Movie]]="Africa",1,0)</f>
        <v>0</v>
      </c>
      <c r="W195" s="5"/>
      <c r="X195" s="2">
        <f ca="1">IF(Table1345[[#This Row],[Popular Actor ]]="Yes",1,0)</f>
        <v>1</v>
      </c>
      <c r="Y195" s="6">
        <f ca="1">IF(Table1345[[#This Row],[Popular Actor ]]="No",1,0)</f>
        <v>0</v>
      </c>
      <c r="Z195" s="5"/>
      <c r="AA195" s="5"/>
      <c r="AB195" s="5"/>
      <c r="AC195" s="5"/>
      <c r="AD195" s="2"/>
      <c r="AE195" s="5">
        <f ca="1">IF(AND(Table1345[[#This Row],[Year of Movie]]&gt;=2000,Table1345[[#This Row],[Year of Movie]]&lt; 2005), 1,0)</f>
        <v>1</v>
      </c>
      <c r="AF195" s="5">
        <f ca="1">IF(AND(Table1345[[#This Row],[Year of Movie]]&gt;=2006,Table1345[[#This Row],[Year of Movie]]&lt; 2010), 1,0)</f>
        <v>0</v>
      </c>
      <c r="AG195" s="5">
        <f ca="1">IF(AND(Table1345[[#This Row],[Year of Movie]]&gt;=2011,Table1345[[#This Row],[Year of Movie]]&lt; 2015), 1,0)</f>
        <v>0</v>
      </c>
      <c r="AH195" s="6">
        <f ca="1">IF(AND(Table1345[[#This Row],[Year of Movie]]&gt;=2016,Table1345[[#This Row],[Year of Movie]]&lt; 2020), 1,0)</f>
        <v>0</v>
      </c>
      <c r="AI195" s="5"/>
      <c r="AJ195" s="6"/>
    </row>
    <row r="196" spans="3:36" x14ac:dyDescent="0.25">
      <c r="C196" s="2">
        <f t="shared" ca="1" si="53"/>
        <v>5</v>
      </c>
      <c r="D196" s="5" t="str">
        <f t="shared" ca="1" si="54"/>
        <v>Thriller</v>
      </c>
      <c r="E196" s="5">
        <f t="shared" ca="1" si="55"/>
        <v>2</v>
      </c>
      <c r="F196" s="5" t="str">
        <f t="shared" ca="1" si="56"/>
        <v>Europe</v>
      </c>
      <c r="G196" s="5">
        <f t="shared" ca="1" si="57"/>
        <v>1</v>
      </c>
      <c r="H196" s="5" t="str">
        <f t="shared" ca="1" si="58"/>
        <v>Yes</v>
      </c>
      <c r="I196" s="5">
        <f t="shared" ca="1" si="59"/>
        <v>2010</v>
      </c>
      <c r="J196" s="5"/>
      <c r="K196" s="2"/>
      <c r="L196" s="5">
        <f ca="1">IF(Table1345[[#This Row],[Type of Movie]]= "Action",1,0)</f>
        <v>0</v>
      </c>
      <c r="M196" s="5">
        <f ca="1">IF(Table1345[[#This Row],[Type of Movie]]= "Drama",1,0)</f>
        <v>0</v>
      </c>
      <c r="N196" s="5">
        <f ca="1">IF(Table1345[[#This Row],[Type of Movie]]= "Comedy",1,0)</f>
        <v>0</v>
      </c>
      <c r="O196" s="5">
        <f ca="1">IF(Table1345[[#This Row],[Type of Movie]]= "Horror",1,0)</f>
        <v>0</v>
      </c>
      <c r="P196" s="6">
        <f ca="1">IF(Table1345[[#This Row],[Type of Movie]]= "Thriller",1,0)</f>
        <v>1</v>
      </c>
      <c r="Q196" s="5"/>
      <c r="R196" s="2"/>
      <c r="S196" s="5">
        <f ca="1">IF(Table1345[[#This Row],[Country of Movie]]="America",1,0)</f>
        <v>0</v>
      </c>
      <c r="T196" s="5">
        <f ca="1">IF(Table1345[[#This Row],[Country of Movie]]="Europe",1,0)</f>
        <v>1</v>
      </c>
      <c r="U196" s="5">
        <f ca="1">IF(Table1345[[#This Row],[Country of Movie]]="Asia",1,0)</f>
        <v>0</v>
      </c>
      <c r="V196" s="5">
        <f ca="1">IF(Table1345[[#This Row],[Country of Movie]]="Africa",1,0)</f>
        <v>0</v>
      </c>
      <c r="W196" s="5"/>
      <c r="X196" s="2">
        <f ca="1">IF(Table1345[[#This Row],[Popular Actor ]]="Yes",1,0)</f>
        <v>1</v>
      </c>
      <c r="Y196" s="6">
        <f ca="1">IF(Table1345[[#This Row],[Popular Actor ]]="No",1,0)</f>
        <v>0</v>
      </c>
      <c r="Z196" s="5"/>
      <c r="AA196" s="5"/>
      <c r="AB196" s="5"/>
      <c r="AC196" s="5"/>
      <c r="AD196" s="2"/>
      <c r="AE196" s="5">
        <f ca="1">IF(AND(Table1345[[#This Row],[Year of Movie]]&gt;=2000,Table1345[[#This Row],[Year of Movie]]&lt; 2005), 1,0)</f>
        <v>0</v>
      </c>
      <c r="AF196" s="5">
        <f ca="1">IF(AND(Table1345[[#This Row],[Year of Movie]]&gt;=2006,Table1345[[#This Row],[Year of Movie]]&lt; 2010), 1,0)</f>
        <v>0</v>
      </c>
      <c r="AG196" s="5">
        <f ca="1">IF(AND(Table1345[[#This Row],[Year of Movie]]&gt;=2011,Table1345[[#This Row],[Year of Movie]]&lt; 2015), 1,0)</f>
        <v>0</v>
      </c>
      <c r="AH196" s="6">
        <f ca="1">IF(AND(Table1345[[#This Row],[Year of Movie]]&gt;=2016,Table1345[[#This Row],[Year of Movie]]&lt; 2020), 1,0)</f>
        <v>0</v>
      </c>
      <c r="AI196" s="5"/>
      <c r="AJ196" s="6"/>
    </row>
    <row r="197" spans="3:36" x14ac:dyDescent="0.25">
      <c r="C197" s="2">
        <f t="shared" ca="1" si="53"/>
        <v>5</v>
      </c>
      <c r="D197" s="5" t="str">
        <f t="shared" ca="1" si="54"/>
        <v>Thriller</v>
      </c>
      <c r="E197" s="5">
        <f t="shared" ca="1" si="55"/>
        <v>3</v>
      </c>
      <c r="F197" s="5" t="str">
        <f t="shared" ca="1" si="56"/>
        <v>Asia</v>
      </c>
      <c r="G197" s="5">
        <f t="shared" ca="1" si="57"/>
        <v>1</v>
      </c>
      <c r="H197" s="5" t="str">
        <f t="shared" ca="1" si="58"/>
        <v>Yes</v>
      </c>
      <c r="I197" s="5">
        <f t="shared" ca="1" si="59"/>
        <v>2010</v>
      </c>
      <c r="J197" s="5"/>
      <c r="K197" s="2"/>
      <c r="L197" s="5">
        <f ca="1">IF(Table1345[[#This Row],[Type of Movie]]= "Action",1,0)</f>
        <v>0</v>
      </c>
      <c r="M197" s="5">
        <f ca="1">IF(Table1345[[#This Row],[Type of Movie]]= "Drama",1,0)</f>
        <v>0</v>
      </c>
      <c r="N197" s="5">
        <f ca="1">IF(Table1345[[#This Row],[Type of Movie]]= "Comedy",1,0)</f>
        <v>0</v>
      </c>
      <c r="O197" s="5">
        <f ca="1">IF(Table1345[[#This Row],[Type of Movie]]= "Horror",1,0)</f>
        <v>0</v>
      </c>
      <c r="P197" s="6">
        <f ca="1">IF(Table1345[[#This Row],[Type of Movie]]= "Thriller",1,0)</f>
        <v>1</v>
      </c>
      <c r="Q197" s="5"/>
      <c r="R197" s="2"/>
      <c r="S197" s="5">
        <f ca="1">IF(Table1345[[#This Row],[Country of Movie]]="America",1,0)</f>
        <v>0</v>
      </c>
      <c r="T197" s="5">
        <f ca="1">IF(Table1345[[#This Row],[Country of Movie]]="Europe",1,0)</f>
        <v>0</v>
      </c>
      <c r="U197" s="5">
        <f ca="1">IF(Table1345[[#This Row],[Country of Movie]]="Asia",1,0)</f>
        <v>1</v>
      </c>
      <c r="V197" s="5">
        <f ca="1">IF(Table1345[[#This Row],[Country of Movie]]="Africa",1,0)</f>
        <v>0</v>
      </c>
      <c r="W197" s="5"/>
      <c r="X197" s="2">
        <f ca="1">IF(Table1345[[#This Row],[Popular Actor ]]="Yes",1,0)</f>
        <v>1</v>
      </c>
      <c r="Y197" s="6">
        <f ca="1">IF(Table1345[[#This Row],[Popular Actor ]]="No",1,0)</f>
        <v>0</v>
      </c>
      <c r="Z197" s="5"/>
      <c r="AA197" s="5"/>
      <c r="AB197" s="5"/>
      <c r="AC197" s="5"/>
      <c r="AD197" s="2"/>
      <c r="AE197" s="5">
        <f ca="1">IF(AND(Table1345[[#This Row],[Year of Movie]]&gt;=2000,Table1345[[#This Row],[Year of Movie]]&lt; 2005), 1,0)</f>
        <v>0</v>
      </c>
      <c r="AF197" s="5">
        <f ca="1">IF(AND(Table1345[[#This Row],[Year of Movie]]&gt;=2006,Table1345[[#This Row],[Year of Movie]]&lt; 2010), 1,0)</f>
        <v>0</v>
      </c>
      <c r="AG197" s="5">
        <f ca="1">IF(AND(Table1345[[#This Row],[Year of Movie]]&gt;=2011,Table1345[[#This Row],[Year of Movie]]&lt; 2015), 1,0)</f>
        <v>0</v>
      </c>
      <c r="AH197" s="6">
        <f ca="1">IF(AND(Table1345[[#This Row],[Year of Movie]]&gt;=2016,Table1345[[#This Row],[Year of Movie]]&lt; 2020), 1,0)</f>
        <v>0</v>
      </c>
      <c r="AI197" s="5"/>
      <c r="AJ197" s="6"/>
    </row>
    <row r="198" spans="3:36" ht="15.75" thickBot="1" x14ac:dyDescent="0.3">
      <c r="C198" s="2">
        <f t="shared" ca="1" si="53"/>
        <v>4</v>
      </c>
      <c r="D198" s="5" t="str">
        <f t="shared" ca="1" si="54"/>
        <v>Horror</v>
      </c>
      <c r="E198" s="5">
        <f t="shared" ca="1" si="55"/>
        <v>3</v>
      </c>
      <c r="F198" s="5" t="str">
        <f t="shared" ca="1" si="56"/>
        <v>Asia</v>
      </c>
      <c r="G198" s="5">
        <f t="shared" ca="1" si="57"/>
        <v>1</v>
      </c>
      <c r="H198" s="5" t="str">
        <f t="shared" ca="1" si="58"/>
        <v>Yes</v>
      </c>
      <c r="I198" s="5">
        <f t="shared" ca="1" si="59"/>
        <v>2021</v>
      </c>
      <c r="J198" s="5"/>
      <c r="K198" s="2"/>
      <c r="L198" s="5">
        <f ca="1">IF(Table1345[[#This Row],[Type of Movie]]= "Action",1,0)</f>
        <v>0</v>
      </c>
      <c r="M198" s="5">
        <f ca="1">IF(Table1345[[#This Row],[Type of Movie]]= "Drama",1,0)</f>
        <v>0</v>
      </c>
      <c r="N198" s="5">
        <f ca="1">IF(Table1345[[#This Row],[Type of Movie]]= "Comedy",1,0)</f>
        <v>0</v>
      </c>
      <c r="O198" s="5">
        <f ca="1">IF(Table1345[[#This Row],[Type of Movie]]= "Horror",1,0)</f>
        <v>1</v>
      </c>
      <c r="P198" s="6">
        <f ca="1">IF(Table1345[[#This Row],[Type of Movie]]= "Thriller",1,0)</f>
        <v>0</v>
      </c>
      <c r="Q198" s="5"/>
      <c r="R198" s="2"/>
      <c r="S198" s="5">
        <f ca="1">IF(Table1345[[#This Row],[Country of Movie]]="America",1,0)</f>
        <v>0</v>
      </c>
      <c r="T198" s="5">
        <f ca="1">IF(Table1345[[#This Row],[Country of Movie]]="Europe",1,0)</f>
        <v>0</v>
      </c>
      <c r="U198" s="5">
        <f ca="1">IF(Table1345[[#This Row],[Country of Movie]]="Asia",1,0)</f>
        <v>1</v>
      </c>
      <c r="V198" s="5">
        <f ca="1">IF(Table1345[[#This Row],[Country of Movie]]="Africa",1,0)</f>
        <v>0</v>
      </c>
      <c r="W198" s="5"/>
      <c r="X198" s="2">
        <f ca="1">IF(Table1345[[#This Row],[Popular Actor ]]="Yes",1,0)</f>
        <v>1</v>
      </c>
      <c r="Y198" s="6">
        <f ca="1">IF(Table1345[[#This Row],[Popular Actor ]]="No",1,0)</f>
        <v>0</v>
      </c>
      <c r="Z198" s="5"/>
      <c r="AA198" s="5"/>
      <c r="AB198" s="5"/>
      <c r="AC198" s="5"/>
      <c r="AD198" s="2"/>
      <c r="AE198" s="5">
        <f ca="1">IF(AND(Table1345[[#This Row],[Year of Movie]]&gt;=2000,Table1345[[#This Row],[Year of Movie]]&lt; 2005), 1,0)</f>
        <v>0</v>
      </c>
      <c r="AF198" s="5">
        <f ca="1">IF(AND(Table1345[[#This Row],[Year of Movie]]&gt;=2006,Table1345[[#This Row],[Year of Movie]]&lt; 2010), 1,0)</f>
        <v>0</v>
      </c>
      <c r="AG198" s="5">
        <f ca="1">IF(AND(Table1345[[#This Row],[Year of Movie]]&gt;=2011,Table1345[[#This Row],[Year of Movie]]&lt; 2015), 1,0)</f>
        <v>0</v>
      </c>
      <c r="AH198" s="6">
        <f ca="1">IF(AND(Table1345[[#This Row],[Year of Movie]]&gt;=2016,Table1345[[#This Row],[Year of Movie]]&lt; 2020), 1,0)</f>
        <v>0</v>
      </c>
      <c r="AI198" s="5"/>
      <c r="AJ198" s="6"/>
    </row>
    <row r="199" spans="3:36" ht="15.75" thickBot="1" x14ac:dyDescent="0.3">
      <c r="C199" s="2"/>
      <c r="D199" s="5"/>
      <c r="E199" s="5"/>
      <c r="F199" s="5"/>
      <c r="G199" s="5"/>
      <c r="H199" s="5"/>
      <c r="I199" s="5"/>
      <c r="J199" s="5"/>
      <c r="K199" s="11" t="s">
        <v>18</v>
      </c>
      <c r="L199" s="16">
        <f ca="1">SUM(L164:L198)</f>
        <v>5</v>
      </c>
      <c r="M199" s="16">
        <f t="shared" ref="M199" ca="1" si="60">SUM(M164:M198)</f>
        <v>5</v>
      </c>
      <c r="N199" s="16">
        <f t="shared" ref="N199" ca="1" si="61">SUM(N164:N198)</f>
        <v>0</v>
      </c>
      <c r="O199" s="16">
        <f t="shared" ref="O199" ca="1" si="62">SUM(O164:O198)</f>
        <v>11</v>
      </c>
      <c r="P199" s="17">
        <f t="shared" ref="P199" ca="1" si="63">SUM(P164:P198)</f>
        <v>9</v>
      </c>
      <c r="Q199" s="5"/>
      <c r="R199" s="11" t="s">
        <v>21</v>
      </c>
      <c r="S199" s="16">
        <f ca="1">SUM(S164:S198)</f>
        <v>9</v>
      </c>
      <c r="T199" s="16">
        <f t="shared" ref="T199" ca="1" si="64">SUM(T164:T198)</f>
        <v>7</v>
      </c>
      <c r="U199" s="16">
        <f t="shared" ref="U199" ca="1" si="65">SUM(U164:U198)</f>
        <v>12</v>
      </c>
      <c r="V199" s="16">
        <f t="shared" ref="V199" ca="1" si="66">SUM(V164:V198)</f>
        <v>7</v>
      </c>
      <c r="W199" s="16"/>
      <c r="X199" s="11">
        <f t="shared" ref="X199" ca="1" si="67">SUM(X164:X198)</f>
        <v>16</v>
      </c>
      <c r="Y199" s="17">
        <f t="shared" ref="Y199" ca="1" si="68">SUM(Y164:Y198)</f>
        <v>19</v>
      </c>
      <c r="Z199" s="5"/>
      <c r="AA199" s="5"/>
      <c r="AB199" s="5"/>
      <c r="AC199" s="5"/>
      <c r="AD199" s="11" t="s">
        <v>29</v>
      </c>
      <c r="AE199" s="17">
        <f t="shared" ref="AE199" ca="1" si="69">SUM(AE164:AE198)</f>
        <v>7</v>
      </c>
      <c r="AF199" s="17">
        <f t="shared" ref="AF199" ca="1" si="70">SUM(AF164:AF198)</f>
        <v>8</v>
      </c>
      <c r="AG199" s="17">
        <f t="shared" ref="AG199" ca="1" si="71">SUM(AG164:AG198)</f>
        <v>7</v>
      </c>
      <c r="AH199" s="17">
        <f t="shared" ref="AH199" ca="1" si="72">SUM(AH164:AH198)</f>
        <v>5</v>
      </c>
      <c r="AI199" s="5"/>
      <c r="AJ199" s="6"/>
    </row>
    <row r="200" spans="3:36" x14ac:dyDescent="0.25">
      <c r="C200" s="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6"/>
    </row>
    <row r="201" spans="3:36" x14ac:dyDescent="0.25">
      <c r="C201" s="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>
        <f ca="1">X199</f>
        <v>16</v>
      </c>
      <c r="Y201" s="5" t="str">
        <f>X163</f>
        <v>Yes</v>
      </c>
      <c r="Z201" s="5">
        <f ca="1">MAX(X201:X202)</f>
        <v>19</v>
      </c>
      <c r="AB201" s="5"/>
      <c r="AC201" s="5"/>
      <c r="AD201" s="5"/>
      <c r="AE201" s="5"/>
      <c r="AF201" s="5"/>
      <c r="AG201" s="5"/>
      <c r="AH201" s="5"/>
      <c r="AI201" s="5"/>
      <c r="AJ201" s="6"/>
    </row>
    <row r="202" spans="3:36" x14ac:dyDescent="0.25">
      <c r="C202" s="2"/>
      <c r="D202" s="5"/>
      <c r="E202" s="5"/>
      <c r="F202" s="5"/>
      <c r="G202" s="5"/>
      <c r="H202" s="5"/>
      <c r="I202" s="5"/>
      <c r="J202" s="5"/>
      <c r="K202" s="5">
        <f ca="1">L199</f>
        <v>5</v>
      </c>
      <c r="L202" s="5" t="str">
        <f>L163</f>
        <v>Action</v>
      </c>
      <c r="M202" s="5">
        <f ca="1">MAX(K202:K206)</f>
        <v>11</v>
      </c>
      <c r="N202" s="5"/>
      <c r="O202" s="5"/>
      <c r="P202" s="5"/>
      <c r="Q202" s="5"/>
      <c r="R202" s="5">
        <f ca="1">S199</f>
        <v>9</v>
      </c>
      <c r="S202" s="5" t="str">
        <f>S163</f>
        <v>America</v>
      </c>
      <c r="T202" s="5">
        <f ca="1">MAX(R202:R205)</f>
        <v>12</v>
      </c>
      <c r="U202" s="5"/>
      <c r="V202" s="5"/>
      <c r="W202" s="5"/>
      <c r="X202" s="5">
        <f ca="1">Y199</f>
        <v>19</v>
      </c>
      <c r="Y202" s="5" t="str">
        <f>Y163</f>
        <v>No</v>
      </c>
      <c r="Z202" s="5"/>
      <c r="AA202" s="5"/>
      <c r="AB202" s="5"/>
      <c r="AC202" s="5"/>
      <c r="AD202" s="5">
        <f ca="1">AE199</f>
        <v>7</v>
      </c>
      <c r="AE202" s="5" t="str">
        <f>AE163</f>
        <v>From 2000 to 2005</v>
      </c>
      <c r="AF202" s="5"/>
      <c r="AG202" s="5">
        <f ca="1">MAX(AD202:AD205)</f>
        <v>8</v>
      </c>
      <c r="AH202" s="5"/>
      <c r="AI202" s="5"/>
      <c r="AJ202" s="6"/>
    </row>
    <row r="203" spans="3:36" x14ac:dyDescent="0.25">
      <c r="C203" s="2"/>
      <c r="D203" s="5"/>
      <c r="E203" s="5"/>
      <c r="F203" s="5"/>
      <c r="G203" s="5"/>
      <c r="H203" s="5"/>
      <c r="I203" s="5"/>
      <c r="J203" s="5"/>
      <c r="K203" s="5">
        <f ca="1">M199</f>
        <v>5</v>
      </c>
      <c r="L203" s="5" t="str">
        <f>M163</f>
        <v>Drama</v>
      </c>
      <c r="M203" s="5"/>
      <c r="N203" s="5"/>
      <c r="P203" s="5"/>
      <c r="Q203" s="5"/>
      <c r="R203" s="5">
        <f ca="1">T199</f>
        <v>7</v>
      </c>
      <c r="S203" s="5" t="str">
        <f>T163</f>
        <v>Europe</v>
      </c>
      <c r="T203" s="5"/>
      <c r="U203" s="5"/>
      <c r="W203" s="5"/>
      <c r="X203" s="5"/>
      <c r="Y203" s="5"/>
      <c r="Z203" s="5"/>
      <c r="AA203" s="5"/>
      <c r="AB203" s="5"/>
      <c r="AC203" s="5"/>
      <c r="AD203" s="5">
        <f ca="1">AF199</f>
        <v>8</v>
      </c>
      <c r="AE203" s="5" t="str">
        <f>AF163</f>
        <v>From 2006 to 2010</v>
      </c>
      <c r="AF203" s="5"/>
      <c r="AG203" s="5"/>
      <c r="AH203" s="5"/>
      <c r="AI203" s="5"/>
      <c r="AJ203" s="6"/>
    </row>
    <row r="204" spans="3:36" x14ac:dyDescent="0.25">
      <c r="C204" s="2"/>
      <c r="D204" s="5"/>
      <c r="E204" s="5"/>
      <c r="F204" s="29" t="s">
        <v>38</v>
      </c>
      <c r="G204" s="30"/>
      <c r="H204" s="30"/>
      <c r="I204" s="30"/>
      <c r="J204" s="5"/>
      <c r="K204" s="5">
        <f ca="1">N199</f>
        <v>0</v>
      </c>
      <c r="L204" s="5" t="str">
        <f>N163</f>
        <v xml:space="preserve">Comedy </v>
      </c>
      <c r="M204" s="5"/>
      <c r="N204" s="5"/>
      <c r="O204" s="28" t="str">
        <f ca="1">VLOOKUP(M202,K202:L206,2)</f>
        <v>Horror</v>
      </c>
      <c r="P204" s="5"/>
      <c r="Q204" s="5"/>
      <c r="R204" s="5">
        <f ca="1">U199</f>
        <v>12</v>
      </c>
      <c r="S204" s="5" t="str">
        <f>U163</f>
        <v>Asia</v>
      </c>
      <c r="T204" s="5"/>
      <c r="U204" s="5"/>
      <c r="V204" s="28" t="str">
        <f ca="1">VLOOKUP(T202,R202:S205,2)</f>
        <v>Asia</v>
      </c>
      <c r="W204" s="5"/>
      <c r="X204" s="5"/>
      <c r="Y204" s="5"/>
      <c r="Z204" s="5"/>
      <c r="AA204" s="28" t="str">
        <f ca="1">VLOOKUP(Z201,X201:Y202,2)</f>
        <v>No</v>
      </c>
      <c r="AB204" s="5"/>
      <c r="AC204" s="5"/>
      <c r="AD204" s="5">
        <f ca="1">AG199</f>
        <v>7</v>
      </c>
      <c r="AE204" s="5" t="str">
        <f>AG163</f>
        <v>From 2011 to 2015</v>
      </c>
      <c r="AF204" s="5"/>
      <c r="AG204" s="5"/>
      <c r="AH204" s="28" t="str">
        <f ca="1">VLOOKUP(AG202,AD202:AE205,2)</f>
        <v>From 2006 to 2010</v>
      </c>
      <c r="AI204" s="5"/>
      <c r="AJ204" s="6"/>
    </row>
    <row r="205" spans="3:36" x14ac:dyDescent="0.25">
      <c r="C205" s="2"/>
      <c r="D205" s="5"/>
      <c r="E205" s="5"/>
      <c r="F205" s="30"/>
      <c r="G205" s="30"/>
      <c r="H205" s="30"/>
      <c r="I205" s="30"/>
      <c r="J205" s="5"/>
      <c r="K205" s="5">
        <f ca="1">O199</f>
        <v>11</v>
      </c>
      <c r="L205" s="5" t="str">
        <f>O163</f>
        <v>Horror</v>
      </c>
      <c r="M205" s="5"/>
      <c r="N205" s="5"/>
      <c r="O205" s="5"/>
      <c r="P205" s="5"/>
      <c r="Q205" s="5"/>
      <c r="R205" s="5">
        <f ca="1">V199</f>
        <v>7</v>
      </c>
      <c r="S205" s="5" t="str">
        <f>V163</f>
        <v>Africa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>
        <f ca="1">AH199</f>
        <v>5</v>
      </c>
      <c r="AE205" s="5" t="str">
        <f>AH163</f>
        <v>From 2016 to 2020</v>
      </c>
      <c r="AF205" s="5"/>
      <c r="AG205" s="5"/>
      <c r="AH205" s="5"/>
      <c r="AI205" s="5"/>
      <c r="AJ205" s="6"/>
    </row>
    <row r="206" spans="3:36" x14ac:dyDescent="0.25">
      <c r="C206" s="2"/>
      <c r="D206" s="5"/>
      <c r="E206" s="5"/>
      <c r="F206" s="5"/>
      <c r="G206" s="5"/>
      <c r="H206" s="5"/>
      <c r="I206" s="5"/>
      <c r="J206" s="5"/>
      <c r="K206" s="5">
        <f ca="1">P199</f>
        <v>9</v>
      </c>
      <c r="L206" s="5" t="str">
        <f>P163</f>
        <v>Thriller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6"/>
    </row>
    <row r="207" spans="3:36" x14ac:dyDescent="0.25">
      <c r="C207" s="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6"/>
    </row>
    <row r="208" spans="3:36" ht="15.75" thickBot="1" x14ac:dyDescent="0.3"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9"/>
    </row>
  </sheetData>
  <mergeCells count="51">
    <mergeCell ref="AT10:AW12"/>
    <mergeCell ref="AT13:AW14"/>
    <mergeCell ref="AT15:AW16"/>
    <mergeCell ref="AT17:AW18"/>
    <mergeCell ref="AU19:BK19"/>
    <mergeCell ref="AT8:AW9"/>
    <mergeCell ref="AT5:BK7"/>
    <mergeCell ref="BA15:BC16"/>
    <mergeCell ref="BA17:BC18"/>
    <mergeCell ref="BD13:BF14"/>
    <mergeCell ref="BD15:BF16"/>
    <mergeCell ref="BD17:BF18"/>
    <mergeCell ref="BG13:BK14"/>
    <mergeCell ref="BG15:BK16"/>
    <mergeCell ref="BG17:BK18"/>
    <mergeCell ref="AX10:AZ12"/>
    <mergeCell ref="BG10:BK12"/>
    <mergeCell ref="BD10:BF12"/>
    <mergeCell ref="BA10:BC12"/>
    <mergeCell ref="AX13:AZ14"/>
    <mergeCell ref="AX15:AZ16"/>
    <mergeCell ref="AX17:AZ18"/>
    <mergeCell ref="BA13:BC14"/>
    <mergeCell ref="AX8:AZ9"/>
    <mergeCell ref="BA8:BC9"/>
    <mergeCell ref="BD8:BF9"/>
    <mergeCell ref="BG8:BK9"/>
    <mergeCell ref="M160:W161"/>
    <mergeCell ref="L162:P162"/>
    <mergeCell ref="S162:W162"/>
    <mergeCell ref="X162:Y162"/>
    <mergeCell ref="AD162:AH162"/>
    <mergeCell ref="F204:I205"/>
    <mergeCell ref="M107:W108"/>
    <mergeCell ref="L109:P109"/>
    <mergeCell ref="S109:W109"/>
    <mergeCell ref="X109:Y109"/>
    <mergeCell ref="AD109:AH109"/>
    <mergeCell ref="F151:I152"/>
    <mergeCell ref="M55:W56"/>
    <mergeCell ref="L57:P57"/>
    <mergeCell ref="S57:W57"/>
    <mergeCell ref="X57:Y57"/>
    <mergeCell ref="AD57:AH57"/>
    <mergeCell ref="F99:I100"/>
    <mergeCell ref="L4:P4"/>
    <mergeCell ref="S4:W4"/>
    <mergeCell ref="X4:Y4"/>
    <mergeCell ref="AD4:AH4"/>
    <mergeCell ref="M2:W3"/>
    <mergeCell ref="F46:I47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Faraz</dc:creator>
  <cp:lastModifiedBy>Ahmad Faraz</cp:lastModifiedBy>
  <dcterms:created xsi:type="dcterms:W3CDTF">2021-09-27T22:14:18Z</dcterms:created>
  <dcterms:modified xsi:type="dcterms:W3CDTF">2021-09-28T23:23:35Z</dcterms:modified>
</cp:coreProperties>
</file>